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uzmj\Desktop\BDJ\"/>
    </mc:Choice>
  </mc:AlternateContent>
  <xr:revisionPtr revIDLastSave="0" documentId="13_ncr:1_{013D1FAE-5AD2-418A-B673-E971D124539D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Exh BDJ-8 p1-2 (Rate Impacts)" sheetId="1" r:id="rId1"/>
    <sheet name="Exh BDJ-8 p3-4 (Typ Res Bill)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Jun09">" BS!$AI$7:$AI$1643"</definedName>
    <definedName name="______six6" hidden="1">{#N/A,#N/A,FALSE,"CRPT";#N/A,#N/A,FALSE,"TREND";#N/A,#N/A,FALSE,"%Curve"}</definedName>
    <definedName name="______www1" hidden="1">{#N/A,#N/A,FALSE,"schA"}</definedName>
    <definedName name="_____Jun09">" BS!$AI$7:$AI$1643"</definedName>
    <definedName name="_____six6" hidden="1">{#N/A,#N/A,FALSE,"CRPT";#N/A,#N/A,FALSE,"TREND";#N/A,#N/A,FALSE,"%Curve"}</definedName>
    <definedName name="_____www1" hidden="1">{#N/A,#N/A,FALSE,"schA"}</definedName>
    <definedName name="____Jun09">" BS!$AI$7:$AI$1643"</definedName>
    <definedName name="____six6" hidden="1">{#N/A,#N/A,FALSE,"CRPT";#N/A,#N/A,FALSE,"TREND";#N/A,#N/A,FALSE,"%Curve"}</definedName>
    <definedName name="____www1" hidden="1">{#N/A,#N/A,FALSE,"schA"}</definedName>
    <definedName name="___Jun09">" BS!$AI$7:$AI$1643"</definedName>
    <definedName name="___six6" hidden="1">{#N/A,#N/A,FALSE,"CRPT";#N/A,#N/A,FALSE,"TREND";#N/A,#N/A,FALSE,"%Curve"}</definedName>
    <definedName name="___www1" hidden="1">{#N/A,#N/A,FALSE,"schA"}</definedName>
    <definedName name="__123Graph_A" hidden="1">[3]Inputs!#REF!</definedName>
    <definedName name="__123Graph_ABUDG6_DSCRPR">[4]Quant!$D$71:$O$71</definedName>
    <definedName name="__123Graph_ABUDG6_ESCRPR1">[4]Quant!$D$100:$O$100</definedName>
    <definedName name="__123Graph_B" hidden="1">[3]Inputs!#REF!</definedName>
    <definedName name="__123Graph_BBUDG6_DSCRPR">[4]Quant!$D$72:$O$72</definedName>
    <definedName name="__123Graph_BBUDG6_ESCRPR1">[4]Quant!$D$88:$O$88</definedName>
    <definedName name="__123Graph_D" hidden="1">#REF!</definedName>
    <definedName name="__123Graph_ECURRENT" hidden="1">[5]ConsolidatingPL!#REF!</definedName>
    <definedName name="__123Graph_X">[4]Quant!$D$5:$O$5</definedName>
    <definedName name="__123Graph_XBUDG6_DSCRPR">[4]Quant!$D$5:$O$5</definedName>
    <definedName name="__123Graph_XBUDG6_ESCRPR1">[4]Quant!$D$5:$O$5</definedName>
    <definedName name="__Dec03">[6]BS!$T$7:$T$3582</definedName>
    <definedName name="__Dec04">[7]BS!$AC$7:$AC$3580</definedName>
    <definedName name="__Jul04">[7]BS!$X$7:$X$3582</definedName>
    <definedName name="__Jun04">[7]BS!$W$7:$W$3582</definedName>
    <definedName name="__Jun09">" BS!$AI$7:$AI$1643"</definedName>
    <definedName name="__May04">[7]BS!$V$7:$V$3582</definedName>
    <definedName name="__Nov03">[6]BS!$S$7:$S$3582</definedName>
    <definedName name="__Nov04">[7]BS!$AB$7:$AB$3582</definedName>
    <definedName name="__Oct03">[6]BS!$R$7:$R$3582</definedName>
    <definedName name="__Oct04">[7]BS!$AA$7:$AA$3582</definedName>
    <definedName name="__Sep03">[6]BS!$Q$7:$Q$3582</definedName>
    <definedName name="__Sep04">[7]BS!$Z$7:$Z$3582</definedName>
    <definedName name="__six6" hidden="1">{#N/A,#N/A,FALSE,"CRPT";#N/A,#N/A,FALSE,"TREND";#N/A,#N/A,FALSE,"%Curve"}</definedName>
    <definedName name="__www1" hidden="1">{#N/A,#N/A,FALSE,"schA"}</definedName>
    <definedName name="_1__123Graph_ABUDG6_D_ESCRPR">[4]Quant!$D$71:$O$71</definedName>
    <definedName name="_1Price_Ta">#REF!</definedName>
    <definedName name="_2__123Graph_ABUDG6_Dtons_inv" hidden="1">[8]Quant!#REF!</definedName>
    <definedName name="_2Price_Ta">#REF!</definedName>
    <definedName name="_3__123Graph_ABUDG6_Dtons_inv" hidden="1">[9]Quant!#REF!</definedName>
    <definedName name="_3__123Graph_BBUDG6_D_ESCRPR">[4]Quant!$D$72:$O$72</definedName>
    <definedName name="_4__123Graph_ABUDG6_Dtons_inv" hidden="1">'[10]Area D 2011'!#REF!</definedName>
    <definedName name="_4__123Graph_BBUDG6_Dtons_inv">[4]Quant!$D$9:$O$9</definedName>
    <definedName name="_5__123Graph_CBUDG6_D_ESCRPR">[4]Quant!$D$100:$O$100</definedName>
    <definedName name="_6__123Graph_CBUDG6_D_ESCRPR" hidden="1">'[11]2012 Area AB BudgetSummary'!#REF!</definedName>
    <definedName name="_6__123Graph_DBUDG6_D_ESCRPR">[4]Quant!$D$88:$O$88</definedName>
    <definedName name="_7__123Graph_CBUDG6_D_ESCRPR" hidden="1">'[10]Area D 2011'!#REF!</definedName>
    <definedName name="_7__123Graph_DBUDG6_D_ESCRPR" hidden="1">'[11]2012 Area AB BudgetSummary'!#REF!</definedName>
    <definedName name="_7__123Graph_XBUDG6_D_ESCRPR">[4]Quant!$D$5:$O$5</definedName>
    <definedName name="_8__123Graph_DBUDG6_D_ESCRPR" hidden="1">'[10]Area D 2011'!#REF!</definedName>
    <definedName name="_8__123Graph_XBUDG6_Dtons_inv">[4]Quant!$D$5:$O$5</definedName>
    <definedName name="_Apr04">[7]BS!$U$7:$U$3582</definedName>
    <definedName name="_Aug04">[7]BS!$Y$7:$Y$3582</definedName>
    <definedName name="_B">'[12]Rate Design'!#REF!</definedName>
    <definedName name="_Dec03">[6]BS!$T$7:$T$3582</definedName>
    <definedName name="_Dec04">[7]BS!$AC$7:$AC$3580</definedName>
    <definedName name="_ex1" hidden="1">{#N/A,#N/A,FALSE,"Summ";#N/A,#N/A,FALSE,"General"}</definedName>
    <definedName name="_Feb04">[7]BS!$S$7:$S$3582</definedName>
    <definedName name="_Fill" hidden="1">#REF!</definedName>
    <definedName name="_Jan04">[7]BS!$R$7:$R$3582</definedName>
    <definedName name="_Jul04">[7]BS!$X$7:$X$3582</definedName>
    <definedName name="_Jun04">[7]BS!$W$7:$W$3582</definedName>
    <definedName name="_Jun09">" BS!$AI$7:$AI$1643"</definedName>
    <definedName name="_Key1" hidden="1">#REF!</definedName>
    <definedName name="_Key2" hidden="1">#REF!</definedName>
    <definedName name="_Mar04">[7]BS!$T$7:$T$3582</definedName>
    <definedName name="_May04">[7]BS!$V$7:$V$3582</definedName>
    <definedName name="_MEN2">[1]Jan!#REF!</definedName>
    <definedName name="_MEN3">[1]Jan!#REF!</definedName>
    <definedName name="_new1" hidden="1">{#N/A,#N/A,FALSE,"Summ";#N/A,#N/A,FALSE,"General"}</definedName>
    <definedName name="_Nov03">[6]BS!$S$7:$S$3582</definedName>
    <definedName name="_Nov04">[7]BS!$AB$7:$AB$3582</definedName>
    <definedName name="_Oct03">[6]BS!$R$7:$R$3582</definedName>
    <definedName name="_Oct04">[7]BS!$AA$7:$AA$3582</definedName>
    <definedName name="_Order1">255</definedName>
    <definedName name="_Order2">255</definedName>
    <definedName name="_P">#REF!</definedName>
    <definedName name="_Parse_In" hidden="1">#REF!</definedName>
    <definedName name="_PC1">[13]CLASSIFIERS!$A$7:$IV$7</definedName>
    <definedName name="_PC2">[13]CLASSIFIERS!$A$10:$IV$10</definedName>
    <definedName name="_PC3">[13]CLASSIFIERS!$A$12:$IV$12</definedName>
    <definedName name="_PC4">[13]CLASSIFIERS!$A$13:$IV$13</definedName>
    <definedName name="_Regression_Int">1</definedName>
    <definedName name="_SEC24">[13]EXTERNAL!$A$112:$IV$114</definedName>
    <definedName name="_Sep03">[14]BS!$AB$7:$AB$3420</definedName>
    <definedName name="_Sep04">[7]BS!$Z$7:$Z$3582</definedName>
    <definedName name="_six6" hidden="1">{#N/A,#N/A,FALSE,"CRPT";#N/A,#N/A,FALSE,"TREND";#N/A,#N/A,FALSE,"%Curve"}</definedName>
    <definedName name="_Sort" hidden="1">#REF!</definedName>
    <definedName name="_TOP1">[1]Jan!#REF!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cct108364">'[15]Func Study'!#REF!</definedName>
    <definedName name="Acct108364S">'[15]Func Study'!#REF!</definedName>
    <definedName name="Acct228.42TROJD">'[16]Func Study'!#REF!</definedName>
    <definedName name="Acct2281SO">'[17]Func Study'!$H$2190</definedName>
    <definedName name="Acct2283SO">'[17]Func Study'!$H$2198</definedName>
    <definedName name="Acct22842TROJD">'[16]Func Study'!#REF!</definedName>
    <definedName name="Acct228SO">'[17]Func Study'!$H$2194</definedName>
    <definedName name="Acct350">'[17]Func Study'!$H$1628</definedName>
    <definedName name="Acct352">'[17]Func Study'!$H$1635</definedName>
    <definedName name="Acct353">'[17]Func Study'!$H$1641</definedName>
    <definedName name="Acct354">'[17]Func Study'!$H$1647</definedName>
    <definedName name="Acct355">'[17]Func Study'!$H$1654</definedName>
    <definedName name="Acct356">'[17]Func Study'!$H$1660</definedName>
    <definedName name="Acct357">'[17]Func Study'!$H$1666</definedName>
    <definedName name="Acct358">'[17]Func Study'!$H$1672</definedName>
    <definedName name="Acct359">'[17]Func Study'!$H$1678</definedName>
    <definedName name="Acct360">'[17]Func Study'!$H$1698</definedName>
    <definedName name="Acct361">'[17]Func Study'!$H$1704</definedName>
    <definedName name="Acct362">'[17]Func Study'!$H$1710</definedName>
    <definedName name="Acct364">'[17]Func Study'!$H$1717</definedName>
    <definedName name="Acct365">'[17]Func Study'!$H$1724</definedName>
    <definedName name="Acct366">'[17]Func Study'!$H$1731</definedName>
    <definedName name="Acct367">'[17]Func Study'!$H$1738</definedName>
    <definedName name="Acct368">'[17]Func Study'!$H$1744</definedName>
    <definedName name="Acct369">'[17]Func Study'!$H$1751</definedName>
    <definedName name="Acct370">'[17]Func Study'!$H$1762</definedName>
    <definedName name="Acct371">'[17]Func Study'!$H$1769</definedName>
    <definedName name="Acct372">'[17]Func Study'!$H$1776</definedName>
    <definedName name="Acct372A">'[17]Func Study'!$H$1775</definedName>
    <definedName name="Acct372DP">'[17]Func Study'!$H$1773</definedName>
    <definedName name="Acct372DS">'[17]Func Study'!$H$1774</definedName>
    <definedName name="Acct373">'[17]Func Study'!$H$1782</definedName>
    <definedName name="Acct41011">'[18]Functional Study'!#REF!</definedName>
    <definedName name="Acct41011BADDEBT">'[18]Functional Study'!#REF!</definedName>
    <definedName name="Acct41011DITEXP">'[18]Functional Study'!#REF!</definedName>
    <definedName name="Acct41011S">'[18]Functional Study'!#REF!</definedName>
    <definedName name="Acct41011SE">'[18]Functional Study'!#REF!</definedName>
    <definedName name="Acct41011SG1">'[18]Functional Study'!#REF!</definedName>
    <definedName name="Acct41011SG2">'[18]Functional Study'!#REF!</definedName>
    <definedName name="ACCT41011SGCT">'[18]Functional Study'!#REF!</definedName>
    <definedName name="Acct41011SGPP">'[18]Functional Study'!#REF!</definedName>
    <definedName name="Acct41011SNP">'[18]Functional Study'!#REF!</definedName>
    <definedName name="ACCT41011SNPD">'[18]Functional Study'!#REF!</definedName>
    <definedName name="Acct41011SO">'[18]Functional Study'!#REF!</definedName>
    <definedName name="Acct41011TROJP">'[18]Functional Study'!#REF!</definedName>
    <definedName name="Acct41111">'[18]Functional Study'!#REF!</definedName>
    <definedName name="Acct41111BADDEBT">'[18]Functional Study'!#REF!</definedName>
    <definedName name="Acct41111DITEXP">'[18]Functional Study'!#REF!</definedName>
    <definedName name="Acct41111S">'[18]Functional Study'!#REF!</definedName>
    <definedName name="Acct41111SE">'[18]Functional Study'!#REF!</definedName>
    <definedName name="Acct41111SG1">'[18]Functional Study'!#REF!</definedName>
    <definedName name="Acct41111SG2">'[18]Functional Study'!#REF!</definedName>
    <definedName name="Acct41111SG3">'[18]Functional Study'!#REF!</definedName>
    <definedName name="Acct41111SGPP">'[18]Functional Study'!#REF!</definedName>
    <definedName name="Acct41111SNP">'[18]Functional Study'!#REF!</definedName>
    <definedName name="Acct41111SNTP">'[18]Functional Study'!#REF!</definedName>
    <definedName name="Acct41111SO">'[18]Functional Study'!#REF!</definedName>
    <definedName name="Acct41111TROJP">'[18]Functional Study'!#REF!</definedName>
    <definedName name="Acct411BADDEBT">'[18]Functional Study'!#REF!</definedName>
    <definedName name="Acct411DGP">'[18]Functional Study'!#REF!</definedName>
    <definedName name="Acct411DGU">'[18]Functional Study'!#REF!</definedName>
    <definedName name="Acct411DITEXP">'[18]Functional Study'!#REF!</definedName>
    <definedName name="Acct411DNPP">'[18]Functional Study'!#REF!</definedName>
    <definedName name="Acct411DNPTP">'[18]Functional Study'!#REF!</definedName>
    <definedName name="Acct411S">'[18]Functional Study'!#REF!</definedName>
    <definedName name="Acct411SE">'[18]Functional Study'!#REF!</definedName>
    <definedName name="Acct411SG">'[18]Functional Study'!#REF!</definedName>
    <definedName name="Acct411SGPP">'[18]Functional Study'!#REF!</definedName>
    <definedName name="Acct411SO">'[18]Functional Study'!#REF!</definedName>
    <definedName name="Acct411TROJP">'[18]Functional Study'!#REF!</definedName>
    <definedName name="Acct447DGU">'[16]Func Study'!#REF!</definedName>
    <definedName name="Acct448S">'[17]Func Study'!$H$274</definedName>
    <definedName name="Acct450S">'[17]Func Study'!$H$302</definedName>
    <definedName name="Acct451S">'[17]Func Study'!$H$307</definedName>
    <definedName name="Acct454S">'[17]Func Study'!$H$318</definedName>
    <definedName name="Acct456S">'[17]Func Study'!$H$325</definedName>
    <definedName name="Acct510">'[17]Func Study'!#REF!</definedName>
    <definedName name="Acct510DNPPSU">'[17]Func Study'!#REF!</definedName>
    <definedName name="ACCT510JBG">'[17]Func Study'!#REF!</definedName>
    <definedName name="ACCT510SSGCH">'[17]Func Study'!#REF!</definedName>
    <definedName name="ACCT557CAGE">'[17]Func Study'!$H$683</definedName>
    <definedName name="Acct557CT">'[17]Func Study'!$H$681</definedName>
    <definedName name="Acct580">'[17]Func Study'!$H$791</definedName>
    <definedName name="Acct581">'[17]Func Study'!$H$796</definedName>
    <definedName name="Acct582">'[17]Func Study'!$H$801</definedName>
    <definedName name="Acct583">'[17]Func Study'!$H$806</definedName>
    <definedName name="Acct584">'[17]Func Study'!$H$811</definedName>
    <definedName name="Acct585">'[17]Func Study'!$H$816</definedName>
    <definedName name="Acct586">'[17]Func Study'!$H$821</definedName>
    <definedName name="Acct587">'[17]Func Study'!$H$826</definedName>
    <definedName name="Acct588">'[17]Func Study'!$H$831</definedName>
    <definedName name="Acct589">'[17]Func Study'!$H$836</definedName>
    <definedName name="Acct590">'[17]Func Study'!$H$841</definedName>
    <definedName name="Acct591">'[17]Func Study'!$H$846</definedName>
    <definedName name="Acct592">'[17]Func Study'!$H$851</definedName>
    <definedName name="Acct593">'[17]Func Study'!$H$856</definedName>
    <definedName name="Acct594">'[17]Func Study'!$H$861</definedName>
    <definedName name="Acct595">'[17]Func Study'!$H$866</definedName>
    <definedName name="Acct596">'[17]Func Study'!$H$876</definedName>
    <definedName name="Acct597">'[17]Func Study'!$H$881</definedName>
    <definedName name="Acct598">'[17]Func Study'!$H$886</definedName>
    <definedName name="ACCT904SG">'[19]Functional Study'!#REF!</definedName>
    <definedName name="AcctAGA">'[17]Func Study'!$H$296</definedName>
    <definedName name="AcctDFAD">'[17]Func Study'!#REF!</definedName>
    <definedName name="AcctDFAP">'[17]Func Study'!#REF!</definedName>
    <definedName name="AcctDFAT">'[17]Func Study'!#REF!</definedName>
    <definedName name="AcctTable">[20]Variables!$AK$42:$AK$396</definedName>
    <definedName name="AcctTS0">'[17]Func Study'!$H$1686</definedName>
    <definedName name="Acq1Plant">'[21]Acquisition Inputs'!$C$8</definedName>
    <definedName name="Acq2Plant">'[21]Acquisition Inputs'!$C$70</definedName>
    <definedName name="ActualROR">'[16]G+T+D+R+M'!$H$61</definedName>
    <definedName name="ADJPTDCE.T">[13]INTERNAL!$A$31:$IV$33</definedName>
    <definedName name="Adjs2avg">[22]Inputs!$L$255:'[22]Inputs'!$T$505</definedName>
    <definedName name="After_Tax_Cash_Discount">'[23]Assumptions (Input)'!$D$37</definedName>
    <definedName name="afudc_flag">'[23]Assumptions (Input)'!$B$13</definedName>
    <definedName name="ANCIL">[13]EXTERNAL!$A$163:$IV$165</definedName>
    <definedName name="APR">[24]Backup!#REF!</definedName>
    <definedName name="Apr04AMA">[7]BS!$AG$7:$AG$3582</definedName>
    <definedName name="APRT">#REF!</definedName>
    <definedName name="AS2DocOpenMode">"AS2DocumentEdit"</definedName>
    <definedName name="Assessment_Rate">'[23]Assumptions (Input)'!$B$7</definedName>
    <definedName name="AUG">[24]Backup!#REF!</definedName>
    <definedName name="Aug04AMA">[7]BS!$AK$7:$AK$3582</definedName>
    <definedName name="AUGT">#REF!</definedName>
    <definedName name="Aurora_Prices">"Monthly Price Summary'!$C$4:$H$63"</definedName>
    <definedName name="AvgFactors">[20]Factors!$B$3:$P$99</definedName>
    <definedName name="b" hidden="1">{#N/A,#N/A,FALSE,"Coversheet";#N/A,#N/A,FALSE,"QA"}</definedName>
    <definedName name="BACK1">#REF!</definedName>
    <definedName name="BACK2">#REF!</definedName>
    <definedName name="BACK3">#REF!</definedName>
    <definedName name="BACKUP1">#REF!</definedName>
    <definedName name="Beg_Unb_KWHs">[25]LeadSht!$L$10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[26]ZZCOOM_M03_Q005!#REF!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[26]ZZCOOM_M03_Q005!#REF!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[26]ZZCOOM_M03_Q005!#REF!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[26]ZZCOOM_M03_Q005!#REF!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[26]ZZCOOM_M03_Q005!#REF!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[26]ZZCOOM_M03_Q005!#REF!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OK_LIFE">'[27]Lvl FCR'!$G$10</definedName>
    <definedName name="BOOKADJ">#REF!</definedName>
    <definedName name="BPAX">[13]EXTERNAL!$A$121:$IV$123</definedName>
    <definedName name="Bum" hidden="1">#REF!</definedName>
    <definedName name="Button_1">"TradeSummary_Ken_Finicle_List"</definedName>
    <definedName name="CAE.T">[13]INTERNAL!$A$34:$IV$36</definedName>
    <definedName name="CAES1.T">[13]INTERNAL!$A$37:$IV$39</definedName>
    <definedName name="cap">[28]Readings!$B$2</definedName>
    <definedName name="Capital_Inflation">'[23]Assumptions (Input)'!$B$11</definedName>
    <definedName name="CASE">[29]INPUTS!$C$8</definedName>
    <definedName name="Case_Name">'[30]KJB-6,13 Cmn Adj'!$B$8</definedName>
    <definedName name="CaseDescription">'[21]Dispatch Cases'!$C$11</definedName>
    <definedName name="CBWorkbookPriority">-2060790043</definedName>
    <definedName name="CCGT_HeatRate">[21]Assumptions!$H$23</definedName>
    <definedName name="CCGTPrice">[21]Assumptions!$H$22</definedName>
    <definedName name="Check">#REF!</definedName>
    <definedName name="CL_RT2">'[31]Transp Data'!$A$6:$C$81</definedName>
    <definedName name="Classification">'[17]Func Study'!$AB$251</definedName>
    <definedName name="Close_Date">'[23]Capital Projects(Input)'!$D$7:$D$53</definedName>
    <definedName name="COMADJ">#REF!</definedName>
    <definedName name="COMP">#REF!</definedName>
    <definedName name="COMPACTUAL">#REF!</definedName>
    <definedName name="COMPT">#REF!</definedName>
    <definedName name="COMPWEATHER">#REF!</definedName>
    <definedName name="Construction_OH">'[32]Virtual 49 Back-Up'!$E$54</definedName>
    <definedName name="ConversionFactor">[21]Assumptions!$I$65</definedName>
    <definedName name="COSFacVal">[17]Inputs!$R$5</definedName>
    <definedName name="CurrQtr">'[33]Inc Stmt'!$AJ$222</definedName>
    <definedName name="CUS">[13]CLASSIFIERS!$A$6:$IV$6</definedName>
    <definedName name="CUST_1">[13]EXTERNAL!$A$22:$IV$24</definedName>
    <definedName name="CUST_4">[13]EXTERNAL!$A$25:$IV$27</definedName>
    <definedName name="CUST_5">[13]EXTERNAL!$A$28:$IV$30</definedName>
    <definedName name="CUST_6">[13]EXTERNAL!$A$31:$IV$33</definedName>
    <definedName name="D108.05.T">[13]INTERNAL!$A$22:$IV$24</definedName>
    <definedName name="D108.10.T">[13]INTERNAL!$A$25:$IV$27</definedName>
    <definedName name="D361.T">[13]INTERNAL!$A$4:$IV$6</definedName>
    <definedName name="D362.T">[13]INTERNAL!$A$7:$IV$9</definedName>
    <definedName name="D364.T">[13]INTERNAL!$A$10:$IV$12</definedName>
    <definedName name="D366.T">[13]INTERNAL!$A$13:$IV$15</definedName>
    <definedName name="D368.T">[13]INTERNAL!$A$16:$IV$18</definedName>
    <definedName name="D370.T">[13]INTERNAL!$A$19:$IV$21</definedName>
    <definedName name="D372.T">[13]INTERNAL!$A$28:$IV$30</definedName>
    <definedName name="Data">'[34]Mix Variance'!$B$1:$N$31</definedName>
    <definedName name="Data.Avg">'[33]Avg Amts'!$A$5:$BP$34</definedName>
    <definedName name="Data.Qtrs.Avg">'[33]Avg Amts'!$A$5:$IV$5</definedName>
    <definedName name="data1">'[35]Mix Variance'!$O$5:$T$25</definedName>
    <definedName name="_xlnm.Database">[36]Invoice!#REF!</definedName>
    <definedName name="DATE">[37]Jan!#REF!</definedName>
    <definedName name="DebtPerc">[21]Assumptions!$I$58</definedName>
    <definedName name="DEC">[24]Backup!#REF!</definedName>
    <definedName name="Dec03AMA">[6]BS!$AJ$7:$AJ$3582</definedName>
    <definedName name="Dec04AMA">[7]BS!$AO$7:$AO$3582</definedName>
    <definedName name="DECT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">[13]CLASSIFIERS!$A$4:$IV$4</definedName>
    <definedName name="DEM_1">[13]EXTERNAL!$A$7:$IV$9</definedName>
    <definedName name="DEM_12CP">[13]EXTERNAL!$A$118:$IV$120</definedName>
    <definedName name="DEM_12NCP_P">[13]EXTERNAL!$A$187:$IV$189</definedName>
    <definedName name="DEM_12NCP_S">[13]EXTERNAL!$A$190:$IV$192</definedName>
    <definedName name="DEM_12NCP1">[13]EXTERNAL!$A$139:$IV$141</definedName>
    <definedName name="DEM_12NCP2">[13]EXTERNAL!$A$130:$IV$132</definedName>
    <definedName name="DEM_1A">[13]EXTERNAL!$A$115:$IV$117</definedName>
    <definedName name="DEM_2A">[13]EXTERNAL!$A$148:$IV$150</definedName>
    <definedName name="DEM_3A">[13]EXTERNAL!$A$199:$IV$201</definedName>
    <definedName name="DEM_3B">[13]EXTERNAL!$A$196:$IV$198</definedName>
    <definedName name="Demand">[16]Inputs!$D$8</definedName>
    <definedName name="Demand2">[38]Inputs!$D$11</definedName>
    <definedName name="DES1.T">[13]INTERNAL!$A$40:$IV$42</definedName>
    <definedName name="DES2.T">[13]INTERNAL!$A$43:$IV$45</definedName>
    <definedName name="DF_HeatRate">[21]Assumptions!$L$23</definedName>
    <definedName name="DFIT" hidden="1">{#N/A,#N/A,FALSE,"Coversheet";#N/A,#N/A,FALSE,"QA"}</definedName>
    <definedName name="DIR_40">[13]EXTERNAL!$A$193:$IV$195</definedName>
    <definedName name="DIR_449">[13]EXTERNAL!$A$127:$IV$129</definedName>
    <definedName name="DIR_449_ENERGY">[13]EXTERNAL!$A$160:$IV$162</definedName>
    <definedName name="DIR_449_HV">[13]EXTERNAL!$A$157:$IV$159</definedName>
    <definedName name="DIR_449_OATT">[13]EXTERNAL!$A$166:$IV$168</definedName>
    <definedName name="DIR_RESALE">[13]EXTERNAL!$A$124:$IV$126</definedName>
    <definedName name="DIR_RESALE_LARGE">[13]EXTERNAL!$A$154:$IV$156</definedName>
    <definedName name="DIR_RESALE_SMALL">[13]EXTERNAL!$A$151:$IV$153</definedName>
    <definedName name="DIR108.09">[13]EXTERNAL!$A$106:$IV$108</definedName>
    <definedName name="DIR235.00">[13]EXTERNAL!$A$85:$IV$87</definedName>
    <definedName name="DIR360.01">[13]EXTERNAL!$A$37:$IV$39</definedName>
    <definedName name="DIR361.01">[13]EXTERNAL!$A$40:$IV$42</definedName>
    <definedName name="DIR362.01">[13]EXTERNAL!$A$43:$IV$45</definedName>
    <definedName name="DIR364.01">[13]EXTERNAL!$A$46:$IV$48</definedName>
    <definedName name="DIR366.01">[13]EXTERNAL!$A$49:$IV$51</definedName>
    <definedName name="DIR368.03">[13]EXTERNAL!$A$55:$IV$57</definedName>
    <definedName name="DIR368.03C">[13]EXTERNAL!$A$52:$IV$54</definedName>
    <definedName name="DIR372.00">[13]EXTERNAL!$A$58:$IV$60</definedName>
    <definedName name="DIR373.00">[13]EXTERNAL!$A$61:$IV$63</definedName>
    <definedName name="DIR450.01">[13]EXTERNAL!$A$10:$IV$12</definedName>
    <definedName name="DIR450.02">[13]EXTERNAL!$A$184:$IV$186</definedName>
    <definedName name="DIR451.02">[13]EXTERNAL!$A$70:$IV$72</definedName>
    <definedName name="DIR451.03">[13]EXTERNAL!$A$136:$IV$138</definedName>
    <definedName name="DIR451.05">[13]EXTERNAL!$A$76:$IV$78</definedName>
    <definedName name="DIR451.06">[13]EXTERNAL!$A$109:$IV$111</definedName>
    <definedName name="DIR451.07">[13]EXTERNAL!$A$133:$IV$135</definedName>
    <definedName name="DIR454.04">[13]EXTERNAL!$A$73:$IV$75</definedName>
    <definedName name="DIR556.01">[13]EXTERNAL!$A$175:$IV$177</definedName>
    <definedName name="DIR565.02">[13]EXTERNAL!$A$178:$IV$180</definedName>
    <definedName name="DIR908.01">[13]EXTERNAL!$A$172:$IV$174</definedName>
    <definedName name="DIR920.01">[13]EXTERNAL!$A$181:$IV$183</definedName>
    <definedName name="Dis">'[17]Func Study'!$AB$250</definedName>
    <definedName name="DisFac">'[17]Func Dist Factor Table'!$A$11:$G$25</definedName>
    <definedName name="Dist_factor">#REF!</definedName>
    <definedName name="DistPeakMethod">[19]Inputs!#REF!</definedName>
    <definedName name="DocketNumber">'[39]JHS-19'!$AR$2</definedName>
    <definedName name="DP.T">[13]INTERNAL!$A$46:$IV$48</definedName>
    <definedName name="DUDE" hidden="1">#REF!</definedName>
    <definedName name="EBFIT.T">[13]INTERNAL!$A$88:$IV$90</definedName>
    <definedName name="ee" hidden="1">{#N/A,#N/A,FALSE,"Month ";#N/A,#N/A,FALSE,"YTD";#N/A,#N/A,FALSE,"12 mo ended"}</definedName>
    <definedName name="EffTax">[13]INPUTS!$F$31</definedName>
    <definedName name="Electric_Prices">'[40]Monthly Price Summary'!$B$4:$E$27</definedName>
    <definedName name="ElecWC_LineItems">[14]BS!$AO$7:$AO$3420</definedName>
    <definedName name="ElRBLine">[14]BS!$AP$7:$AP$3141</definedName>
    <definedName name="EndDate">[21]Assumptions!$C$11</definedName>
    <definedName name="energy">[28]Readings!$B$3</definedName>
    <definedName name="ENERGY_1">[13]EXTERNAL!$A$4:$IV$6</definedName>
    <definedName name="ENERGY_2">[13]EXTERNAL!$A$145:$IV$147</definedName>
    <definedName name="Engy">[16]Inputs!$D$9</definedName>
    <definedName name="Engy2">[38]Inputs!$D$12</definedName>
    <definedName name="EPIS.T">[13]INTERNAL!$A$49:$IV$51</definedName>
    <definedName name="error" hidden="1">{#N/A,#N/A,FALSE,"Coversheet";#N/A,#N/A,FALSE,"QA"}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101top">#REF!</definedName>
    <definedName name="f104top">#REF!</definedName>
    <definedName name="f138top">#REF!</definedName>
    <definedName name="f140top">#REF!</definedName>
    <definedName name="Factorck">'[17]COS Factor Table'!$O$15:$O$113</definedName>
    <definedName name="FactorType">[20]Variables!$AK$2:$AL$12</definedName>
    <definedName name="FACTP">#REF!</definedName>
    <definedName name="FactSum">'[17]COS Factor Table'!$A$14:$O$113</definedName>
    <definedName name="FCR">'[32]Virtual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">[24]Backup!#REF!</definedName>
    <definedName name="Feb04AMA">[7]BS!$AE$7:$AE$3582</definedName>
    <definedName name="FEBT">#REF!</definedName>
    <definedName name="Fed_Cap_Tax">[41]Inputs!$E$112</definedName>
    <definedName name="FedTaxRate">[21]Assumptions!$C$33</definedName>
    <definedName name="ffff" hidden="1">{#N/A,#N/A,FALSE,"Coversheet";#N/A,#N/A,FALSE,"QA"}</definedName>
    <definedName name="fffgf" hidden="1">{#N/A,#N/A,FALSE,"Coversheet";#N/A,#N/A,FALSE,"QA"}</definedName>
    <definedName name="FIT">'[42]ROR &amp; CONV FACTOR'!$J$20</definedName>
    <definedName name="FIT_Tax_Rate">'[23]Assumptions (Input)'!$B$5</definedName>
    <definedName name="FranchiseTax">[22]Variables!$D$26</definedName>
    <definedName name="FTAX">[13]INPUTS!$F$30</definedName>
    <definedName name="Func">'[17]Func Factor Table'!$A$10:$H$77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'[17]Func Study'!$AB$250</definedName>
    <definedName name="GasRBLine">[7]BS!$AS$7:$AS$3631</definedName>
    <definedName name="GasWC_LineItem">[7]BS!$AR$7:$AR$3631</definedName>
    <definedName name="GP.T">[13]INTERNAL!$A$52:$IV$54</definedName>
    <definedName name="GREATER10MW">#REF!</definedName>
    <definedName name="GTD_Percents">#REF!</definedName>
    <definedName name="HEIGHT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[13]INTERNAL!$A$85:$IV$87</definedName>
    <definedName name="ID_0303_RVN_data">#REF!</definedName>
    <definedName name="IDcontractsRVN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NDADJ">#REF!</definedName>
    <definedName name="INPUT">[43]Summary!#REF!</definedName>
    <definedName name="Instructions">#REF!</definedName>
    <definedName name="Insurance_Rate">'[23]Assumptions (Input)'!$B$9</definedName>
    <definedName name="INTRESEXCH">[44]Sheet1!$AG$1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">[24]Backup!#REF!</definedName>
    <definedName name="Jan04AMA">[7]BS!$AD$7:$AD$3582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>#REF!</definedName>
    <definedName name="jfkljsdkljiejgr" hidden="1">{#N/A,#N/A,FALSE,"Summ";#N/A,#N/A,FALSE,"General"}</definedName>
    <definedName name="jjj">[45]Inputs!$N$18</definedName>
    <definedName name="JUL">[24]Backup!#REF!</definedName>
    <definedName name="Jul04AMA">[7]BS!$AJ$7:$AJ$3582</definedName>
    <definedName name="JULT">#REF!</definedName>
    <definedName name="JUN">[24]Backup!#REF!</definedName>
    <definedName name="Jun04AMA">[7]BS!$AI$7:$AI$3582</definedName>
    <definedName name="JUNT">#REF!</definedName>
    <definedName name="Jurisdiction">[20]Variables!$AK$15</definedName>
    <definedName name="JurisNumber">[20]Variables!$AL$15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7.01_Power_Costs">#REF!</definedName>
    <definedName name="k_7.01_Power_Costs_p2">#REF!</definedName>
    <definedName name="k_7.02_Montana">#REF!</definedName>
    <definedName name="k_7.03_Wild_Hors_Sol">#REF!</definedName>
    <definedName name="k_7.04_ASC_815">#REF!</definedName>
    <definedName name="k_7.05_storm">#REF!</definedName>
    <definedName name="k_7.06_Reg_Asset">#REF!</definedName>
    <definedName name="k_7.07_Glacier_Bat_St">#REF!</definedName>
    <definedName name="k_7.08_EIM">#REF!</definedName>
    <definedName name="k_7.09_GoldendaleCU">#REF!</definedName>
    <definedName name="k_7.10_MintFarm_CU">#REF!</definedName>
    <definedName name="k_7.11_White_River">#REF!</definedName>
    <definedName name="k_7.12_Hydro_Grants">#REF!</definedName>
    <definedName name="k_7.13_Productn_Adj">#REF!</definedName>
    <definedName name="k_A_1">#REF!</definedName>
    <definedName name="k_Docket_Number">'[30]KJB-12 Sum'!$AS$2</definedName>
    <definedName name="k_FITrate">'[30]KJB-3,11 Def'!$L$20</definedName>
    <definedName name="keep_Docket_Number">'[46]KJB-3 Sum'!$AQ$2</definedName>
    <definedName name="keep_FIT">'[46]KJB-7 Def'!$L$20</definedName>
    <definedName name="keep_KJB_3_Rate_Increase">'[46]KJB-7 Def'!$C$3</definedName>
    <definedName name="keep_KJB_4_Electric_Summary">'[46]KJB-3 Sum'!$AQ$3</definedName>
    <definedName name="keep_KJB_8_Common_Adjs">'[46]KJB-5 Cmn Adj'!$L$3</definedName>
    <definedName name="keep_KJB_9_Electric_Only">'[46]KJB-5 El Adj'!$E$3</definedName>
    <definedName name="keep_TESTYEAR">'[46]KJB-5 Cmn Adj'!$B$7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>#REF!</definedName>
    <definedName name="LABORROLL">#REF!</definedName>
    <definedName name="LATEPAY">[44]Sheet1!$E$3:$E$25</definedName>
    <definedName name="Levy_Rate">'[23]Assumptions (Input)'!$B$6</definedName>
    <definedName name="limcount">1</definedName>
    <definedName name="LINE.T">[13]INTERNAL!$A$55:$IV$57</definedName>
    <definedName name="Line_Ext_Credit">#REF!</definedName>
    <definedName name="LinkCos">'[17]JAM Download'!$K$4</definedName>
    <definedName name="LoadArray">'[47]Load Source Data'!$C$78:$X$89</definedName>
    <definedName name="LOG">[24]Backup!#REF!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LOSS">[24]Backup!#REF!</definedName>
    <definedName name="M9100F4_v4">[48]M9100F4!$A$1:$V$99</definedName>
    <definedName name="MACRS">'[23]MACRS RATES'!$A$3:$AT$10</definedName>
    <definedName name="MACTIT">#REF!</definedName>
    <definedName name="MAR">[24]Backup!#REF!</definedName>
    <definedName name="Mar04AMA">[7]BS!$AF$7:$AF$3582</definedName>
    <definedName name="MART">#REF!</definedName>
    <definedName name="MAY">[24]Backup!#REF!</definedName>
    <definedName name="May04AMA">[7]BS!$AH$7:$AH$3582</definedName>
    <definedName name="MAYT">#REF!</definedName>
    <definedName name="MCtoREV">#REF!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RGER_COST">[44]Sheet1!$AF$3:$AJ$28</definedName>
    <definedName name="Method">[16]Inputs!$C$6</definedName>
    <definedName name="Miller" hidden="1">{#N/A,#N/A,FALSE,"Expenditures";#N/A,#N/A,FALSE,"Property Placed In-Service";#N/A,#N/A,FALSE,"CWIP Balances"}</definedName>
    <definedName name="MONTH">[24]Backup!#REF!</definedName>
    <definedName name="monthlist">[49]Table!$R$2:$S$13</definedName>
    <definedName name="monthtotals">'[49]WA SBC'!$D$40:$O$40</definedName>
    <definedName name="MTD_Format">[50]Mthly!$B$11:$D$11,[50]Mthly!$B$31:$D$31</definedName>
    <definedName name="MTKWH">#REF!</definedName>
    <definedName name="MTR_YR3">[51]Variables!$E$14</definedName>
    <definedName name="MTREV">#REF!</definedName>
    <definedName name="MULT">#REF!</definedName>
    <definedName name="NCP_360">[13]EXTERNAL!$A$13:$IV$15</definedName>
    <definedName name="NCP_361">[13]EXTERNAL!$A$16:$IV$18</definedName>
    <definedName name="NCP_362">[13]EXTERNAL!$A$19:$IV$21</definedName>
    <definedName name="Net_to_Gross_Factor">[17]Inputs!$G$8</definedName>
    <definedName name="NetToGross">[22]Variables!$D$23</definedName>
    <definedName name="new" hidden="1">{#N/A,#N/A,FALSE,"Summ";#N/A,#N/A,FALSE,"General"}</definedName>
    <definedName name="NEWMO1">[1]Jan!#REF!</definedName>
    <definedName name="NEWMO2">[1]Jan!#REF!</definedName>
    <definedName name="NEWMONTH">[1]Jan!#REF!</definedName>
    <definedName name="NORMALIZE">#REF!</definedName>
    <definedName name="NOV">[24]Backup!#REF!</definedName>
    <definedName name="Nov03AMA">[6]BS!$AI$7:$AI$3582</definedName>
    <definedName name="Nov04AMA">[7]BS!$AN$7:$AN$3582</definedName>
    <definedName name="NOVT">#REF!</definedName>
    <definedName name="NPC">[19]Inputs!$N$18</definedName>
    <definedName name="NRG">[13]CLASSIFIERS!$A$5:$IV$5</definedName>
    <definedName name="NUM">#REF!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'[23]MiscItems(Input)'!$B$5:$AO$8,'[23]MiscItems(Input)'!$B$13:$AO$13,'[23]MiscItems(Input)'!$B$15:$B$17,'[23]MiscItems(Input)'!$B$17:$AO$17,'[23]MiscItems(Input)'!$B$15:$AO$15</definedName>
    <definedName name="O_M_Rate">'[32]Virtual 49 Back-Up'!$B$21</definedName>
    <definedName name="OBCLEASE">[44]Sheet1!$AF$4:$AI$23</definedName>
    <definedName name="OCT">[24]Backup!#REF!</definedName>
    <definedName name="Oct03AMA">[6]BS!$AH$7:$AH$3582</definedName>
    <definedName name="Oct04AMA">[7]BS!$AM$7:$AM$3582</definedName>
    <definedName name="OCTT">#REF!</definedName>
    <definedName name="OH">[13]CLASSIFIERS!$A$8:$IV$8</definedName>
    <definedName name="OH_NCP">[13]EXTERNAL!$A$79:$IV$81</definedName>
    <definedName name="OH_SVC">[13]EXTERNAL!$A$142:$IV$144</definedName>
    <definedName name="OH_TFMR">[13]EXTERNAL!$A$97:$IV$99</definedName>
    <definedName name="OH_TFMRC">[13]EXTERNAL!$A$94:$IV$96</definedName>
    <definedName name="ONE">[1]Jan!#REF!</definedName>
    <definedName name="option">'[52]Dist Misc'!$F$120</definedName>
    <definedName name="OthRCF">[29]INPUTS!$F$41</definedName>
    <definedName name="OthUnc">[13]INPUTS!$F$36</definedName>
    <definedName name="outlookdata">'[53]pivoted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110">#REF!</definedName>
    <definedName name="Page120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62">[54]TransInvest!#REF!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[16]Inputs!$T$5</definedName>
    <definedName name="Percent_debt">[41]Inputs!$E$129</definedName>
    <definedName name="Plant_Input">'[23]Plant(Input)'!$B$7:$AP$9,'[23]Plant(Input)'!$B$11,'[23]Plant(Input)'!$B$15:$AP$15,'[23]Plant(Input)'!$B$18,'[23]Plant(Input)'!$B$20:$AP$20</definedName>
    <definedName name="PMAC">[24]Backup!#REF!</definedName>
    <definedName name="POWER.T">[13]INTERNAL!$A$58:$IV$60</definedName>
    <definedName name="PP.T">[13]INTERNAL!$A$61:$IV$63</definedName>
    <definedName name="PRESENT">#REF!</definedName>
    <definedName name="PreTaxDebtCost">[21]Assumptions!$I$56</definedName>
    <definedName name="PreTaxWACC">[21]Assumptions!$I$62</definedName>
    <definedName name="PRICCHNG">#REF!</definedName>
    <definedName name="Prices_Aurora">'[40]Monthly Price Summary'!$C$4:$H$63</definedName>
    <definedName name="_xlnm.Print_Area" localSheetId="0">'Exh BDJ-8 p1-2 (Rate Impacts)'!$A$1:$AB$34</definedName>
    <definedName name="_xlnm.Print_Area" localSheetId="1">'Exh BDJ-8 p3-4 (Typ Res Bill)'!$A$1:$M$23,'Exh BDJ-8 p3-4 (Typ Res Bill)'!$A$25:$H$80</definedName>
    <definedName name="Print_Area_Reset">OFFSET(Full_Print,0,0,Last_Row)</definedName>
    <definedName name="_xlnm.Print_Titles" localSheetId="0">'Exh BDJ-8 p1-2 (Rate Impacts)'!$A:$B</definedName>
    <definedName name="Prior_Month">[25]Sch_120!$I$21</definedName>
    <definedName name="PROFORMA">[13]EXTERNAL!$A$67:$IV$69</definedName>
    <definedName name="PROFORMA_RETAIL">[13]EXTERNAL!$A$91:$IV$93</definedName>
    <definedName name="PROFORMA_RETAIL_TAX">[13]EXTERNAL!$A$169:$IV$171</definedName>
    <definedName name="Prov_Cap_Tax">[41]Inputs!$E$111</definedName>
    <definedName name="PTABLES">#REF!</definedName>
    <definedName name="PTDGP.T">[13]INTERNAL!$A$64:$IV$66</definedName>
    <definedName name="PTDMOD">#REF!</definedName>
    <definedName name="PTDP.T">[13]INTERNAL!$A$67:$IV$69</definedName>
    <definedName name="PTDROLL">#REF!</definedName>
    <definedName name="PTMOD">#REF!</definedName>
    <definedName name="PTROLL">#REF!</definedName>
    <definedName name="PWORKBACK">#REF!</definedName>
    <definedName name="q" hidden="1">{#N/A,#N/A,FALSE,"Coversheet";#N/A,#N/A,FALSE,"QA"}</definedName>
    <definedName name="qqq" hidden="1">{#N/A,#N/A,FALSE,"schA"}</definedName>
    <definedName name="QTD_Format">[55]QTD!$B$11:$D$11,[55]QTD!$B$35:$D$35</definedName>
    <definedName name="Query1">#REF!</definedName>
    <definedName name="RATE2">'[31]Transp Data'!$A$8:$I$112</definedName>
    <definedName name="Rates">[56]Codes!$A$1:$C$500</definedName>
    <definedName name="RB.T">[13]INTERNAL!$A$70:$IV$72</definedName>
    <definedName name="RC_ADJ">#REF!</definedName>
    <definedName name="Requlated_scenario">'[23]Assumptions (Input)'!$B$12</definedName>
    <definedName name="RESADJ">#REF!</definedName>
    <definedName name="ResExchCrRate">[25]Sch_194!$M$31</definedName>
    <definedName name="RESID">[13]EXTERNAL!$A$88:$IV$90</definedName>
    <definedName name="resource_lookup">'[57]#REF'!$B$3:$C$112</definedName>
    <definedName name="ResourceSupplier">[22]Variables!$D$28</definedName>
    <definedName name="ResRCF">[29]INPUTS!$F$39</definedName>
    <definedName name="ResUnc">[13]INPUTS!$F$34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ass">[56]Codes!$F$2:$G$10</definedName>
    <definedName name="Revenue_by_month_take_2">#REF!</definedName>
    <definedName name="revenue_flag">'[23]Assumptions (Input)'!$C$12</definedName>
    <definedName name="Revenue_Taxes">'[23]Assumptions (Input)'!$B$8</definedName>
    <definedName name="RevenueCheck">#REF!</definedName>
    <definedName name="REVFAC1.T">[13]INTERNAL!$A$73:$IV$75</definedName>
    <definedName name="RevReqSettle">#REF!</definedName>
    <definedName name="REVVSTRS">#REF!</definedName>
    <definedName name="RISFORM">#REF!</definedName>
    <definedName name="ROD">[13]INPUTS!$F$25</definedName>
    <definedName name="ROR">[29]INPUTS!$F$24</definedName>
    <definedName name="SAPBEXhrIndnt">"Wide"</definedName>
    <definedName name="SAPsysID">"708C5W7SBKP804JT78WJ0JNKI"</definedName>
    <definedName name="SAPwbID">"ARS"</definedName>
    <definedName name="SBRCF">[29]INPUTS!$F$40</definedName>
    <definedName name="SbUnc">[13]INPUTS!$F$35</definedName>
    <definedName name="SCH33CUSTS">#REF!</definedName>
    <definedName name="SCH48ADJ">#REF!</definedName>
    <definedName name="SCH98NOR">#REF!</definedName>
    <definedName name="SCHED47">#REF!</definedName>
    <definedName name="Schedule">[19]Inputs!$N$14</definedName>
    <definedName name="sdlfhsdlhfkl" hidden="1">{#N/A,#N/A,FALSE,"Summ";#N/A,#N/A,FALSE,"General"}</definedName>
    <definedName name="se">#REF!</definedName>
    <definedName name="SECOND">[1]Jan!#REF!</definedName>
    <definedName name="SEP">[24]Backup!#REF!</definedName>
    <definedName name="Sep03AMA">[14]BS!$AN$7:$AN$3420</definedName>
    <definedName name="Sep04AMA">[7]BS!$AL$7:$AL$3582</definedName>
    <definedName name="SEPT">#REF!</definedName>
    <definedName name="SERVICES_3">#REF!</definedName>
    <definedName name="seven" hidden="1">{#N/A,#N/A,FALSE,"CRPT";#N/A,#N/A,FALSE,"TREND";#N/A,#N/A,FALSE,"%Curve"}</definedName>
    <definedName name="sg">#REF!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START">[1]Jan!#REF!</definedName>
    <definedName name="StartDate">[21]Assumptions!$C$9</definedName>
    <definedName name="STAX">[13]INPUTS!$F$29</definedName>
    <definedName name="SUM_TAB1">#REF!</definedName>
    <definedName name="SUM_TAB2">#REF!</definedName>
    <definedName name="SUM_TAB3">#REF!</definedName>
    <definedName name="SW.T">[13]INTERNAL!$A$76:$IV$78</definedName>
    <definedName name="SWPTD.T">[13]INTERNAL!$A$79:$IV$81</definedName>
    <definedName name="t" hidden="1">{#N/A,#N/A,FALSE,"CESTSUM";#N/A,#N/A,FALSE,"est sum A";#N/A,#N/A,FALSE,"est detail A"}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Name">"Dummy"</definedName>
    <definedName name="TABLEONE">#REF!</definedName>
    <definedName name="TargetROR">[16]Inputs!$G$29</definedName>
    <definedName name="TDMOD">#REF!</definedName>
    <definedName name="TDP.T">[13]INTERNAL!$A$82:$IV$84</definedName>
    <definedName name="TDROLL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[44]Sheet1!$A$4:$E$40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[17]Inputs!$C$5</definedName>
    <definedName name="TESTYEAR">'[58]JHS-6'!$A$7</definedName>
    <definedName name="TFR">[13]CLASSIFIERS!$A$11:$IV$11</definedName>
    <definedName name="ThermalBookLife">[21]Assumptions!$C$25</definedName>
    <definedName name="Title">[21]Assumptions!$A$1</definedName>
    <definedName name="Total_Payment">Scheduled_Payment+Extra_Payment</definedName>
    <definedName name="TotalRateBase">'[17]G+T+D+R+M'!$H$58</definedName>
    <definedName name="TP.T">[13]INTERNAL!$A$91:$IV$93</definedName>
    <definedName name="tr" hidden="1">{#N/A,#N/A,FALSE,"CESTSUM";#N/A,#N/A,FALSE,"est sum A";#N/A,#N/A,FALSE,"est detail A"}</definedName>
    <definedName name="transdb">'[59]Transp Unbilled'!$A$8:$E$174</definedName>
    <definedName name="Transfer" hidden="1">#REF!</definedName>
    <definedName name="Transfers" hidden="1">#REF!</definedName>
    <definedName name="TRANSM_2">[60]Transm2!$A$1:$M$461:'[60]10 Yr FC'!$M$47</definedName>
    <definedName name="u" hidden="1">{#N/A,#N/A,FALSE,"Summ";#N/A,#N/A,FALSE,"General"}</definedName>
    <definedName name="UAACT115S">'[19]Functional Study'!#REF!</definedName>
    <definedName name="UAcct103">'[17]Func Study'!$AB$1613</definedName>
    <definedName name="UAcct105Dnpg">'[17]Func Study'!$AB$2010</definedName>
    <definedName name="UAcct105S">'[17]Func Study'!$AB$2005</definedName>
    <definedName name="UAcct105Seu">'[17]Func Study'!$AB$2009</definedName>
    <definedName name="UAcct105Snppo">'[17]Func Study'!$AB$2008</definedName>
    <definedName name="UAcct105Snpps">'[17]Func Study'!$AB$2006</definedName>
    <definedName name="UAcct105Snpt">'[17]Func Study'!$AB$2007</definedName>
    <definedName name="UAcct1081390">'[17]Func Study'!$AB$2451</definedName>
    <definedName name="UAcct1081390Rcl">'[17]Func Study'!$AB$2450</definedName>
    <definedName name="UAcct1081399">'[17]Func Study'!$AB$2459</definedName>
    <definedName name="UAcct1081399Rcl">'[17]Func Study'!$AB$2458</definedName>
    <definedName name="UAcct108360">'[17]Func Study'!$AB$2355</definedName>
    <definedName name="UAcct108361">'[17]Func Study'!$AB$2359</definedName>
    <definedName name="UAcct108362">'[17]Func Study'!$AB$2363</definedName>
    <definedName name="UAcct108364">'[17]Func Study'!$AB$2367</definedName>
    <definedName name="UAcct108365">'[17]Func Study'!$AB$2371</definedName>
    <definedName name="UAcct108366">'[17]Func Study'!$AB$2375</definedName>
    <definedName name="UAcct108367">'[17]Func Study'!$AB$2379</definedName>
    <definedName name="UAcct108368">'[17]Func Study'!$AB$2383</definedName>
    <definedName name="UAcct108369">'[17]Func Study'!$AB$2387</definedName>
    <definedName name="UAcct108370">'[17]Func Study'!$AB$2391</definedName>
    <definedName name="UAcct108371">'[17]Func Study'!$AB$2395</definedName>
    <definedName name="UAcct108372">'[17]Func Study'!$AB$2399</definedName>
    <definedName name="UAcct108373">'[17]Func Study'!$AB$2403</definedName>
    <definedName name="UAcct108D">'[17]Func Study'!$AB$2415</definedName>
    <definedName name="UAcct108D00">'[17]Func Study'!$AB$2407</definedName>
    <definedName name="UAcct108Ds">'[17]Func Study'!$AB$2411</definedName>
    <definedName name="UAcct108Ep">'[17]Func Study'!$AB$2327</definedName>
    <definedName name="UAcct108Gpcn">'[17]Func Study'!$AB$2429</definedName>
    <definedName name="UAcct108Gps">'[17]Func Study'!$AB$2425</definedName>
    <definedName name="UAcct108Gpse">'[17]Func Study'!$AB$2431</definedName>
    <definedName name="UAcct108Gpsg">'[17]Func Study'!$AB$2428</definedName>
    <definedName name="UAcct108Gpsgp">'[17]Func Study'!$AB$2426</definedName>
    <definedName name="UAcct108Gpsgu">'[17]Func Study'!$AB$2427</definedName>
    <definedName name="UAcct108Gpso">'[17]Func Study'!$AB$2430</definedName>
    <definedName name="UACCT108GPSSGCH">'[17]Func Study'!$AB$2434</definedName>
    <definedName name="UACCT108GPSSGCT">'[17]Func Study'!$AB$2433</definedName>
    <definedName name="UAcct108Hp">'[17]Func Study'!$AB$2313</definedName>
    <definedName name="UAcct108Mp">'[17]Func Study'!$AB$2444</definedName>
    <definedName name="UAcct108Np">'[17]Func Study'!$AB$2305</definedName>
    <definedName name="UAcct108Op">'[17]Func Study'!$AB$2322</definedName>
    <definedName name="UACCT108OPSSCCT">'[17]Func Study'!$AB$2321</definedName>
    <definedName name="UAcct108Sp">'[17]Func Study'!$AB$2299</definedName>
    <definedName name="UACCT108SPSSGCH">'[17]Func Study'!$AB$2298</definedName>
    <definedName name="UAcct108Tp">'[17]Func Study'!$AB$2346</definedName>
    <definedName name="UAcct111Clg">'[17]Func Study'!$AB$2487</definedName>
    <definedName name="UAcct111Clgsou">'[17]Func Study'!$AB$2485</definedName>
    <definedName name="UAcct111Clh">'[17]Func Study'!$AB$2493</definedName>
    <definedName name="UAcct111Cls">'[17]Func Study'!$AB$2478</definedName>
    <definedName name="UAcct111Ipcn">'[17]Func Study'!$AB$2502</definedName>
    <definedName name="UAcct111Ips">'[17]Func Study'!$AB$2497</definedName>
    <definedName name="UAcct111Ipse">'[17]Func Study'!$AB$2500</definedName>
    <definedName name="UAcct111Ipsg">'[17]Func Study'!$AB$2501</definedName>
    <definedName name="UAcct111Ipsgp">'[17]Func Study'!$AB$2498</definedName>
    <definedName name="UAcct111Ipsgu">'[17]Func Study'!$AB$2499</definedName>
    <definedName name="UAcct111Ipso">'[17]Func Study'!$AB$2506</definedName>
    <definedName name="UACCT111IPSSGCH">'[17]Func Study'!$AB$2505</definedName>
    <definedName name="UACCT111IPSSGCT">'[17]Func Study'!$AB$2504</definedName>
    <definedName name="UAcct114">'[17]Func Study'!$AB$2017</definedName>
    <definedName name="UACCT115">'[19]Functional Study'!#REF!</definedName>
    <definedName name="UACCT115DGP">'[19]Functional Study'!#REF!</definedName>
    <definedName name="UACCT115SG">'[19]Functional Study'!#REF!</definedName>
    <definedName name="UAcct120">'[17]Func Study'!$AB$2021</definedName>
    <definedName name="UAcct124">'[17]Func Study'!$AB$2026</definedName>
    <definedName name="UAcct141">'[17]Func Study'!$AB$2173</definedName>
    <definedName name="UAcct151">'[17]Func Study'!$AB$2049</definedName>
    <definedName name="Uacct151SSECT">'[17]Func Study'!$AB$2047</definedName>
    <definedName name="UAcct154">'[17]Func Study'!$AB$2083</definedName>
    <definedName name="Uacct154SSGCT">'[17]Func Study'!$AB$2080</definedName>
    <definedName name="UAcct163">'[17]Func Study'!$AB$2093</definedName>
    <definedName name="UAcct165">'[17]Func Study'!$AB$2108</definedName>
    <definedName name="UAcct165Gps">'[17]Func Study'!$AB$2104</definedName>
    <definedName name="UAcct182">'[17]Func Study'!$AB$2033</definedName>
    <definedName name="UAcct18222">'[17]Func Study'!$AB$2163</definedName>
    <definedName name="UAcct182M">'[17]Func Study'!$AB$2118</definedName>
    <definedName name="UAcct182MSSGCH">'[17]Func Study'!$AB$2113</definedName>
    <definedName name="UAcct186">'[17]Func Study'!$AB$2041</definedName>
    <definedName name="UAcct1869">'[17]Func Study'!$AB$2168</definedName>
    <definedName name="UAcct186M">'[17]Func Study'!$AB$2129</definedName>
    <definedName name="UAcct190">'[17]Func Study'!$AB$2243</definedName>
    <definedName name="UAcct190Baddebt">'[17]Func Study'!$AB$2237</definedName>
    <definedName name="UAcct190Dop">'[17]Func Study'!$AB$2235</definedName>
    <definedName name="UAcct2281">'[17]Func Study'!$AB$2191</definedName>
    <definedName name="UAcct2282">'[17]Func Study'!$AB$2195</definedName>
    <definedName name="UAcct2283">'[17]Func Study'!$AB$2200</definedName>
    <definedName name="UACCT22841SG">'[17]Func Study'!$AB$2205</definedName>
    <definedName name="UAcct22842">'[17]Func Study'!$AB$2211</definedName>
    <definedName name="UAcct22842Trojd">'[16]Func Study'!#REF!</definedName>
    <definedName name="UAcct235">'[17]Func Study'!$AB$2187</definedName>
    <definedName name="UACCT235CN">'[17]Func Study'!$AB$2186</definedName>
    <definedName name="UAcct252">'[17]Func Study'!$AB$2219</definedName>
    <definedName name="UAcct25316">'[17]Func Study'!$AB$2057</definedName>
    <definedName name="UAcct25317">'[17]Func Study'!$AB$2061</definedName>
    <definedName name="UAcct25318">'[17]Func Study'!$AB$2098</definedName>
    <definedName name="UAcct25319">'[17]Func Study'!$AB$2065</definedName>
    <definedName name="uacct25398">'[17]Func Study'!$AB$2222</definedName>
    <definedName name="UAcct25399">'[17]Func Study'!$AB$2230</definedName>
    <definedName name="UACCT254SO">'[17]Func Study'!$AB$2202</definedName>
    <definedName name="UAcct255">'[17]Func Study'!$AB$2284</definedName>
    <definedName name="UAcct281">'[17]Func Study'!$AB$2249</definedName>
    <definedName name="UAcct282">'[17]Func Study'!$AB$2259</definedName>
    <definedName name="UAcct282Cn">'[17]Func Study'!$AB$2256</definedName>
    <definedName name="UAcct282So">'[17]Func Study'!$AB$2255</definedName>
    <definedName name="UAcct283">'[17]Func Study'!$AB$2271</definedName>
    <definedName name="UAcct283So">'[17]Func Study'!$AB$2265</definedName>
    <definedName name="UAcct301S">'[17]Func Study'!$AB$1964</definedName>
    <definedName name="UAcct301Sg">'[17]Func Study'!$AB$1966</definedName>
    <definedName name="UAcct301So">'[17]Func Study'!$AB$1965</definedName>
    <definedName name="UAcct302S">'[17]Func Study'!$AB$1969</definedName>
    <definedName name="UAcct302Sg">'[17]Func Study'!$AB$1970</definedName>
    <definedName name="UAcct302Sgp">'[17]Func Study'!$AB$1971</definedName>
    <definedName name="UAcct302Sgu">'[17]Func Study'!$AB$1972</definedName>
    <definedName name="UAcct303Cn">'[17]Func Study'!$AB$1980</definedName>
    <definedName name="UAcct303S">'[17]Func Study'!$AB$1976</definedName>
    <definedName name="UAcct303Se">'[17]Func Study'!$AB$1979</definedName>
    <definedName name="UAcct303Sg">'[17]Func Study'!$AB$1977</definedName>
    <definedName name="UAcct303Sgu">'[17]Func Study'!$AB$1981</definedName>
    <definedName name="UAcct303So">'[17]Func Study'!$AB$1978</definedName>
    <definedName name="UACCT303SSGCH">'[17]Func Study'!$AB$1983</definedName>
    <definedName name="UAcct310">'[17]Func Study'!$AB$1414</definedName>
    <definedName name="UAcct310JBG">'[17]Func Study'!$AB$1413</definedName>
    <definedName name="UAcct311">'[17]Func Study'!$AB$1421</definedName>
    <definedName name="UAcct311JBG">'[17]Func Study'!$AB$1420</definedName>
    <definedName name="UAcct312">'[17]Func Study'!$AB$1428</definedName>
    <definedName name="UAcct312JBG">'[17]Func Study'!$AB$1427</definedName>
    <definedName name="UAcct314">'[17]Func Study'!$AB$1435</definedName>
    <definedName name="UAcct314JBG">'[17]Func Study'!$AB$1434</definedName>
    <definedName name="UAcct315">'[17]Func Study'!$AB$1442</definedName>
    <definedName name="UAcct315JBG">'[17]Func Study'!$AB$1441</definedName>
    <definedName name="UAcct316">'[17]Func Study'!$AB$1450</definedName>
    <definedName name="UAcct316JBG">'[17]Func Study'!$AB$1449</definedName>
    <definedName name="UAcct320">'[17]Func Study'!$AB$1466</definedName>
    <definedName name="UAcct321">'[17]Func Study'!$AB$1471</definedName>
    <definedName name="UAcct322">'[17]Func Study'!$AB$1476</definedName>
    <definedName name="UAcct323">'[17]Func Study'!$AB$1481</definedName>
    <definedName name="UAcct324">'[17]Func Study'!$AB$1486</definedName>
    <definedName name="UAcct325">'[17]Func Study'!$AB$1491</definedName>
    <definedName name="UAcct33">'[17]Func Study'!$AB$295</definedName>
    <definedName name="UAcct330">'[17]Func Study'!$AB$1508</definedName>
    <definedName name="UAcct331">'[17]Func Study'!$AB$1513</definedName>
    <definedName name="UAcct332">'[17]Func Study'!$AB$1518</definedName>
    <definedName name="UAcct333">'[17]Func Study'!$AB$1523</definedName>
    <definedName name="UAcct334">'[17]Func Study'!$AB$1528</definedName>
    <definedName name="UAcct335">'[17]Func Study'!$AB$1533</definedName>
    <definedName name="UAcct336">'[17]Func Study'!$AB$1539</definedName>
    <definedName name="UAcct340Dgu">'[17]Func Study'!$AB$1564</definedName>
    <definedName name="UAcct340Sgu">'[17]Func Study'!$AB$1565</definedName>
    <definedName name="UAcct341Dgu">'[17]Func Study'!$AB$1569</definedName>
    <definedName name="UAcct341Sgu">'[17]Func Study'!$AB$1570</definedName>
    <definedName name="UAcct342Dgu">'[17]Func Study'!$AB$1574</definedName>
    <definedName name="UAcct342Sgu">'[17]Func Study'!$AB$1575</definedName>
    <definedName name="UAcct343">'[17]Func Study'!$AB$1584</definedName>
    <definedName name="UAcct344S">'[17]Func Study'!$AB$1587</definedName>
    <definedName name="UAcct344Sgp">'[17]Func Study'!$AB$1588</definedName>
    <definedName name="UAcct345Dgu">'[17]Func Study'!$AB$1594</definedName>
    <definedName name="UAcct345Sgu">'[17]Func Study'!$AB$1595</definedName>
    <definedName name="UAcct346">'[17]Func Study'!$AB$1601</definedName>
    <definedName name="UAcct350">'[17]Func Study'!$AB$1628</definedName>
    <definedName name="UAcct352">'[17]Func Study'!$AB$1635</definedName>
    <definedName name="UAcct353">'[17]Func Study'!$AB$1641</definedName>
    <definedName name="UAcct354">'[17]Func Study'!$AB$1647</definedName>
    <definedName name="UAcct355">'[17]Func Study'!$AB$1654</definedName>
    <definedName name="UAcct356">'[17]Func Study'!$AB$1660</definedName>
    <definedName name="UAcct357">'[17]Func Study'!$AB$1666</definedName>
    <definedName name="UAcct358">'[17]Func Study'!$AB$1672</definedName>
    <definedName name="UAcct359">'[17]Func Study'!$AB$1678</definedName>
    <definedName name="UAcct360">'[17]Func Study'!$AB$1698</definedName>
    <definedName name="UAcct361">'[17]Func Study'!$AB$1704</definedName>
    <definedName name="UAcct362">'[17]Func Study'!$AB$1710</definedName>
    <definedName name="UAcct368">'[17]Func Study'!$AB$1744</definedName>
    <definedName name="UAcct369">'[17]Func Study'!$AB$1751</definedName>
    <definedName name="UAcct370">'[17]Func Study'!$AB$1762</definedName>
    <definedName name="UAcct372A">'[17]Func Study'!$AB$1775</definedName>
    <definedName name="UAcct372Dp">'[17]Func Study'!$AB$1773</definedName>
    <definedName name="UAcct372Ds">'[17]Func Study'!$AB$1774</definedName>
    <definedName name="UAcct373">'[17]Func Study'!$AB$1782</definedName>
    <definedName name="UAcct389Cn">'[17]Func Study'!$AB$1800</definedName>
    <definedName name="UAcct389S">'[17]Func Study'!$AB$1799</definedName>
    <definedName name="UAcct389Sg">'[17]Func Study'!$AB$1802</definedName>
    <definedName name="UAcct389Sgu">'[17]Func Study'!$AB$1801</definedName>
    <definedName name="UAcct389So">'[17]Func Study'!$AB$1803</definedName>
    <definedName name="UAcct390Cn">'[17]Func Study'!$AB$1810</definedName>
    <definedName name="UAcct390JBG">'[17]Func Study'!$AB$1812</definedName>
    <definedName name="UAcct390L">'[17]Func Study'!$AB$1927</definedName>
    <definedName name="UACCT390LRCL">'[17]Func Study'!$AB$1929</definedName>
    <definedName name="UAcct390S">'[17]Func Study'!$AB$1807</definedName>
    <definedName name="UAcct390Sgp">'[17]Func Study'!$AB$1808</definedName>
    <definedName name="UAcct390Sgu">'[17]Func Study'!$AB$1809</definedName>
    <definedName name="UAcct390Sop">'[17]Func Study'!$AB$1811</definedName>
    <definedName name="UAcct390Sou">'[17]Func Study'!$AB$1813</definedName>
    <definedName name="UAcct391Cn">'[17]Func Study'!$AB$1820</definedName>
    <definedName name="UACCT391JBE">'[17]Func Study'!$AB$1825</definedName>
    <definedName name="UAcct391S">'[17]Func Study'!$AB$1817</definedName>
    <definedName name="UAcct391Sg">'[17]Func Study'!$AB$1821</definedName>
    <definedName name="UAcct391Sgp">'[17]Func Study'!$AB$1818</definedName>
    <definedName name="UAcct391Sgu">'[17]Func Study'!$AB$1819</definedName>
    <definedName name="UAcct391So">'[17]Func Study'!$AB$1823</definedName>
    <definedName name="UACCT391SSGCH">'[17]Func Study'!$AB$1824</definedName>
    <definedName name="UAcct392Cn">'[17]Func Study'!$AB$1832</definedName>
    <definedName name="UAcct392L">'[17]Func Study'!$AB$1935</definedName>
    <definedName name="UAcct392Lrcl">'[17]Func Study'!$AB$1937</definedName>
    <definedName name="UAcct392S">'[17]Func Study'!$AB$1829</definedName>
    <definedName name="UAcct392Se">'[17]Func Study'!$AB$1834</definedName>
    <definedName name="UAcct392Sg">'[17]Func Study'!$AB$1831</definedName>
    <definedName name="UAcct392Sgp">'[17]Func Study'!$AB$1835</definedName>
    <definedName name="UAcct392Sgu">'[17]Func Study'!$AB$1833</definedName>
    <definedName name="UAcct392So">'[17]Func Study'!$AB$1830</definedName>
    <definedName name="UACCT392SSGCH">'[17]Func Study'!$AB$1836</definedName>
    <definedName name="UAcct393S">'[17]Func Study'!$AB$1841</definedName>
    <definedName name="UAcct393Sg">'[17]Func Study'!$AB$1845</definedName>
    <definedName name="UAcct393Sgp">'[17]Func Study'!$AB$1842</definedName>
    <definedName name="UAcct393Sgu">'[17]Func Study'!$AB$1843</definedName>
    <definedName name="UAcct393So">'[17]Func Study'!$AB$1844</definedName>
    <definedName name="UACCT393SSGCT">'[17]Func Study'!$AB$1846</definedName>
    <definedName name="UAcct394S">'[17]Func Study'!$AB$1850</definedName>
    <definedName name="UAcct394Se">'[17]Func Study'!$AB$1854</definedName>
    <definedName name="UAcct394Sg">'[17]Func Study'!$AB$1855</definedName>
    <definedName name="UAcct394Sgp">'[17]Func Study'!$AB$1851</definedName>
    <definedName name="UAcct394Sgu">'[17]Func Study'!$AB$1852</definedName>
    <definedName name="UAcct394So">'[17]Func Study'!$AB$1853</definedName>
    <definedName name="UACCT394SSGCH">'[17]Func Study'!$AB$1856</definedName>
    <definedName name="UAcct395S">'[17]Func Study'!$AB$1861</definedName>
    <definedName name="UAcct395Se">'[17]Func Study'!$AB$1865</definedName>
    <definedName name="UAcct395Sg">'[17]Func Study'!$AB$1866</definedName>
    <definedName name="UAcct395Sgp">'[17]Func Study'!$AB$1862</definedName>
    <definedName name="UAcct395Sgu">'[17]Func Study'!$AB$1863</definedName>
    <definedName name="UAcct395So">'[17]Func Study'!$AB$1864</definedName>
    <definedName name="UACCT395SSGCH">'[17]Func Study'!$AB$1867</definedName>
    <definedName name="UAcct396S">'[17]Func Study'!$AB$1872</definedName>
    <definedName name="UAcct396Se">'[17]Func Study'!$AB$1877</definedName>
    <definedName name="UAcct396Sg">'[17]Func Study'!$AB$1874</definedName>
    <definedName name="UAcct396Sgp">'[17]Func Study'!$AB$1873</definedName>
    <definedName name="UAcct396Sgu">'[17]Func Study'!$AB$1876</definedName>
    <definedName name="UAcct396So">'[17]Func Study'!$AB$1875</definedName>
    <definedName name="UACCT396SSGCH">'[17]Func Study'!$AB$1879</definedName>
    <definedName name="UACCT396SSGCT">'[17]Func Study'!$AB$1878</definedName>
    <definedName name="UAcct397Cn">'[17]Func Study'!$AB$1890</definedName>
    <definedName name="UAcct397JBG">'[17]Func Study'!$AB$1893</definedName>
    <definedName name="UAcct397S">'[17]Func Study'!$AB$1886</definedName>
    <definedName name="UAcct397Se">'[17]Func Study'!$AB$1892</definedName>
    <definedName name="UAcct397Sg">'[17]Func Study'!$AB$1891</definedName>
    <definedName name="UAcct397Sgp">'[17]Func Study'!$AB$1887</definedName>
    <definedName name="UAcct397Sgu">'[17]Func Study'!$AB$1888</definedName>
    <definedName name="UAcct397So">'[17]Func Study'!$AB$1889</definedName>
    <definedName name="UAcct398Cn">'[17]Func Study'!$AB$1902</definedName>
    <definedName name="UAcct398S">'[17]Func Study'!$AB$1899</definedName>
    <definedName name="UAcct398Se">'[17]Func Study'!$AB$1904</definedName>
    <definedName name="UAcct398Sg">'[17]Func Study'!$AB$1905</definedName>
    <definedName name="UAcct398Sgp">'[17]Func Study'!$AB$1900</definedName>
    <definedName name="UAcct398Sgu">'[17]Func Study'!$AB$1901</definedName>
    <definedName name="UAcct398So">'[17]Func Study'!$AB$1903</definedName>
    <definedName name="UACCT398SSGCT">'[17]Func Study'!$AB$1906</definedName>
    <definedName name="UAcct399">'[17]Func Study'!$AB$1913</definedName>
    <definedName name="UAcct399G">'[17]Func Study'!$AB$1955</definedName>
    <definedName name="UAcct399L">'[17]Func Study'!$AB$1917</definedName>
    <definedName name="UAcct399Lrcl">'[17]Func Study'!$AB$1919</definedName>
    <definedName name="UAcct403360">'[17]Func Study'!$AB$1090</definedName>
    <definedName name="UAcct403361">'[17]Func Study'!$AB$1091</definedName>
    <definedName name="UAcct403362">'[17]Func Study'!$AB$1092</definedName>
    <definedName name="UAcct403364">'[17]Func Study'!$AB$1094</definedName>
    <definedName name="UAcct403365">'[17]Func Study'!$AB$1095</definedName>
    <definedName name="UAcct403366">'[17]Func Study'!$AB$1096</definedName>
    <definedName name="UAcct403367">'[17]Func Study'!$AB$1097</definedName>
    <definedName name="UAcct403368">'[17]Func Study'!$AB$1098</definedName>
    <definedName name="UAcct403369">'[17]Func Study'!$AB$1099</definedName>
    <definedName name="UAcct403370">'[17]Func Study'!$AB$1100</definedName>
    <definedName name="UAcct403371">'[17]Func Study'!$AB$1101</definedName>
    <definedName name="UAcct403372">'[17]Func Study'!$AB$1102</definedName>
    <definedName name="UAcct403373">'[17]Func Study'!$AB$1103</definedName>
    <definedName name="UAcct403Ep">'[17]Func Study'!$AB$1130</definedName>
    <definedName name="UAcct403Gpcn">'[17]Func Study'!$AB$1111</definedName>
    <definedName name="UAcct403GPDGP">'[17]Func Study'!$AB$1108</definedName>
    <definedName name="UAcct403GPDGU">'[17]Func Study'!$AB$1109</definedName>
    <definedName name="UAcct403GPJBG">'[17]Func Study'!$AB$1115</definedName>
    <definedName name="UAcct403Gps">'[17]Func Study'!$AB$1107</definedName>
    <definedName name="UAcct403Gpsg">'[17]Func Study'!$AB$1112</definedName>
    <definedName name="UAcct403Gpso">'[17]Func Study'!$AB$1113</definedName>
    <definedName name="UAcct403Gv0">'[17]Func Study'!$AB$1121</definedName>
    <definedName name="UAcct403Hp">'[17]Func Study'!$AB$1072</definedName>
    <definedName name="UACCT403JBE">'[17]Func Study'!$AB$1116</definedName>
    <definedName name="UAcct403Mp">'[17]Func Study'!$AB$1125</definedName>
    <definedName name="UAcct403Np">'[17]Func Study'!$AB$1065</definedName>
    <definedName name="UAcct403Op">'[17]Func Study'!$AB$1080</definedName>
    <definedName name="UAcct403OPCAGE">'[17]Func Study'!$AB$1078</definedName>
    <definedName name="UAcct403Sp">'[17]Func Study'!$AB$1061</definedName>
    <definedName name="UAcct403SPJBG">'[17]Func Study'!$AB$1058</definedName>
    <definedName name="UAcct403Tp">'[17]Func Study'!$AB$1087</definedName>
    <definedName name="UAcct404330">'[17]Func Study'!$AB$1177</definedName>
    <definedName name="UACCT404GP">'[17]Func Study'!$AB$1146</definedName>
    <definedName name="UACCT404GPCN">'[17]Func Study'!$AB$1143</definedName>
    <definedName name="UACCT404GPSO">'[17]Func Study'!$AB$1141</definedName>
    <definedName name="UAcct404Ipcn">'[17]Func Study'!$AB$1158</definedName>
    <definedName name="UAcct404IPJBG">'[17]Func Study'!$AB$1163</definedName>
    <definedName name="UAcct404Ips">'[17]Func Study'!$AB$1154</definedName>
    <definedName name="UAcct404Ipse">'[17]Func Study'!$AB$1155</definedName>
    <definedName name="UAcct404Ipsg">'[17]Func Study'!$AB$1156</definedName>
    <definedName name="UAcct404Ipsg1">'[17]Func Study'!$AB$1159</definedName>
    <definedName name="UAcct404Ipsg2">'[17]Func Study'!$AB$1160</definedName>
    <definedName name="UAcct404Ipso">'[17]Func Study'!$AB$1157</definedName>
    <definedName name="UAcct404M">'[17]Func Study'!$AB$1168</definedName>
    <definedName name="UACCT404OP">'[17]Func Study'!$AB$1172</definedName>
    <definedName name="UACCT404SP">'[17]Func Study'!$AB$1151</definedName>
    <definedName name="UAcct405">'[17]Func Study'!$AB$1185</definedName>
    <definedName name="UAcct406">'[17]Func Study'!$AB$1193</definedName>
    <definedName name="UAcct407">'[17]Func Study'!$AB$1202</definedName>
    <definedName name="UAcct408">'[17]Func Study'!$AB$1221</definedName>
    <definedName name="UAcct408S">'[17]Func Study'!$AB$1213</definedName>
    <definedName name="UAcct41010">'[17]Func Study'!$AB$1294</definedName>
    <definedName name="UAcct41011">'[17]Func Study'!$AB$1309</definedName>
    <definedName name="UACCT41020">'[18]Functional Study'!#REF!</definedName>
    <definedName name="UACCT41020BADDEBT">'[18]Functional Study'!#REF!</definedName>
    <definedName name="UACCT41020DITEXP">'[18]Functional Study'!#REF!</definedName>
    <definedName name="UACCT41020DNPU">'[18]Functional Study'!#REF!</definedName>
    <definedName name="UACCT41020S">'[18]Functional Study'!#REF!</definedName>
    <definedName name="UACCT41020SE">'[18]Functional Study'!#REF!</definedName>
    <definedName name="UACCT41020SG">'[18]Functional Study'!#REF!</definedName>
    <definedName name="UACCT41020SGCT">'[18]Functional Study'!#REF!</definedName>
    <definedName name="UACCT41020SGPP">'[18]Functional Study'!#REF!</definedName>
    <definedName name="UACCT41020SO">'[18]Functional Study'!#REF!</definedName>
    <definedName name="UACCT41020TROJP">'[18]Functional Study'!#REF!</definedName>
    <definedName name="UACCT4102SNPD">'[18]Functional Study'!#REF!</definedName>
    <definedName name="UAcct41110">'[17]Func Study'!$AB$1325</definedName>
    <definedName name="UAcct41111">'[18]Functional Study'!#REF!</definedName>
    <definedName name="UAcct41111Baddebt">'[18]Functional Study'!#REF!</definedName>
    <definedName name="UAcct41111Dgp">'[18]Functional Study'!#REF!</definedName>
    <definedName name="UAcct41111Dgu">'[18]Functional Study'!#REF!</definedName>
    <definedName name="UAcct41111Ditexp">'[18]Functional Study'!#REF!</definedName>
    <definedName name="UAcct41111Dnpp">'[18]Functional Study'!#REF!</definedName>
    <definedName name="UAcct41111Dnptp">'[18]Functional Study'!#REF!</definedName>
    <definedName name="UAcct41111S">'[18]Functional Study'!#REF!</definedName>
    <definedName name="UAcct41111Se">'[18]Functional Study'!#REF!</definedName>
    <definedName name="UAcct41111Sg">'[18]Functional Study'!#REF!</definedName>
    <definedName name="UAcct41111Sgpp">'[18]Functional Study'!#REF!</definedName>
    <definedName name="UAcct41111So">'[18]Functional Study'!#REF!</definedName>
    <definedName name="UAcct41111Trojp">'[18]Functional Study'!#REF!</definedName>
    <definedName name="UAcct41140">'[17]Func Study'!$AB$1232</definedName>
    <definedName name="UAcct41141">'[17]Func Study'!$AB$1237</definedName>
    <definedName name="UAcct41160">'[17]Func Study'!$AB$369</definedName>
    <definedName name="UAcct41170">'[17]Func Study'!$AB$374</definedName>
    <definedName name="UAcct4118">'[17]Func Study'!$AB$378</definedName>
    <definedName name="UAcct41181">'[17]Func Study'!$AB$381</definedName>
    <definedName name="UAcct4194">'[17]Func Study'!$AB$385</definedName>
    <definedName name="UAcct421">'[17]Func Study'!$AB$394</definedName>
    <definedName name="UAcct4311">'[17]Func Study'!$AB$401</definedName>
    <definedName name="UAcct442Se">'[17]Func Study'!$AB$259</definedName>
    <definedName name="UAcct442Sg">'[17]Func Study'!$AB$260</definedName>
    <definedName name="UAcct447">'[17]Func Study'!$AB$281</definedName>
    <definedName name="UAcct447CAEE">'[15]Func Study'!#REF!</definedName>
    <definedName name="UAcct447CAGE">'[15]Func Study'!#REF!</definedName>
    <definedName name="UAcct447Dgu">'[16]Func Study'!#REF!</definedName>
    <definedName name="UACCT447NPC">'[17]Func Study'!$AB$289</definedName>
    <definedName name="UACCT447NPCCAEW">'[17]Func Study'!$AB$286</definedName>
    <definedName name="UACCT447NPCCAGW">'[17]Func Study'!$AB$287</definedName>
    <definedName name="UACCT447NPCDGP">'[17]Func Study'!$AB$288</definedName>
    <definedName name="UAcct447S">'[17]Func Study'!$AB$280</definedName>
    <definedName name="UAcct448S">'[17]Func Study'!$AB$274</definedName>
    <definedName name="UAcct448So">'[17]Func Study'!$AB$275</definedName>
    <definedName name="UAcct449">'[17]Func Study'!$AB$294</definedName>
    <definedName name="UAcct450">'[17]Func Study'!$AB$304</definedName>
    <definedName name="UAcct450S">'[17]Func Study'!$AB$302</definedName>
    <definedName name="UAcct450So">'[17]Func Study'!$AB$303</definedName>
    <definedName name="UAcct451S">'[17]Func Study'!$AB$307</definedName>
    <definedName name="UAcct451Sg">'[17]Func Study'!$AB$308</definedName>
    <definedName name="UAcct451So">'[17]Func Study'!$AB$309</definedName>
    <definedName name="UAcct453">'[17]Func Study'!$AB$315</definedName>
    <definedName name="UAcct453CAGE">'[15]Func Study'!#REF!</definedName>
    <definedName name="UAcct453CAGW">'[15]Func Study'!#REF!</definedName>
    <definedName name="UAcct454">'[17]Func Study'!$AB$322</definedName>
    <definedName name="UAcct454JBG">'[17]Func Study'!$AB$319</definedName>
    <definedName name="UAcct454S">'[17]Func Study'!$AB$318</definedName>
    <definedName name="UAcct454Sg">'[17]Func Study'!$AB$320</definedName>
    <definedName name="UAcct454So">'[17]Func Study'!$AB$321</definedName>
    <definedName name="UAcct456">'[17]Func Study'!$AB$332</definedName>
    <definedName name="UAcct456CAEW">'[17]Func Study'!$AB$331</definedName>
    <definedName name="UAcct456S">'[17]Func Study'!$AB$325</definedName>
    <definedName name="UAcct456So">'[17]Func Study'!$AB$329</definedName>
    <definedName name="UAcct500">'[17]Func Study'!$AB$416</definedName>
    <definedName name="UAcct500JBG">'[17]Func Study'!$AB$414</definedName>
    <definedName name="UAcct501">'[17]Func Study'!$AB$423</definedName>
    <definedName name="UAcct501CAEW">'[17]Func Study'!$AB$420</definedName>
    <definedName name="UAcct501JBE">'[17]Func Study'!$AB$421</definedName>
    <definedName name="UACCT501NPCCAEW">'[17]Func Study'!$AB$426</definedName>
    <definedName name="UAcct502">'[17]Func Study'!$AB$433</definedName>
    <definedName name="UAcct502CAGE">'[17]Func Study'!$AB$431</definedName>
    <definedName name="UAcct502JBG">'[15]Func Study'!#REF!</definedName>
    <definedName name="UAcct503">'[17]Func Study'!$AB$437</definedName>
    <definedName name="UACCT503NPC">'[17]Func Study'!$AB$443</definedName>
    <definedName name="UAcct505">'[17]Func Study'!$AB$449</definedName>
    <definedName name="UAcct505CAGE">'[17]Func Study'!$AB$447</definedName>
    <definedName name="UAcct505JBG">'[15]Func Study'!#REF!</definedName>
    <definedName name="UAcct506">'[17]Func Study'!$AB$455</definedName>
    <definedName name="UAcct506CAGE">'[17]Func Study'!$AB$452</definedName>
    <definedName name="UAcct506JBG">'[15]Func Study'!#REF!</definedName>
    <definedName name="UAcct507">'[17]Func Study'!$AB$464</definedName>
    <definedName name="UAcct507CAGE">'[17]Func Study'!$AB$462</definedName>
    <definedName name="UAcct507JBG">'[15]Func Study'!#REF!</definedName>
    <definedName name="UAcct510">'[17]Func Study'!$AB$469</definedName>
    <definedName name="UAcct510CAGE">'[17]Func Study'!$AB$467</definedName>
    <definedName name="UAcct510JBG">'[15]Func Study'!#REF!</definedName>
    <definedName name="UAcct511">'[17]Func Study'!$AB$474</definedName>
    <definedName name="UAcct511CAGE">'[17]Func Study'!$AB$472</definedName>
    <definedName name="UAcct511JBG">'[15]Func Study'!#REF!</definedName>
    <definedName name="UAcct512">'[17]Func Study'!$AB$479</definedName>
    <definedName name="UAcct512CAGE">'[17]Func Study'!$AB$477</definedName>
    <definedName name="UAcct512JBG">'[15]Func Study'!#REF!</definedName>
    <definedName name="UAcct513">'[17]Func Study'!$AB$484</definedName>
    <definedName name="UAcct513CAGE">'[17]Func Study'!$AB$482</definedName>
    <definedName name="UAcct513JBG">'[15]Func Study'!#REF!</definedName>
    <definedName name="UAcct514">'[17]Func Study'!$AB$489</definedName>
    <definedName name="UAcct514CAGE">'[17]Func Study'!$AB$487</definedName>
    <definedName name="UAcct514JBG">'[15]Func Study'!#REF!</definedName>
    <definedName name="UAcct517">'[17]Func Study'!$AB$498</definedName>
    <definedName name="UAcct518">'[17]Func Study'!$AB$502</definedName>
    <definedName name="UAcct519">'[17]Func Study'!$AB$507</definedName>
    <definedName name="UAcct520">'[17]Func Study'!$AB$511</definedName>
    <definedName name="UAcct523">'[17]Func Study'!$AB$515</definedName>
    <definedName name="UAcct524">'[17]Func Study'!$AB$519</definedName>
    <definedName name="UAcct528">'[17]Func Study'!$AB$523</definedName>
    <definedName name="UAcct529">'[17]Func Study'!$AB$527</definedName>
    <definedName name="UAcct530">'[17]Func Study'!$AB$531</definedName>
    <definedName name="UAcct531">'[17]Func Study'!$AB$535</definedName>
    <definedName name="UAcct532">'[17]Func Study'!$AB$539</definedName>
    <definedName name="UAcct535">'[17]Func Study'!$AB$551</definedName>
    <definedName name="UAcct536">'[17]Func Study'!$AB$555</definedName>
    <definedName name="UAcct537">'[17]Func Study'!$AB$559</definedName>
    <definedName name="UAcct538">'[17]Func Study'!$AB$563</definedName>
    <definedName name="UAcct539">'[17]Func Study'!$AB$568</definedName>
    <definedName name="UAcct540">'[17]Func Study'!$AB$572</definedName>
    <definedName name="UAcct541">'[17]Func Study'!$AB$576</definedName>
    <definedName name="UAcct542">'[17]Func Study'!$AB$580</definedName>
    <definedName name="UAcct543">'[17]Func Study'!$AB$584</definedName>
    <definedName name="UAcct544">'[17]Func Study'!$AB$588</definedName>
    <definedName name="UAcct545">'[17]Func Study'!$AB$592</definedName>
    <definedName name="UAcct546">'[17]Func Study'!$AB$606</definedName>
    <definedName name="UAcct546CAGE">'[17]Func Study'!$AB$605</definedName>
    <definedName name="UAcct547CAEW">'[17]Func Study'!$AB$610</definedName>
    <definedName name="UACCT547NPCCAEW">'[17]Func Study'!$AB$613</definedName>
    <definedName name="UAcct547Se">'[17]Func Study'!$AB$609</definedName>
    <definedName name="UAcct548">'[17]Func Study'!$AB$621</definedName>
    <definedName name="UACCT548CAGE">'[17]Func Study'!$AB$620</definedName>
    <definedName name="UAcct549">'[17]Func Study'!$AB$626</definedName>
    <definedName name="Uacct549CAGE">'[17]Func Study'!$AB$625</definedName>
    <definedName name="UAcct5506SE">'[15]Func Study'!#REF!</definedName>
    <definedName name="UAcct551CAGE">'[17]Func Study'!$AB$634</definedName>
    <definedName name="UACCT551SG">'[17]Func Study'!$AB$635</definedName>
    <definedName name="UACCT552CAGE">'[17]Func Study'!$AB$640</definedName>
    <definedName name="UAcct552SG">'[17]Func Study'!$AB$639</definedName>
    <definedName name="UACCT553CAGE">'[17]Func Study'!$AB$646</definedName>
    <definedName name="UAcct553SG">'[17]Func Study'!$AB$645</definedName>
    <definedName name="UACCT554CAGE">'[17]Func Study'!$AB$651</definedName>
    <definedName name="UAcct554SG">'[17]Func Study'!$AB$650</definedName>
    <definedName name="UAcct555CAEE">'[15]Func Study'!#REF!</definedName>
    <definedName name="UAcct555CAEW">'[17]Func Study'!$AB$665</definedName>
    <definedName name="UAcct555CAGE">'[15]Func Study'!#REF!</definedName>
    <definedName name="UAcct555CAGW">'[17]Func Study'!$AB$664</definedName>
    <definedName name="UACCT555DGP">'[17]Func Study'!$AB$670</definedName>
    <definedName name="UACCT555NPCCAEW">'[17]Func Study'!$AB$669</definedName>
    <definedName name="UACCT555NPCCAGW">'[17]Func Study'!$AB$668</definedName>
    <definedName name="UAcct555S">'[17]Func Study'!$AB$663</definedName>
    <definedName name="UAcct555Se">'[17]Func Study'!$AB$665</definedName>
    <definedName name="UACCT555SG">'[17]Func Study'!$AB$664</definedName>
    <definedName name="UAcct556">'[17]Func Study'!$AB$676</definedName>
    <definedName name="UAcct557">'[17]Func Study'!$AB$685</definedName>
    <definedName name="UAcct560">'[17]Func Study'!$AB$715</definedName>
    <definedName name="UAcct561">'[17]Func Study'!$AB$720</definedName>
    <definedName name="UAcct562">'[17]Func Study'!$AB$726</definedName>
    <definedName name="UAcct563">'[17]Func Study'!$AB$731</definedName>
    <definedName name="UAcct564">'[17]Func Study'!$AB$735</definedName>
    <definedName name="UAcct565">'[17]Func Study'!$AB$739</definedName>
    <definedName name="UACCT565NPC">'[17]Func Study'!$AB$744</definedName>
    <definedName name="UACCT565NPCCAGW">'[17]Func Study'!$AB$742</definedName>
    <definedName name="UAcct566">'[17]Func Study'!$AB$748</definedName>
    <definedName name="UAcct567">'[17]Func Study'!$AB$752</definedName>
    <definedName name="UAcct568">'[17]Func Study'!$AB$756</definedName>
    <definedName name="UAcct569">'[17]Func Study'!$AB$760</definedName>
    <definedName name="UAcct570">'[17]Func Study'!$AB$765</definedName>
    <definedName name="UAcct571">'[17]Func Study'!$AB$770</definedName>
    <definedName name="UAcct572">'[17]Func Study'!$AB$774</definedName>
    <definedName name="UAcct573">'[17]Func Study'!$AB$778</definedName>
    <definedName name="UAcct580">'[17]Func Study'!$AB$791</definedName>
    <definedName name="UAcct581">'[17]Func Study'!$AB$796</definedName>
    <definedName name="UAcct582">'[17]Func Study'!$AB$801</definedName>
    <definedName name="UAcct583">'[17]Func Study'!$AB$806</definedName>
    <definedName name="UAcct584">'[17]Func Study'!$AB$811</definedName>
    <definedName name="UAcct585">'[17]Func Study'!$AB$816</definedName>
    <definedName name="UAcct586">'[17]Func Study'!$AB$821</definedName>
    <definedName name="UAcct587">'[17]Func Study'!$AB$826</definedName>
    <definedName name="UAcct588">'[17]Func Study'!$AB$831</definedName>
    <definedName name="UAcct589">'[17]Func Study'!$AB$836</definedName>
    <definedName name="UAcct590">'[17]Func Study'!$AB$841</definedName>
    <definedName name="UAcct591">'[17]Func Study'!$AB$846</definedName>
    <definedName name="UAcct592">'[17]Func Study'!$AB$851</definedName>
    <definedName name="UAcct593">'[17]Func Study'!$AB$856</definedName>
    <definedName name="UAcct594">'[17]Func Study'!$AB$861</definedName>
    <definedName name="UAcct595">'[17]Func Study'!$AB$866</definedName>
    <definedName name="UAcct596">'[17]Func Study'!$AB$876</definedName>
    <definedName name="UAcct597">'[17]Func Study'!$AB$881</definedName>
    <definedName name="UAcct598">'[17]Func Study'!$AB$886</definedName>
    <definedName name="UAcct901">'[17]Func Study'!$AB$898</definedName>
    <definedName name="UAcct902">'[17]Func Study'!$AB$903</definedName>
    <definedName name="UAcct903">'[17]Func Study'!$AB$908</definedName>
    <definedName name="UAcct904">'[17]Func Study'!$AB$914</definedName>
    <definedName name="Uacct904SG">'[19]Functional Study'!#REF!</definedName>
    <definedName name="UAcct905">'[17]Func Study'!$AB$919</definedName>
    <definedName name="UAcct907">'[17]Func Study'!$AB$933</definedName>
    <definedName name="UAcct908">'[17]Func Study'!$AB$938</definedName>
    <definedName name="UAcct909">'[17]Func Study'!$AB$943</definedName>
    <definedName name="UAcct910">'[17]Func Study'!$AB$948</definedName>
    <definedName name="UAcct911">'[17]Func Study'!$AB$959</definedName>
    <definedName name="UAcct912">'[17]Func Study'!$AB$964</definedName>
    <definedName name="UAcct913">'[17]Func Study'!$AB$969</definedName>
    <definedName name="UAcct916">'[17]Func Study'!$AB$974</definedName>
    <definedName name="UAcct920">'[17]Func Study'!$AB$985</definedName>
    <definedName name="UAcct920Cn">'[17]Func Study'!$AB$983</definedName>
    <definedName name="UAcct921">'[17]Func Study'!$AB$991</definedName>
    <definedName name="UAcct921Cn">'[17]Func Study'!$AB$989</definedName>
    <definedName name="UAcct923">'[17]Func Study'!$AB$997</definedName>
    <definedName name="UAcct923CAGW">'[17]Func Study'!$AB$995</definedName>
    <definedName name="UAcct924">'[17]Func Study'!$AB$1001</definedName>
    <definedName name="UAcct925">'[17]Func Study'!$AB$1005</definedName>
    <definedName name="UAcct926">'[17]Func Study'!$AB$1011</definedName>
    <definedName name="UAcct927">'[17]Func Study'!$AB$1016</definedName>
    <definedName name="UAcct928">'[17]Func Study'!$AB$1023</definedName>
    <definedName name="UAcct929">'[17]Func Study'!$AB$1028</definedName>
    <definedName name="UAcct930">'[17]Func Study'!$AB$1034</definedName>
    <definedName name="UAcct931">'[17]Func Study'!$AB$1039</definedName>
    <definedName name="UAcct935">'[17]Func Study'!$AB$1045</definedName>
    <definedName name="UAcctAGA">'[17]Func Study'!$AB$296</definedName>
    <definedName name="UAcctcwc">'[17]Func Study'!$AB$2136</definedName>
    <definedName name="UAcctd00">'[17]Func Study'!$AB$1786</definedName>
    <definedName name="UAcctdfa">'[17]Func Study'!#REF!</definedName>
    <definedName name="UAcctdfad">'[17]Func Study'!#REF!</definedName>
    <definedName name="UAcctdfap">'[17]Func Study'!#REF!</definedName>
    <definedName name="UAcctdfat">'[17]Func Study'!#REF!</definedName>
    <definedName name="UAcctds0">'[17]Func Study'!$AB$1790</definedName>
    <definedName name="UACCTECDDGP">'[17]Func Study'!$AB$687</definedName>
    <definedName name="UACCTECDMC">'[17]Func Study'!$AB$689</definedName>
    <definedName name="UACCTECDS">'[17]Func Study'!$AB$691</definedName>
    <definedName name="UACCTECDSG1">'[17]Func Study'!$AB$688</definedName>
    <definedName name="UACCTECDSG2">'[17]Func Study'!$AB$690</definedName>
    <definedName name="UACCTECDSG3">'[17]Func Study'!$AB$692</definedName>
    <definedName name="UAcctfit">'[17]Func Study'!$AB$1395</definedName>
    <definedName name="UAcctg00">'[17]Func Study'!$AB$1947</definedName>
    <definedName name="UAccth00">'[17]Func Study'!$AB$1545</definedName>
    <definedName name="UAccti00">'[17]Func Study'!$AB$1993</definedName>
    <definedName name="UAcctn00">'[17]Func Study'!$AB$1496</definedName>
    <definedName name="UAccto00">'[17]Func Study'!$AB$1606</definedName>
    <definedName name="UAcctowc">'[17]Func Study'!$AB$2149</definedName>
    <definedName name="UACCTOWCSSECH">'[17]Func Study'!$AB$2148</definedName>
    <definedName name="UAccts00">'[17]Func Study'!$AB$1455</definedName>
    <definedName name="UAcctsttax">'[17]Func Study'!$AB$1377</definedName>
    <definedName name="UAcctt00">'[17]Func Study'!$AB$1682</definedName>
    <definedName name="UG">[13]CLASSIFIERS!$A$9:$IV$9</definedName>
    <definedName name="UG_NCP">[13]EXTERNAL!$A$82:$IV$84</definedName>
    <definedName name="UG_TFMR">[13]EXTERNAL!$A$103:$IV$105</definedName>
    <definedName name="UG_TFMRC">[13]EXTERNAL!$A$100:$IV$102</definedName>
    <definedName name="UNBILLED">[13]EXTERNAL!$A$64:$IV$66</definedName>
    <definedName name="UNBILREV">#REF!</definedName>
    <definedName name="UncollectibleAccounts">[22]Variables!$D$25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[22]Variables!$D$29</definedName>
    <definedName name="v" hidden="1">{#N/A,#N/A,FALSE,"Coversheet";#N/A,#N/A,FALSE,"QA"}</definedName>
    <definedName name="ValidAccount">[20]Variables!$AK$43:$AK$369</definedName>
    <definedName name="Value" hidden="1">{#N/A,#N/A,FALSE,"Summ";#N/A,#N/A,FALSE,"General"}</definedName>
    <definedName name="Values_Entered">IF(Loan_Amount*Interest_Rate*Loan_Years*Loan_Start&gt;0,1,0)</definedName>
    <definedName name="VAR">[24]Backup!#REF!</definedName>
    <definedName name="VARIABLE">[43]Summary!#REF!</definedName>
    <definedName name="VOMEsc">[21]Assumptions!$C$21</definedName>
    <definedName name="VOUCHER">#REF!</definedName>
    <definedName name="w" hidden="1">{#N/A,#N/A,FALSE,"Schedule F";#N/A,#N/A,FALSE,"Schedule G"}</definedName>
    <definedName name="WACC">[21]Assumptions!$I$61</definedName>
    <definedName name="WaRevenueTax">[22]Variables!$D$27</definedName>
    <definedName name="we" hidden="1">{#N/A,#N/A,FALSE,"Pg 6b CustCount_Gas";#N/A,#N/A,FALSE,"QA";#N/A,#N/A,FALSE,"Report";#N/A,#N/A,FALSE,"forecast"}</definedName>
    <definedName name="WEATHER">#REF!</definedName>
    <definedName name="WEATHRNORM">#REF!</definedName>
    <definedName name="WH" hidden="1">{#N/A,#N/A,FALSE,"Coversheet";#N/A,#N/A,FALSE,"QA"}</definedName>
    <definedName name="WIDTH">#REF!</definedName>
    <definedName name="Winter">'[61]Input Tab'!$B$11</definedName>
    <definedName name="WinterPeak">'[62]Load Data'!$D$9:$H$12,'[62]Load Data'!$D$20:$H$22</definedName>
    <definedName name="WORK1">#REF!</definedName>
    <definedName name="WORK2">#REF!</definedName>
    <definedName name="WORK3">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  <definedName name="Years_evaluated">'[63]Revison Inputs'!$B$6</definedName>
    <definedName name="YEFactors">[20]Factors!$S$3:$AG$99</definedName>
    <definedName name="YTD_Format">[50]YTD!$B$13:$D$13,[50]YTD!$B$32:$D$32</definedName>
    <definedName name="yuf" hidden="1">{#N/A,#N/A,FALSE,"Summ";#N/A,#N/A,FALSE,"General"}</definedName>
    <definedName name="z" hidden="1">{#N/A,#N/A,FALSE,"Coversheet";#N/A,#N/A,FALSE,"QA"}</definedName>
    <definedName name="ZA">'[64] annual balance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7" i="2" l="1"/>
  <c r="B18" i="2" s="1"/>
  <c r="E76" i="2"/>
  <c r="B17" i="2" s="1"/>
  <c r="E75" i="2"/>
  <c r="E74" i="2"/>
  <c r="E73" i="2"/>
  <c r="B14" i="2" s="1"/>
  <c r="E72" i="2"/>
  <c r="B13" i="2" s="1"/>
  <c r="E71" i="2"/>
  <c r="B12" i="2" s="1"/>
  <c r="E70" i="2"/>
  <c r="E69" i="2"/>
  <c r="B10" i="2" s="1"/>
  <c r="E68" i="2"/>
  <c r="B9" i="2" s="1"/>
  <c r="E67" i="2"/>
  <c r="D78" i="2"/>
  <c r="A64" i="2"/>
  <c r="E55" i="2"/>
  <c r="F54" i="2"/>
  <c r="F53" i="2"/>
  <c r="F52" i="2"/>
  <c r="F48" i="2"/>
  <c r="E44" i="2"/>
  <c r="F44" i="2" s="1"/>
  <c r="E42" i="2"/>
  <c r="F42" i="2" s="1"/>
  <c r="F41" i="2"/>
  <c r="E40" i="2"/>
  <c r="F39" i="2"/>
  <c r="E45" i="2"/>
  <c r="F45" i="2" s="1"/>
  <c r="F35" i="2"/>
  <c r="E43" i="2"/>
  <c r="F43" i="2" s="1"/>
  <c r="F33" i="2"/>
  <c r="E41" i="2"/>
  <c r="F31" i="2"/>
  <c r="F30" i="2"/>
  <c r="E28" i="2"/>
  <c r="F27" i="2"/>
  <c r="H23" i="2" s="1"/>
  <c r="C23" i="2"/>
  <c r="H22" i="2"/>
  <c r="C22" i="2"/>
  <c r="H18" i="2"/>
  <c r="C18" i="2"/>
  <c r="H17" i="2"/>
  <c r="C17" i="2"/>
  <c r="H16" i="2"/>
  <c r="C16" i="2"/>
  <c r="B16" i="2"/>
  <c r="H15" i="2"/>
  <c r="C15" i="2"/>
  <c r="B15" i="2"/>
  <c r="H14" i="2"/>
  <c r="C14" i="2"/>
  <c r="H13" i="2"/>
  <c r="C13" i="2"/>
  <c r="H12" i="2"/>
  <c r="C12" i="2"/>
  <c r="H11" i="2"/>
  <c r="C11" i="2"/>
  <c r="B11" i="2"/>
  <c r="H10" i="2"/>
  <c r="C10" i="2"/>
  <c r="H9" i="2"/>
  <c r="C9" i="2"/>
  <c r="H8" i="2"/>
  <c r="C8" i="2"/>
  <c r="B8" i="2"/>
  <c r="H7" i="2"/>
  <c r="C7" i="2"/>
  <c r="X39" i="1"/>
  <c r="Z32" i="1"/>
  <c r="X32" i="1"/>
  <c r="AB32" i="1" s="1"/>
  <c r="X28" i="1"/>
  <c r="Q27" i="1"/>
  <c r="R27" i="1" s="1"/>
  <c r="X26" i="1"/>
  <c r="O24" i="1"/>
  <c r="N24" i="1"/>
  <c r="G24" i="1"/>
  <c r="F24" i="1"/>
  <c r="Z23" i="1"/>
  <c r="Q23" i="1"/>
  <c r="R23" i="1" s="1"/>
  <c r="W24" i="1"/>
  <c r="V24" i="1"/>
  <c r="T24" i="1"/>
  <c r="P24" i="1"/>
  <c r="M24" i="1"/>
  <c r="L24" i="1"/>
  <c r="K24" i="1"/>
  <c r="J24" i="1"/>
  <c r="I24" i="1"/>
  <c r="H24" i="1"/>
  <c r="E24" i="1"/>
  <c r="D24" i="1"/>
  <c r="C24" i="1"/>
  <c r="N20" i="1"/>
  <c r="M20" i="1"/>
  <c r="F20" i="1"/>
  <c r="E20" i="1"/>
  <c r="X19" i="1"/>
  <c r="Q19" i="1"/>
  <c r="R19" i="1" s="1"/>
  <c r="Z19" i="1" s="1"/>
  <c r="X18" i="1"/>
  <c r="J20" i="1"/>
  <c r="I20" i="1"/>
  <c r="Q18" i="1"/>
  <c r="R18" i="1" s="1"/>
  <c r="W20" i="1"/>
  <c r="V20" i="1"/>
  <c r="U20" i="1"/>
  <c r="T20" i="1"/>
  <c r="P20" i="1"/>
  <c r="O20" i="1"/>
  <c r="L20" i="1"/>
  <c r="K20" i="1"/>
  <c r="H20" i="1"/>
  <c r="G20" i="1"/>
  <c r="Q17" i="1"/>
  <c r="R17" i="1" s="1"/>
  <c r="Z17" i="1" s="1"/>
  <c r="D20" i="1"/>
  <c r="C20" i="1"/>
  <c r="W15" i="1"/>
  <c r="T15" i="1"/>
  <c r="Q14" i="1"/>
  <c r="R14" i="1" s="1"/>
  <c r="X13" i="1"/>
  <c r="Q12" i="1"/>
  <c r="R12" i="1" s="1"/>
  <c r="U15" i="1"/>
  <c r="X11" i="1"/>
  <c r="O15" i="1"/>
  <c r="N15" i="1"/>
  <c r="K15" i="1"/>
  <c r="J15" i="1"/>
  <c r="G15" i="1"/>
  <c r="F15" i="1"/>
  <c r="C15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W9" i="1"/>
  <c r="V9" i="1"/>
  <c r="N9" i="1"/>
  <c r="M9" i="1"/>
  <c r="J9" i="1"/>
  <c r="I9" i="1"/>
  <c r="F9" i="1"/>
  <c r="E9" i="1"/>
  <c r="A9" i="1"/>
  <c r="A10" i="1" s="1"/>
  <c r="U9" i="1"/>
  <c r="T9" i="1"/>
  <c r="P9" i="1"/>
  <c r="O9" i="1"/>
  <c r="L9" i="1"/>
  <c r="K9" i="1"/>
  <c r="H9" i="1"/>
  <c r="G9" i="1"/>
  <c r="Q8" i="1"/>
  <c r="R8" i="1" s="1"/>
  <c r="Z8" i="1" s="1"/>
  <c r="D9" i="1"/>
  <c r="C9" i="1"/>
  <c r="F28" i="2" l="1"/>
  <c r="Z14" i="1"/>
  <c r="AB19" i="1"/>
  <c r="Y19" i="1"/>
  <c r="AA19" i="1" s="1"/>
  <c r="Z12" i="1"/>
  <c r="Y12" i="1"/>
  <c r="AA12" i="1" s="1"/>
  <c r="Z27" i="1"/>
  <c r="Y18" i="1"/>
  <c r="AA18" i="1" s="1"/>
  <c r="Z18" i="1"/>
  <c r="F30" i="1"/>
  <c r="F34" i="1" s="1"/>
  <c r="W30" i="1"/>
  <c r="W34" i="1" s="1"/>
  <c r="F40" i="2"/>
  <c r="F46" i="2" s="1"/>
  <c r="E46" i="2"/>
  <c r="E58" i="2" s="1"/>
  <c r="E12" i="2" s="1"/>
  <c r="D12" i="2"/>
  <c r="C30" i="1"/>
  <c r="C34" i="1" s="1"/>
  <c r="G30" i="1"/>
  <c r="G34" i="1" s="1"/>
  <c r="K30" i="1"/>
  <c r="K34" i="1" s="1"/>
  <c r="O30" i="1"/>
  <c r="O34" i="1" s="1"/>
  <c r="Q9" i="1"/>
  <c r="D15" i="1"/>
  <c r="D30" i="1" s="1"/>
  <c r="D34" i="1" s="1"/>
  <c r="H15" i="1"/>
  <c r="H30" i="1" s="1"/>
  <c r="H34" i="1" s="1"/>
  <c r="L15" i="1"/>
  <c r="L30" i="1" s="1"/>
  <c r="L34" i="1" s="1"/>
  <c r="P15" i="1"/>
  <c r="P30" i="1" s="1"/>
  <c r="P34" i="1" s="1"/>
  <c r="V15" i="1"/>
  <c r="V30" i="1" s="1"/>
  <c r="V34" i="1" s="1"/>
  <c r="X12" i="1"/>
  <c r="AB12" i="1" s="1"/>
  <c r="X14" i="1"/>
  <c r="AB14" i="1" s="1"/>
  <c r="Q20" i="1"/>
  <c r="J30" i="1"/>
  <c r="J34" i="1" s="1"/>
  <c r="R9" i="1"/>
  <c r="E15" i="1"/>
  <c r="I15" i="1"/>
  <c r="I30" i="1" s="1"/>
  <c r="I34" i="1" s="1"/>
  <c r="M15" i="1"/>
  <c r="M30" i="1" s="1"/>
  <c r="M34" i="1" s="1"/>
  <c r="Q13" i="1"/>
  <c r="R13" i="1" s="1"/>
  <c r="R20" i="1"/>
  <c r="Z20" i="1" s="1"/>
  <c r="N30" i="1"/>
  <c r="N34" i="1" s="1"/>
  <c r="T30" i="1"/>
  <c r="T34" i="1" s="1"/>
  <c r="X8" i="1"/>
  <c r="E30" i="1"/>
  <c r="E34" i="1" s="1"/>
  <c r="X17" i="1"/>
  <c r="AB18" i="1"/>
  <c r="X23" i="1"/>
  <c r="AB23" i="1" s="1"/>
  <c r="H20" i="2"/>
  <c r="E15" i="2"/>
  <c r="E66" i="2"/>
  <c r="C78" i="2"/>
  <c r="E13" i="2"/>
  <c r="X22" i="1"/>
  <c r="Q26" i="1"/>
  <c r="R26" i="1" s="1"/>
  <c r="X27" i="1"/>
  <c r="AB27" i="1" s="1"/>
  <c r="Q28" i="1"/>
  <c r="R28" i="1" s="1"/>
  <c r="AB28" i="1" s="1"/>
  <c r="C20" i="2"/>
  <c r="F34" i="2"/>
  <c r="F36" i="2"/>
  <c r="F55" i="2"/>
  <c r="Q11" i="1"/>
  <c r="U24" i="1"/>
  <c r="U30" i="1" s="1"/>
  <c r="U34" i="1" s="1"/>
  <c r="Y32" i="1"/>
  <c r="AA32" i="1" s="1"/>
  <c r="X40" i="1"/>
  <c r="F32" i="2"/>
  <c r="E9" i="2"/>
  <c r="E37" i="2"/>
  <c r="E57" i="2" s="1"/>
  <c r="Q22" i="1"/>
  <c r="F58" i="2" l="1"/>
  <c r="F37" i="2"/>
  <c r="F57" i="2" s="1"/>
  <c r="I11" i="2" s="1"/>
  <c r="I14" i="2"/>
  <c r="I17" i="2"/>
  <c r="I18" i="2"/>
  <c r="K18" i="2" s="1"/>
  <c r="I10" i="2"/>
  <c r="I9" i="2"/>
  <c r="K9" i="2" s="1"/>
  <c r="I13" i="2"/>
  <c r="I16" i="2"/>
  <c r="I8" i="2"/>
  <c r="I15" i="2"/>
  <c r="I12" i="2"/>
  <c r="K12" i="2" s="1"/>
  <c r="J14" i="2"/>
  <c r="J23" i="2"/>
  <c r="J11" i="2"/>
  <c r="J10" i="2"/>
  <c r="J12" i="2"/>
  <c r="J18" i="2"/>
  <c r="J15" i="2"/>
  <c r="J17" i="2"/>
  <c r="J9" i="2"/>
  <c r="J16" i="2"/>
  <c r="J13" i="2"/>
  <c r="J8" i="2"/>
  <c r="Q24" i="1"/>
  <c r="R22" i="1"/>
  <c r="Z13" i="1"/>
  <c r="Y13" i="1"/>
  <c r="AA13" i="1" s="1"/>
  <c r="F12" i="2"/>
  <c r="X15" i="1"/>
  <c r="D23" i="2"/>
  <c r="D17" i="2"/>
  <c r="F17" i="2" s="1"/>
  <c r="D14" i="2"/>
  <c r="D9" i="2"/>
  <c r="F9" i="2" s="1"/>
  <c r="D13" i="2"/>
  <c r="F13" i="2" s="1"/>
  <c r="D10" i="2"/>
  <c r="E16" i="2"/>
  <c r="D15" i="2"/>
  <c r="F15" i="2" s="1"/>
  <c r="E18" i="2"/>
  <c r="D8" i="2"/>
  <c r="E17" i="2"/>
  <c r="D11" i="2"/>
  <c r="X20" i="1"/>
  <c r="AB20" i="1" s="1"/>
  <c r="Y17" i="1"/>
  <c r="AB17" i="1"/>
  <c r="X9" i="1"/>
  <c r="Y8" i="1"/>
  <c r="AB8" i="1"/>
  <c r="D18" i="2"/>
  <c r="AB13" i="1"/>
  <c r="Y27" i="1"/>
  <c r="AA27" i="1" s="1"/>
  <c r="Y14" i="1"/>
  <c r="AA14" i="1" s="1"/>
  <c r="Z28" i="1"/>
  <c r="Y28" i="1"/>
  <c r="AA28" i="1" s="1"/>
  <c r="Z9" i="1"/>
  <c r="E11" i="2"/>
  <c r="E23" i="2"/>
  <c r="E14" i="2"/>
  <c r="E80" i="2"/>
  <c r="E78" i="2"/>
  <c r="B7" i="2"/>
  <c r="Z26" i="1"/>
  <c r="Y26" i="1"/>
  <c r="AA26" i="1" s="1"/>
  <c r="Q15" i="1"/>
  <c r="R11" i="1"/>
  <c r="AB22" i="1"/>
  <c r="X24" i="1"/>
  <c r="E10" i="2"/>
  <c r="D16" i="2"/>
  <c r="F16" i="2" s="1"/>
  <c r="Q30" i="1"/>
  <c r="Q34" i="1" s="1"/>
  <c r="E8" i="2"/>
  <c r="Y23" i="1"/>
  <c r="AA23" i="1" s="1"/>
  <c r="AB26" i="1"/>
  <c r="L12" i="2" l="1"/>
  <c r="M12" i="2" s="1"/>
  <c r="F10" i="2"/>
  <c r="F11" i="2"/>
  <c r="K14" i="2"/>
  <c r="I23" i="2"/>
  <c r="K13" i="2"/>
  <c r="L13" i="2" s="1"/>
  <c r="M13" i="2" s="1"/>
  <c r="F23" i="2"/>
  <c r="F8" i="2"/>
  <c r="Y9" i="1"/>
  <c r="AA8" i="1"/>
  <c r="K11" i="2"/>
  <c r="L11" i="2" s="1"/>
  <c r="M11" i="2" s="1"/>
  <c r="I7" i="2"/>
  <c r="D7" i="2"/>
  <c r="B20" i="2"/>
  <c r="E7" i="2"/>
  <c r="E20" i="2" s="1"/>
  <c r="J7" i="2"/>
  <c r="J20" i="2" s="1"/>
  <c r="B22" i="2"/>
  <c r="X30" i="1"/>
  <c r="AB9" i="1"/>
  <c r="Z22" i="1"/>
  <c r="Y22" i="1"/>
  <c r="R24" i="1"/>
  <c r="Z24" i="1" s="1"/>
  <c r="K8" i="2"/>
  <c r="L9" i="2"/>
  <c r="M9" i="2" s="1"/>
  <c r="AB24" i="1"/>
  <c r="Y20" i="1"/>
  <c r="AA20" i="1" s="1"/>
  <c r="AA17" i="1"/>
  <c r="L18" i="2"/>
  <c r="M18" i="2" s="1"/>
  <c r="K15" i="2"/>
  <c r="L15" i="2" s="1"/>
  <c r="M15" i="2" s="1"/>
  <c r="K17" i="2"/>
  <c r="L17" i="2" s="1"/>
  <c r="M17" i="2" s="1"/>
  <c r="Z11" i="1"/>
  <c r="Y11" i="1"/>
  <c r="R15" i="1"/>
  <c r="AB11" i="1"/>
  <c r="F18" i="2"/>
  <c r="F14" i="2"/>
  <c r="L14" i="2" s="1"/>
  <c r="M14" i="2" s="1"/>
  <c r="K16" i="2"/>
  <c r="L16" i="2" s="1"/>
  <c r="M16" i="2" s="1"/>
  <c r="K10" i="2"/>
  <c r="L10" i="2" s="1"/>
  <c r="M10" i="2" s="1"/>
  <c r="K23" i="2"/>
  <c r="L23" i="2" s="1"/>
  <c r="M23" i="2" s="1"/>
  <c r="L8" i="2" l="1"/>
  <c r="M8" i="2" s="1"/>
  <c r="Y15" i="1"/>
  <c r="AA15" i="1" s="1"/>
  <c r="AA11" i="1"/>
  <c r="Y24" i="1"/>
  <c r="AA24" i="1" s="1"/>
  <c r="AA22" i="1"/>
  <c r="J22" i="2"/>
  <c r="E22" i="2"/>
  <c r="I22" i="2"/>
  <c r="K22" i="2" s="1"/>
  <c r="D22" i="2"/>
  <c r="D20" i="2"/>
  <c r="F7" i="2"/>
  <c r="F20" i="2" s="1"/>
  <c r="Y30" i="1"/>
  <c r="AA9" i="1"/>
  <c r="Z15" i="1"/>
  <c r="R30" i="1"/>
  <c r="AB30" i="1" s="1"/>
  <c r="X34" i="1"/>
  <c r="AB15" i="1"/>
  <c r="I20" i="2"/>
  <c r="K7" i="2"/>
  <c r="F22" i="2" l="1"/>
  <c r="Y34" i="1"/>
  <c r="AA34" i="1" s="1"/>
  <c r="AA30" i="1"/>
  <c r="L7" i="2"/>
  <c r="M7" i="2" s="1"/>
  <c r="K20" i="2"/>
  <c r="L20" i="2" s="1"/>
  <c r="M20" i="2" s="1"/>
  <c r="L22" i="2"/>
  <c r="M22" i="2" s="1"/>
  <c r="R34" i="1"/>
  <c r="Z34" i="1" s="1"/>
  <c r="Z30" i="1"/>
  <c r="AB34" i="1" l="1"/>
</calcChain>
</file>

<file path=xl/sharedStrings.xml><?xml version="1.0" encoding="utf-8"?>
<sst xmlns="http://schemas.openxmlformats.org/spreadsheetml/2006/main" count="173" uniqueCount="130">
  <si>
    <t>Remove:</t>
  </si>
  <si>
    <t>Add:</t>
  </si>
  <si>
    <t>Line No.</t>
  </si>
  <si>
    <t>Tariff</t>
  </si>
  <si>
    <t>Net Adjustments</t>
  </si>
  <si>
    <t>% Change (Net)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</si>
  <si>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</si>
  <si>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</si>
  <si>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</si>
  <si>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</si>
  <si>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</si>
  <si>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</si>
  <si>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</si>
  <si>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</si>
  <si>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</si>
  <si>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</si>
  <si>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</si>
  <si>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</si>
  <si>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</si>
  <si>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</si>
  <si>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</si>
  <si>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</si>
  <si>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</si>
  <si>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</si>
  <si>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</si>
  <si>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</si>
  <si>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</si>
  <si>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</si>
  <si>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</si>
  <si>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</si>
  <si>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</si>
  <si>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Residential</t>
  </si>
  <si>
    <t>24 (8)</t>
  </si>
  <si>
    <t>25 (11, 7A)</t>
  </si>
  <si>
    <t>26 (12,26P)</t>
  </si>
  <si>
    <t>Total Secondary</t>
  </si>
  <si>
    <t>31 (10)</t>
  </si>
  <si>
    <t>Total Primary</t>
  </si>
  <si>
    <t>Total High Voltage</t>
  </si>
  <si>
    <t>50-59</t>
  </si>
  <si>
    <t>Transportation 449-459</t>
  </si>
  <si>
    <t>Special Contract</t>
  </si>
  <si>
    <t>Retail Sales</t>
  </si>
  <si>
    <t>Total Sales</t>
  </si>
  <si>
    <t>Check</t>
  </si>
  <si>
    <t>Net Sch 95 Adjustment</t>
  </si>
  <si>
    <t>Net Sch 139 Adjustment</t>
  </si>
  <si>
    <t>Puget Sound Energy</t>
  </si>
  <si>
    <t>Residential Customer Impacts</t>
  </si>
  <si>
    <t>Current Customer Bill in Notice</t>
  </si>
  <si>
    <t>Proposed Customer Bill in Notice</t>
  </si>
  <si>
    <t>Month</t>
  </si>
  <si>
    <t>kWh</t>
  </si>
  <si>
    <t>Basic Charge</t>
  </si>
  <si>
    <t>First 600 kWh</t>
  </si>
  <si>
    <t>Over 600 kWh</t>
  </si>
  <si>
    <t>Bill</t>
  </si>
  <si>
    <t>$ Difference</t>
  </si>
  <si>
    <t>% Difference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</si>
  <si>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</si>
  <si>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</si>
  <si>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</si>
  <si>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</si>
  <si>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</si>
  <si>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</si>
  <si>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</si>
  <si>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</si>
  <si>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</si>
  <si>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</si>
  <si>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</si>
  <si>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</si>
  <si>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</si>
  <si>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 xml:space="preserve">Typical Residential </t>
  </si>
  <si>
    <t>Residential Schedule 7 Rates</t>
  </si>
  <si>
    <t>Present Rates Effective 12/01/2020</t>
  </si>
  <si>
    <t>Customer Monthly Charge:</t>
  </si>
  <si>
    <t>One Phase Basic Charge</t>
  </si>
  <si>
    <t>per Month</t>
  </si>
  <si>
    <t>Subtotal Base Monthly Charge</t>
  </si>
  <si>
    <t>Energy Charge:</t>
  </si>
  <si>
    <t>Schedule 7 first 600 kWh</t>
  </si>
  <si>
    <t>$ / kWh</t>
  </si>
  <si>
    <t>Schedule 129 - Low Income</t>
  </si>
  <si>
    <t>Schedule 140 - Property Tax Rider</t>
  </si>
  <si>
    <t>Schedule 141X EDIT Rider - First 600 kWh</t>
  </si>
  <si>
    <t>Schedule 141Y - Tax Over Collection Rider</t>
  </si>
  <si>
    <t>Schedule 141Z - EDIT Rider</t>
  </si>
  <si>
    <t>Schedule 142 - Decoupling Rider</t>
  </si>
  <si>
    <t>Subtotal Base First 600 kWh Charge</t>
  </si>
  <si>
    <t>Schedule 7 over 600 kWh</t>
  </si>
  <si>
    <t>Schedule 141X EDIT Rider - Over 600 kWh</t>
  </si>
  <si>
    <t>Subtotal Base Over 600 kWh Charge</t>
  </si>
  <si>
    <t>Schedule 194 - BPA Exchange Credit</t>
  </si>
  <si>
    <t>Other Electric Charges and Credits</t>
  </si>
  <si>
    <t>Schedule 95 - Power Cost Adjustment Clause</t>
  </si>
  <si>
    <t>Schedule 95A - Wind Power Production Credit</t>
  </si>
  <si>
    <t>Schedule 120 - Conservation Rider</t>
  </si>
  <si>
    <t>Schedule 137 - Renewable Energy Credit</t>
  </si>
  <si>
    <t>Subtotal Other Charges</t>
  </si>
  <si>
    <t>Total Block 1 Energy Charge</t>
  </si>
  <si>
    <t>Total Block 2 Energy Charge</t>
  </si>
  <si>
    <t>Year</t>
  </si>
  <si>
    <t>Month No.</t>
  </si>
  <si>
    <t>Forecast kWh</t>
  </si>
  <si>
    <t>Forecast Customer Count</t>
  </si>
  <si>
    <t>Average Use per Customer</t>
  </si>
  <si>
    <t>Total</t>
  </si>
  <si>
    <t>Average</t>
  </si>
  <si>
    <t>Rate Impacts</t>
  </si>
  <si>
    <t>Annual kWh Normalized &amp; Delivered Sales  07/01/19 to 06/30/20</t>
  </si>
  <si>
    <t>Estimated Annual
Base Revenue
Rates Effective
10/15/20</t>
  </si>
  <si>
    <t>Schedule 95
PCA/PCORC</t>
  </si>
  <si>
    <t>Schedule 95A
Federal Incentive Credit</t>
  </si>
  <si>
    <t>Schedule 120
Conservation</t>
  </si>
  <si>
    <t>Schedule 129
Low Income</t>
  </si>
  <si>
    <t>Schedule 137 REC's</t>
  </si>
  <si>
    <t>Schedule 139 Green Power</t>
  </si>
  <si>
    <t>Schedule 140
Property Tax</t>
  </si>
  <si>
    <t>Schedule 141X (Protected EDIT)</t>
  </si>
  <si>
    <t>Schedule 
141Y Tax Over Collection</t>
  </si>
  <si>
    <t>Schedule 141Z (Unprotected)
EDIT</t>
  </si>
  <si>
    <t>Schedule 142
 Deferral</t>
  </si>
  <si>
    <t>Schedule 194
BPA Res &amp; Farm Credit</t>
  </si>
  <si>
    <t>Subtotal
Rider
Rates</t>
  </si>
  <si>
    <t>Annual Estimated Revenue @ Rates Effective 10/15/20</t>
  </si>
  <si>
    <t>Total 
Proposed
Rates at 06/01/2021</t>
  </si>
  <si>
    <t>Current  Average 
Rates per KWHs</t>
  </si>
  <si>
    <t>Proposed Average 
Rates per KWHs</t>
  </si>
  <si>
    <t>Test Year Ended June 30, 2020</t>
  </si>
  <si>
    <t>Proposed Rates Effective 06/01/2021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</si>
</sst>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0_);_(&quot;$&quot;* \(#,##0.000000\);_(&quot;$&quot;* &quot;-&quot;??_);_(@_)"/>
    <numFmt numFmtId="167" formatCode="0.0%"/>
    <numFmt numFmtId="168" formatCode="_(&quot;$&quot;* #,##0.000000_);_(&quot;$&quot;* \(#,##0.000000\);_(&quot;$&quot;* &quot;-&quot;??????_);_(@_)"/>
  </numFmts>
  <fonts count="4" x14ac:knownFonts="1"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3" xfId="0" quotePrefix="1" applyFont="1" applyFill="1" applyBorder="1" applyAlignment="1">
      <alignment horizontal="center" wrapText="1"/>
    </xf>
    <xf numFmtId="17" fontId="3" fillId="0" borderId="3" xfId="0" quotePrefix="1" applyNumberFormat="1" applyFont="1" applyFill="1" applyBorder="1" applyAlignment="1">
      <alignment horizontal="center" wrapText="1"/>
    </xf>
    <xf numFmtId="17" fontId="3" fillId="0" borderId="0" xfId="0" quotePrefix="1" applyNumberFormat="1" applyFont="1" applyFill="1" applyBorder="1" applyAlignment="1">
      <alignment horizontal="center" wrapText="1"/>
    </xf>
    <xf numFmtId="17" fontId="3" fillId="0" borderId="1" xfId="0" quotePrefix="1" applyNumberFormat="1" applyFont="1" applyFill="1" applyBorder="1" applyAlignment="1">
      <alignment horizontal="center" wrapText="1"/>
    </xf>
    <xf numFmtId="17" fontId="3" fillId="0" borderId="2" xfId="0" quotePrefix="1" applyNumberFormat="1" applyFont="1" applyFill="1" applyBorder="1" applyAlignment="1">
      <alignment horizontal="center" wrapText="1"/>
    </xf>
    <xf numFmtId="17" fontId="3" fillId="0" borderId="4" xfId="0" quotePrefix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center" wrapText="1"/>
    </xf>
    <xf numFmtId="17" fontId="3" fillId="0" borderId="7" xfId="0" quotePrefix="1" applyNumberFormat="1" applyFont="1" applyFill="1" applyBorder="1" applyAlignment="1">
      <alignment horizontal="center" wrapText="1"/>
    </xf>
    <xf numFmtId="17" fontId="3" fillId="0" borderId="8" xfId="0" quotePrefix="1" applyNumberFormat="1" applyFont="1" applyFill="1" applyBorder="1" applyAlignment="1">
      <alignment horizontal="center" wrapText="1"/>
    </xf>
    <xf numFmtId="164" fontId="3" fillId="0" borderId="0" xfId="0" applyNumberFormat="1" applyFont="1" applyFill="1"/>
    <xf numFmtId="165" fontId="3" fillId="0" borderId="0" xfId="2" applyNumberFormat="1" applyFont="1" applyFill="1"/>
    <xf numFmtId="165" fontId="3" fillId="0" borderId="0" xfId="0" applyNumberFormat="1" applyFont="1" applyFill="1"/>
    <xf numFmtId="165" fontId="3" fillId="0" borderId="7" xfId="0" applyNumberFormat="1" applyFont="1" applyFill="1" applyBorder="1"/>
    <xf numFmtId="165" fontId="3" fillId="0" borderId="8" xfId="0" applyNumberFormat="1" applyFont="1" applyFill="1" applyBorder="1"/>
    <xf numFmtId="165" fontId="3" fillId="0" borderId="0" xfId="0" applyNumberFormat="1" applyFont="1" applyFill="1" applyBorder="1"/>
    <xf numFmtId="167" fontId="3" fillId="0" borderId="0" xfId="0" applyNumberFormat="1" applyFont="1" applyFill="1"/>
    <xf numFmtId="164" fontId="3" fillId="0" borderId="9" xfId="0" applyNumberFormat="1" applyFont="1" applyFill="1" applyBorder="1"/>
    <xf numFmtId="165" fontId="3" fillId="0" borderId="9" xfId="2" applyNumberFormat="1" applyFont="1" applyFill="1" applyBorder="1"/>
    <xf numFmtId="165" fontId="3" fillId="0" borderId="9" xfId="0" applyNumberFormat="1" applyFont="1" applyFill="1" applyBorder="1"/>
    <xf numFmtId="165" fontId="3" fillId="0" borderId="10" xfId="0" applyNumberFormat="1" applyFont="1" applyFill="1" applyBorder="1"/>
    <xf numFmtId="165" fontId="3" fillId="0" borderId="11" xfId="0" applyNumberFormat="1" applyFont="1" applyFill="1" applyBorder="1"/>
    <xf numFmtId="10" fontId="3" fillId="0" borderId="0" xfId="3" applyNumberFormat="1" applyFont="1" applyFill="1"/>
    <xf numFmtId="164" fontId="3" fillId="0" borderId="0" xfId="0" applyNumberFormat="1" applyFont="1" applyFill="1" applyBorder="1"/>
    <xf numFmtId="165" fontId="3" fillId="0" borderId="0" xfId="2" applyNumberFormat="1" applyFont="1" applyFill="1" applyBorder="1"/>
    <xf numFmtId="164" fontId="3" fillId="0" borderId="12" xfId="0" applyNumberFormat="1" applyFont="1" applyFill="1" applyBorder="1"/>
    <xf numFmtId="165" fontId="3" fillId="0" borderId="12" xfId="2" applyNumberFormat="1" applyFont="1" applyFill="1" applyBorder="1"/>
    <xf numFmtId="165" fontId="3" fillId="0" borderId="13" xfId="2" applyNumberFormat="1" applyFont="1" applyFill="1" applyBorder="1"/>
    <xf numFmtId="165" fontId="3" fillId="0" borderId="14" xfId="2" applyNumberFormat="1" applyFont="1" applyFill="1" applyBorder="1"/>
    <xf numFmtId="165" fontId="3" fillId="0" borderId="10" xfId="2" applyNumberFormat="1" applyFont="1" applyFill="1" applyBorder="1"/>
    <xf numFmtId="165" fontId="3" fillId="0" borderId="11" xfId="2" applyNumberFormat="1" applyFont="1" applyFill="1" applyBorder="1"/>
    <xf numFmtId="44" fontId="3" fillId="0" borderId="0" xfId="0" applyNumberFormat="1" applyFont="1" applyFill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0" xfId="0" applyFont="1" applyFill="1" applyBorder="1"/>
    <xf numFmtId="164" fontId="3" fillId="0" borderId="0" xfId="1" applyNumberFormat="1" applyFont="1" applyFill="1"/>
    <xf numFmtId="165" fontId="3" fillId="0" borderId="7" xfId="2" applyNumberFormat="1" applyFont="1" applyFill="1" applyBorder="1"/>
    <xf numFmtId="165" fontId="3" fillId="0" borderId="8" xfId="2" applyNumberFormat="1" applyFont="1" applyFill="1" applyBorder="1"/>
    <xf numFmtId="0" fontId="3" fillId="0" borderId="19" xfId="0" applyFont="1" applyFill="1" applyBorder="1"/>
    <xf numFmtId="0" fontId="3" fillId="0" borderId="18" xfId="0" applyFont="1" applyFill="1" applyBorder="1"/>
    <xf numFmtId="0" fontId="3" fillId="0" borderId="15" xfId="0" applyFont="1" applyFill="1" applyBorder="1"/>
    <xf numFmtId="0" fontId="3" fillId="0" borderId="0" xfId="0" quotePrefix="1" applyFont="1" applyFill="1" applyAlignment="1">
      <alignment horizontal="left"/>
    </xf>
    <xf numFmtId="17" fontId="2" fillId="0" borderId="5" xfId="0" quotePrefix="1" applyNumberFormat="1" applyFont="1" applyFill="1" applyBorder="1" applyAlignment="1">
      <alignment horizontal="center" wrapText="1"/>
    </xf>
    <xf numFmtId="0" fontId="2" fillId="0" borderId="6" xfId="0" quotePrefix="1" applyFont="1" applyFill="1" applyBorder="1" applyAlignment="1">
      <alignment horizontal="center" wrapText="1"/>
    </xf>
    <xf numFmtId="17" fontId="2" fillId="0" borderId="0" xfId="0" quotePrefix="1" applyNumberFormat="1" applyFont="1" applyFill="1" applyBorder="1" applyAlignment="1">
      <alignment horizontal="center" wrapText="1"/>
    </xf>
    <xf numFmtId="0" fontId="2" fillId="0" borderId="8" xfId="0" quotePrefix="1" applyFont="1" applyFill="1" applyBorder="1" applyAlignment="1">
      <alignment horizontal="center" wrapText="1"/>
    </xf>
    <xf numFmtId="166" fontId="3" fillId="0" borderId="0" xfId="0" applyNumberFormat="1" applyFont="1" applyFill="1" applyBorder="1"/>
    <xf numFmtId="10" fontId="3" fillId="0" borderId="8" xfId="0" applyNumberFormat="1" applyFont="1" applyFill="1" applyBorder="1"/>
    <xf numFmtId="166" fontId="3" fillId="0" borderId="9" xfId="0" applyNumberFormat="1" applyFont="1" applyFill="1" applyBorder="1"/>
    <xf numFmtId="10" fontId="3" fillId="0" borderId="11" xfId="0" applyNumberFormat="1" applyFont="1" applyFill="1" applyBorder="1"/>
    <xf numFmtId="166" fontId="3" fillId="0" borderId="12" xfId="0" applyNumberFormat="1" applyFont="1" applyFill="1" applyBorder="1"/>
    <xf numFmtId="10" fontId="3" fillId="0" borderId="14" xfId="0" applyNumberFormat="1" applyFont="1" applyFill="1" applyBorder="1"/>
    <xf numFmtId="165" fontId="3" fillId="0" borderId="15" xfId="0" applyNumberFormat="1" applyFont="1" applyFill="1" applyBorder="1"/>
    <xf numFmtId="166" fontId="3" fillId="0" borderId="16" xfId="0" applyNumberFormat="1" applyFont="1" applyFill="1" applyBorder="1"/>
    <xf numFmtId="10" fontId="3" fillId="0" borderId="17" xfId="0" applyNumberFormat="1" applyFont="1" applyFill="1" applyBorder="1"/>
    <xf numFmtId="165" fontId="3" fillId="0" borderId="15" xfId="2" applyNumberFormat="1" applyFont="1" applyFill="1" applyBorder="1"/>
    <xf numFmtId="10" fontId="3" fillId="0" borderId="18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3" fillId="0" borderId="3" xfId="0" quotePrefix="1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quotePrefix="1" applyFont="1" applyFill="1" applyBorder="1" applyAlignment="1">
      <alignment horizontal="center"/>
    </xf>
    <xf numFmtId="44" fontId="3" fillId="0" borderId="0" xfId="4" applyFont="1" applyFill="1"/>
    <xf numFmtId="10" fontId="3" fillId="0" borderId="0" xfId="5" applyNumberFormat="1" applyFont="1" applyFill="1"/>
    <xf numFmtId="44" fontId="3" fillId="0" borderId="12" xfId="4" applyFont="1" applyFill="1" applyBorder="1"/>
    <xf numFmtId="10" fontId="3" fillId="0" borderId="12" xfId="5" applyNumberFormat="1" applyFont="1" applyFill="1" applyBorder="1"/>
    <xf numFmtId="0" fontId="3" fillId="0" borderId="0" xfId="0" applyFont="1" applyFill="1" applyAlignment="1">
      <alignment horizontal="left"/>
    </xf>
    <xf numFmtId="44" fontId="3" fillId="0" borderId="12" xfId="0" applyNumberFormat="1" applyFont="1" applyFill="1" applyBorder="1"/>
    <xf numFmtId="0" fontId="3" fillId="0" borderId="3" xfId="0" quotePrefix="1" applyFont="1" applyFill="1" applyBorder="1" applyAlignment="1">
      <alignment horizontal="left"/>
    </xf>
    <xf numFmtId="0" fontId="3" fillId="0" borderId="3" xfId="0" applyFont="1" applyFill="1" applyBorder="1"/>
    <xf numFmtId="0" fontId="3" fillId="0" borderId="20" xfId="0" quotePrefix="1" applyFont="1" applyFill="1" applyBorder="1" applyAlignment="1">
      <alignment horizontal="center" wrapText="1"/>
    </xf>
    <xf numFmtId="0" fontId="3" fillId="0" borderId="0" xfId="0" quotePrefix="1" applyFont="1" applyFill="1" applyAlignment="1">
      <alignment horizontal="left" indent="1"/>
    </xf>
    <xf numFmtId="0" fontId="3" fillId="0" borderId="21" xfId="0" quotePrefix="1" applyFont="1" applyFill="1" applyBorder="1" applyAlignment="1">
      <alignment horizontal="center" wrapText="1"/>
    </xf>
    <xf numFmtId="0" fontId="3" fillId="0" borderId="0" xfId="0" quotePrefix="1" applyFont="1" applyFill="1" applyAlignment="1">
      <alignment horizontal="left" indent="2"/>
    </xf>
    <xf numFmtId="166" fontId="3" fillId="0" borderId="21" xfId="0" applyNumberFormat="1" applyFont="1" applyFill="1" applyBorder="1"/>
    <xf numFmtId="0" fontId="3" fillId="0" borderId="0" xfId="0" quotePrefix="1" applyFont="1" applyFill="1" applyAlignment="1">
      <alignment horizontal="left" indent="3"/>
    </xf>
    <xf numFmtId="166" fontId="3" fillId="0" borderId="22" xfId="0" applyNumberFormat="1" applyFont="1" applyFill="1" applyBorder="1"/>
    <xf numFmtId="0" fontId="3" fillId="0" borderId="21" xfId="0" applyFont="1" applyFill="1" applyBorder="1"/>
    <xf numFmtId="166" fontId="3" fillId="0" borderId="23" xfId="0" quotePrefix="1" applyNumberFormat="1" applyFont="1" applyFill="1" applyBorder="1" applyAlignment="1"/>
    <xf numFmtId="166" fontId="3" fillId="0" borderId="22" xfId="0" quotePrefix="1" applyNumberFormat="1" applyFont="1" applyFill="1" applyBorder="1" applyAlignment="1"/>
    <xf numFmtId="0" fontId="3" fillId="0" borderId="0" xfId="0" quotePrefix="1" applyFont="1" applyFill="1" applyAlignment="1">
      <alignment horizontal="left" indent="2"/>
    </xf>
    <xf numFmtId="166" fontId="3" fillId="0" borderId="24" xfId="0" quotePrefix="1" applyNumberFormat="1" applyFont="1" applyFill="1" applyBorder="1" applyAlignment="1"/>
    <xf numFmtId="166" fontId="3" fillId="0" borderId="23" xfId="0" applyNumberFormat="1" applyFont="1" applyFill="1" applyBorder="1"/>
    <xf numFmtId="168" fontId="3" fillId="0" borderId="0" xfId="0" applyNumberFormat="1" applyFont="1" applyFill="1"/>
    <xf numFmtId="166" fontId="3" fillId="0" borderId="24" xfId="0" applyNumberFormat="1" applyFont="1" applyFill="1" applyBorder="1"/>
    <xf numFmtId="0" fontId="3" fillId="0" borderId="25" xfId="0" quotePrefix="1" applyFont="1" applyFill="1" applyBorder="1" applyAlignment="1">
      <alignment horizontal="centerContinuous"/>
    </xf>
    <xf numFmtId="0" fontId="3" fillId="0" borderId="4" xfId="0" quotePrefix="1" applyFont="1" applyFill="1" applyBorder="1" applyAlignment="1">
      <alignment horizontal="centerContinuous"/>
    </xf>
    <xf numFmtId="0" fontId="3" fillId="0" borderId="2" xfId="0" quotePrefix="1" applyFont="1" applyFill="1" applyBorder="1" applyAlignment="1">
      <alignment horizontal="centerContinuous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164" fontId="3" fillId="0" borderId="8" xfId="0" applyNumberFormat="1" applyFont="1" applyFill="1" applyBorder="1"/>
    <xf numFmtId="164" fontId="3" fillId="0" borderId="15" xfId="0" applyNumberFormat="1" applyFont="1" applyFill="1" applyBorder="1"/>
    <xf numFmtId="164" fontId="3" fillId="0" borderId="18" xfId="0" applyNumberFormat="1" applyFont="1" applyFill="1" applyBorder="1"/>
  </cellXfs>
  <cellStyles count="6">
    <cellStyle name="Comma" xfId="1" builtinId="3"/>
    <cellStyle name="Currency" xfId="2" builtinId="4"/>
    <cellStyle name="Currency 2 12" xfId="4" xr:uid="{00000000-0005-0000-0000-000002000000}"/>
    <cellStyle name="Normal" xfId="0" builtinId="0"/>
    <cellStyle name="Percent" xfId="3" builtinId="5"/>
    <cellStyle name="Percent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customXml" Target="../customXml/item4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sharedStrings" Target="sharedString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theme" Target="theme/theme1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" Type="http://schemas.openxmlformats.org/officeDocument/2006/relationships/externalLink" Target="externalLinks/externalLink5.xml"/><Relationship Id="rId71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orary%20Internet%20Files/Content.Outlook/S5M2I7E6/1&amp;2%20Section%203%202011%20AOP/Section%203/Section%203%20SpreadSheet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%20Costs/Resources/Coal/WEC%20Pricing%20Analysis/2012/Colstrip%201&amp;2%202012%20AOP%20Final%20Version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FOR%207-1-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COS%20Inputs/COS%20Model/ECOS%20Model%20-%20FINAL%20COMPAN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NT\Temporary%20Internet%20Files\OLK93\WC-RB%20GRC%20TY0903%20RY02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GRC%2007/COS/COS%20WA%20GRC%20June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22-05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NT\Temporary%20Internet%20Files\OLK2F\Due%20Diligence\August%20New%20Model\Fred%20Value%209.1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NT\Temporary%20Internet%20Files\OLK93\FCR%20for%20PSE%20S40%20V0%20%20HM%20edit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Update%206-30-06/COS%20Update%207-7-06/ECOS%20Model%20-%20UPDATE%20(JAH-5)%207-7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7%20GRC\Supplemental%20Filing%202017%20GRC\NO%20MS%20SUPP%202017%20GRC%20Workpapers\%23Electric%20Model%202017%20GRC%20CONT%20CALCULATION%20(SUPP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oljh\Local%20Settings\MSN%20Rate%20v6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03Processes/General%20Accounting/newgas/2012/4-2012/UBR-GAS%2004-201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Idaho%2003/305FRevenue%20by%20Rate%20Schedule_ID200303_v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1%20GRC\RebuttalFiling2011%20GRC\Electric%20Model%202011%20GRC%20Rebutt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NT\Temporary%20Internet%20Files\OLKC0\Aurora%20Prices%20for%20RORC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scartwri\My%20Documents\Projects\PSE\Projects\BHP\Due%20Diligence\BHP%20IS.BS.CF%20Mode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%20West%20Rate%20Migrat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WUTC\Puget%20Sound%20Energy\Semi%20Annual%20Report\Jun_30_01\Proforma%20Adj_not%20used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Decoupling/2016%20GRC%20Prep/PCA/%23Electric%20Model%202016%20GRC%20Original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ates\Public\Load%20Research\GRC%202007%20(not%20filed)\Load%20Research%20Analyses\RLW\From%20RLW\Off%20System%20Results\M9_Statistics_All_R991_ADJ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Inputs\General%20Accounting\Reports\SalesOfElectricity\2009%20SOE\04-2009\02-2009%20SOE%20prelim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1%20Bgt/Units/11%20AOP_A_m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N10">
            <v>3899156234.7366662</v>
          </cell>
          <cell r="AO10">
            <v>18</v>
          </cell>
          <cell r="AP10">
            <v>4</v>
          </cell>
        </row>
        <row r="11">
          <cell r="AB11">
            <v>1676897416.1199999</v>
          </cell>
          <cell r="AN11">
            <v>1633292456.7583332</v>
          </cell>
          <cell r="AO11" t="str">
            <v>53</v>
          </cell>
        </row>
        <row r="12">
          <cell r="AB12">
            <v>373101802.13999999</v>
          </cell>
          <cell r="AN12">
            <v>370185426.19333333</v>
          </cell>
          <cell r="AO12" t="str">
            <v>28/54</v>
          </cell>
          <cell r="AP12">
            <v>5</v>
          </cell>
        </row>
        <row r="13">
          <cell r="AB13">
            <v>0</v>
          </cell>
          <cell r="AN13">
            <v>0</v>
          </cell>
          <cell r="AO13" t="str">
            <v>18</v>
          </cell>
          <cell r="AP13" t="str">
            <v>4</v>
          </cell>
        </row>
        <row r="14">
          <cell r="AB14">
            <v>0</v>
          </cell>
          <cell r="AN14">
            <v>0</v>
          </cell>
          <cell r="AO14" t="str">
            <v>18</v>
          </cell>
          <cell r="AP14" t="str">
            <v>4</v>
          </cell>
        </row>
        <row r="15">
          <cell r="AB15">
            <v>0</v>
          </cell>
          <cell r="AN15">
            <v>0</v>
          </cell>
          <cell r="AO15" t="str">
            <v>18</v>
          </cell>
          <cell r="AP15" t="str">
            <v>4</v>
          </cell>
        </row>
        <row r="16">
          <cell r="AB16">
            <v>0</v>
          </cell>
          <cell r="AN16">
            <v>0</v>
          </cell>
          <cell r="AO16" t="str">
            <v>18</v>
          </cell>
          <cell r="AP16" t="str">
            <v>4</v>
          </cell>
        </row>
        <row r="17">
          <cell r="AB17">
            <v>0</v>
          </cell>
          <cell r="AN17">
            <v>0</v>
          </cell>
          <cell r="AO17" t="str">
            <v>18</v>
          </cell>
          <cell r="AP17" t="str">
            <v>4</v>
          </cell>
        </row>
        <row r="18">
          <cell r="AB18">
            <v>0</v>
          </cell>
          <cell r="AN18">
            <v>0</v>
          </cell>
          <cell r="AO18" t="str">
            <v>18</v>
          </cell>
          <cell r="AP18" t="str">
            <v>4</v>
          </cell>
        </row>
        <row r="19">
          <cell r="AB19">
            <v>159350590.19</v>
          </cell>
          <cell r="AN19">
            <v>159671484.9941667</v>
          </cell>
          <cell r="AO19" t="str">
            <v>18</v>
          </cell>
          <cell r="AP19" t="str">
            <v>4</v>
          </cell>
        </row>
        <row r="20">
          <cell r="AB20">
            <v>0</v>
          </cell>
          <cell r="AN20">
            <v>0</v>
          </cell>
          <cell r="AO20" t="str">
            <v>18</v>
          </cell>
          <cell r="AP20" t="str">
            <v>4</v>
          </cell>
        </row>
        <row r="21">
          <cell r="AB21">
            <v>6472729.8300000001</v>
          </cell>
          <cell r="AN21">
            <v>6772283.6800000006</v>
          </cell>
          <cell r="AO21" t="str">
            <v>19</v>
          </cell>
          <cell r="AP21">
            <v>14</v>
          </cell>
        </row>
        <row r="22">
          <cell r="AB22">
            <v>22339.93</v>
          </cell>
          <cell r="AN22">
            <v>1087695.7925</v>
          </cell>
          <cell r="AO22" t="str">
            <v>53</v>
          </cell>
        </row>
        <row r="23">
          <cell r="AB23">
            <v>0</v>
          </cell>
          <cell r="AN23">
            <v>0</v>
          </cell>
          <cell r="AO23" t="str">
            <v>29/57</v>
          </cell>
          <cell r="AP23">
            <v>15</v>
          </cell>
        </row>
        <row r="24">
          <cell r="AB24">
            <v>97883456.430000007</v>
          </cell>
          <cell r="AN24">
            <v>83909888.509583339</v>
          </cell>
          <cell r="AO24" t="str">
            <v>43</v>
          </cell>
        </row>
        <row r="25">
          <cell r="AB25">
            <v>32727175.100000001</v>
          </cell>
          <cell r="AN25">
            <v>24020721.867083337</v>
          </cell>
          <cell r="AO25" t="str">
            <v>58</v>
          </cell>
        </row>
        <row r="26">
          <cell r="AB26">
            <v>11531074.140000001</v>
          </cell>
          <cell r="AN26">
            <v>9591058.5233333334</v>
          </cell>
          <cell r="AO26" t="str">
            <v>44/59</v>
          </cell>
        </row>
        <row r="27">
          <cell r="AB27">
            <v>4440409.72</v>
          </cell>
          <cell r="AN27">
            <v>2843517.26125</v>
          </cell>
          <cell r="AO27" t="str">
            <v>44/59</v>
          </cell>
        </row>
        <row r="28">
          <cell r="AB28">
            <v>199221.43</v>
          </cell>
          <cell r="AN28">
            <v>24118.188750000001</v>
          </cell>
          <cell r="AO28" t="str">
            <v>43</v>
          </cell>
        </row>
        <row r="29">
          <cell r="AB29">
            <v>0</v>
          </cell>
          <cell r="AN29">
            <v>0</v>
          </cell>
          <cell r="AO29" t="str">
            <v>43</v>
          </cell>
        </row>
        <row r="30">
          <cell r="AB30">
            <v>4679511</v>
          </cell>
          <cell r="AN30">
            <v>3738085.9166666665</v>
          </cell>
          <cell r="AO30" t="str">
            <v>43</v>
          </cell>
        </row>
        <row r="31">
          <cell r="AB31">
            <v>661860</v>
          </cell>
          <cell r="AN31">
            <v>3989117.7083333335</v>
          </cell>
          <cell r="AO31" t="str">
            <v>58</v>
          </cell>
        </row>
        <row r="32">
          <cell r="AB32">
            <v>-1654810063.96</v>
          </cell>
          <cell r="AN32">
            <v>-1640346898.7474997</v>
          </cell>
          <cell r="AO32" t="str">
            <v>24</v>
          </cell>
          <cell r="AP32">
            <v>17</v>
          </cell>
        </row>
        <row r="33">
          <cell r="AB33">
            <v>-528465119.70999998</v>
          </cell>
          <cell r="AN33">
            <v>-513210444.23708326</v>
          </cell>
          <cell r="AO33" t="str">
            <v>61</v>
          </cell>
        </row>
        <row r="34">
          <cell r="AB34">
            <v>-30146922.460000001</v>
          </cell>
          <cell r="AN34">
            <v>-32186693.927916672</v>
          </cell>
          <cell r="AO34" t="str">
            <v>30/62</v>
          </cell>
          <cell r="AP34">
            <v>18</v>
          </cell>
        </row>
        <row r="35">
          <cell r="AB35">
            <v>20321734.579999998</v>
          </cell>
          <cell r="AN35">
            <v>22635835.908749998</v>
          </cell>
          <cell r="AO35" t="str">
            <v>24</v>
          </cell>
          <cell r="AP35">
            <v>17</v>
          </cell>
        </row>
        <row r="36">
          <cell r="AB36">
            <v>18159663.66</v>
          </cell>
          <cell r="AN36">
            <v>18910570.395833332</v>
          </cell>
          <cell r="AO36" t="str">
            <v>61</v>
          </cell>
        </row>
        <row r="37">
          <cell r="AB37">
            <v>3943576.01</v>
          </cell>
          <cell r="AN37">
            <v>3533454.0866666664</v>
          </cell>
          <cell r="AO37" t="str">
            <v>30/62</v>
          </cell>
          <cell r="AP37">
            <v>18</v>
          </cell>
        </row>
        <row r="38">
          <cell r="AB38">
            <v>-4330592.3</v>
          </cell>
          <cell r="AN38">
            <v>-4605907.9933333332</v>
          </cell>
          <cell r="AO38" t="str">
            <v>24</v>
          </cell>
          <cell r="AP38">
            <v>17</v>
          </cell>
        </row>
        <row r="39">
          <cell r="AB39">
            <v>1439827.66</v>
          </cell>
          <cell r="AN39">
            <v>398163.80791666667</v>
          </cell>
          <cell r="AO39" t="str">
            <v>61</v>
          </cell>
        </row>
        <row r="40">
          <cell r="AB40">
            <v>0</v>
          </cell>
          <cell r="AN40">
            <v>3113429.9708333332</v>
          </cell>
          <cell r="AO40" t="str">
            <v>24</v>
          </cell>
          <cell r="AP40">
            <v>17</v>
          </cell>
        </row>
        <row r="41">
          <cell r="AB41">
            <v>0</v>
          </cell>
          <cell r="AN41">
            <v>3115699.4562500003</v>
          </cell>
          <cell r="AO41" t="str">
            <v>61</v>
          </cell>
        </row>
        <row r="42">
          <cell r="AB42">
            <v>0</v>
          </cell>
          <cell r="AN42">
            <v>176298.33499999999</v>
          </cell>
          <cell r="AO42" t="str">
            <v>30/62</v>
          </cell>
          <cell r="AP42">
            <v>18</v>
          </cell>
        </row>
        <row r="43">
          <cell r="AB43">
            <v>0</v>
          </cell>
          <cell r="AN43">
            <v>-487236.82</v>
          </cell>
          <cell r="AO43" t="str">
            <v>24</v>
          </cell>
          <cell r="AP43">
            <v>17</v>
          </cell>
        </row>
        <row r="44">
          <cell r="AB44">
            <v>0</v>
          </cell>
          <cell r="AN44">
            <v>-82542.285000000018</v>
          </cell>
          <cell r="AO44" t="str">
            <v>61</v>
          </cell>
        </row>
        <row r="45">
          <cell r="AB45">
            <v>0</v>
          </cell>
          <cell r="AN45">
            <v>-3152272.2174999993</v>
          </cell>
          <cell r="AO45" t="str">
            <v>24</v>
          </cell>
          <cell r="AP45">
            <v>17</v>
          </cell>
        </row>
        <row r="46">
          <cell r="AB46">
            <v>0</v>
          </cell>
          <cell r="AN46">
            <v>-1184736.531666667</v>
          </cell>
          <cell r="AO46" t="str">
            <v>61</v>
          </cell>
        </row>
        <row r="47">
          <cell r="AB47">
            <v>0</v>
          </cell>
          <cell r="AN47">
            <v>1702574.0900000005</v>
          </cell>
          <cell r="AO47" t="str">
            <v>30/62</v>
          </cell>
          <cell r="AP47">
            <v>18</v>
          </cell>
        </row>
        <row r="48">
          <cell r="AB48">
            <v>0</v>
          </cell>
          <cell r="AN48">
            <v>0</v>
          </cell>
          <cell r="AO48" t="str">
            <v>24</v>
          </cell>
          <cell r="AP48" t="str">
            <v>17</v>
          </cell>
        </row>
        <row r="49">
          <cell r="AB49">
            <v>0</v>
          </cell>
          <cell r="AN49">
            <v>0</v>
          </cell>
          <cell r="AO49" t="str">
            <v>24</v>
          </cell>
          <cell r="AP49" t="str">
            <v>17</v>
          </cell>
        </row>
        <row r="50">
          <cell r="AB50">
            <v>0</v>
          </cell>
          <cell r="AN50">
            <v>0</v>
          </cell>
          <cell r="AO50" t="str">
            <v>24</v>
          </cell>
          <cell r="AP50" t="str">
            <v>17</v>
          </cell>
        </row>
        <row r="51">
          <cell r="AB51">
            <v>0</v>
          </cell>
          <cell r="AN51">
            <v>0</v>
          </cell>
          <cell r="AO51" t="str">
            <v>24</v>
          </cell>
          <cell r="AP51" t="str">
            <v>17</v>
          </cell>
        </row>
        <row r="52">
          <cell r="AB52">
            <v>-82346006.150000006</v>
          </cell>
          <cell r="AN52">
            <v>-80246014.890833333</v>
          </cell>
          <cell r="AO52" t="str">
            <v>24</v>
          </cell>
          <cell r="AP52" t="str">
            <v>17</v>
          </cell>
        </row>
        <row r="53">
          <cell r="AB53">
            <v>0</v>
          </cell>
          <cell r="AN53">
            <v>0</v>
          </cell>
          <cell r="AO53" t="str">
            <v>24</v>
          </cell>
          <cell r="AP53" t="str">
            <v>17</v>
          </cell>
        </row>
        <row r="54">
          <cell r="AB54">
            <v>-13639797.619999999</v>
          </cell>
          <cell r="AN54">
            <v>-17367913.756250001</v>
          </cell>
          <cell r="AO54" t="str">
            <v>24</v>
          </cell>
          <cell r="AP54">
            <v>19</v>
          </cell>
        </row>
        <row r="55">
          <cell r="AB55">
            <v>-13819670.73</v>
          </cell>
          <cell r="AN55">
            <v>-13223254.255416663</v>
          </cell>
          <cell r="AO55" t="str">
            <v>61</v>
          </cell>
        </row>
        <row r="56">
          <cell r="AB56">
            <v>-95712880.370000005</v>
          </cell>
          <cell r="AN56">
            <v>-81381462.303749993</v>
          </cell>
          <cell r="AO56" t="str">
            <v>30/62</v>
          </cell>
          <cell r="AP56">
            <v>20</v>
          </cell>
        </row>
        <row r="57">
          <cell r="AB57">
            <v>197297.82</v>
          </cell>
          <cell r="AN57">
            <v>197297.82000000004</v>
          </cell>
          <cell r="AO57" t="str">
            <v>24</v>
          </cell>
          <cell r="AP57">
            <v>19</v>
          </cell>
        </row>
        <row r="58">
          <cell r="AB58">
            <v>-214508.51</v>
          </cell>
          <cell r="AN58">
            <v>-214508.51</v>
          </cell>
          <cell r="AO58" t="str">
            <v>61</v>
          </cell>
        </row>
        <row r="59">
          <cell r="AB59">
            <v>0</v>
          </cell>
          <cell r="AN59">
            <v>3888461.8937500007</v>
          </cell>
          <cell r="AO59" t="str">
            <v>24</v>
          </cell>
          <cell r="AP59">
            <v>19</v>
          </cell>
        </row>
        <row r="60">
          <cell r="AB60">
            <v>0</v>
          </cell>
          <cell r="AN60">
            <v>299322.71250000002</v>
          </cell>
          <cell r="AO60" t="str">
            <v>61</v>
          </cell>
        </row>
        <row r="61">
          <cell r="AB61">
            <v>0</v>
          </cell>
          <cell r="AN61">
            <v>-2985532.4537499999</v>
          </cell>
          <cell r="AO61" t="str">
            <v>30/62</v>
          </cell>
          <cell r="AP61">
            <v>20</v>
          </cell>
        </row>
        <row r="62">
          <cell r="AB62">
            <v>946172.25</v>
          </cell>
          <cell r="AN62">
            <v>946172.25</v>
          </cell>
          <cell r="AO62" t="str">
            <v>18</v>
          </cell>
          <cell r="AP62">
            <v>6</v>
          </cell>
        </row>
        <row r="63">
          <cell r="AB63">
            <v>317009.90999999997</v>
          </cell>
          <cell r="AN63">
            <v>317009.91000000003</v>
          </cell>
          <cell r="AO63" t="str">
            <v>53</v>
          </cell>
        </row>
        <row r="64">
          <cell r="AB64">
            <v>302358.01</v>
          </cell>
          <cell r="AN64">
            <v>302358.00999999995</v>
          </cell>
          <cell r="AO64" t="str">
            <v>18</v>
          </cell>
          <cell r="AP64">
            <v>6</v>
          </cell>
        </row>
        <row r="65">
          <cell r="AB65">
            <v>0</v>
          </cell>
          <cell r="AN65">
            <v>0</v>
          </cell>
          <cell r="AO65" t="str">
            <v>18</v>
          </cell>
          <cell r="AP65" t="str">
            <v>6</v>
          </cell>
        </row>
        <row r="66">
          <cell r="AB66">
            <v>76622596.840000004</v>
          </cell>
          <cell r="AN66">
            <v>76622596.840000018</v>
          </cell>
          <cell r="AO66" t="str">
            <v>18</v>
          </cell>
          <cell r="AP66" t="str">
            <v>6</v>
          </cell>
        </row>
        <row r="67">
          <cell r="AB67">
            <v>-557739</v>
          </cell>
          <cell r="AN67">
            <v>-544839</v>
          </cell>
          <cell r="AO67" t="str">
            <v>24</v>
          </cell>
          <cell r="AP67">
            <v>21</v>
          </cell>
        </row>
        <row r="68">
          <cell r="AB68">
            <v>-317009.90999999997</v>
          </cell>
          <cell r="AN68">
            <v>-317009.91000000003</v>
          </cell>
          <cell r="AO68" t="str">
            <v>61</v>
          </cell>
        </row>
        <row r="69">
          <cell r="AB69">
            <v>-212799.25</v>
          </cell>
          <cell r="AN69">
            <v>-207199.27000000002</v>
          </cell>
          <cell r="AO69" t="str">
            <v>24</v>
          </cell>
          <cell r="AP69">
            <v>21</v>
          </cell>
        </row>
        <row r="70">
          <cell r="AB70">
            <v>0</v>
          </cell>
          <cell r="AN70">
            <v>0</v>
          </cell>
          <cell r="AO70" t="str">
            <v>24</v>
          </cell>
          <cell r="AP70" t="str">
            <v>21</v>
          </cell>
        </row>
        <row r="71">
          <cell r="AB71">
            <v>-25996413.66</v>
          </cell>
          <cell r="AN71">
            <v>-24669963.66</v>
          </cell>
          <cell r="AO71" t="str">
            <v>24</v>
          </cell>
          <cell r="AP71" t="str">
            <v>21</v>
          </cell>
        </row>
        <row r="72">
          <cell r="AB72">
            <v>3445395.81</v>
          </cell>
          <cell r="AN72">
            <v>3246533.9704166669</v>
          </cell>
          <cell r="AO72" t="str">
            <v>60</v>
          </cell>
        </row>
        <row r="73">
          <cell r="AB73">
            <v>0</v>
          </cell>
          <cell r="AN73">
            <v>0</v>
          </cell>
          <cell r="AO73" t="str">
            <v>28/54</v>
          </cell>
          <cell r="AP73">
            <v>5</v>
          </cell>
        </row>
        <row r="74">
          <cell r="AB74">
            <v>-318365.5</v>
          </cell>
          <cell r="AN74">
            <v>-654955.22791666666</v>
          </cell>
          <cell r="AO74">
            <v>39</v>
          </cell>
        </row>
        <row r="75">
          <cell r="AB75">
            <v>2810570.27</v>
          </cell>
          <cell r="AN75">
            <v>2868151.7229166664</v>
          </cell>
          <cell r="AO75">
            <v>39</v>
          </cell>
        </row>
        <row r="76">
          <cell r="AB76">
            <v>-423343.57</v>
          </cell>
          <cell r="AN76">
            <v>-423291.69708333333</v>
          </cell>
          <cell r="AO76" t="str">
            <v>39</v>
          </cell>
        </row>
        <row r="77">
          <cell r="AB77">
            <v>0</v>
          </cell>
          <cell r="AN77">
            <v>0</v>
          </cell>
          <cell r="AO77" t="str">
            <v>40</v>
          </cell>
        </row>
        <row r="78">
          <cell r="AB78">
            <v>74954526.069999993</v>
          </cell>
          <cell r="AN78">
            <v>117880815.76083332</v>
          </cell>
          <cell r="AO78">
            <v>40</v>
          </cell>
        </row>
        <row r="79">
          <cell r="AB79">
            <v>13367583</v>
          </cell>
          <cell r="AN79">
            <v>13123277.291666666</v>
          </cell>
          <cell r="AO79" t="str">
            <v>33a</v>
          </cell>
        </row>
        <row r="80">
          <cell r="AB80">
            <v>0</v>
          </cell>
          <cell r="AN80">
            <v>0</v>
          </cell>
          <cell r="AO80" t="str">
            <v>41</v>
          </cell>
        </row>
        <row r="81">
          <cell r="AB81">
            <v>100000</v>
          </cell>
          <cell r="AN81">
            <v>100000</v>
          </cell>
          <cell r="AO81">
            <v>41</v>
          </cell>
        </row>
        <row r="82">
          <cell r="AB82">
            <v>40670863.939999998</v>
          </cell>
          <cell r="AN82">
            <v>37362672.052500002</v>
          </cell>
          <cell r="AO82">
            <v>41</v>
          </cell>
        </row>
        <row r="83">
          <cell r="AB83">
            <v>-100000</v>
          </cell>
          <cell r="AN83">
            <v>-79166.666666666672</v>
          </cell>
          <cell r="AO83" t="str">
            <v>41</v>
          </cell>
        </row>
        <row r="84">
          <cell r="AB84">
            <v>0</v>
          </cell>
          <cell r="AN84">
            <v>0</v>
          </cell>
          <cell r="AO84">
            <v>41</v>
          </cell>
        </row>
        <row r="85">
          <cell r="AB85">
            <v>0</v>
          </cell>
          <cell r="AN85">
            <v>0</v>
          </cell>
          <cell r="AO85">
            <v>41</v>
          </cell>
        </row>
        <row r="86">
          <cell r="AB86">
            <v>0</v>
          </cell>
          <cell r="AN86">
            <v>0</v>
          </cell>
          <cell r="AO86">
            <v>41</v>
          </cell>
        </row>
        <row r="87">
          <cell r="AB87">
            <v>0</v>
          </cell>
          <cell r="AN87">
            <v>0</v>
          </cell>
          <cell r="AO87">
            <v>41</v>
          </cell>
        </row>
        <row r="88">
          <cell r="AB88">
            <v>0</v>
          </cell>
          <cell r="AN88">
            <v>0</v>
          </cell>
          <cell r="AO88">
            <v>41</v>
          </cell>
        </row>
        <row r="89">
          <cell r="AB89">
            <v>0</v>
          </cell>
          <cell r="AN89">
            <v>640.41666666666663</v>
          </cell>
          <cell r="AO89">
            <v>41</v>
          </cell>
        </row>
        <row r="90">
          <cell r="AB90">
            <v>0</v>
          </cell>
          <cell r="AN90">
            <v>83856.875</v>
          </cell>
          <cell r="AO90">
            <v>41</v>
          </cell>
        </row>
        <row r="91">
          <cell r="AB91">
            <v>0</v>
          </cell>
          <cell r="AN91">
            <v>0</v>
          </cell>
          <cell r="AO91">
            <v>41</v>
          </cell>
        </row>
        <row r="92">
          <cell r="AB92">
            <v>0</v>
          </cell>
          <cell r="AN92">
            <v>69889.993749999994</v>
          </cell>
          <cell r="AO92">
            <v>41</v>
          </cell>
        </row>
        <row r="93">
          <cell r="AB93">
            <v>0</v>
          </cell>
          <cell r="AN93">
            <v>0</v>
          </cell>
          <cell r="AO93">
            <v>41</v>
          </cell>
        </row>
        <row r="94">
          <cell r="AB94">
            <v>-620534.82999999996</v>
          </cell>
          <cell r="AN94">
            <v>-308356.22291666671</v>
          </cell>
          <cell r="AO94">
            <v>41</v>
          </cell>
        </row>
        <row r="95">
          <cell r="AB95">
            <v>608000</v>
          </cell>
          <cell r="AN95">
            <v>608000</v>
          </cell>
          <cell r="AO95">
            <v>41</v>
          </cell>
        </row>
        <row r="96">
          <cell r="AB96">
            <v>0</v>
          </cell>
          <cell r="AN96">
            <v>0</v>
          </cell>
          <cell r="AO96">
            <v>41</v>
          </cell>
        </row>
        <row r="97">
          <cell r="AB97">
            <v>0</v>
          </cell>
          <cell r="AN97">
            <v>0</v>
          </cell>
          <cell r="AO97">
            <v>41</v>
          </cell>
        </row>
        <row r="98">
          <cell r="AB98">
            <v>0</v>
          </cell>
          <cell r="AN98">
            <v>0</v>
          </cell>
          <cell r="AO98">
            <v>41</v>
          </cell>
        </row>
        <row r="99">
          <cell r="AB99">
            <v>0</v>
          </cell>
          <cell r="AN99">
            <v>0</v>
          </cell>
          <cell r="AO99">
            <v>41</v>
          </cell>
        </row>
        <row r="100">
          <cell r="AB100">
            <v>0</v>
          </cell>
          <cell r="AN100">
            <v>0</v>
          </cell>
          <cell r="AO100">
            <v>41</v>
          </cell>
        </row>
        <row r="101">
          <cell r="AB101">
            <v>37033.53</v>
          </cell>
          <cell r="AN101">
            <v>39357.335416666669</v>
          </cell>
          <cell r="AO101">
            <v>41</v>
          </cell>
        </row>
        <row r="102">
          <cell r="AB102">
            <v>0</v>
          </cell>
          <cell r="AN102">
            <v>0</v>
          </cell>
          <cell r="AO102">
            <v>41</v>
          </cell>
        </row>
        <row r="103">
          <cell r="AB103">
            <v>2118566.46</v>
          </cell>
          <cell r="AN103">
            <v>1812152.0066666666</v>
          </cell>
          <cell r="AO103">
            <v>41</v>
          </cell>
        </row>
        <row r="104">
          <cell r="AB104">
            <v>0</v>
          </cell>
          <cell r="AN104">
            <v>0</v>
          </cell>
          <cell r="AO104">
            <v>41</v>
          </cell>
        </row>
        <row r="105">
          <cell r="AB105">
            <v>0</v>
          </cell>
          <cell r="AN105">
            <v>0</v>
          </cell>
          <cell r="AO105">
            <v>41</v>
          </cell>
        </row>
        <row r="106">
          <cell r="AB106">
            <v>0</v>
          </cell>
          <cell r="AN106">
            <v>134.84583333333333</v>
          </cell>
          <cell r="AO106">
            <v>41</v>
          </cell>
        </row>
        <row r="107">
          <cell r="AB107">
            <v>97111.88</v>
          </cell>
          <cell r="AN107">
            <v>98444.434166666659</v>
          </cell>
          <cell r="AO107">
            <v>41</v>
          </cell>
        </row>
        <row r="108">
          <cell r="AB108">
            <v>1524606.12</v>
          </cell>
          <cell r="AN108">
            <v>1881863.5720833335</v>
          </cell>
          <cell r="AO108">
            <v>41</v>
          </cell>
        </row>
        <row r="109">
          <cell r="AB109">
            <v>0</v>
          </cell>
          <cell r="AN109">
            <v>905.625</v>
          </cell>
          <cell r="AO109" t="str">
            <v>41</v>
          </cell>
        </row>
        <row r="110">
          <cell r="AB110">
            <v>0</v>
          </cell>
          <cell r="AN110">
            <v>0</v>
          </cell>
          <cell r="AO110" t="str">
            <v>41</v>
          </cell>
        </row>
        <row r="111">
          <cell r="AB111">
            <v>0</v>
          </cell>
          <cell r="AN111">
            <v>0</v>
          </cell>
          <cell r="AO111" t="str">
            <v>41</v>
          </cell>
        </row>
        <row r="112">
          <cell r="AB112">
            <v>0</v>
          </cell>
          <cell r="AN112">
            <v>0</v>
          </cell>
          <cell r="AO112" t="str">
            <v>41</v>
          </cell>
        </row>
        <row r="113">
          <cell r="AB113">
            <v>1599514</v>
          </cell>
          <cell r="AN113">
            <v>1574230.5337499997</v>
          </cell>
          <cell r="AO113" t="str">
            <v>41</v>
          </cell>
        </row>
        <row r="114">
          <cell r="AB114">
            <v>0</v>
          </cell>
          <cell r="AN114">
            <v>0</v>
          </cell>
          <cell r="AO114" t="str">
            <v>41</v>
          </cell>
        </row>
        <row r="115">
          <cell r="AB115">
            <v>94054.44</v>
          </cell>
          <cell r="AN115">
            <v>95175.521666666682</v>
          </cell>
          <cell r="AO115" t="str">
            <v>41</v>
          </cell>
        </row>
        <row r="116">
          <cell r="AB116">
            <v>0</v>
          </cell>
          <cell r="AN116">
            <v>22176.08083333333</v>
          </cell>
          <cell r="AO116" t="str">
            <v>41</v>
          </cell>
        </row>
        <row r="117">
          <cell r="AB117">
            <v>9013.6</v>
          </cell>
          <cell r="AN117">
            <v>9198.9258333333328</v>
          </cell>
          <cell r="AO117" t="str">
            <v>41</v>
          </cell>
        </row>
        <row r="118">
          <cell r="AB118">
            <v>75308.08</v>
          </cell>
          <cell r="AN118">
            <v>76825.60291666667</v>
          </cell>
          <cell r="AO118" t="str">
            <v>41</v>
          </cell>
        </row>
        <row r="119">
          <cell r="AB119">
            <v>33054</v>
          </cell>
          <cell r="AN119">
            <v>31676.75</v>
          </cell>
          <cell r="AO119" t="str">
            <v>41</v>
          </cell>
        </row>
        <row r="120">
          <cell r="AB120">
            <v>-1599514</v>
          </cell>
          <cell r="AN120">
            <v>-1247018.3233333332</v>
          </cell>
          <cell r="AO120" t="str">
            <v>41</v>
          </cell>
        </row>
        <row r="121">
          <cell r="AB121">
            <v>0</v>
          </cell>
          <cell r="AN121">
            <v>145833.33333333334</v>
          </cell>
          <cell r="AO121" t="str">
            <v>41</v>
          </cell>
        </row>
        <row r="122">
          <cell r="AB122">
            <v>41862.910000000003</v>
          </cell>
          <cell r="AN122">
            <v>8739.6104166666664</v>
          </cell>
          <cell r="AO122" t="str">
            <v>41</v>
          </cell>
        </row>
        <row r="123">
          <cell r="AB123">
            <v>0</v>
          </cell>
          <cell r="AN123">
            <v>0</v>
          </cell>
          <cell r="AO123" t="str">
            <v>65a</v>
          </cell>
        </row>
        <row r="124">
          <cell r="AB124">
            <v>1234200789.6900001</v>
          </cell>
          <cell r="AN124">
            <v>1234237589.2425003</v>
          </cell>
          <cell r="AO124" t="str">
            <v>65a</v>
          </cell>
        </row>
        <row r="125">
          <cell r="AB125">
            <v>-18082718.420000002</v>
          </cell>
          <cell r="AN125">
            <v>-18124051.317083333</v>
          </cell>
          <cell r="AO125" t="str">
            <v>65a</v>
          </cell>
        </row>
        <row r="126">
          <cell r="AB126">
            <v>-90774.61</v>
          </cell>
          <cell r="AN126">
            <v>-106146.49708333334</v>
          </cell>
          <cell r="AO126" t="str">
            <v>65a</v>
          </cell>
        </row>
        <row r="127">
          <cell r="AB127">
            <v>0</v>
          </cell>
          <cell r="AN127">
            <v>0</v>
          </cell>
          <cell r="AO127" t="str">
            <v>65a</v>
          </cell>
        </row>
        <row r="128">
          <cell r="AB128">
            <v>0</v>
          </cell>
          <cell r="AN128">
            <v>0</v>
          </cell>
          <cell r="AO128" t="str">
            <v>65a</v>
          </cell>
        </row>
        <row r="129">
          <cell r="AB129">
            <v>0</v>
          </cell>
          <cell r="AN129">
            <v>0</v>
          </cell>
          <cell r="AO129" t="str">
            <v>65a</v>
          </cell>
        </row>
        <row r="130">
          <cell r="AB130">
            <v>0</v>
          </cell>
          <cell r="AN130">
            <v>0</v>
          </cell>
          <cell r="AO130" t="str">
            <v>65a</v>
          </cell>
        </row>
        <row r="131">
          <cell r="AB131">
            <v>0</v>
          </cell>
          <cell r="AN131">
            <v>0</v>
          </cell>
          <cell r="AO131" t="str">
            <v>65a</v>
          </cell>
        </row>
        <row r="132">
          <cell r="AB132">
            <v>0</v>
          </cell>
          <cell r="AN132">
            <v>0</v>
          </cell>
          <cell r="AO132" t="str">
            <v>65a</v>
          </cell>
        </row>
        <row r="133">
          <cell r="AB133">
            <v>0</v>
          </cell>
          <cell r="AN133">
            <v>0</v>
          </cell>
          <cell r="AO133" t="str">
            <v>65a</v>
          </cell>
        </row>
        <row r="134">
          <cell r="AB134">
            <v>428.61</v>
          </cell>
          <cell r="AN134">
            <v>-1261.3045833333329</v>
          </cell>
          <cell r="AO134" t="str">
            <v>65a</v>
          </cell>
        </row>
        <row r="135">
          <cell r="AB135">
            <v>-25163.57</v>
          </cell>
          <cell r="AN135">
            <v>-25163.570000000003</v>
          </cell>
          <cell r="AO135" t="str">
            <v>65a</v>
          </cell>
        </row>
        <row r="136">
          <cell r="AB136">
            <v>0</v>
          </cell>
          <cell r="AN136">
            <v>0</v>
          </cell>
          <cell r="AO136" t="str">
            <v>65a</v>
          </cell>
        </row>
        <row r="137">
          <cell r="AB137">
            <v>0</v>
          </cell>
          <cell r="AN137">
            <v>0</v>
          </cell>
          <cell r="AO137" t="str">
            <v>65a</v>
          </cell>
        </row>
        <row r="138">
          <cell r="AB138">
            <v>-1226371867.3900001</v>
          </cell>
          <cell r="AN138">
            <v>-1226371867.3899999</v>
          </cell>
          <cell r="AO138" t="str">
            <v>65a</v>
          </cell>
        </row>
        <row r="139">
          <cell r="AB139">
            <v>0</v>
          </cell>
          <cell r="AN139">
            <v>0</v>
          </cell>
          <cell r="AO139" t="str">
            <v>65a</v>
          </cell>
        </row>
        <row r="140">
          <cell r="AB140">
            <v>-8424.89</v>
          </cell>
          <cell r="AN140">
            <v>-8647.8016666666663</v>
          </cell>
          <cell r="AO140" t="str">
            <v>65a</v>
          </cell>
        </row>
        <row r="141">
          <cell r="AB141">
            <v>0</v>
          </cell>
          <cell r="AN141">
            <v>0</v>
          </cell>
          <cell r="AO141" t="str">
            <v>65a</v>
          </cell>
        </row>
        <row r="142">
          <cell r="AB142">
            <v>0</v>
          </cell>
          <cell r="AN142">
            <v>0</v>
          </cell>
          <cell r="AO142" t="str">
            <v>65a</v>
          </cell>
        </row>
        <row r="143">
          <cell r="AB143">
            <v>0</v>
          </cell>
          <cell r="AN143">
            <v>0</v>
          </cell>
          <cell r="AO143" t="str">
            <v>65a</v>
          </cell>
        </row>
        <row r="144">
          <cell r="AB144">
            <v>0</v>
          </cell>
          <cell r="AN144">
            <v>0</v>
          </cell>
          <cell r="AO144" t="str">
            <v>65a</v>
          </cell>
        </row>
        <row r="145">
          <cell r="AB145">
            <v>0</v>
          </cell>
          <cell r="AN145">
            <v>0</v>
          </cell>
          <cell r="AO145" t="str">
            <v>65a</v>
          </cell>
        </row>
        <row r="146">
          <cell r="AB146">
            <v>0</v>
          </cell>
          <cell r="AN146">
            <v>16.125</v>
          </cell>
          <cell r="AO146" t="str">
            <v>65a</v>
          </cell>
        </row>
        <row r="147">
          <cell r="AB147">
            <v>4448.38</v>
          </cell>
          <cell r="AN147">
            <v>17074.78875</v>
          </cell>
          <cell r="AO147" t="str">
            <v>65a</v>
          </cell>
        </row>
        <row r="148">
          <cell r="AB148">
            <v>0</v>
          </cell>
          <cell r="AN148">
            <v>0</v>
          </cell>
          <cell r="AO148" t="str">
            <v>65a</v>
          </cell>
        </row>
        <row r="149">
          <cell r="AB149">
            <v>1649926.64</v>
          </cell>
          <cell r="AN149">
            <v>1061816.1187500001</v>
          </cell>
          <cell r="AO149" t="str">
            <v>65a</v>
          </cell>
        </row>
        <row r="150">
          <cell r="AB150">
            <v>-396322.94</v>
          </cell>
          <cell r="AN150">
            <v>-337554.16541666671</v>
          </cell>
          <cell r="AO150" t="str">
            <v>65a</v>
          </cell>
        </row>
        <row r="151">
          <cell r="AB151">
            <v>-205809.09</v>
          </cell>
          <cell r="AN151">
            <v>-355523.27750000003</v>
          </cell>
          <cell r="AO151" t="str">
            <v>65a</v>
          </cell>
        </row>
        <row r="152">
          <cell r="AB152">
            <v>0</v>
          </cell>
          <cell r="AN152">
            <v>0</v>
          </cell>
          <cell r="AO152" t="str">
            <v>65a</v>
          </cell>
        </row>
        <row r="153">
          <cell r="AB153">
            <v>0</v>
          </cell>
          <cell r="AN153">
            <v>0</v>
          </cell>
          <cell r="AO153" t="str">
            <v>65a</v>
          </cell>
        </row>
        <row r="154">
          <cell r="AB154">
            <v>10095990.51</v>
          </cell>
          <cell r="AN154">
            <v>10498553.943333335</v>
          </cell>
          <cell r="AO154" t="str">
            <v>65a</v>
          </cell>
        </row>
        <row r="155">
          <cell r="AB155">
            <v>0</v>
          </cell>
          <cell r="AN155">
            <v>52993.567500000005</v>
          </cell>
          <cell r="AO155" t="str">
            <v>65a</v>
          </cell>
        </row>
        <row r="156">
          <cell r="AB156">
            <v>0</v>
          </cell>
          <cell r="AN156">
            <v>-1192.2820833333333</v>
          </cell>
          <cell r="AO156" t="str">
            <v>65a</v>
          </cell>
        </row>
        <row r="157">
          <cell r="AB157">
            <v>0</v>
          </cell>
          <cell r="AN157">
            <v>7545.7304166666681</v>
          </cell>
          <cell r="AO157" t="str">
            <v>65a</v>
          </cell>
        </row>
        <row r="158">
          <cell r="AB158">
            <v>0</v>
          </cell>
          <cell r="AN158">
            <v>-9665.3704166666666</v>
          </cell>
          <cell r="AO158" t="str">
            <v>65a</v>
          </cell>
        </row>
        <row r="159">
          <cell r="AB159">
            <v>-6308.88</v>
          </cell>
          <cell r="AN159">
            <v>-4889.5179166666667</v>
          </cell>
          <cell r="AO159" t="str">
            <v>65a</v>
          </cell>
        </row>
        <row r="160">
          <cell r="AB160">
            <v>2543964.79</v>
          </cell>
          <cell r="AN160">
            <v>219380.88041666665</v>
          </cell>
          <cell r="AO160" t="str">
            <v xml:space="preserve"> </v>
          </cell>
        </row>
        <row r="161">
          <cell r="AB161">
            <v>167167.14000000001</v>
          </cell>
          <cell r="AN161">
            <v>14023725.663333332</v>
          </cell>
          <cell r="AO161" t="str">
            <v>41</v>
          </cell>
        </row>
        <row r="162">
          <cell r="AB162">
            <v>-5.0999999999999996</v>
          </cell>
          <cell r="AN162">
            <v>1572.8041666666661</v>
          </cell>
          <cell r="AO162" t="str">
            <v>65a</v>
          </cell>
        </row>
        <row r="163">
          <cell r="AB163">
            <v>6767941.8799999999</v>
          </cell>
          <cell r="AN163">
            <v>23785947.33583333</v>
          </cell>
          <cell r="AO163" t="str">
            <v>65a</v>
          </cell>
        </row>
        <row r="164">
          <cell r="AB164">
            <v>0</v>
          </cell>
          <cell r="AN164">
            <v>-7756.5225</v>
          </cell>
          <cell r="AO164" t="str">
            <v>65a</v>
          </cell>
        </row>
        <row r="165">
          <cell r="AB165">
            <v>6035469.8899999997</v>
          </cell>
          <cell r="AN165">
            <v>21787935.764583331</v>
          </cell>
          <cell r="AO165" t="str">
            <v>65a</v>
          </cell>
        </row>
        <row r="166">
          <cell r="AB166">
            <v>444969.27</v>
          </cell>
          <cell r="AN166">
            <v>313636.16208333336</v>
          </cell>
          <cell r="AO166" t="str">
            <v>65a</v>
          </cell>
        </row>
        <row r="167">
          <cell r="AB167">
            <v>4435.47</v>
          </cell>
          <cell r="AN167">
            <v>466.87208333333348</v>
          </cell>
          <cell r="AO167" t="str">
            <v>65a</v>
          </cell>
        </row>
        <row r="168">
          <cell r="AB168">
            <v>-1089.29</v>
          </cell>
          <cell r="AN168">
            <v>153.57125000000005</v>
          </cell>
          <cell r="AO168" t="str">
            <v>65a</v>
          </cell>
        </row>
        <row r="169">
          <cell r="AB169">
            <v>-228554.63</v>
          </cell>
          <cell r="AN169">
            <v>-16412.782916666667</v>
          </cell>
          <cell r="AO169" t="str">
            <v>65a</v>
          </cell>
        </row>
        <row r="170">
          <cell r="AB170">
            <v>38984.5</v>
          </cell>
          <cell r="AN170">
            <v>35333.852500000001</v>
          </cell>
          <cell r="AO170" t="str">
            <v>65a</v>
          </cell>
        </row>
        <row r="171">
          <cell r="AB171">
            <v>-113206.91</v>
          </cell>
          <cell r="AN171">
            <v>-220615.16208333336</v>
          </cell>
          <cell r="AO171" t="str">
            <v>65a</v>
          </cell>
        </row>
        <row r="172">
          <cell r="AB172">
            <v>-189218</v>
          </cell>
          <cell r="AN172">
            <v>-234779.88583333333</v>
          </cell>
          <cell r="AO172" t="str">
            <v>65a</v>
          </cell>
        </row>
        <row r="173">
          <cell r="AB173">
            <v>-5094438.2699999996</v>
          </cell>
          <cell r="AN173">
            <v>-19982277.413750004</v>
          </cell>
          <cell r="AO173" t="str">
            <v>65a</v>
          </cell>
        </row>
        <row r="174">
          <cell r="AB174">
            <v>-313977.88</v>
          </cell>
          <cell r="AN174">
            <v>-67407.323333333348</v>
          </cell>
          <cell r="AO174" t="str">
            <v>65a</v>
          </cell>
        </row>
        <row r="175">
          <cell r="AB175">
            <v>-102138.3</v>
          </cell>
          <cell r="AN175">
            <v>-102332.89541666668</v>
          </cell>
          <cell r="AO175" t="str">
            <v>65a</v>
          </cell>
        </row>
        <row r="176">
          <cell r="AB176">
            <v>0</v>
          </cell>
          <cell r="AN176">
            <v>0</v>
          </cell>
          <cell r="AO176" t="str">
            <v>65a</v>
          </cell>
        </row>
        <row r="177">
          <cell r="AB177">
            <v>0</v>
          </cell>
          <cell r="AN177">
            <v>0</v>
          </cell>
          <cell r="AO177" t="str">
            <v>65a</v>
          </cell>
        </row>
        <row r="178">
          <cell r="AB178">
            <v>-46459.199999999997</v>
          </cell>
          <cell r="AN178">
            <v>-260218.25625000001</v>
          </cell>
          <cell r="AO178" t="str">
            <v>65a</v>
          </cell>
        </row>
        <row r="179">
          <cell r="AB179">
            <v>174872.98</v>
          </cell>
          <cell r="AN179">
            <v>277723.92708333331</v>
          </cell>
          <cell r="AO179" t="str">
            <v>65a</v>
          </cell>
        </row>
        <row r="180">
          <cell r="AB180">
            <v>0</v>
          </cell>
          <cell r="AN180">
            <v>0</v>
          </cell>
          <cell r="AO180" t="str">
            <v xml:space="preserve"> </v>
          </cell>
        </row>
        <row r="181">
          <cell r="AB181">
            <v>41580</v>
          </cell>
          <cell r="AN181">
            <v>41580</v>
          </cell>
          <cell r="AO181" t="str">
            <v xml:space="preserve"> </v>
          </cell>
        </row>
        <row r="182">
          <cell r="AB182">
            <v>24017.54</v>
          </cell>
          <cell r="AN182">
            <v>16100.873333333338</v>
          </cell>
          <cell r="AO182" t="str">
            <v>65a</v>
          </cell>
        </row>
        <row r="183">
          <cell r="AB183">
            <v>1015222.4</v>
          </cell>
          <cell r="AN183">
            <v>308482.58833333338</v>
          </cell>
          <cell r="AO183" t="str">
            <v>65a</v>
          </cell>
        </row>
        <row r="184">
          <cell r="AB184">
            <v>0</v>
          </cell>
          <cell r="AN184">
            <v>0</v>
          </cell>
        </row>
        <row r="185">
          <cell r="AB185">
            <v>119998.49</v>
          </cell>
          <cell r="AN185">
            <v>122504.74</v>
          </cell>
          <cell r="AO185" t="str">
            <v>65a</v>
          </cell>
        </row>
        <row r="186">
          <cell r="AB186">
            <v>0</v>
          </cell>
          <cell r="AN186">
            <v>0</v>
          </cell>
          <cell r="AO186" t="str">
            <v>65a</v>
          </cell>
        </row>
        <row r="187">
          <cell r="AB187">
            <v>0</v>
          </cell>
          <cell r="AN187">
            <v>0</v>
          </cell>
          <cell r="AO187" t="str">
            <v>65a</v>
          </cell>
        </row>
        <row r="188">
          <cell r="AB188">
            <v>73353</v>
          </cell>
          <cell r="AN188">
            <v>3056.375</v>
          </cell>
        </row>
        <row r="189">
          <cell r="AB189">
            <v>812655</v>
          </cell>
          <cell r="AN189">
            <v>633028.20833333337</v>
          </cell>
          <cell r="AO189" t="str">
            <v xml:space="preserve"> </v>
          </cell>
        </row>
        <row r="190">
          <cell r="AB190">
            <v>4675.7299999999996</v>
          </cell>
          <cell r="AN190">
            <v>4675.7299999999987</v>
          </cell>
          <cell r="AO190" t="str">
            <v>65a</v>
          </cell>
        </row>
        <row r="191">
          <cell r="AB191">
            <v>717254</v>
          </cell>
          <cell r="AN191">
            <v>496915.75</v>
          </cell>
          <cell r="AO191" t="str">
            <v xml:space="preserve"> </v>
          </cell>
        </row>
        <row r="192">
          <cell r="AB192">
            <v>3991.54</v>
          </cell>
          <cell r="AN192">
            <v>4060.0358333333338</v>
          </cell>
          <cell r="AO192" t="str">
            <v>65a</v>
          </cell>
        </row>
        <row r="193">
          <cell r="AB193">
            <v>-3261.84</v>
          </cell>
          <cell r="AN193">
            <v>-3227.5341666666668</v>
          </cell>
          <cell r="AO193" t="str">
            <v xml:space="preserve"> </v>
          </cell>
        </row>
        <row r="194">
          <cell r="AB194">
            <v>0</v>
          </cell>
          <cell r="AN194">
            <v>0</v>
          </cell>
          <cell r="AO194" t="str">
            <v xml:space="preserve"> </v>
          </cell>
        </row>
        <row r="195">
          <cell r="AB195">
            <v>0</v>
          </cell>
          <cell r="AN195">
            <v>0</v>
          </cell>
        </row>
        <row r="196">
          <cell r="AB196">
            <v>16286.22</v>
          </cell>
          <cell r="AN196">
            <v>13395.565416666665</v>
          </cell>
          <cell r="AO196" t="str">
            <v>65b</v>
          </cell>
        </row>
        <row r="197">
          <cell r="AB197">
            <v>422047.43</v>
          </cell>
          <cell r="AN197">
            <v>443538.54458333337</v>
          </cell>
          <cell r="AO197" t="str">
            <v>65a</v>
          </cell>
        </row>
        <row r="198">
          <cell r="AB198">
            <v>803.66</v>
          </cell>
          <cell r="AN198">
            <v>803.66</v>
          </cell>
          <cell r="AO198" t="str">
            <v>65a</v>
          </cell>
        </row>
        <row r="199">
          <cell r="AB199">
            <v>278.86</v>
          </cell>
          <cell r="AN199">
            <v>156.7141666666667</v>
          </cell>
          <cell r="AO199" t="str">
            <v>65b</v>
          </cell>
        </row>
        <row r="200">
          <cell r="AB200">
            <v>100440.25</v>
          </cell>
          <cell r="AN200">
            <v>58181.324583333335</v>
          </cell>
        </row>
        <row r="201">
          <cell r="AB201">
            <v>0</v>
          </cell>
          <cell r="AN201">
            <v>44974984.604166664</v>
          </cell>
          <cell r="AO201" t="str">
            <v>51</v>
          </cell>
        </row>
        <row r="202">
          <cell r="AB202">
            <v>0</v>
          </cell>
          <cell r="AN202">
            <v>5991164.7625000002</v>
          </cell>
          <cell r="AO202" t="str">
            <v>51</v>
          </cell>
        </row>
        <row r="203">
          <cell r="AB203">
            <v>0</v>
          </cell>
          <cell r="AN203">
            <v>0</v>
          </cell>
          <cell r="AO203" t="str">
            <v>51</v>
          </cell>
        </row>
        <row r="204">
          <cell r="AB204">
            <v>0</v>
          </cell>
          <cell r="AN204">
            <v>0</v>
          </cell>
          <cell r="AO204" t="str">
            <v>51</v>
          </cell>
        </row>
        <row r="205">
          <cell r="AB205">
            <v>0</v>
          </cell>
          <cell r="AN205">
            <v>0</v>
          </cell>
          <cell r="AO205" t="str">
            <v>51</v>
          </cell>
        </row>
        <row r="206">
          <cell r="AB206">
            <v>0</v>
          </cell>
          <cell r="AN206">
            <v>0</v>
          </cell>
          <cell r="AO206" t="str">
            <v>51</v>
          </cell>
        </row>
        <row r="207">
          <cell r="AB207">
            <v>0</v>
          </cell>
          <cell r="AN207">
            <v>0</v>
          </cell>
          <cell r="AO207">
            <v>41</v>
          </cell>
        </row>
        <row r="208">
          <cell r="AB208">
            <v>620534.82999999996</v>
          </cell>
          <cell r="AN208">
            <v>308356.22291666671</v>
          </cell>
          <cell r="AO208">
            <v>41</v>
          </cell>
        </row>
        <row r="209">
          <cell r="AB209">
            <v>400701.94</v>
          </cell>
          <cell r="AN209">
            <v>385556.92083333334</v>
          </cell>
          <cell r="AO209">
            <v>41</v>
          </cell>
        </row>
        <row r="210">
          <cell r="AB210">
            <v>0</v>
          </cell>
          <cell r="AN210">
            <v>0</v>
          </cell>
          <cell r="AO210" t="str">
            <v xml:space="preserve"> </v>
          </cell>
        </row>
        <row r="211">
          <cell r="AB211">
            <v>0</v>
          </cell>
          <cell r="AN211">
            <v>0</v>
          </cell>
          <cell r="AO211" t="str">
            <v>65b</v>
          </cell>
        </row>
        <row r="212">
          <cell r="AB212">
            <v>-579528.92000000004</v>
          </cell>
          <cell r="AN212">
            <v>-384343.55583333335</v>
          </cell>
          <cell r="AO212" t="str">
            <v>65a</v>
          </cell>
        </row>
        <row r="213">
          <cell r="AB213">
            <v>81271879.180000007</v>
          </cell>
          <cell r="AN213">
            <v>94563801.19916667</v>
          </cell>
        </row>
        <row r="214">
          <cell r="AB214">
            <v>0</v>
          </cell>
          <cell r="AN214">
            <v>7002.8499999999995</v>
          </cell>
          <cell r="AO214" t="str">
            <v>66a</v>
          </cell>
        </row>
        <row r="215">
          <cell r="AB215">
            <v>0</v>
          </cell>
          <cell r="AN215">
            <v>0</v>
          </cell>
          <cell r="AO215" t="str">
            <v>66a</v>
          </cell>
        </row>
        <row r="216">
          <cell r="AB216">
            <v>23887574.18</v>
          </cell>
          <cell r="AN216">
            <v>38562477.249583341</v>
          </cell>
          <cell r="AO216" t="str">
            <v>65b</v>
          </cell>
        </row>
        <row r="217">
          <cell r="AB217">
            <v>-81271879</v>
          </cell>
          <cell r="AN217">
            <v>-67254823.875</v>
          </cell>
        </row>
        <row r="218">
          <cell r="AB218">
            <v>-23887574</v>
          </cell>
          <cell r="AN218">
            <v>-27224954.083333332</v>
          </cell>
          <cell r="AO218" t="str">
            <v>65b</v>
          </cell>
        </row>
        <row r="219">
          <cell r="AB219">
            <v>156153650</v>
          </cell>
          <cell r="AN219">
            <v>133104704.33333333</v>
          </cell>
          <cell r="AO219" t="str">
            <v>66x</v>
          </cell>
        </row>
        <row r="220">
          <cell r="AB220">
            <v>-7000000</v>
          </cell>
          <cell r="AN220">
            <v>-4875000</v>
          </cell>
          <cell r="AO220" t="str">
            <v>9</v>
          </cell>
        </row>
        <row r="221">
          <cell r="AB221">
            <v>52781</v>
          </cell>
          <cell r="AN221">
            <v>41382.125</v>
          </cell>
        </row>
        <row r="222">
          <cell r="AB222">
            <v>14196</v>
          </cell>
          <cell r="AN222">
            <v>15675</v>
          </cell>
          <cell r="AO222" t="str">
            <v>65b</v>
          </cell>
        </row>
        <row r="223">
          <cell r="AB223">
            <v>-24960275.609999999</v>
          </cell>
          <cell r="AN223">
            <v>-22454849.852500003</v>
          </cell>
          <cell r="AO223" t="str">
            <v>66a</v>
          </cell>
        </row>
        <row r="224">
          <cell r="AB224">
            <v>0</v>
          </cell>
          <cell r="AN224">
            <v>-3.6491666666666664</v>
          </cell>
          <cell r="AO224" t="str">
            <v>65a</v>
          </cell>
        </row>
        <row r="225">
          <cell r="AB225">
            <v>-3588.77</v>
          </cell>
          <cell r="AN225">
            <v>3288.3491666666669</v>
          </cell>
          <cell r="AO225" t="str">
            <v>65a</v>
          </cell>
        </row>
        <row r="226">
          <cell r="AB226">
            <v>0</v>
          </cell>
          <cell r="AN226">
            <v>0</v>
          </cell>
        </row>
        <row r="227">
          <cell r="AB227">
            <v>0</v>
          </cell>
          <cell r="AN227">
            <v>1532.8754166666668</v>
          </cell>
          <cell r="AO227" t="str">
            <v>65a</v>
          </cell>
        </row>
        <row r="228">
          <cell r="AB228">
            <v>0</v>
          </cell>
          <cell r="AN228">
            <v>-1697.2174999999997</v>
          </cell>
          <cell r="AO228" t="str">
            <v xml:space="preserve"> </v>
          </cell>
        </row>
        <row r="229">
          <cell r="AB229">
            <v>10575161.74</v>
          </cell>
          <cell r="AN229">
            <v>10854058.44875</v>
          </cell>
          <cell r="AO229" t="str">
            <v>65b</v>
          </cell>
        </row>
        <row r="230">
          <cell r="AB230">
            <v>83514.28</v>
          </cell>
          <cell r="AN230">
            <v>122053.60000000002</v>
          </cell>
          <cell r="AO230" t="str">
            <v>65b</v>
          </cell>
        </row>
        <row r="231">
          <cell r="AB231">
            <v>83513.98</v>
          </cell>
          <cell r="AN231">
            <v>114732.37</v>
          </cell>
          <cell r="AO231" t="str">
            <v>65b</v>
          </cell>
        </row>
        <row r="232">
          <cell r="AB232">
            <v>0</v>
          </cell>
          <cell r="AN232">
            <v>0</v>
          </cell>
        </row>
        <row r="233">
          <cell r="AB233">
            <v>0</v>
          </cell>
          <cell r="AN233">
            <v>0</v>
          </cell>
        </row>
        <row r="234">
          <cell r="AB234">
            <v>19696979.32</v>
          </cell>
          <cell r="AN234">
            <v>13656149.512500001</v>
          </cell>
          <cell r="AO234" t="str">
            <v xml:space="preserve"> </v>
          </cell>
        </row>
        <row r="235">
          <cell r="AB235">
            <v>573427.56999999995</v>
          </cell>
          <cell r="AN235">
            <v>1086103.84375</v>
          </cell>
          <cell r="AO235" t="str">
            <v xml:space="preserve"> </v>
          </cell>
        </row>
        <row r="236">
          <cell r="AB236">
            <v>11166794.85</v>
          </cell>
          <cell r="AN236">
            <v>12444851.593750002</v>
          </cell>
          <cell r="AO236" t="str">
            <v xml:space="preserve"> </v>
          </cell>
        </row>
        <row r="237">
          <cell r="AB237">
            <v>0</v>
          </cell>
          <cell r="AN237">
            <v>0</v>
          </cell>
          <cell r="AO237" t="str">
            <v xml:space="preserve"> </v>
          </cell>
        </row>
        <row r="238">
          <cell r="AB238">
            <v>-40</v>
          </cell>
          <cell r="AN238">
            <v>41967.105833333328</v>
          </cell>
          <cell r="AO238" t="str">
            <v>65a</v>
          </cell>
        </row>
        <row r="239">
          <cell r="AB239">
            <v>0</v>
          </cell>
          <cell r="AN239">
            <v>-21041.143749999999</v>
          </cell>
          <cell r="AO239" t="str">
            <v>65a</v>
          </cell>
        </row>
        <row r="240">
          <cell r="AB240">
            <v>0</v>
          </cell>
          <cell r="AN240">
            <v>0</v>
          </cell>
          <cell r="AO240" t="str">
            <v>65a</v>
          </cell>
        </row>
        <row r="241">
          <cell r="AB241">
            <v>0</v>
          </cell>
          <cell r="AN241">
            <v>0</v>
          </cell>
          <cell r="AO241" t="str">
            <v>65a</v>
          </cell>
        </row>
        <row r="242">
          <cell r="AB242">
            <v>0</v>
          </cell>
          <cell r="AN242">
            <v>0</v>
          </cell>
        </row>
        <row r="243">
          <cell r="AB243">
            <v>0</v>
          </cell>
          <cell r="AN243">
            <v>-6.9241666666666672</v>
          </cell>
          <cell r="AO243" t="str">
            <v>65a</v>
          </cell>
        </row>
        <row r="244">
          <cell r="AB244">
            <v>287028.95</v>
          </cell>
          <cell r="AN244">
            <v>298000.9366666667</v>
          </cell>
          <cell r="AO244" t="str">
            <v>65a</v>
          </cell>
        </row>
        <row r="245">
          <cell r="AB245">
            <v>3646174.18</v>
          </cell>
          <cell r="AN245">
            <v>2704883.19</v>
          </cell>
          <cell r="AO245" t="str">
            <v>65a</v>
          </cell>
        </row>
        <row r="246">
          <cell r="AB246">
            <v>20</v>
          </cell>
          <cell r="AN246">
            <v>6441.5579166666676</v>
          </cell>
          <cell r="AO246" t="str">
            <v>65a</v>
          </cell>
        </row>
        <row r="247">
          <cell r="AB247">
            <v>40871.89</v>
          </cell>
          <cell r="AN247">
            <v>50997.327916666669</v>
          </cell>
          <cell r="AO247" t="str">
            <v>65a</v>
          </cell>
        </row>
        <row r="248">
          <cell r="AB248">
            <v>11407303.92</v>
          </cell>
          <cell r="AN248">
            <v>9947142.5291666668</v>
          </cell>
          <cell r="AO248" t="str">
            <v>65a</v>
          </cell>
        </row>
        <row r="249">
          <cell r="AB249">
            <v>65557704.82</v>
          </cell>
          <cell r="AN249">
            <v>66505247.618333347</v>
          </cell>
          <cell r="AO249" t="str">
            <v xml:space="preserve"> </v>
          </cell>
        </row>
        <row r="250">
          <cell r="AB250">
            <v>1448.24</v>
          </cell>
          <cell r="AN250">
            <v>666.37</v>
          </cell>
          <cell r="AO250" t="str">
            <v xml:space="preserve"> </v>
          </cell>
        </row>
        <row r="251">
          <cell r="AB251">
            <v>0</v>
          </cell>
          <cell r="AN251">
            <v>0</v>
          </cell>
          <cell r="AO251" t="str">
            <v>65b</v>
          </cell>
        </row>
        <row r="252">
          <cell r="AB252">
            <v>0</v>
          </cell>
          <cell r="AN252">
            <v>0</v>
          </cell>
        </row>
        <row r="253">
          <cell r="AB253">
            <v>2405.5</v>
          </cell>
          <cell r="AN253">
            <v>-11693.827916666667</v>
          </cell>
        </row>
        <row r="254">
          <cell r="AB254">
            <v>0</v>
          </cell>
          <cell r="AN254">
            <v>33875.055416666662</v>
          </cell>
          <cell r="AO254" t="str">
            <v>65b</v>
          </cell>
        </row>
        <row r="255">
          <cell r="AB255">
            <v>0</v>
          </cell>
          <cell r="AN255">
            <v>28722.269583333331</v>
          </cell>
        </row>
        <row r="256">
          <cell r="AB256">
            <v>1276.2</v>
          </cell>
          <cell r="AN256">
            <v>686901.11250000016</v>
          </cell>
          <cell r="AO256" t="str">
            <v>65b</v>
          </cell>
        </row>
        <row r="257">
          <cell r="AB257">
            <v>67516.460000000006</v>
          </cell>
          <cell r="AN257">
            <v>59841.265833333338</v>
          </cell>
          <cell r="AO257" t="str">
            <v>65a</v>
          </cell>
        </row>
        <row r="258">
          <cell r="AB258">
            <v>533.64</v>
          </cell>
          <cell r="AN258">
            <v>46501.368750000001</v>
          </cell>
          <cell r="AO258" t="str">
            <v>65a</v>
          </cell>
        </row>
        <row r="259">
          <cell r="AB259">
            <v>167308.73000000001</v>
          </cell>
          <cell r="AN259">
            <v>470316.98499999987</v>
          </cell>
          <cell r="AO259" t="str">
            <v>65a</v>
          </cell>
        </row>
        <row r="260">
          <cell r="AB260">
            <v>593764.73</v>
          </cell>
          <cell r="AN260">
            <v>981065.80291666684</v>
          </cell>
          <cell r="AO260" t="str">
            <v>65a</v>
          </cell>
        </row>
        <row r="261">
          <cell r="AB261">
            <v>608272.1</v>
          </cell>
          <cell r="AN261">
            <v>405602.22333333333</v>
          </cell>
        </row>
        <row r="262">
          <cell r="AB262">
            <v>0</v>
          </cell>
          <cell r="AN262">
            <v>153376.68416666667</v>
          </cell>
        </row>
        <row r="263">
          <cell r="AB263">
            <v>928</v>
          </cell>
          <cell r="AN263">
            <v>15566.456666666667</v>
          </cell>
        </row>
        <row r="264">
          <cell r="AB264">
            <v>727781.97</v>
          </cell>
          <cell r="AN264">
            <v>588802.12124999997</v>
          </cell>
        </row>
        <row r="265">
          <cell r="AB265">
            <v>73258</v>
          </cell>
          <cell r="AN265">
            <v>196945.65041666664</v>
          </cell>
        </row>
        <row r="266">
          <cell r="AB266">
            <v>0</v>
          </cell>
          <cell r="AN266">
            <v>153834.93</v>
          </cell>
        </row>
        <row r="267">
          <cell r="AB267">
            <v>0</v>
          </cell>
          <cell r="AN267">
            <v>0</v>
          </cell>
          <cell r="AO267" t="str">
            <v xml:space="preserve"> </v>
          </cell>
        </row>
        <row r="268">
          <cell r="AB268">
            <v>0</v>
          </cell>
          <cell r="AN268">
            <v>0</v>
          </cell>
          <cell r="AO268" t="str">
            <v>65b</v>
          </cell>
        </row>
        <row r="269">
          <cell r="AB269">
            <v>-704300.58</v>
          </cell>
          <cell r="AN269">
            <v>-762055.05999999994</v>
          </cell>
        </row>
        <row r="270">
          <cell r="AB270">
            <v>0</v>
          </cell>
          <cell r="AN270">
            <v>0</v>
          </cell>
          <cell r="AO270" t="str">
            <v>65a</v>
          </cell>
        </row>
        <row r="271">
          <cell r="AB271">
            <v>-188040.46</v>
          </cell>
          <cell r="AN271">
            <v>-259983.76041666666</v>
          </cell>
          <cell r="AO271" t="str">
            <v>65b</v>
          </cell>
        </row>
        <row r="272">
          <cell r="AB272">
            <v>-41487700</v>
          </cell>
          <cell r="AN272">
            <v>-41487700</v>
          </cell>
        </row>
        <row r="273">
          <cell r="AB273">
            <v>0</v>
          </cell>
          <cell r="AN273">
            <v>0</v>
          </cell>
        </row>
        <row r="274">
          <cell r="AB274">
            <v>825652</v>
          </cell>
          <cell r="AN274">
            <v>599755.41666666663</v>
          </cell>
        </row>
        <row r="275">
          <cell r="AB275">
            <v>222060</v>
          </cell>
          <cell r="AN275">
            <v>204427.75</v>
          </cell>
          <cell r="AO275" t="str">
            <v>65b</v>
          </cell>
        </row>
        <row r="276">
          <cell r="AB276">
            <v>0</v>
          </cell>
          <cell r="AN276">
            <v>-121878.65916666668</v>
          </cell>
          <cell r="AO276" t="str">
            <v>65a</v>
          </cell>
        </row>
        <row r="277">
          <cell r="AB277">
            <v>-860740.12</v>
          </cell>
          <cell r="AN277">
            <v>-512625.48499999993</v>
          </cell>
          <cell r="AO277" t="str">
            <v>65a</v>
          </cell>
        </row>
        <row r="278">
          <cell r="AB278">
            <v>0</v>
          </cell>
          <cell r="AN278">
            <v>3843.2320833333338</v>
          </cell>
          <cell r="AO278" t="str">
            <v>65a</v>
          </cell>
        </row>
        <row r="279">
          <cell r="AB279">
            <v>46601.67</v>
          </cell>
          <cell r="AN279">
            <v>120748.51666666668</v>
          </cell>
          <cell r="AO279" t="str">
            <v>65a</v>
          </cell>
        </row>
        <row r="280">
          <cell r="AB280">
            <v>-5275.45</v>
          </cell>
          <cell r="AN280">
            <v>69075.088333333333</v>
          </cell>
          <cell r="AO280" t="str">
            <v>65a</v>
          </cell>
        </row>
        <row r="281">
          <cell r="AB281">
            <v>37708.07</v>
          </cell>
          <cell r="AN281">
            <v>67092.246249999982</v>
          </cell>
          <cell r="AO281" t="str">
            <v>65a</v>
          </cell>
        </row>
        <row r="282">
          <cell r="AB282">
            <v>0</v>
          </cell>
          <cell r="AN282">
            <v>37206.120833333334</v>
          </cell>
          <cell r="AO282" t="str">
            <v>65a</v>
          </cell>
        </row>
        <row r="283">
          <cell r="AB283">
            <v>7231614.8799999999</v>
          </cell>
          <cell r="AN283">
            <v>3600500.1133333333</v>
          </cell>
          <cell r="AO283">
            <v>40</v>
          </cell>
        </row>
        <row r="284">
          <cell r="AB284">
            <v>0</v>
          </cell>
          <cell r="AN284">
            <v>0</v>
          </cell>
        </row>
        <row r="285">
          <cell r="AB285">
            <v>572189.79</v>
          </cell>
          <cell r="AN285">
            <v>657716.03708333336</v>
          </cell>
          <cell r="AO285" t="str">
            <v xml:space="preserve"> </v>
          </cell>
        </row>
        <row r="286">
          <cell r="AB286">
            <v>1030583.88</v>
          </cell>
          <cell r="AN286">
            <v>934256.26291666657</v>
          </cell>
          <cell r="AO286" t="str">
            <v xml:space="preserve"> </v>
          </cell>
        </row>
        <row r="287">
          <cell r="AB287">
            <v>125324.99</v>
          </cell>
          <cell r="AN287">
            <v>119152.40666666668</v>
          </cell>
          <cell r="AO287" t="str">
            <v xml:space="preserve"> </v>
          </cell>
        </row>
        <row r="288">
          <cell r="AB288">
            <v>19225.34</v>
          </cell>
          <cell r="AN288">
            <v>19446.528333333332</v>
          </cell>
          <cell r="AO288" t="str">
            <v xml:space="preserve"> </v>
          </cell>
        </row>
        <row r="289">
          <cell r="AB289">
            <v>0</v>
          </cell>
          <cell r="AN289">
            <v>0</v>
          </cell>
          <cell r="AO289" t="str">
            <v xml:space="preserve"> </v>
          </cell>
        </row>
        <row r="290">
          <cell r="AB290">
            <v>3923076.58</v>
          </cell>
          <cell r="AN290">
            <v>3925921.1716666664</v>
          </cell>
          <cell r="AO290" t="str">
            <v xml:space="preserve"> </v>
          </cell>
        </row>
        <row r="291">
          <cell r="AB291">
            <v>1111480.51</v>
          </cell>
          <cell r="AN291">
            <v>1184995.9208333332</v>
          </cell>
          <cell r="AO291" t="str">
            <v xml:space="preserve"> </v>
          </cell>
        </row>
        <row r="292">
          <cell r="AB292">
            <v>0</v>
          </cell>
          <cell r="AN292">
            <v>0</v>
          </cell>
        </row>
        <row r="293">
          <cell r="AB293">
            <v>2637032.69</v>
          </cell>
          <cell r="AN293">
            <v>2684186.3008333337</v>
          </cell>
          <cell r="AO293" t="str">
            <v xml:space="preserve"> </v>
          </cell>
        </row>
        <row r="294">
          <cell r="AB294">
            <v>7359.29</v>
          </cell>
          <cell r="AN294">
            <v>7359.2899999999981</v>
          </cell>
          <cell r="AO294" t="str">
            <v>65b</v>
          </cell>
        </row>
        <row r="295">
          <cell r="AB295">
            <v>354008.19</v>
          </cell>
          <cell r="AN295">
            <v>354008.19</v>
          </cell>
          <cell r="AO295" t="str">
            <v>65b</v>
          </cell>
        </row>
        <row r="296">
          <cell r="AB296">
            <v>0</v>
          </cell>
          <cell r="AN296">
            <v>0</v>
          </cell>
          <cell r="AO296" t="str">
            <v xml:space="preserve"> </v>
          </cell>
        </row>
        <row r="297">
          <cell r="AB297">
            <v>1357044.6</v>
          </cell>
          <cell r="AN297">
            <v>1358124.6708333332</v>
          </cell>
          <cell r="AO297" t="str">
            <v>65b</v>
          </cell>
        </row>
        <row r="298">
          <cell r="AB298">
            <v>59.22</v>
          </cell>
          <cell r="AN298">
            <v>226.11750000000004</v>
          </cell>
        </row>
        <row r="299">
          <cell r="AB299">
            <v>98202.36</v>
          </cell>
          <cell r="AN299">
            <v>70091.861666666664</v>
          </cell>
        </row>
        <row r="300">
          <cell r="AB300">
            <v>65.900000000000006</v>
          </cell>
          <cell r="AN300">
            <v>110.46124999999996</v>
          </cell>
        </row>
        <row r="301">
          <cell r="AB301">
            <v>156778.10999999999</v>
          </cell>
          <cell r="AN301">
            <v>144056.90166666664</v>
          </cell>
        </row>
        <row r="302">
          <cell r="AB302">
            <v>0</v>
          </cell>
          <cell r="AN302">
            <v>0</v>
          </cell>
        </row>
        <row r="303">
          <cell r="AB303">
            <v>494245.66</v>
          </cell>
          <cell r="AN303">
            <v>563111.10916666675</v>
          </cell>
        </row>
        <row r="304">
          <cell r="AB304">
            <v>338925.45</v>
          </cell>
          <cell r="AN304">
            <v>82554.491666666669</v>
          </cell>
        </row>
        <row r="305">
          <cell r="AB305">
            <v>0</v>
          </cell>
          <cell r="AN305">
            <v>0</v>
          </cell>
          <cell r="AO305" t="str">
            <v xml:space="preserve"> </v>
          </cell>
        </row>
        <row r="306">
          <cell r="AB306">
            <v>0</v>
          </cell>
          <cell r="AN306">
            <v>0</v>
          </cell>
          <cell r="AO306" t="str">
            <v xml:space="preserve"> </v>
          </cell>
        </row>
        <row r="307">
          <cell r="AB307">
            <v>0</v>
          </cell>
          <cell r="AN307">
            <v>0</v>
          </cell>
          <cell r="AO307" t="str">
            <v xml:space="preserve"> </v>
          </cell>
        </row>
        <row r="308">
          <cell r="AB308">
            <v>0</v>
          </cell>
          <cell r="AN308">
            <v>0</v>
          </cell>
          <cell r="AO308" t="str">
            <v>65a</v>
          </cell>
        </row>
        <row r="309">
          <cell r="AB309">
            <v>0</v>
          </cell>
          <cell r="AN309">
            <v>-2932.5733333333333</v>
          </cell>
        </row>
        <row r="310">
          <cell r="AB310">
            <v>0</v>
          </cell>
          <cell r="AN310">
            <v>-1264.2662499999999</v>
          </cell>
          <cell r="AO310" t="str">
            <v>65b</v>
          </cell>
        </row>
        <row r="311">
          <cell r="AB311">
            <v>0</v>
          </cell>
          <cell r="AN311">
            <v>0</v>
          </cell>
        </row>
        <row r="312">
          <cell r="AB312">
            <v>4721021.2699999996</v>
          </cell>
          <cell r="AN312">
            <v>5227346.2262500003</v>
          </cell>
          <cell r="AO312" t="str">
            <v>65a</v>
          </cell>
        </row>
        <row r="313">
          <cell r="AB313">
            <v>2836421.87</v>
          </cell>
          <cell r="AN313">
            <v>2868952.8283333336</v>
          </cell>
        </row>
        <row r="314">
          <cell r="AB314">
            <v>-4721021.2699999996</v>
          </cell>
          <cell r="AN314">
            <v>-5199695.9237500001</v>
          </cell>
          <cell r="AO314" t="str">
            <v>65a</v>
          </cell>
        </row>
        <row r="315">
          <cell r="AB315">
            <v>2192286.79</v>
          </cell>
          <cell r="AN315">
            <v>2216670.4983333326</v>
          </cell>
        </row>
        <row r="316">
          <cell r="AB316">
            <v>0</v>
          </cell>
          <cell r="AN316">
            <v>0</v>
          </cell>
        </row>
        <row r="317">
          <cell r="AB317">
            <v>10572727</v>
          </cell>
          <cell r="AN317">
            <v>11436204.515000001</v>
          </cell>
        </row>
        <row r="318">
          <cell r="AB318">
            <v>3848177.76</v>
          </cell>
          <cell r="AN318">
            <v>3872220.0808333331</v>
          </cell>
          <cell r="AO318" t="str">
            <v>65b</v>
          </cell>
        </row>
        <row r="319">
          <cell r="AB319">
            <v>2147553.89</v>
          </cell>
          <cell r="AN319">
            <v>2137950.2512500002</v>
          </cell>
          <cell r="AO319" t="str">
            <v>65a</v>
          </cell>
        </row>
        <row r="320">
          <cell r="AB320">
            <v>2958340.19</v>
          </cell>
          <cell r="AN320">
            <v>2499029.757916667</v>
          </cell>
        </row>
        <row r="321">
          <cell r="AB321">
            <v>0</v>
          </cell>
          <cell r="AN321">
            <v>0</v>
          </cell>
          <cell r="AO321" t="str">
            <v>41</v>
          </cell>
        </row>
        <row r="322">
          <cell r="AB322">
            <v>1422947.12</v>
          </cell>
          <cell r="AN322">
            <v>1354044.1820833336</v>
          </cell>
          <cell r="AO322" t="str">
            <v>65a</v>
          </cell>
        </row>
        <row r="323">
          <cell r="AB323">
            <v>0</v>
          </cell>
          <cell r="AN323">
            <v>0</v>
          </cell>
          <cell r="AO323" t="str">
            <v>65a</v>
          </cell>
        </row>
        <row r="324">
          <cell r="AB324">
            <v>250817.5</v>
          </cell>
          <cell r="AN324">
            <v>181387.84208333332</v>
          </cell>
          <cell r="AO324" t="str">
            <v>65a</v>
          </cell>
        </row>
        <row r="325">
          <cell r="AB325">
            <v>42792.49</v>
          </cell>
          <cell r="AN325">
            <v>55403.834583333322</v>
          </cell>
          <cell r="AO325" t="str">
            <v>65a</v>
          </cell>
        </row>
        <row r="326">
          <cell r="AB326">
            <v>-21117.83</v>
          </cell>
          <cell r="AN326">
            <v>-25958.445000000007</v>
          </cell>
          <cell r="AO326" t="str">
            <v>65a</v>
          </cell>
        </row>
        <row r="327">
          <cell r="AB327">
            <v>22845369.129999999</v>
          </cell>
          <cell r="AN327">
            <v>9032550.8670833353</v>
          </cell>
          <cell r="AO327" t="str">
            <v>65b</v>
          </cell>
        </row>
        <row r="328">
          <cell r="AB328">
            <v>5226846.07</v>
          </cell>
          <cell r="AN328">
            <v>6095338.3849999988</v>
          </cell>
          <cell r="AO328" t="str">
            <v>65b</v>
          </cell>
        </row>
        <row r="329">
          <cell r="AB329">
            <v>16505606.880000001</v>
          </cell>
          <cell r="AN329">
            <v>12512721.42375</v>
          </cell>
          <cell r="AO329" t="str">
            <v>65b</v>
          </cell>
        </row>
        <row r="330">
          <cell r="AB330">
            <v>576201.30000000005</v>
          </cell>
          <cell r="AN330">
            <v>541186.29999999993</v>
          </cell>
          <cell r="AO330" t="str">
            <v>65b</v>
          </cell>
        </row>
        <row r="331">
          <cell r="AB331">
            <v>6395.07</v>
          </cell>
          <cell r="AN331">
            <v>3630.0791666666678</v>
          </cell>
          <cell r="AO331" t="str">
            <v>65b</v>
          </cell>
        </row>
        <row r="332">
          <cell r="AB332">
            <v>0</v>
          </cell>
          <cell r="AN332">
            <v>0</v>
          </cell>
          <cell r="AO332" t="str">
            <v>65a</v>
          </cell>
        </row>
        <row r="333">
          <cell r="AB333">
            <v>287570.48</v>
          </cell>
          <cell r="AN333">
            <v>680741.73458333325</v>
          </cell>
          <cell r="AO333" t="str">
            <v>65a</v>
          </cell>
        </row>
        <row r="334">
          <cell r="AB334">
            <v>4845.53</v>
          </cell>
          <cell r="AN334">
            <v>6106.7104166666659</v>
          </cell>
        </row>
        <row r="335">
          <cell r="AB335">
            <v>5378</v>
          </cell>
          <cell r="AN335">
            <v>7462.1483333333335</v>
          </cell>
          <cell r="AO335" t="str">
            <v>65a</v>
          </cell>
        </row>
        <row r="336">
          <cell r="AB336">
            <v>823670.69</v>
          </cell>
          <cell r="AN336">
            <v>646609.08416666661</v>
          </cell>
          <cell r="AO336" t="str">
            <v>65a</v>
          </cell>
        </row>
        <row r="337">
          <cell r="AB337">
            <v>34041.68</v>
          </cell>
          <cell r="AN337">
            <v>15423.300000000001</v>
          </cell>
        </row>
        <row r="338">
          <cell r="AB338">
            <v>0</v>
          </cell>
          <cell r="AN338">
            <v>0</v>
          </cell>
          <cell r="AO338" t="str">
            <v>65a</v>
          </cell>
        </row>
        <row r="339">
          <cell r="AB339">
            <v>13681.06</v>
          </cell>
          <cell r="AN339">
            <v>36650.659166666672</v>
          </cell>
          <cell r="AO339" t="str">
            <v>65a</v>
          </cell>
        </row>
        <row r="340">
          <cell r="AB340">
            <v>33187.5</v>
          </cell>
          <cell r="AN340">
            <v>22508.721666666665</v>
          </cell>
          <cell r="AO340" t="str">
            <v>65a</v>
          </cell>
        </row>
        <row r="341">
          <cell r="AB341">
            <v>759744</v>
          </cell>
          <cell r="AN341">
            <v>662932.37541666662</v>
          </cell>
          <cell r="AO341" t="str">
            <v>65a</v>
          </cell>
        </row>
        <row r="342">
          <cell r="AB342">
            <v>4313.3999999999996</v>
          </cell>
          <cell r="AN342">
            <v>11853.29166666667</v>
          </cell>
          <cell r="AO342" t="str">
            <v>65a</v>
          </cell>
        </row>
        <row r="343">
          <cell r="AB343">
            <v>0</v>
          </cell>
          <cell r="AN343">
            <v>0</v>
          </cell>
        </row>
        <row r="344">
          <cell r="AB344">
            <v>0</v>
          </cell>
          <cell r="AN344">
            <v>28968.752499999999</v>
          </cell>
          <cell r="AO344" t="str">
            <v>65a</v>
          </cell>
        </row>
        <row r="345">
          <cell r="AB345">
            <v>0</v>
          </cell>
          <cell r="AN345">
            <v>0</v>
          </cell>
        </row>
        <row r="346">
          <cell r="AB346">
            <v>0</v>
          </cell>
          <cell r="AN346">
            <v>0</v>
          </cell>
        </row>
        <row r="347">
          <cell r="AB347">
            <v>0</v>
          </cell>
          <cell r="AN347">
            <v>0</v>
          </cell>
        </row>
        <row r="348">
          <cell r="AB348">
            <v>0</v>
          </cell>
          <cell r="AN348">
            <v>0</v>
          </cell>
        </row>
        <row r="349">
          <cell r="AB349">
            <v>0</v>
          </cell>
          <cell r="AN349">
            <v>0</v>
          </cell>
        </row>
        <row r="350">
          <cell r="AB350">
            <v>0</v>
          </cell>
          <cell r="AN350">
            <v>0</v>
          </cell>
        </row>
        <row r="351">
          <cell r="AB351">
            <v>0</v>
          </cell>
          <cell r="AN351">
            <v>0</v>
          </cell>
        </row>
        <row r="352">
          <cell r="AB352">
            <v>0</v>
          </cell>
          <cell r="AN352">
            <v>0</v>
          </cell>
        </row>
        <row r="353">
          <cell r="AB353">
            <v>0</v>
          </cell>
          <cell r="AN353">
            <v>0</v>
          </cell>
        </row>
        <row r="354">
          <cell r="AB354">
            <v>0</v>
          </cell>
          <cell r="AN354">
            <v>0</v>
          </cell>
        </row>
        <row r="355">
          <cell r="AB355">
            <v>0</v>
          </cell>
          <cell r="AN355">
            <v>0</v>
          </cell>
        </row>
        <row r="356">
          <cell r="AB356">
            <v>7619.56</v>
          </cell>
          <cell r="AN356">
            <v>6125.9758333333339</v>
          </cell>
          <cell r="AO356" t="str">
            <v>65a</v>
          </cell>
        </row>
        <row r="357">
          <cell r="AB357">
            <v>634331.06000000006</v>
          </cell>
          <cell r="AN357">
            <v>414599.38166666665</v>
          </cell>
          <cell r="AO357" t="str">
            <v>65a</v>
          </cell>
        </row>
        <row r="358">
          <cell r="AB358">
            <v>68080.509999999995</v>
          </cell>
          <cell r="AN358">
            <v>99502.51</v>
          </cell>
          <cell r="AO358" t="str">
            <v>65b</v>
          </cell>
        </row>
        <row r="359">
          <cell r="AB359">
            <v>166029.35999999999</v>
          </cell>
          <cell r="AN359">
            <v>359695.8033333334</v>
          </cell>
          <cell r="AO359" t="str">
            <v>65a</v>
          </cell>
        </row>
        <row r="360">
          <cell r="AB360">
            <v>0</v>
          </cell>
          <cell r="AN360">
            <v>0</v>
          </cell>
          <cell r="AO360" t="str">
            <v>65a</v>
          </cell>
        </row>
        <row r="361">
          <cell r="AB361">
            <v>0</v>
          </cell>
          <cell r="AN361">
            <v>0</v>
          </cell>
        </row>
        <row r="362">
          <cell r="AB362">
            <v>2649.96</v>
          </cell>
          <cell r="AN362">
            <v>1324.1266666666663</v>
          </cell>
          <cell r="AO362" t="str">
            <v>65a</v>
          </cell>
        </row>
        <row r="363">
          <cell r="AB363">
            <v>6280.51</v>
          </cell>
          <cell r="AN363">
            <v>4972.0704166666674</v>
          </cell>
        </row>
        <row r="364">
          <cell r="AB364">
            <v>0</v>
          </cell>
          <cell r="AN364">
            <v>0</v>
          </cell>
        </row>
        <row r="365">
          <cell r="AB365">
            <v>8441.76</v>
          </cell>
          <cell r="AN365">
            <v>43099.188750000001</v>
          </cell>
          <cell r="AO365" t="str">
            <v>65a</v>
          </cell>
        </row>
        <row r="366">
          <cell r="AB366">
            <v>18133.32</v>
          </cell>
          <cell r="AN366">
            <v>17780.018749999999</v>
          </cell>
          <cell r="AO366" t="str">
            <v>65a</v>
          </cell>
        </row>
        <row r="367">
          <cell r="AB367">
            <v>25200.9</v>
          </cell>
          <cell r="AN367">
            <v>46166.786666666674</v>
          </cell>
        </row>
        <row r="368">
          <cell r="AB368">
            <v>25200.89</v>
          </cell>
          <cell r="AN368">
            <v>46166.798749999994</v>
          </cell>
        </row>
        <row r="369">
          <cell r="AB369">
            <v>598138.18999999994</v>
          </cell>
          <cell r="AN369">
            <v>668507.45000000019</v>
          </cell>
        </row>
        <row r="370">
          <cell r="AB370">
            <v>2262000</v>
          </cell>
          <cell r="AN370">
            <v>2212040.5683333334</v>
          </cell>
        </row>
        <row r="371">
          <cell r="AB371">
            <v>0</v>
          </cell>
          <cell r="AN371">
            <v>150159.4325</v>
          </cell>
          <cell r="AO371" t="str">
            <v>65b</v>
          </cell>
        </row>
        <row r="372">
          <cell r="AB372">
            <v>0</v>
          </cell>
          <cell r="AN372">
            <v>0</v>
          </cell>
          <cell r="AO372" t="str">
            <v>65a</v>
          </cell>
        </row>
        <row r="373">
          <cell r="AB373">
            <v>0</v>
          </cell>
          <cell r="AN373">
            <v>0</v>
          </cell>
          <cell r="AO373" t="str">
            <v>65a</v>
          </cell>
        </row>
        <row r="374">
          <cell r="AB374">
            <v>50520.11</v>
          </cell>
          <cell r="AN374">
            <v>43442.523333333324</v>
          </cell>
          <cell r="AO374" t="str">
            <v>65a</v>
          </cell>
        </row>
        <row r="375">
          <cell r="AB375">
            <v>39229.1</v>
          </cell>
          <cell r="AN375">
            <v>75516.625</v>
          </cell>
          <cell r="AO375" t="str">
            <v>65a</v>
          </cell>
        </row>
        <row r="376">
          <cell r="AB376">
            <v>0</v>
          </cell>
          <cell r="AN376">
            <v>0</v>
          </cell>
        </row>
        <row r="377">
          <cell r="AB377">
            <v>32466.61</v>
          </cell>
          <cell r="AN377">
            <v>7594.2945833333333</v>
          </cell>
          <cell r="AO377" t="str">
            <v>65a</v>
          </cell>
        </row>
        <row r="378">
          <cell r="AB378">
            <v>38352.01</v>
          </cell>
          <cell r="AN378">
            <v>19879.167916666665</v>
          </cell>
        </row>
        <row r="379">
          <cell r="AB379">
            <v>36720</v>
          </cell>
          <cell r="AN379">
            <v>19312.5</v>
          </cell>
          <cell r="AO379" t="str">
            <v>65b</v>
          </cell>
        </row>
        <row r="380">
          <cell r="AB380">
            <v>0</v>
          </cell>
          <cell r="AN380">
            <v>0</v>
          </cell>
          <cell r="AO380" t="str">
            <v>65a</v>
          </cell>
        </row>
        <row r="381">
          <cell r="AB381">
            <v>134299.78</v>
          </cell>
          <cell r="AN381">
            <v>245653.81208333335</v>
          </cell>
        </row>
        <row r="382">
          <cell r="AB382">
            <v>0</v>
          </cell>
          <cell r="AN382">
            <v>0</v>
          </cell>
          <cell r="AO382" t="str">
            <v>65a</v>
          </cell>
        </row>
        <row r="383">
          <cell r="AB383">
            <v>64999.97</v>
          </cell>
          <cell r="AN383">
            <v>111041.65541666669</v>
          </cell>
          <cell r="AO383" t="str">
            <v>65a</v>
          </cell>
        </row>
        <row r="384">
          <cell r="AB384">
            <v>0</v>
          </cell>
          <cell r="AN384">
            <v>0</v>
          </cell>
        </row>
        <row r="385">
          <cell r="AB385">
            <v>273544.59999999998</v>
          </cell>
          <cell r="AN385">
            <v>58619.3675</v>
          </cell>
          <cell r="AO385" t="str">
            <v>65a</v>
          </cell>
        </row>
        <row r="386">
          <cell r="AB386">
            <v>0</v>
          </cell>
          <cell r="AN386">
            <v>0</v>
          </cell>
          <cell r="AO386">
            <v>41</v>
          </cell>
        </row>
        <row r="387">
          <cell r="AB387">
            <v>0</v>
          </cell>
          <cell r="AN387">
            <v>0</v>
          </cell>
          <cell r="AO387">
            <v>41</v>
          </cell>
        </row>
        <row r="388">
          <cell r="AB388">
            <v>0</v>
          </cell>
          <cell r="AN388">
            <v>649.12708333333319</v>
          </cell>
          <cell r="AO388">
            <v>41</v>
          </cell>
        </row>
        <row r="389">
          <cell r="AB389">
            <v>0</v>
          </cell>
          <cell r="AN389">
            <v>0</v>
          </cell>
          <cell r="AO389">
            <v>41</v>
          </cell>
        </row>
        <row r="390">
          <cell r="AB390">
            <v>0</v>
          </cell>
          <cell r="AN390">
            <v>0</v>
          </cell>
          <cell r="AO390">
            <v>41</v>
          </cell>
        </row>
        <row r="391">
          <cell r="AB391">
            <v>331164.63</v>
          </cell>
          <cell r="AN391">
            <v>71331.551250000004</v>
          </cell>
          <cell r="AO391" t="str">
            <v>41</v>
          </cell>
        </row>
        <row r="392">
          <cell r="AB392">
            <v>18240</v>
          </cell>
          <cell r="AN392">
            <v>9500</v>
          </cell>
          <cell r="AO392">
            <v>41</v>
          </cell>
        </row>
        <row r="393">
          <cell r="AB393">
            <v>0</v>
          </cell>
          <cell r="AN393">
            <v>0</v>
          </cell>
          <cell r="AO393">
            <v>41</v>
          </cell>
        </row>
        <row r="394">
          <cell r="AB394">
            <v>0</v>
          </cell>
          <cell r="AN394">
            <v>0</v>
          </cell>
          <cell r="AO394">
            <v>41</v>
          </cell>
        </row>
        <row r="395">
          <cell r="AB395">
            <v>0</v>
          </cell>
          <cell r="AN395">
            <v>0</v>
          </cell>
          <cell r="AO395">
            <v>41</v>
          </cell>
        </row>
        <row r="396">
          <cell r="AB396">
            <v>0</v>
          </cell>
          <cell r="AN396">
            <v>0</v>
          </cell>
          <cell r="AO396">
            <v>41</v>
          </cell>
        </row>
        <row r="397">
          <cell r="AB397">
            <v>0</v>
          </cell>
          <cell r="AN397">
            <v>0</v>
          </cell>
          <cell r="AO397">
            <v>41</v>
          </cell>
        </row>
        <row r="398">
          <cell r="AB398">
            <v>0</v>
          </cell>
          <cell r="AN398">
            <v>0</v>
          </cell>
          <cell r="AO398">
            <v>41</v>
          </cell>
        </row>
        <row r="399">
          <cell r="AB399">
            <v>728.34</v>
          </cell>
          <cell r="AN399">
            <v>738.33416666666665</v>
          </cell>
          <cell r="AO399" t="str">
            <v>41</v>
          </cell>
        </row>
        <row r="400">
          <cell r="AB400">
            <v>0</v>
          </cell>
          <cell r="AN400">
            <v>0</v>
          </cell>
          <cell r="AO400" t="str">
            <v>41</v>
          </cell>
        </row>
        <row r="401">
          <cell r="AB401">
            <v>0</v>
          </cell>
          <cell r="AN401">
            <v>0</v>
          </cell>
          <cell r="AO401" t="str">
            <v>41</v>
          </cell>
        </row>
        <row r="402">
          <cell r="AB402">
            <v>0</v>
          </cell>
          <cell r="AN402">
            <v>0</v>
          </cell>
          <cell r="AO402" t="str">
            <v>41</v>
          </cell>
        </row>
        <row r="403">
          <cell r="AB403">
            <v>0</v>
          </cell>
          <cell r="AN403">
            <v>0</v>
          </cell>
          <cell r="AO403" t="str">
            <v>41</v>
          </cell>
        </row>
        <row r="404">
          <cell r="AB404">
            <v>0</v>
          </cell>
          <cell r="AN404">
            <v>-1.0275000000000001</v>
          </cell>
          <cell r="AO404" t="str">
            <v>41</v>
          </cell>
        </row>
        <row r="405">
          <cell r="AB405">
            <v>0</v>
          </cell>
          <cell r="AN405">
            <v>0</v>
          </cell>
          <cell r="AO405" t="str">
            <v>41</v>
          </cell>
        </row>
        <row r="406">
          <cell r="AB406">
            <v>0</v>
          </cell>
          <cell r="AN406">
            <v>2.4683333333333333</v>
          </cell>
          <cell r="AO406" t="str">
            <v>41</v>
          </cell>
        </row>
        <row r="407">
          <cell r="AB407">
            <v>2423.96</v>
          </cell>
          <cell r="AN407">
            <v>1110.9816666666668</v>
          </cell>
          <cell r="AO407" t="str">
            <v>41</v>
          </cell>
        </row>
        <row r="408">
          <cell r="AB408">
            <v>55401936</v>
          </cell>
          <cell r="AN408">
            <v>58614595.25</v>
          </cell>
          <cell r="AO408" t="str">
            <v xml:space="preserve"> </v>
          </cell>
        </row>
        <row r="409">
          <cell r="AB409">
            <v>13122447.779999999</v>
          </cell>
          <cell r="AN409">
            <v>22637718.637916666</v>
          </cell>
          <cell r="AO409" t="str">
            <v>65b</v>
          </cell>
        </row>
        <row r="410">
          <cell r="AB410">
            <v>934907.55</v>
          </cell>
          <cell r="AN410">
            <v>1086343.9495833335</v>
          </cell>
          <cell r="AO410" t="str">
            <v xml:space="preserve"> </v>
          </cell>
        </row>
        <row r="411">
          <cell r="AB411">
            <v>-56336844</v>
          </cell>
          <cell r="AN411">
            <v>-37783158.25</v>
          </cell>
        </row>
        <row r="412">
          <cell r="AB412">
            <v>-13122448</v>
          </cell>
          <cell r="AN412">
            <v>-16492420.083333334</v>
          </cell>
          <cell r="AO412" t="str">
            <v>65b</v>
          </cell>
        </row>
        <row r="413">
          <cell r="AB413">
            <v>10416107.560000001</v>
          </cell>
          <cell r="AN413">
            <v>1383664.6833333333</v>
          </cell>
        </row>
        <row r="414">
          <cell r="AB414">
            <v>-280083</v>
          </cell>
          <cell r="AN414">
            <v>252788.125</v>
          </cell>
          <cell r="AO414" t="str">
            <v>41</v>
          </cell>
        </row>
        <row r="415">
          <cell r="AB415">
            <v>4297216</v>
          </cell>
          <cell r="AN415">
            <v>2955821.5</v>
          </cell>
          <cell r="AO415" t="str">
            <v>41</v>
          </cell>
        </row>
        <row r="416">
          <cell r="AB416">
            <v>-59899</v>
          </cell>
          <cell r="AN416">
            <v>2899347.4583333335</v>
          </cell>
          <cell r="AO416" t="str">
            <v>41</v>
          </cell>
        </row>
        <row r="417">
          <cell r="AB417">
            <v>8910029</v>
          </cell>
          <cell r="AN417">
            <v>7243287.625</v>
          </cell>
          <cell r="AO417" t="str">
            <v>41</v>
          </cell>
        </row>
        <row r="418">
          <cell r="AB418">
            <v>1484498.2</v>
          </cell>
          <cell r="AN418">
            <v>1534962.6999999995</v>
          </cell>
          <cell r="AO418" t="str">
            <v>5</v>
          </cell>
        </row>
        <row r="419">
          <cell r="AB419">
            <v>0</v>
          </cell>
          <cell r="AN419">
            <v>0</v>
          </cell>
          <cell r="AO419" t="str">
            <v>5</v>
          </cell>
        </row>
        <row r="420">
          <cell r="AB420">
            <v>84854</v>
          </cell>
          <cell r="AN420">
            <v>87362</v>
          </cell>
          <cell r="AO420" t="str">
            <v>5</v>
          </cell>
        </row>
        <row r="421">
          <cell r="AB421">
            <v>0</v>
          </cell>
          <cell r="AN421">
            <v>145417.71875</v>
          </cell>
          <cell r="AO421" t="str">
            <v>5</v>
          </cell>
        </row>
        <row r="422">
          <cell r="AB422">
            <v>92251.75</v>
          </cell>
          <cell r="AN422">
            <v>212115.30374999999</v>
          </cell>
          <cell r="AO422" t="str">
            <v>5</v>
          </cell>
        </row>
        <row r="423">
          <cell r="AB423">
            <v>405214.23</v>
          </cell>
          <cell r="AN423">
            <v>445187.73</v>
          </cell>
          <cell r="AO423" t="str">
            <v>5</v>
          </cell>
        </row>
        <row r="424">
          <cell r="AB424">
            <v>43695.22</v>
          </cell>
          <cell r="AN424">
            <v>50594.44</v>
          </cell>
          <cell r="AO424" t="str">
            <v>5</v>
          </cell>
        </row>
        <row r="425">
          <cell r="AB425">
            <v>186410.3</v>
          </cell>
          <cell r="AN425">
            <v>214371.86000000002</v>
          </cell>
          <cell r="AO425" t="str">
            <v>5</v>
          </cell>
        </row>
        <row r="426">
          <cell r="AB426">
            <v>0</v>
          </cell>
          <cell r="AN426">
            <v>12793.300833333333</v>
          </cell>
          <cell r="AO426" t="str">
            <v>5</v>
          </cell>
        </row>
        <row r="427">
          <cell r="AB427">
            <v>0</v>
          </cell>
          <cell r="AN427">
            <v>11189.38875</v>
          </cell>
          <cell r="AO427" t="str">
            <v>5</v>
          </cell>
        </row>
        <row r="428">
          <cell r="AB428">
            <v>0</v>
          </cell>
          <cell r="AN428">
            <v>208644.91</v>
          </cell>
          <cell r="AO428" t="str">
            <v>5</v>
          </cell>
        </row>
        <row r="429">
          <cell r="AB429">
            <v>0</v>
          </cell>
          <cell r="AN429">
            <v>177947.74958333335</v>
          </cell>
          <cell r="AO429" t="str">
            <v>5</v>
          </cell>
        </row>
        <row r="430">
          <cell r="AB430">
            <v>0</v>
          </cell>
          <cell r="AN430">
            <v>591888.40416666667</v>
          </cell>
          <cell r="AO430" t="str">
            <v>5</v>
          </cell>
        </row>
        <row r="431">
          <cell r="AB431">
            <v>0</v>
          </cell>
          <cell r="AN431">
            <v>181218.59416666665</v>
          </cell>
          <cell r="AO431" t="str">
            <v>5</v>
          </cell>
        </row>
        <row r="432">
          <cell r="AB432">
            <v>93821.56</v>
          </cell>
          <cell r="AN432">
            <v>190733.79583333337</v>
          </cell>
          <cell r="AO432" t="str">
            <v>5</v>
          </cell>
        </row>
        <row r="433">
          <cell r="AB433">
            <v>0</v>
          </cell>
          <cell r="AN433">
            <v>0</v>
          </cell>
          <cell r="AO433" t="str">
            <v>5</v>
          </cell>
        </row>
        <row r="434">
          <cell r="AB434">
            <v>67911.08</v>
          </cell>
          <cell r="AN434">
            <v>80607.14</v>
          </cell>
          <cell r="AO434" t="str">
            <v>5</v>
          </cell>
        </row>
        <row r="435">
          <cell r="AB435">
            <v>0</v>
          </cell>
          <cell r="AN435">
            <v>0</v>
          </cell>
          <cell r="AO435" t="str">
            <v>5</v>
          </cell>
        </row>
        <row r="436">
          <cell r="AB436">
            <v>0</v>
          </cell>
          <cell r="AN436">
            <v>2.5000000000000001E-3</v>
          </cell>
          <cell r="AO436" t="str">
            <v>5</v>
          </cell>
        </row>
        <row r="437">
          <cell r="AB437">
            <v>0</v>
          </cell>
          <cell r="AN437">
            <v>0</v>
          </cell>
          <cell r="AO437" t="str">
            <v>5</v>
          </cell>
        </row>
        <row r="438">
          <cell r="AB438">
            <v>0</v>
          </cell>
          <cell r="AN438">
            <v>0</v>
          </cell>
          <cell r="AO438" t="str">
            <v>5</v>
          </cell>
        </row>
        <row r="439">
          <cell r="AB439">
            <v>0</v>
          </cell>
          <cell r="AN439">
            <v>0</v>
          </cell>
          <cell r="AO439" t="str">
            <v>5</v>
          </cell>
        </row>
        <row r="440">
          <cell r="AB440">
            <v>0</v>
          </cell>
          <cell r="AN440">
            <v>0</v>
          </cell>
          <cell r="AO440" t="str">
            <v>5</v>
          </cell>
        </row>
        <row r="441">
          <cell r="AB441">
            <v>0</v>
          </cell>
          <cell r="AN441">
            <v>314.70666666666665</v>
          </cell>
          <cell r="AO441" t="str">
            <v>5</v>
          </cell>
        </row>
        <row r="442">
          <cell r="AB442">
            <v>42998.27</v>
          </cell>
          <cell r="AN442">
            <v>61426.114999999991</v>
          </cell>
          <cell r="AO442" t="str">
            <v>5</v>
          </cell>
        </row>
        <row r="443">
          <cell r="AB443">
            <v>0</v>
          </cell>
          <cell r="AN443">
            <v>90771.483750000014</v>
          </cell>
          <cell r="AO443" t="str">
            <v>5</v>
          </cell>
        </row>
        <row r="444">
          <cell r="AB444">
            <v>0</v>
          </cell>
          <cell r="AN444">
            <v>0</v>
          </cell>
          <cell r="AO444" t="str">
            <v>5</v>
          </cell>
        </row>
        <row r="445">
          <cell r="AB445">
            <v>0</v>
          </cell>
          <cell r="AN445">
            <v>1501.8595833333331</v>
          </cell>
          <cell r="AO445" t="str">
            <v>5</v>
          </cell>
        </row>
        <row r="446">
          <cell r="AB446">
            <v>438.15</v>
          </cell>
          <cell r="AN446">
            <v>1752.7050000000002</v>
          </cell>
          <cell r="AO446" t="str">
            <v>5</v>
          </cell>
        </row>
        <row r="447">
          <cell r="AB447">
            <v>1606.7</v>
          </cell>
          <cell r="AN447">
            <v>6426.7849999999999</v>
          </cell>
          <cell r="AO447" t="str">
            <v>5</v>
          </cell>
        </row>
        <row r="448">
          <cell r="AB448">
            <v>358391.11</v>
          </cell>
          <cell r="AN448">
            <v>367204.02999999997</v>
          </cell>
          <cell r="AO448" t="str">
            <v>5</v>
          </cell>
        </row>
        <row r="449">
          <cell r="AB449">
            <v>17116.77</v>
          </cell>
          <cell r="AN449">
            <v>29993.054999999997</v>
          </cell>
          <cell r="AO449" t="str">
            <v>5</v>
          </cell>
        </row>
        <row r="450">
          <cell r="AB450">
            <v>894932.07</v>
          </cell>
          <cell r="AN450">
            <v>913839.09</v>
          </cell>
          <cell r="AO450" t="str">
            <v>5</v>
          </cell>
        </row>
        <row r="451">
          <cell r="AB451">
            <v>2445081.71</v>
          </cell>
          <cell r="AN451">
            <v>2497800.4912500004</v>
          </cell>
          <cell r="AO451" t="str">
            <v>5</v>
          </cell>
        </row>
        <row r="452">
          <cell r="AB452">
            <v>596695.77</v>
          </cell>
          <cell r="AN452">
            <v>651522.32999999996</v>
          </cell>
          <cell r="AO452" t="str">
            <v>5</v>
          </cell>
        </row>
        <row r="453">
          <cell r="AB453">
            <v>809921.63</v>
          </cell>
          <cell r="AN453">
            <v>823708.99458333338</v>
          </cell>
          <cell r="AO453" t="str">
            <v>5</v>
          </cell>
        </row>
        <row r="454">
          <cell r="AB454">
            <v>1094184.96</v>
          </cell>
          <cell r="AN454">
            <v>1179723.8400000001</v>
          </cell>
          <cell r="AO454" t="str">
            <v>5</v>
          </cell>
        </row>
        <row r="455">
          <cell r="AB455">
            <v>120323.01</v>
          </cell>
          <cell r="AN455">
            <v>132497.37</v>
          </cell>
          <cell r="AO455" t="str">
            <v>5</v>
          </cell>
        </row>
        <row r="456">
          <cell r="AB456">
            <v>1340324.07</v>
          </cell>
          <cell r="AN456">
            <v>1431709.83</v>
          </cell>
          <cell r="AO456" t="str">
            <v>5</v>
          </cell>
        </row>
        <row r="457">
          <cell r="AB457">
            <v>0</v>
          </cell>
          <cell r="AN457">
            <v>0</v>
          </cell>
          <cell r="AO457" t="str">
            <v>5</v>
          </cell>
        </row>
        <row r="458">
          <cell r="AB458">
            <v>6363369.5199999996</v>
          </cell>
          <cell r="AN458">
            <v>6447608.1924999999</v>
          </cell>
          <cell r="AO458" t="str">
            <v>5</v>
          </cell>
        </row>
        <row r="459">
          <cell r="AB459">
            <v>28665.13</v>
          </cell>
          <cell r="AN459">
            <v>85995.421249999999</v>
          </cell>
          <cell r="AO459" t="str">
            <v>5</v>
          </cell>
        </row>
        <row r="460">
          <cell r="AB460">
            <v>6054166.0800000001</v>
          </cell>
          <cell r="AN460">
            <v>3220944.5733333328</v>
          </cell>
          <cell r="AO460" t="str">
            <v>5</v>
          </cell>
        </row>
        <row r="461">
          <cell r="AB461">
            <v>1023165.42</v>
          </cell>
          <cell r="AN461">
            <v>544345.67916666658</v>
          </cell>
          <cell r="AO461" t="str">
            <v>5</v>
          </cell>
        </row>
        <row r="462">
          <cell r="AB462">
            <v>978266.6</v>
          </cell>
          <cell r="AN462">
            <v>512487.51666666666</v>
          </cell>
          <cell r="AO462" t="str">
            <v>5</v>
          </cell>
        </row>
        <row r="463">
          <cell r="AB463">
            <v>584944.06999999995</v>
          </cell>
          <cell r="AN463">
            <v>376220.67708333331</v>
          </cell>
          <cell r="AO463" t="str">
            <v>5</v>
          </cell>
        </row>
        <row r="464">
          <cell r="AB464">
            <v>1077415.75</v>
          </cell>
          <cell r="AN464">
            <v>316460.45458333334</v>
          </cell>
          <cell r="AO464" t="str">
            <v>5</v>
          </cell>
        </row>
        <row r="465">
          <cell r="AB465">
            <v>0</v>
          </cell>
          <cell r="AN465">
            <v>0</v>
          </cell>
          <cell r="AO465" t="str">
            <v>5</v>
          </cell>
        </row>
        <row r="466">
          <cell r="AB466">
            <v>0</v>
          </cell>
          <cell r="AN466">
            <v>0</v>
          </cell>
          <cell r="AO466" t="str">
            <v xml:space="preserve"> </v>
          </cell>
        </row>
        <row r="467">
          <cell r="AB467">
            <v>0</v>
          </cell>
          <cell r="AN467">
            <v>0</v>
          </cell>
          <cell r="AO467" t="str">
            <v xml:space="preserve"> </v>
          </cell>
        </row>
        <row r="468">
          <cell r="AB468">
            <v>9869228.7200000007</v>
          </cell>
          <cell r="AN468">
            <v>12869228.720000001</v>
          </cell>
        </row>
        <row r="469">
          <cell r="AB469">
            <v>4776552.71</v>
          </cell>
          <cell r="AN469">
            <v>4776552.71</v>
          </cell>
        </row>
        <row r="470">
          <cell r="AB470">
            <v>2705896.42</v>
          </cell>
          <cell r="AN470">
            <v>2705896.4200000004</v>
          </cell>
        </row>
        <row r="471">
          <cell r="AB471">
            <v>221888009</v>
          </cell>
          <cell r="AN471">
            <v>227519603.87625003</v>
          </cell>
          <cell r="AO471" t="str">
            <v>23</v>
          </cell>
          <cell r="AP471" t="str">
            <v>6a</v>
          </cell>
        </row>
        <row r="472">
          <cell r="AB472">
            <v>10161321.18</v>
          </cell>
          <cell r="AN472">
            <v>10161321.180000002</v>
          </cell>
          <cell r="AO472" t="str">
            <v>65</v>
          </cell>
        </row>
        <row r="473">
          <cell r="AB473">
            <v>101746</v>
          </cell>
          <cell r="AN473">
            <v>126367.20833333333</v>
          </cell>
          <cell r="AO473" t="str">
            <v>65</v>
          </cell>
        </row>
        <row r="474">
          <cell r="AB474">
            <v>14339661.35</v>
          </cell>
          <cell r="AN474">
            <v>9473741.2841666657</v>
          </cell>
          <cell r="AO474" t="str">
            <v>47</v>
          </cell>
        </row>
        <row r="475">
          <cell r="AB475">
            <v>0</v>
          </cell>
          <cell r="AN475">
            <v>0</v>
          </cell>
          <cell r="AO475" t="str">
            <v>65a</v>
          </cell>
        </row>
        <row r="476">
          <cell r="AB476">
            <v>30208871.469999999</v>
          </cell>
          <cell r="AN476">
            <v>30054378.090000004</v>
          </cell>
          <cell r="AO476" t="str">
            <v>23</v>
          </cell>
        </row>
        <row r="477">
          <cell r="AB477">
            <v>2685262.32</v>
          </cell>
          <cell r="AN477">
            <v>1750805.6758333335</v>
          </cell>
          <cell r="AO477" t="str">
            <v>65</v>
          </cell>
        </row>
        <row r="478">
          <cell r="AB478">
            <v>21589277</v>
          </cell>
          <cell r="AN478">
            <v>21589277</v>
          </cell>
          <cell r="AO478" t="str">
            <v>23</v>
          </cell>
          <cell r="AP478">
            <v>7</v>
          </cell>
        </row>
        <row r="479">
          <cell r="AB479">
            <v>-277088.76</v>
          </cell>
          <cell r="AN479">
            <v>258457.40333333332</v>
          </cell>
          <cell r="AO479">
            <v>65</v>
          </cell>
        </row>
        <row r="480">
          <cell r="AB480">
            <v>-9656167.1999999993</v>
          </cell>
          <cell r="AN480">
            <v>-9367927.8599999994</v>
          </cell>
          <cell r="AO480" t="str">
            <v>23</v>
          </cell>
          <cell r="AP480">
            <v>8</v>
          </cell>
        </row>
        <row r="481">
          <cell r="AB481">
            <v>2877994</v>
          </cell>
          <cell r="AN481">
            <v>2947396</v>
          </cell>
          <cell r="AO481" t="str">
            <v>23</v>
          </cell>
          <cell r="AP481">
            <v>9</v>
          </cell>
        </row>
        <row r="482">
          <cell r="AB482">
            <v>0</v>
          </cell>
          <cell r="AN482">
            <v>0</v>
          </cell>
          <cell r="AO482">
            <v>65</v>
          </cell>
        </row>
        <row r="483">
          <cell r="AB483">
            <v>113632921</v>
          </cell>
          <cell r="AN483">
            <v>113632921</v>
          </cell>
          <cell r="AO483" t="str">
            <v>23</v>
          </cell>
          <cell r="AP483">
            <v>10</v>
          </cell>
        </row>
        <row r="484">
          <cell r="AB484">
            <v>-65141987.990000002</v>
          </cell>
          <cell r="AN484">
            <v>-63378677.990000002</v>
          </cell>
          <cell r="AO484" t="str">
            <v>23</v>
          </cell>
          <cell r="AP484">
            <v>11</v>
          </cell>
        </row>
        <row r="485">
          <cell r="AB485">
            <v>0</v>
          </cell>
          <cell r="AN485">
            <v>0</v>
          </cell>
          <cell r="AO485">
            <v>65</v>
          </cell>
        </row>
        <row r="486">
          <cell r="AB486">
            <v>0</v>
          </cell>
          <cell r="AN486">
            <v>0</v>
          </cell>
          <cell r="AO486" t="str">
            <v>23</v>
          </cell>
        </row>
        <row r="487">
          <cell r="AB487">
            <v>0</v>
          </cell>
          <cell r="AN487">
            <v>0</v>
          </cell>
          <cell r="AO487">
            <v>65</v>
          </cell>
        </row>
        <row r="488">
          <cell r="AB488">
            <v>0</v>
          </cell>
          <cell r="AN488">
            <v>0</v>
          </cell>
          <cell r="AO488" t="str">
            <v>6</v>
          </cell>
        </row>
        <row r="489">
          <cell r="AB489">
            <v>0</v>
          </cell>
          <cell r="AN489">
            <v>0</v>
          </cell>
          <cell r="AO489" t="str">
            <v>65b</v>
          </cell>
        </row>
        <row r="490">
          <cell r="AB490">
            <v>7811.79</v>
          </cell>
          <cell r="AN490">
            <v>23436.809999999998</v>
          </cell>
        </row>
        <row r="491">
          <cell r="AB491">
            <v>0</v>
          </cell>
          <cell r="AN491">
            <v>0</v>
          </cell>
        </row>
        <row r="492">
          <cell r="AB492">
            <v>2053556</v>
          </cell>
          <cell r="AN492">
            <v>2164556</v>
          </cell>
        </row>
        <row r="493">
          <cell r="AB493">
            <v>0</v>
          </cell>
          <cell r="AN493">
            <v>0</v>
          </cell>
          <cell r="AO493" t="str">
            <v>6</v>
          </cell>
        </row>
        <row r="494">
          <cell r="AB494">
            <v>11568032.869999999</v>
          </cell>
          <cell r="AN494">
            <v>12239095.373749999</v>
          </cell>
          <cell r="AO494" t="str">
            <v>23</v>
          </cell>
          <cell r="AP494" t="str">
            <v>6b</v>
          </cell>
        </row>
        <row r="495">
          <cell r="AB495">
            <v>0</v>
          </cell>
          <cell r="AN495">
            <v>0</v>
          </cell>
          <cell r="AO495" t="str">
            <v>6</v>
          </cell>
        </row>
        <row r="496">
          <cell r="AB496">
            <v>4158309.36</v>
          </cell>
          <cell r="AN496">
            <v>1186509.5266666666</v>
          </cell>
          <cell r="AO496" t="str">
            <v xml:space="preserve"> </v>
          </cell>
          <cell r="AP496" t="str">
            <v>39</v>
          </cell>
        </row>
        <row r="497">
          <cell r="AB497">
            <v>0</v>
          </cell>
          <cell r="AN497">
            <v>0</v>
          </cell>
          <cell r="AO497" t="str">
            <v>6</v>
          </cell>
        </row>
        <row r="498">
          <cell r="AB498">
            <v>0</v>
          </cell>
          <cell r="AN498">
            <v>0</v>
          </cell>
          <cell r="AO498" t="str">
            <v>6</v>
          </cell>
        </row>
        <row r="499">
          <cell r="AB499">
            <v>108466.31</v>
          </cell>
          <cell r="AN499">
            <v>154505.82791666666</v>
          </cell>
          <cell r="AO499" t="str">
            <v>26</v>
          </cell>
          <cell r="AP499">
            <v>22</v>
          </cell>
        </row>
        <row r="500">
          <cell r="AB500">
            <v>0</v>
          </cell>
          <cell r="AN500">
            <v>0</v>
          </cell>
          <cell r="AO500" t="str">
            <v xml:space="preserve"> </v>
          </cell>
        </row>
        <row r="501">
          <cell r="AB501">
            <v>0</v>
          </cell>
          <cell r="AN501">
            <v>0</v>
          </cell>
          <cell r="AO501" t="str">
            <v>47</v>
          </cell>
        </row>
        <row r="502">
          <cell r="AB502">
            <v>0</v>
          </cell>
          <cell r="AN502">
            <v>0</v>
          </cell>
          <cell r="AO502" t="str">
            <v>47</v>
          </cell>
        </row>
        <row r="503">
          <cell r="AB503">
            <v>28170657</v>
          </cell>
          <cell r="AN503">
            <v>13359763.299999999</v>
          </cell>
          <cell r="AO503" t="str">
            <v>47</v>
          </cell>
        </row>
        <row r="504">
          <cell r="AB504">
            <v>-28170657</v>
          </cell>
          <cell r="AN504">
            <v>-13359763.299999999</v>
          </cell>
          <cell r="AO504" t="str">
            <v>47</v>
          </cell>
        </row>
        <row r="505">
          <cell r="AB505">
            <v>0</v>
          </cell>
          <cell r="AN505">
            <v>0</v>
          </cell>
          <cell r="AO505">
            <v>65</v>
          </cell>
        </row>
        <row r="506">
          <cell r="AB506">
            <v>34468.85</v>
          </cell>
          <cell r="AN506">
            <v>25007.430833333332</v>
          </cell>
          <cell r="AO506">
            <v>65</v>
          </cell>
        </row>
        <row r="507">
          <cell r="AB507">
            <v>0</v>
          </cell>
          <cell r="AN507">
            <v>0</v>
          </cell>
          <cell r="AO507">
            <v>65</v>
          </cell>
        </row>
        <row r="508">
          <cell r="AB508">
            <v>202553.27</v>
          </cell>
          <cell r="AN508">
            <v>157544.79416666666</v>
          </cell>
          <cell r="AO508">
            <v>65</v>
          </cell>
        </row>
        <row r="509">
          <cell r="AB509">
            <v>0</v>
          </cell>
          <cell r="AN509">
            <v>1710.4541666666667</v>
          </cell>
          <cell r="AO509">
            <v>65</v>
          </cell>
        </row>
        <row r="510">
          <cell r="AB510">
            <v>0</v>
          </cell>
          <cell r="AN510">
            <v>5586.1895833333328</v>
          </cell>
          <cell r="AO510">
            <v>65</v>
          </cell>
        </row>
        <row r="511">
          <cell r="AB511">
            <v>0</v>
          </cell>
          <cell r="AN511">
            <v>2236.8454166666666</v>
          </cell>
          <cell r="AO511">
            <v>65</v>
          </cell>
        </row>
        <row r="512">
          <cell r="AB512">
            <v>1486.1</v>
          </cell>
          <cell r="AN512">
            <v>1233.4937500000001</v>
          </cell>
          <cell r="AO512">
            <v>65</v>
          </cell>
        </row>
        <row r="513">
          <cell r="AB513">
            <v>0</v>
          </cell>
          <cell r="AN513">
            <v>4767.8625000000002</v>
          </cell>
          <cell r="AO513" t="str">
            <v>47</v>
          </cell>
        </row>
        <row r="514">
          <cell r="AB514">
            <v>355617.78</v>
          </cell>
          <cell r="AN514">
            <v>243828.87583333332</v>
          </cell>
          <cell r="AO514">
            <v>65</v>
          </cell>
        </row>
        <row r="515">
          <cell r="AB515">
            <v>1290210.98</v>
          </cell>
          <cell r="AN515">
            <v>1640884.4600000002</v>
          </cell>
          <cell r="AO515">
            <v>65</v>
          </cell>
        </row>
        <row r="516">
          <cell r="AB516">
            <v>2387937.7400000002</v>
          </cell>
          <cell r="AN516">
            <v>2109769.4420833332</v>
          </cell>
          <cell r="AO516">
            <v>65</v>
          </cell>
        </row>
        <row r="517">
          <cell r="AB517">
            <v>-452676.51</v>
          </cell>
          <cell r="AN517">
            <v>-338012.85625000001</v>
          </cell>
          <cell r="AO517">
            <v>65</v>
          </cell>
        </row>
        <row r="518">
          <cell r="AB518">
            <v>-19724864.66</v>
          </cell>
          <cell r="AN518">
            <v>-9321538.9916666653</v>
          </cell>
          <cell r="AO518" t="str">
            <v>47</v>
          </cell>
        </row>
        <row r="519">
          <cell r="AB519">
            <v>148493689</v>
          </cell>
          <cell r="AN519">
            <v>160943064</v>
          </cell>
          <cell r="AO519" t="str">
            <v>47</v>
          </cell>
        </row>
        <row r="520">
          <cell r="AB520">
            <v>5821860</v>
          </cell>
          <cell r="AN520">
            <v>416303.33333333331</v>
          </cell>
          <cell r="AO520" t="str">
            <v>47</v>
          </cell>
        </row>
        <row r="521">
          <cell r="AB521">
            <v>-5821860</v>
          </cell>
          <cell r="AN521">
            <v>-416303.33333333331</v>
          </cell>
          <cell r="AO521" t="str">
            <v>47</v>
          </cell>
        </row>
        <row r="522">
          <cell r="AB522">
            <v>4129091.39</v>
          </cell>
          <cell r="AN522">
            <v>1197064.0645833334</v>
          </cell>
          <cell r="AO522" t="str">
            <v>47</v>
          </cell>
        </row>
        <row r="523">
          <cell r="AB523">
            <v>28199826.379999999</v>
          </cell>
          <cell r="AN523">
            <v>27032433.507499997</v>
          </cell>
        </row>
        <row r="524">
          <cell r="AB524">
            <v>1701628.26</v>
          </cell>
          <cell r="AN524">
            <v>2085211.582916667</v>
          </cell>
          <cell r="AO524" t="str">
            <v xml:space="preserve"> </v>
          </cell>
        </row>
        <row r="525">
          <cell r="AB525">
            <v>1744869.26</v>
          </cell>
          <cell r="AN525">
            <v>2044654.6291666671</v>
          </cell>
          <cell r="AO525" t="str">
            <v>65</v>
          </cell>
          <cell r="AP525" t="str">
            <v xml:space="preserve">  </v>
          </cell>
        </row>
        <row r="526">
          <cell r="AB526">
            <v>283223.96000000002</v>
          </cell>
          <cell r="AN526">
            <v>281517.17708333331</v>
          </cell>
          <cell r="AO526" t="str">
            <v>66</v>
          </cell>
        </row>
        <row r="527">
          <cell r="AB527">
            <v>0</v>
          </cell>
          <cell r="AN527">
            <v>0</v>
          </cell>
        </row>
        <row r="528">
          <cell r="AB528">
            <v>0</v>
          </cell>
          <cell r="AN528">
            <v>0</v>
          </cell>
        </row>
        <row r="529">
          <cell r="AB529">
            <v>0</v>
          </cell>
          <cell r="AN529">
            <v>0</v>
          </cell>
        </row>
        <row r="530">
          <cell r="AB530">
            <v>0</v>
          </cell>
          <cell r="AN530">
            <v>0</v>
          </cell>
        </row>
        <row r="531">
          <cell r="AB531">
            <v>0</v>
          </cell>
          <cell r="AN531">
            <v>0</v>
          </cell>
        </row>
        <row r="532">
          <cell r="AB532">
            <v>0</v>
          </cell>
          <cell r="AN532">
            <v>0</v>
          </cell>
        </row>
        <row r="533">
          <cell r="AB533">
            <v>0</v>
          </cell>
          <cell r="AN533">
            <v>0</v>
          </cell>
        </row>
        <row r="534">
          <cell r="AB534">
            <v>1471645.26</v>
          </cell>
          <cell r="AN534">
            <v>1538686.2429166667</v>
          </cell>
        </row>
        <row r="535">
          <cell r="AB535">
            <v>0</v>
          </cell>
          <cell r="AN535">
            <v>0</v>
          </cell>
        </row>
        <row r="536">
          <cell r="AB536">
            <v>2297178.35</v>
          </cell>
          <cell r="AN536">
            <v>2227541.2941666665</v>
          </cell>
        </row>
        <row r="537">
          <cell r="AB537">
            <v>56842.52</v>
          </cell>
          <cell r="AN537">
            <v>41891.937500000007</v>
          </cell>
        </row>
        <row r="538">
          <cell r="AB538">
            <v>96518.45</v>
          </cell>
          <cell r="AN538">
            <v>73572.842083333337</v>
          </cell>
        </row>
        <row r="539">
          <cell r="AB539">
            <v>50000</v>
          </cell>
          <cell r="AN539">
            <v>50000</v>
          </cell>
        </row>
        <row r="540">
          <cell r="AB540">
            <v>0</v>
          </cell>
          <cell r="AN540">
            <v>7477.98</v>
          </cell>
        </row>
        <row r="541">
          <cell r="AB541">
            <v>0</v>
          </cell>
          <cell r="AN541">
            <v>0</v>
          </cell>
        </row>
        <row r="542">
          <cell r="AB542">
            <v>13442.34</v>
          </cell>
          <cell r="AN542">
            <v>10680.527499999998</v>
          </cell>
        </row>
        <row r="543">
          <cell r="AB543">
            <v>20000</v>
          </cell>
          <cell r="AN543">
            <v>17916.666666666668</v>
          </cell>
        </row>
        <row r="544">
          <cell r="AB544">
            <v>0</v>
          </cell>
          <cell r="AN544">
            <v>0</v>
          </cell>
        </row>
        <row r="545">
          <cell r="AB545">
            <v>0</v>
          </cell>
          <cell r="AN545">
            <v>0</v>
          </cell>
        </row>
        <row r="546">
          <cell r="AB546">
            <v>0</v>
          </cell>
          <cell r="AN546">
            <v>0</v>
          </cell>
        </row>
        <row r="547">
          <cell r="AB547">
            <v>0</v>
          </cell>
          <cell r="AN547">
            <v>0</v>
          </cell>
        </row>
        <row r="548">
          <cell r="AB548">
            <v>0</v>
          </cell>
          <cell r="AN548">
            <v>0</v>
          </cell>
        </row>
        <row r="549">
          <cell r="AB549">
            <v>0</v>
          </cell>
          <cell r="AN549">
            <v>0</v>
          </cell>
        </row>
        <row r="550">
          <cell r="AB550">
            <v>0</v>
          </cell>
          <cell r="AN550">
            <v>0</v>
          </cell>
        </row>
        <row r="551">
          <cell r="AB551">
            <v>0</v>
          </cell>
          <cell r="AN551">
            <v>0</v>
          </cell>
        </row>
        <row r="552">
          <cell r="AB552">
            <v>0</v>
          </cell>
          <cell r="AN552">
            <v>0</v>
          </cell>
        </row>
        <row r="553">
          <cell r="AB553">
            <v>0</v>
          </cell>
          <cell r="AN553">
            <v>0</v>
          </cell>
        </row>
        <row r="554">
          <cell r="AB554">
            <v>0</v>
          </cell>
          <cell r="AN554">
            <v>0</v>
          </cell>
        </row>
        <row r="555">
          <cell r="AB555">
            <v>0</v>
          </cell>
          <cell r="AN555">
            <v>0</v>
          </cell>
        </row>
        <row r="556">
          <cell r="AB556">
            <v>0</v>
          </cell>
          <cell r="AN556">
            <v>0</v>
          </cell>
        </row>
        <row r="557">
          <cell r="AB557">
            <v>0</v>
          </cell>
          <cell r="AN557">
            <v>0</v>
          </cell>
        </row>
        <row r="558">
          <cell r="AB558">
            <v>0</v>
          </cell>
          <cell r="AN558">
            <v>0</v>
          </cell>
        </row>
        <row r="559">
          <cell r="AB559">
            <v>0</v>
          </cell>
          <cell r="AN559">
            <v>0</v>
          </cell>
        </row>
        <row r="560">
          <cell r="AB560">
            <v>0</v>
          </cell>
          <cell r="AN560">
            <v>0</v>
          </cell>
        </row>
        <row r="561">
          <cell r="AB561">
            <v>0</v>
          </cell>
          <cell r="AN561">
            <v>0</v>
          </cell>
        </row>
        <row r="562">
          <cell r="AB562">
            <v>0</v>
          </cell>
          <cell r="AN562">
            <v>0</v>
          </cell>
        </row>
        <row r="563">
          <cell r="AB563">
            <v>0</v>
          </cell>
          <cell r="AN563">
            <v>0</v>
          </cell>
        </row>
        <row r="564">
          <cell r="AB564">
            <v>0</v>
          </cell>
          <cell r="AN564">
            <v>0</v>
          </cell>
        </row>
        <row r="565">
          <cell r="AB565">
            <v>0</v>
          </cell>
          <cell r="AN565">
            <v>0</v>
          </cell>
        </row>
        <row r="566">
          <cell r="AB566">
            <v>0</v>
          </cell>
          <cell r="AN566">
            <v>0</v>
          </cell>
        </row>
        <row r="567">
          <cell r="AB567">
            <v>0</v>
          </cell>
          <cell r="AN567">
            <v>0</v>
          </cell>
        </row>
        <row r="568">
          <cell r="AB568">
            <v>0</v>
          </cell>
          <cell r="AN568">
            <v>0</v>
          </cell>
        </row>
        <row r="569">
          <cell r="AB569">
            <v>348448.37</v>
          </cell>
          <cell r="AN569">
            <v>359965.02791666664</v>
          </cell>
          <cell r="AO569" t="str">
            <v>65b</v>
          </cell>
        </row>
        <row r="570">
          <cell r="AB570">
            <v>0</v>
          </cell>
          <cell r="AN570">
            <v>37.1175</v>
          </cell>
          <cell r="AO570" t="str">
            <v>65b</v>
          </cell>
        </row>
        <row r="571">
          <cell r="AB571">
            <v>0</v>
          </cell>
          <cell r="AN571">
            <v>2150.6454166666667</v>
          </cell>
          <cell r="AO571" t="str">
            <v>65b</v>
          </cell>
        </row>
        <row r="572">
          <cell r="AB572">
            <v>0</v>
          </cell>
          <cell r="AN572">
            <v>1794.6570833333328</v>
          </cell>
          <cell r="AO572" t="str">
            <v>65b</v>
          </cell>
        </row>
        <row r="573">
          <cell r="AB573">
            <v>0</v>
          </cell>
          <cell r="AN573">
            <v>1332.3158333333333</v>
          </cell>
          <cell r="AO573" t="str">
            <v>65b</v>
          </cell>
        </row>
        <row r="574">
          <cell r="AB574">
            <v>51551.63</v>
          </cell>
          <cell r="AN574">
            <v>50447.732916666668</v>
          </cell>
          <cell r="AO574" t="str">
            <v>65b</v>
          </cell>
        </row>
        <row r="575">
          <cell r="AB575">
            <v>382.69</v>
          </cell>
          <cell r="AN575">
            <v>2981.5475000000001</v>
          </cell>
          <cell r="AO575" t="str">
            <v>65b</v>
          </cell>
        </row>
        <row r="576">
          <cell r="AB576">
            <v>16434.43</v>
          </cell>
          <cell r="AN576">
            <v>23008.210000000003</v>
          </cell>
          <cell r="AO576" t="str">
            <v>65b</v>
          </cell>
        </row>
        <row r="577">
          <cell r="AB577">
            <v>87974.39</v>
          </cell>
          <cell r="AN577">
            <v>87974.39</v>
          </cell>
          <cell r="AO577" t="str">
            <v>65b</v>
          </cell>
        </row>
        <row r="578">
          <cell r="AB578">
            <v>36410.67</v>
          </cell>
          <cell r="AN578">
            <v>8473.5445833333342</v>
          </cell>
          <cell r="AO578" t="str">
            <v>65b</v>
          </cell>
        </row>
        <row r="579">
          <cell r="AB579">
            <v>0</v>
          </cell>
          <cell r="AN579">
            <v>0</v>
          </cell>
        </row>
        <row r="580">
          <cell r="AB580">
            <v>0</v>
          </cell>
          <cell r="AN580">
            <v>0</v>
          </cell>
        </row>
        <row r="581">
          <cell r="AB581">
            <v>4111524.21</v>
          </cell>
          <cell r="AN581">
            <v>1278687.9079166667</v>
          </cell>
        </row>
        <row r="582">
          <cell r="AB582">
            <v>637840.78</v>
          </cell>
          <cell r="AN582">
            <v>144359.67166666666</v>
          </cell>
          <cell r="AO582" t="str">
            <v>65</v>
          </cell>
          <cell r="AP582" t="str">
            <v xml:space="preserve">  </v>
          </cell>
        </row>
        <row r="583">
          <cell r="AB583">
            <v>187663.85</v>
          </cell>
          <cell r="AN583">
            <v>109085.04625000001</v>
          </cell>
        </row>
        <row r="584">
          <cell r="AB584">
            <v>90375.05</v>
          </cell>
          <cell r="AN584">
            <v>53926.082083333335</v>
          </cell>
          <cell r="AO584" t="str">
            <v>65</v>
          </cell>
          <cell r="AP584" t="str">
            <v xml:space="preserve">  </v>
          </cell>
        </row>
        <row r="585">
          <cell r="AB585">
            <v>0</v>
          </cell>
          <cell r="AN585">
            <v>10585.2075</v>
          </cell>
          <cell r="AO585" t="str">
            <v>65a</v>
          </cell>
        </row>
        <row r="586">
          <cell r="AB586">
            <v>805238.1</v>
          </cell>
          <cell r="AN586">
            <v>403096.91166666668</v>
          </cell>
        </row>
        <row r="587">
          <cell r="AB587">
            <v>372546.16</v>
          </cell>
          <cell r="AN587">
            <v>189152.93999999997</v>
          </cell>
          <cell r="AO587" t="str">
            <v>65</v>
          </cell>
          <cell r="AP587" t="str">
            <v xml:space="preserve">  </v>
          </cell>
        </row>
        <row r="588">
          <cell r="AB588">
            <v>-5104426.16</v>
          </cell>
          <cell r="AN588">
            <v>-1790443.5249999997</v>
          </cell>
        </row>
        <row r="589">
          <cell r="AB589">
            <v>-1100761.99</v>
          </cell>
          <cell r="AN589">
            <v>-387028.17458333331</v>
          </cell>
          <cell r="AO589" t="str">
            <v>65</v>
          </cell>
          <cell r="AP589" t="str">
            <v xml:space="preserve">  </v>
          </cell>
        </row>
        <row r="590">
          <cell r="AB590">
            <v>1830715.29</v>
          </cell>
          <cell r="AN590">
            <v>549882.87708333321</v>
          </cell>
        </row>
        <row r="591">
          <cell r="AB591">
            <v>0</v>
          </cell>
          <cell r="AN591">
            <v>0</v>
          </cell>
          <cell r="AO591" t="str">
            <v>52</v>
          </cell>
        </row>
        <row r="592">
          <cell r="AB592">
            <v>187781.41</v>
          </cell>
          <cell r="AN592">
            <v>72189.946249999994</v>
          </cell>
          <cell r="AO592" t="str">
            <v>52</v>
          </cell>
        </row>
        <row r="593">
          <cell r="AB593">
            <v>17878.21</v>
          </cell>
          <cell r="AN593">
            <v>6774.901249999999</v>
          </cell>
          <cell r="AO593" t="str">
            <v>52</v>
          </cell>
        </row>
        <row r="594">
          <cell r="AB594">
            <v>0</v>
          </cell>
          <cell r="AN594">
            <v>0</v>
          </cell>
          <cell r="AO594" t="str">
            <v>66</v>
          </cell>
        </row>
        <row r="595">
          <cell r="AB595">
            <v>-1053090.1599999999</v>
          </cell>
          <cell r="AN595">
            <v>-571963.74708333332</v>
          </cell>
          <cell r="AO595" t="str">
            <v>66</v>
          </cell>
        </row>
        <row r="596">
          <cell r="AB596">
            <v>0</v>
          </cell>
          <cell r="AN596">
            <v>0</v>
          </cell>
          <cell r="AO596" t="str">
            <v>66</v>
          </cell>
        </row>
        <row r="597">
          <cell r="AB597">
            <v>394566.19</v>
          </cell>
          <cell r="AN597">
            <v>338563.01666666666</v>
          </cell>
          <cell r="AO597" t="str">
            <v>66</v>
          </cell>
        </row>
        <row r="598">
          <cell r="AB598">
            <v>-979736.54</v>
          </cell>
          <cell r="AN598">
            <v>-328040.98666666663</v>
          </cell>
          <cell r="AO598" t="str">
            <v>66</v>
          </cell>
        </row>
        <row r="599">
          <cell r="AB599">
            <v>-398.85</v>
          </cell>
          <cell r="AN599">
            <v>15467.631249999997</v>
          </cell>
          <cell r="AO599" t="str">
            <v>66</v>
          </cell>
        </row>
        <row r="600">
          <cell r="AB600">
            <v>4770.29</v>
          </cell>
          <cell r="AN600">
            <v>16349.248750000006</v>
          </cell>
          <cell r="AO600" t="str">
            <v>66</v>
          </cell>
        </row>
        <row r="601">
          <cell r="AB601">
            <v>0</v>
          </cell>
          <cell r="AN601">
            <v>0</v>
          </cell>
          <cell r="AO601" t="str">
            <v>66</v>
          </cell>
        </row>
        <row r="602">
          <cell r="AB602">
            <v>0</v>
          </cell>
          <cell r="AN602">
            <v>0</v>
          </cell>
          <cell r="AO602" t="str">
            <v>66</v>
          </cell>
        </row>
        <row r="603">
          <cell r="AB603">
            <v>0</v>
          </cell>
          <cell r="AN603">
            <v>-67.651666666666671</v>
          </cell>
          <cell r="AO603" t="str">
            <v>66</v>
          </cell>
        </row>
        <row r="604">
          <cell r="AB604">
            <v>0</v>
          </cell>
          <cell r="AN604">
            <v>0</v>
          </cell>
          <cell r="AO604" t="str">
            <v>66</v>
          </cell>
        </row>
        <row r="605">
          <cell r="AB605">
            <v>-552356.63</v>
          </cell>
          <cell r="AN605">
            <v>294637.04416666663</v>
          </cell>
          <cell r="AO605" t="str">
            <v>66</v>
          </cell>
        </row>
        <row r="606">
          <cell r="AB606">
            <v>0</v>
          </cell>
          <cell r="AN606">
            <v>0</v>
          </cell>
          <cell r="AO606" t="str">
            <v>66</v>
          </cell>
        </row>
        <row r="607">
          <cell r="AB607">
            <v>0</v>
          </cell>
          <cell r="AN607">
            <v>-89.583333333333329</v>
          </cell>
          <cell r="AO607" t="str">
            <v>66</v>
          </cell>
        </row>
        <row r="608">
          <cell r="AB608">
            <v>0</v>
          </cell>
          <cell r="AN608">
            <v>0</v>
          </cell>
          <cell r="AO608" t="str">
            <v>66</v>
          </cell>
        </row>
        <row r="609">
          <cell r="AB609">
            <v>0</v>
          </cell>
          <cell r="AN609">
            <v>0</v>
          </cell>
          <cell r="AO609" t="str">
            <v>66</v>
          </cell>
        </row>
        <row r="610">
          <cell r="AB610">
            <v>0</v>
          </cell>
          <cell r="AN610">
            <v>0</v>
          </cell>
          <cell r="AO610" t="str">
            <v>66</v>
          </cell>
        </row>
        <row r="611">
          <cell r="AB611">
            <v>0</v>
          </cell>
          <cell r="AN611">
            <v>619.84625000000005</v>
          </cell>
          <cell r="AO611" t="str">
            <v>66</v>
          </cell>
        </row>
        <row r="612">
          <cell r="AB612">
            <v>0</v>
          </cell>
          <cell r="AN612">
            <v>1436.0620833333335</v>
          </cell>
          <cell r="AO612" t="str">
            <v>66</v>
          </cell>
        </row>
        <row r="613">
          <cell r="AB613">
            <v>0</v>
          </cell>
          <cell r="AN613">
            <v>12878.130833333335</v>
          </cell>
          <cell r="AO613" t="str">
            <v>66</v>
          </cell>
        </row>
        <row r="614">
          <cell r="AB614">
            <v>0</v>
          </cell>
          <cell r="AN614">
            <v>912.48083333333341</v>
          </cell>
          <cell r="AO614" t="str">
            <v>66</v>
          </cell>
        </row>
        <row r="615">
          <cell r="AB615">
            <v>0</v>
          </cell>
          <cell r="AN615">
            <v>303.78125</v>
          </cell>
          <cell r="AO615" t="str">
            <v>66</v>
          </cell>
        </row>
        <row r="616">
          <cell r="AB616">
            <v>0</v>
          </cell>
          <cell r="AN616">
            <v>499.4708333333333</v>
          </cell>
          <cell r="AO616" t="str">
            <v>66</v>
          </cell>
        </row>
        <row r="617">
          <cell r="AB617">
            <v>0</v>
          </cell>
          <cell r="AN617">
            <v>-261.05416666666667</v>
          </cell>
          <cell r="AO617" t="str">
            <v>66</v>
          </cell>
        </row>
        <row r="618">
          <cell r="AB618">
            <v>0</v>
          </cell>
          <cell r="AN618">
            <v>60.588333333333331</v>
          </cell>
          <cell r="AO618" t="str">
            <v>66</v>
          </cell>
        </row>
        <row r="619">
          <cell r="AB619">
            <v>0</v>
          </cell>
          <cell r="AN619">
            <v>282.75166666666667</v>
          </cell>
          <cell r="AO619" t="str">
            <v>66</v>
          </cell>
        </row>
        <row r="620">
          <cell r="AB620">
            <v>0</v>
          </cell>
          <cell r="AN620">
            <v>0</v>
          </cell>
          <cell r="AO620" t="str">
            <v>66</v>
          </cell>
        </row>
        <row r="621">
          <cell r="AB621">
            <v>0</v>
          </cell>
          <cell r="AN621">
            <v>0</v>
          </cell>
          <cell r="AO621" t="str">
            <v>66</v>
          </cell>
        </row>
        <row r="622">
          <cell r="AB622">
            <v>0</v>
          </cell>
          <cell r="AN622">
            <v>0</v>
          </cell>
          <cell r="AO622" t="str">
            <v>66</v>
          </cell>
        </row>
        <row r="623">
          <cell r="AB623">
            <v>0</v>
          </cell>
          <cell r="AN623">
            <v>0</v>
          </cell>
          <cell r="AO623" t="str">
            <v>66</v>
          </cell>
        </row>
        <row r="624">
          <cell r="AB624">
            <v>0</v>
          </cell>
          <cell r="AN624">
            <v>0</v>
          </cell>
          <cell r="AO624" t="str">
            <v>66</v>
          </cell>
        </row>
        <row r="625">
          <cell r="AB625">
            <v>0</v>
          </cell>
          <cell r="AN625">
            <v>0</v>
          </cell>
          <cell r="AO625" t="str">
            <v>66</v>
          </cell>
        </row>
        <row r="626">
          <cell r="AB626">
            <v>0</v>
          </cell>
          <cell r="AN626">
            <v>-1311.0908333333334</v>
          </cell>
          <cell r="AO626" t="str">
            <v>66</v>
          </cell>
        </row>
        <row r="627">
          <cell r="AB627">
            <v>0</v>
          </cell>
          <cell r="AN627">
            <v>-16.465</v>
          </cell>
          <cell r="AO627" t="str">
            <v>66</v>
          </cell>
        </row>
        <row r="628">
          <cell r="AB628">
            <v>-163837.85999999999</v>
          </cell>
          <cell r="AN628">
            <v>-80999.089999999982</v>
          </cell>
          <cell r="AO628" t="str">
            <v>46</v>
          </cell>
        </row>
        <row r="629">
          <cell r="AB629">
            <v>6468.93</v>
          </cell>
          <cell r="AN629">
            <v>21766.872916666664</v>
          </cell>
          <cell r="AO629" t="str">
            <v>45</v>
          </cell>
        </row>
        <row r="630">
          <cell r="AB630">
            <v>1009412.27</v>
          </cell>
          <cell r="AN630">
            <v>626744.55624999991</v>
          </cell>
          <cell r="AO630" t="str">
            <v>46</v>
          </cell>
        </row>
        <row r="631">
          <cell r="AB631">
            <v>0</v>
          </cell>
          <cell r="AN631">
            <v>0</v>
          </cell>
          <cell r="AO631" t="str">
            <v>11</v>
          </cell>
        </row>
        <row r="632">
          <cell r="AB632">
            <v>1743402.81</v>
          </cell>
          <cell r="AN632">
            <v>1241972.5341666669</v>
          </cell>
          <cell r="AO632" t="str">
            <v>65a</v>
          </cell>
        </row>
        <row r="633">
          <cell r="AB633">
            <v>1438.7</v>
          </cell>
          <cell r="AN633">
            <v>297.21833333333336</v>
          </cell>
          <cell r="AO633" t="str">
            <v>65a</v>
          </cell>
        </row>
        <row r="634">
          <cell r="AB634">
            <v>0</v>
          </cell>
          <cell r="AN634">
            <v>40.083333333333336</v>
          </cell>
          <cell r="AO634" t="str">
            <v>47</v>
          </cell>
        </row>
        <row r="635">
          <cell r="AB635">
            <v>10555000</v>
          </cell>
          <cell r="AN635">
            <v>10420892.5</v>
          </cell>
          <cell r="AO635" t="str">
            <v>66</v>
          </cell>
        </row>
        <row r="636">
          <cell r="AB636">
            <v>4472.4399999999996</v>
          </cell>
          <cell r="AN636">
            <v>186.35166666666666</v>
          </cell>
          <cell r="AO636" t="str">
            <v>65</v>
          </cell>
        </row>
        <row r="637">
          <cell r="AB637">
            <v>109523230.25</v>
          </cell>
          <cell r="AN637">
            <v>83276858.479166672</v>
          </cell>
          <cell r="AO637" t="str">
            <v>65a</v>
          </cell>
        </row>
        <row r="638">
          <cell r="AB638">
            <v>8239.25</v>
          </cell>
          <cell r="AN638">
            <v>3370.8970833333333</v>
          </cell>
          <cell r="AO638" t="str">
            <v>47</v>
          </cell>
        </row>
        <row r="639">
          <cell r="AB639">
            <v>62194.09</v>
          </cell>
          <cell r="AN639">
            <v>131288.21666666665</v>
          </cell>
          <cell r="AO639" t="str">
            <v>47</v>
          </cell>
        </row>
        <row r="640">
          <cell r="AB640">
            <v>0</v>
          </cell>
          <cell r="AN640">
            <v>0</v>
          </cell>
          <cell r="AO640" t="str">
            <v>47</v>
          </cell>
        </row>
        <row r="641">
          <cell r="AB641">
            <v>-502.28</v>
          </cell>
          <cell r="AN641">
            <v>4.7566666666666704</v>
          </cell>
          <cell r="AO641" t="str">
            <v>65</v>
          </cell>
        </row>
        <row r="642">
          <cell r="AB642">
            <v>1536.17</v>
          </cell>
          <cell r="AN642">
            <v>740.12208333333331</v>
          </cell>
          <cell r="AO642" t="str">
            <v>65a</v>
          </cell>
        </row>
        <row r="643">
          <cell r="AB643">
            <v>682204.74</v>
          </cell>
          <cell r="AN643">
            <v>845397.6529166667</v>
          </cell>
          <cell r="AO643" t="str">
            <v>46</v>
          </cell>
        </row>
        <row r="644">
          <cell r="AB644">
            <v>369910.57</v>
          </cell>
          <cell r="AN644">
            <v>395421.61000000004</v>
          </cell>
        </row>
        <row r="645">
          <cell r="AB645">
            <v>815</v>
          </cell>
          <cell r="AN645">
            <v>169.79166666666666</v>
          </cell>
          <cell r="AO645" t="str">
            <v>11</v>
          </cell>
        </row>
        <row r="646">
          <cell r="AB646">
            <v>0</v>
          </cell>
          <cell r="AN646">
            <v>632940.83333333337</v>
          </cell>
          <cell r="AO646">
            <v>65</v>
          </cell>
        </row>
        <row r="647">
          <cell r="AB647">
            <v>0</v>
          </cell>
          <cell r="AN647">
            <v>26536.914999999997</v>
          </cell>
          <cell r="AO647" t="str">
            <v>66A</v>
          </cell>
        </row>
        <row r="648">
          <cell r="AB648">
            <v>0</v>
          </cell>
          <cell r="AN648">
            <v>404.625</v>
          </cell>
        </row>
        <row r="649">
          <cell r="AB649">
            <v>0</v>
          </cell>
          <cell r="AN649">
            <v>0</v>
          </cell>
        </row>
        <row r="650">
          <cell r="AB650">
            <v>0</v>
          </cell>
          <cell r="AN650">
            <v>0</v>
          </cell>
        </row>
        <row r="651">
          <cell r="AB651">
            <v>0</v>
          </cell>
          <cell r="AN651">
            <v>0</v>
          </cell>
        </row>
        <row r="652">
          <cell r="AB652">
            <v>26387</v>
          </cell>
          <cell r="AN652">
            <v>3429.4166666666665</v>
          </cell>
          <cell r="AO652" t="str">
            <v>11</v>
          </cell>
        </row>
        <row r="653">
          <cell r="AB653">
            <v>42523.5</v>
          </cell>
          <cell r="AN653">
            <v>6513.354166666667</v>
          </cell>
          <cell r="AO653" t="str">
            <v>11</v>
          </cell>
        </row>
        <row r="654">
          <cell r="AB654">
            <v>0</v>
          </cell>
          <cell r="AN654">
            <v>17.708333333333332</v>
          </cell>
          <cell r="AO654" t="str">
            <v>11</v>
          </cell>
        </row>
        <row r="655">
          <cell r="AB655">
            <v>0</v>
          </cell>
          <cell r="AN655">
            <v>0</v>
          </cell>
        </row>
        <row r="656">
          <cell r="AB656">
            <v>0</v>
          </cell>
          <cell r="AN656">
            <v>172.70749999999998</v>
          </cell>
          <cell r="AO656" t="str">
            <v>11</v>
          </cell>
        </row>
        <row r="657">
          <cell r="AB657">
            <v>0</v>
          </cell>
          <cell r="AN657">
            <v>43.414583333333326</v>
          </cell>
          <cell r="AO657" t="str">
            <v>65</v>
          </cell>
        </row>
        <row r="658">
          <cell r="AB658">
            <v>103528.11</v>
          </cell>
          <cell r="AN658">
            <v>157730.30333333334</v>
          </cell>
          <cell r="AO658" t="str">
            <v>11</v>
          </cell>
        </row>
        <row r="659">
          <cell r="AB659">
            <v>0</v>
          </cell>
          <cell r="AN659">
            <v>10339.358333333334</v>
          </cell>
          <cell r="AO659" t="str">
            <v>11</v>
          </cell>
        </row>
        <row r="660">
          <cell r="AB660">
            <v>0</v>
          </cell>
          <cell r="AN660">
            <v>0</v>
          </cell>
          <cell r="AO660" t="str">
            <v>65</v>
          </cell>
        </row>
        <row r="661">
          <cell r="AB661">
            <v>6182.31</v>
          </cell>
          <cell r="AN661">
            <v>4723.0045833333334</v>
          </cell>
          <cell r="AO661">
            <v>65</v>
          </cell>
        </row>
        <row r="662">
          <cell r="AB662">
            <v>0</v>
          </cell>
          <cell r="AN662">
            <v>0</v>
          </cell>
        </row>
        <row r="663">
          <cell r="AB663">
            <v>0</v>
          </cell>
          <cell r="AN663">
            <v>0</v>
          </cell>
        </row>
        <row r="664">
          <cell r="AB664">
            <v>0</v>
          </cell>
          <cell r="AN664">
            <v>0</v>
          </cell>
          <cell r="AO664" t="str">
            <v>11</v>
          </cell>
        </row>
        <row r="665">
          <cell r="AB665">
            <v>0</v>
          </cell>
          <cell r="AN665">
            <v>0</v>
          </cell>
          <cell r="AO665" t="str">
            <v>41</v>
          </cell>
        </row>
        <row r="666">
          <cell r="AB666">
            <v>0</v>
          </cell>
          <cell r="AN666">
            <v>2514014.7916666665</v>
          </cell>
          <cell r="AO666" t="str">
            <v>41</v>
          </cell>
        </row>
        <row r="667">
          <cell r="AB667">
            <v>0</v>
          </cell>
          <cell r="AN667">
            <v>-879905.20833333337</v>
          </cell>
          <cell r="AO667" t="str">
            <v>41</v>
          </cell>
        </row>
        <row r="668">
          <cell r="AB668">
            <v>0</v>
          </cell>
          <cell r="AN668">
            <v>0</v>
          </cell>
          <cell r="AO668" t="str">
            <v>41</v>
          </cell>
        </row>
        <row r="669">
          <cell r="AB669">
            <v>0</v>
          </cell>
          <cell r="AN669">
            <v>0</v>
          </cell>
          <cell r="AO669" t="str">
            <v>41</v>
          </cell>
        </row>
        <row r="670">
          <cell r="AB670">
            <v>59899</v>
          </cell>
          <cell r="AN670">
            <v>-2834736.8333333335</v>
          </cell>
          <cell r="AO670" t="str">
            <v>41</v>
          </cell>
        </row>
        <row r="671">
          <cell r="AB671">
            <v>0</v>
          </cell>
          <cell r="AN671">
            <v>0</v>
          </cell>
          <cell r="AO671" t="str">
            <v>11</v>
          </cell>
        </row>
        <row r="672">
          <cell r="AB672">
            <v>524.9</v>
          </cell>
          <cell r="AN672">
            <v>7580.0358333333288</v>
          </cell>
          <cell r="AO672" t="str">
            <v>41</v>
          </cell>
        </row>
        <row r="673">
          <cell r="AB673">
            <v>62572.92</v>
          </cell>
          <cell r="AN673">
            <v>257985.48</v>
          </cell>
          <cell r="AO673" t="str">
            <v>11</v>
          </cell>
        </row>
        <row r="674">
          <cell r="AB674">
            <v>0</v>
          </cell>
          <cell r="AN674">
            <v>16279.333333333334</v>
          </cell>
          <cell r="AO674" t="str">
            <v>11</v>
          </cell>
        </row>
        <row r="675">
          <cell r="AB675">
            <v>0</v>
          </cell>
          <cell r="AN675">
            <v>396079.33416666667</v>
          </cell>
          <cell r="AO675" t="str">
            <v>11</v>
          </cell>
        </row>
        <row r="676">
          <cell r="AB676">
            <v>0</v>
          </cell>
          <cell r="AN676">
            <v>60431.485000000008</v>
          </cell>
          <cell r="AO676" t="str">
            <v>11</v>
          </cell>
        </row>
        <row r="677">
          <cell r="AB677">
            <v>0</v>
          </cell>
          <cell r="AN677">
            <v>0</v>
          </cell>
          <cell r="AO677" t="str">
            <v>11</v>
          </cell>
        </row>
        <row r="678">
          <cell r="AB678">
            <v>0</v>
          </cell>
          <cell r="AN678">
            <v>0</v>
          </cell>
          <cell r="AO678" t="str">
            <v>41</v>
          </cell>
        </row>
        <row r="679">
          <cell r="AB679">
            <v>31524576.989999998</v>
          </cell>
          <cell r="AN679">
            <v>34386858.559999995</v>
          </cell>
          <cell r="AO679">
            <v>65</v>
          </cell>
        </row>
        <row r="680">
          <cell r="AB680">
            <v>-58100975.340000004</v>
          </cell>
          <cell r="AN680">
            <v>-58328050.006666668</v>
          </cell>
          <cell r="AO680">
            <v>65</v>
          </cell>
        </row>
        <row r="681">
          <cell r="AB681">
            <v>36510290.5</v>
          </cell>
          <cell r="AN681">
            <v>36348109.22291667</v>
          </cell>
          <cell r="AO681">
            <v>65</v>
          </cell>
        </row>
        <row r="682">
          <cell r="AB682">
            <v>9350129.5299999993</v>
          </cell>
          <cell r="AN682">
            <v>9349896.459999999</v>
          </cell>
          <cell r="AO682">
            <v>65</v>
          </cell>
        </row>
        <row r="683">
          <cell r="AB683">
            <v>209796.52</v>
          </cell>
          <cell r="AN683">
            <v>209796.52</v>
          </cell>
          <cell r="AO683">
            <v>65</v>
          </cell>
        </row>
        <row r="684">
          <cell r="AB684">
            <v>1240172.07</v>
          </cell>
          <cell r="AN684">
            <v>1239088.45</v>
          </cell>
          <cell r="AO684">
            <v>65</v>
          </cell>
        </row>
        <row r="685">
          <cell r="AB685">
            <v>7601.05</v>
          </cell>
          <cell r="AN685">
            <v>7601.050000000002</v>
          </cell>
          <cell r="AO685">
            <v>65</v>
          </cell>
        </row>
        <row r="686">
          <cell r="AB686">
            <v>1907673.02</v>
          </cell>
          <cell r="AN686">
            <v>1843181.1450000003</v>
          </cell>
          <cell r="AO686">
            <v>65</v>
          </cell>
        </row>
        <row r="687">
          <cell r="AB687">
            <v>2576768.5099999998</v>
          </cell>
          <cell r="AN687">
            <v>2577977.959999999</v>
          </cell>
          <cell r="AO687">
            <v>65</v>
          </cell>
        </row>
        <row r="688">
          <cell r="AB688">
            <v>619435.48</v>
          </cell>
          <cell r="AN688">
            <v>535505.86666666658</v>
          </cell>
          <cell r="AO688">
            <v>65</v>
          </cell>
        </row>
        <row r="689">
          <cell r="AB689">
            <v>366.95</v>
          </cell>
          <cell r="AN689">
            <v>366.94999999999987</v>
          </cell>
          <cell r="AO689">
            <v>65</v>
          </cell>
        </row>
        <row r="690">
          <cell r="AB690">
            <v>-25835.27</v>
          </cell>
          <cell r="AN690">
            <v>-25835.27</v>
          </cell>
          <cell r="AO690">
            <v>65</v>
          </cell>
        </row>
        <row r="691">
          <cell r="AB691">
            <v>405426.67</v>
          </cell>
          <cell r="AN691">
            <v>405426.67</v>
          </cell>
          <cell r="AO691">
            <v>65</v>
          </cell>
        </row>
        <row r="692">
          <cell r="AB692">
            <v>686461.83</v>
          </cell>
          <cell r="AN692">
            <v>673468.35374999989</v>
          </cell>
          <cell r="AO692">
            <v>65</v>
          </cell>
        </row>
        <row r="693">
          <cell r="AB693">
            <v>9152.75</v>
          </cell>
          <cell r="AN693">
            <v>9152.75</v>
          </cell>
          <cell r="AO693">
            <v>65</v>
          </cell>
        </row>
        <row r="694">
          <cell r="AB694">
            <v>1451535.06</v>
          </cell>
          <cell r="AN694">
            <v>1292181.8895833334</v>
          </cell>
          <cell r="AO694">
            <v>65</v>
          </cell>
        </row>
        <row r="695">
          <cell r="AB695">
            <v>2275131.77</v>
          </cell>
          <cell r="AN695">
            <v>2097071.9595833335</v>
          </cell>
          <cell r="AO695">
            <v>65</v>
          </cell>
        </row>
        <row r="696">
          <cell r="AB696">
            <v>995</v>
          </cell>
          <cell r="AN696">
            <v>995</v>
          </cell>
          <cell r="AO696">
            <v>65</v>
          </cell>
        </row>
        <row r="697">
          <cell r="AB697">
            <v>1519</v>
          </cell>
          <cell r="AN697">
            <v>1519</v>
          </cell>
          <cell r="AO697">
            <v>65</v>
          </cell>
        </row>
        <row r="698">
          <cell r="AB698">
            <v>83002.97</v>
          </cell>
          <cell r="AN698">
            <v>25795.207083333331</v>
          </cell>
          <cell r="AO698">
            <v>65</v>
          </cell>
        </row>
        <row r="699">
          <cell r="AB699">
            <v>1815753.94</v>
          </cell>
          <cell r="AN699">
            <v>1669958.1545833333</v>
          </cell>
          <cell r="AO699">
            <v>65</v>
          </cell>
        </row>
        <row r="700">
          <cell r="AB700">
            <v>3578471.46</v>
          </cell>
          <cell r="AN700">
            <v>3043446.16</v>
          </cell>
          <cell r="AO700">
            <v>65</v>
          </cell>
        </row>
        <row r="701">
          <cell r="AB701">
            <v>-1154425.72</v>
          </cell>
          <cell r="AN701">
            <v>-598835.77500000002</v>
          </cell>
          <cell r="AO701" t="str">
            <v>65</v>
          </cell>
        </row>
        <row r="702">
          <cell r="AB702">
            <v>66942.149999999994</v>
          </cell>
          <cell r="AN702">
            <v>66942.150000000009</v>
          </cell>
          <cell r="AO702">
            <v>65</v>
          </cell>
        </row>
        <row r="703">
          <cell r="AB703">
            <v>1729467.71</v>
          </cell>
          <cell r="AN703">
            <v>1256455.0979166667</v>
          </cell>
          <cell r="AO703" t="str">
            <v>65</v>
          </cell>
        </row>
        <row r="704">
          <cell r="AB704">
            <v>2694999.3</v>
          </cell>
          <cell r="AN704">
            <v>3247252.6575000002</v>
          </cell>
        </row>
        <row r="705">
          <cell r="AB705">
            <v>0</v>
          </cell>
          <cell r="AN705">
            <v>0</v>
          </cell>
          <cell r="AO705" t="str">
            <v>23</v>
          </cell>
        </row>
        <row r="706">
          <cell r="AB706">
            <v>240686</v>
          </cell>
          <cell r="AN706">
            <v>249854</v>
          </cell>
          <cell r="AO706" t="str">
            <v>12</v>
          </cell>
        </row>
        <row r="707">
          <cell r="AB707">
            <v>0</v>
          </cell>
          <cell r="AN707">
            <v>0</v>
          </cell>
          <cell r="AO707" t="str">
            <v>12</v>
          </cell>
        </row>
        <row r="708">
          <cell r="AB708">
            <v>0</v>
          </cell>
          <cell r="AN708">
            <v>0</v>
          </cell>
          <cell r="AO708" t="str">
            <v>12</v>
          </cell>
        </row>
        <row r="709">
          <cell r="AB709">
            <v>0</v>
          </cell>
          <cell r="AN709">
            <v>0</v>
          </cell>
          <cell r="AO709" t="str">
            <v>12</v>
          </cell>
        </row>
        <row r="710">
          <cell r="AB710">
            <v>0</v>
          </cell>
          <cell r="AN710">
            <v>855.84250000000009</v>
          </cell>
          <cell r="AO710" t="str">
            <v>12</v>
          </cell>
        </row>
        <row r="711">
          <cell r="AB711">
            <v>0</v>
          </cell>
          <cell r="AN711">
            <v>0</v>
          </cell>
          <cell r="AO711" t="str">
            <v>12</v>
          </cell>
        </row>
        <row r="712">
          <cell r="AB712">
            <v>81126.63</v>
          </cell>
          <cell r="AN712">
            <v>96295.335000000006</v>
          </cell>
          <cell r="AO712" t="str">
            <v>12</v>
          </cell>
        </row>
        <row r="713">
          <cell r="AB713">
            <v>0</v>
          </cell>
          <cell r="AN713">
            <v>0</v>
          </cell>
          <cell r="AO713" t="str">
            <v>12</v>
          </cell>
        </row>
        <row r="714">
          <cell r="AB714">
            <v>0</v>
          </cell>
          <cell r="AN714">
            <v>0</v>
          </cell>
          <cell r="AO714" t="str">
            <v>12</v>
          </cell>
        </row>
        <row r="715">
          <cell r="AB715">
            <v>363928.58</v>
          </cell>
          <cell r="AN715">
            <v>418517.87875000009</v>
          </cell>
          <cell r="AO715" t="str">
            <v>12</v>
          </cell>
        </row>
        <row r="716">
          <cell r="AB716">
            <v>0</v>
          </cell>
          <cell r="AN716">
            <v>-8.3333333333333339E-4</v>
          </cell>
          <cell r="AO716" t="str">
            <v>12</v>
          </cell>
        </row>
        <row r="717">
          <cell r="AB717">
            <v>3433896.22</v>
          </cell>
          <cell r="AN717">
            <v>3518336.3049999997</v>
          </cell>
          <cell r="AO717" t="str">
            <v>12</v>
          </cell>
        </row>
        <row r="718">
          <cell r="AB718">
            <v>0</v>
          </cell>
          <cell r="AN718">
            <v>38990.298750000009</v>
          </cell>
          <cell r="AO718" t="str">
            <v>12</v>
          </cell>
        </row>
        <row r="719">
          <cell r="AB719">
            <v>0</v>
          </cell>
          <cell r="AN719">
            <v>375013.89624999999</v>
          </cell>
          <cell r="AO719" t="str">
            <v>12</v>
          </cell>
        </row>
        <row r="720">
          <cell r="AB720">
            <v>0</v>
          </cell>
          <cell r="AN720">
            <v>252932.77000000002</v>
          </cell>
          <cell r="AO720" t="str">
            <v>12</v>
          </cell>
        </row>
        <row r="721">
          <cell r="AB721">
            <v>0</v>
          </cell>
          <cell r="AN721">
            <v>160976.35416666666</v>
          </cell>
          <cell r="AO721" t="str">
            <v>12</v>
          </cell>
        </row>
        <row r="722">
          <cell r="AB722">
            <v>204998.61</v>
          </cell>
          <cell r="AN722">
            <v>451013.74500000005</v>
          </cell>
          <cell r="AO722" t="str">
            <v>12</v>
          </cell>
        </row>
        <row r="723">
          <cell r="AB723">
            <v>51607.44</v>
          </cell>
          <cell r="AN723">
            <v>53357.49</v>
          </cell>
          <cell r="AO723" t="str">
            <v>12</v>
          </cell>
        </row>
        <row r="724">
          <cell r="AB724">
            <v>1246922.58</v>
          </cell>
          <cell r="AN724">
            <v>682048.96750000003</v>
          </cell>
          <cell r="AO724" t="str">
            <v>12</v>
          </cell>
        </row>
        <row r="725">
          <cell r="AB725">
            <v>947558.57</v>
          </cell>
          <cell r="AN725">
            <v>518301.1020833333</v>
          </cell>
          <cell r="AO725" t="str">
            <v>12</v>
          </cell>
        </row>
        <row r="726">
          <cell r="AB726">
            <v>2901380.85</v>
          </cell>
          <cell r="AN726">
            <v>1587014.1762499998</v>
          </cell>
          <cell r="AO726" t="str">
            <v>12</v>
          </cell>
        </row>
        <row r="727">
          <cell r="AB727">
            <v>885498.17</v>
          </cell>
          <cell r="AN727">
            <v>445254.93208333332</v>
          </cell>
          <cell r="AO727" t="str">
            <v>12</v>
          </cell>
        </row>
        <row r="728">
          <cell r="AB728">
            <v>20824.89</v>
          </cell>
          <cell r="AN728">
            <v>11446.592083333331</v>
          </cell>
          <cell r="AO728" t="str">
            <v>12</v>
          </cell>
        </row>
        <row r="729">
          <cell r="AB729">
            <v>48590.85</v>
          </cell>
          <cell r="AN729">
            <v>26708.416249999995</v>
          </cell>
          <cell r="AO729" t="str">
            <v>12</v>
          </cell>
        </row>
        <row r="730">
          <cell r="AB730">
            <v>21683.19</v>
          </cell>
          <cell r="AN730">
            <v>12627.516250000001</v>
          </cell>
          <cell r="AO730" t="str">
            <v>12</v>
          </cell>
        </row>
        <row r="731">
          <cell r="AB731">
            <v>1182021.1399999999</v>
          </cell>
          <cell r="AN731">
            <v>447597.21083333337</v>
          </cell>
          <cell r="AO731" t="str">
            <v>12</v>
          </cell>
        </row>
        <row r="732">
          <cell r="AB732">
            <v>914262.01</v>
          </cell>
          <cell r="AN732">
            <v>349365.44124999997</v>
          </cell>
          <cell r="AO732" t="str">
            <v>12</v>
          </cell>
        </row>
        <row r="733">
          <cell r="AB733">
            <v>131262.21</v>
          </cell>
          <cell r="AN733">
            <v>50144.346249999995</v>
          </cell>
          <cell r="AO733" t="str">
            <v>12</v>
          </cell>
        </row>
        <row r="734">
          <cell r="AB734">
            <v>211343.67</v>
          </cell>
          <cell r="AN734">
            <v>26491.957916666666</v>
          </cell>
          <cell r="AO734" t="str">
            <v>12</v>
          </cell>
        </row>
        <row r="735">
          <cell r="AB735">
            <v>16933402.649999999</v>
          </cell>
          <cell r="AN735">
            <v>2423547.3450000002</v>
          </cell>
          <cell r="AO735">
            <v>65</v>
          </cell>
        </row>
        <row r="736">
          <cell r="AB736">
            <v>-7524234.4400000004</v>
          </cell>
          <cell r="AN736">
            <v>-24274078.705416668</v>
          </cell>
          <cell r="AO736">
            <v>65</v>
          </cell>
        </row>
        <row r="737">
          <cell r="AB737">
            <v>0</v>
          </cell>
          <cell r="AN737">
            <v>0</v>
          </cell>
          <cell r="AO737">
            <v>65</v>
          </cell>
        </row>
        <row r="738">
          <cell r="AB738">
            <v>-16440523.59</v>
          </cell>
          <cell r="AN738">
            <v>-25984664.073333338</v>
          </cell>
          <cell r="AO738">
            <v>65</v>
          </cell>
        </row>
        <row r="739">
          <cell r="AB739">
            <v>135186.18</v>
          </cell>
          <cell r="AN739">
            <v>-949375.49624999997</v>
          </cell>
          <cell r="AO739" t="str">
            <v>65</v>
          </cell>
        </row>
        <row r="740">
          <cell r="AB740">
            <v>119544.02</v>
          </cell>
          <cell r="AN740">
            <v>-29784.801250000008</v>
          </cell>
          <cell r="AO740" t="str">
            <v>65</v>
          </cell>
        </row>
        <row r="741">
          <cell r="AB741">
            <v>0</v>
          </cell>
          <cell r="AN741">
            <v>0</v>
          </cell>
          <cell r="AO741" t="str">
            <v>65b</v>
          </cell>
        </row>
        <row r="742">
          <cell r="AB742">
            <v>5176339752.470005</v>
          </cell>
          <cell r="AN742">
            <v>5231517078.7645855</v>
          </cell>
        </row>
        <row r="744">
          <cell r="AB744">
            <v>-77201680.299999997</v>
          </cell>
          <cell r="AN744">
            <v>-63598251.922916673</v>
          </cell>
          <cell r="AO744" t="str">
            <v>6</v>
          </cell>
        </row>
        <row r="745">
          <cell r="AB745">
            <v>48572715</v>
          </cell>
          <cell r="AN745">
            <v>46778090</v>
          </cell>
          <cell r="AO745" t="str">
            <v>65b</v>
          </cell>
        </row>
        <row r="746">
          <cell r="AB746">
            <v>-1024751.45</v>
          </cell>
          <cell r="AN746">
            <v>-1024751.4499999998</v>
          </cell>
          <cell r="AO746" t="str">
            <v>64</v>
          </cell>
        </row>
        <row r="747">
          <cell r="AB747">
            <v>-459000</v>
          </cell>
          <cell r="AN747">
            <v>-159375</v>
          </cell>
          <cell r="AO747" t="str">
            <v>50/67</v>
          </cell>
        </row>
        <row r="748">
          <cell r="AB748">
            <v>33917.58</v>
          </cell>
          <cell r="AN748">
            <v>40584.246666666681</v>
          </cell>
          <cell r="AO748" t="str">
            <v>22</v>
          </cell>
          <cell r="AP748">
            <v>23</v>
          </cell>
        </row>
        <row r="749">
          <cell r="AB749">
            <v>91427</v>
          </cell>
          <cell r="AN749">
            <v>109010.33333333333</v>
          </cell>
          <cell r="AO749" t="str">
            <v>22</v>
          </cell>
          <cell r="AP749">
            <v>24</v>
          </cell>
        </row>
        <row r="750">
          <cell r="AB750">
            <v>39518432</v>
          </cell>
          <cell r="AN750">
            <v>38608265.333333336</v>
          </cell>
          <cell r="AO750" t="str">
            <v>22</v>
          </cell>
          <cell r="AP750">
            <v>25</v>
          </cell>
        </row>
        <row r="751">
          <cell r="AB751">
            <v>0</v>
          </cell>
          <cell r="AN751">
            <v>0</v>
          </cell>
          <cell r="AO751" t="str">
            <v>6</v>
          </cell>
        </row>
        <row r="752">
          <cell r="AB752">
            <v>-29322000</v>
          </cell>
          <cell r="AN752">
            <v>-23140166.666666668</v>
          </cell>
          <cell r="AO752" t="str">
            <v>66</v>
          </cell>
        </row>
        <row r="753">
          <cell r="AB753">
            <v>2889000</v>
          </cell>
          <cell r="AN753">
            <v>2464458.3333333335</v>
          </cell>
          <cell r="AO753" t="str">
            <v>31/66</v>
          </cell>
          <cell r="AP753">
            <v>26</v>
          </cell>
        </row>
        <row r="754">
          <cell r="AB754">
            <v>1998018</v>
          </cell>
          <cell r="AN754">
            <v>2778226.3333333335</v>
          </cell>
          <cell r="AO754" t="str">
            <v>48</v>
          </cell>
        </row>
        <row r="755">
          <cell r="AB755">
            <v>2718000</v>
          </cell>
          <cell r="AN755">
            <v>2151750</v>
          </cell>
          <cell r="AO755" t="str">
            <v>48</v>
          </cell>
        </row>
        <row r="756">
          <cell r="AB756">
            <v>205589</v>
          </cell>
          <cell r="AN756">
            <v>712499.41666666663</v>
          </cell>
          <cell r="AO756" t="str">
            <v>50/67</v>
          </cell>
        </row>
        <row r="757">
          <cell r="AB757">
            <v>4822933</v>
          </cell>
          <cell r="AN757">
            <v>3574838.4166666665</v>
          </cell>
          <cell r="AO757" t="str">
            <v>50/67</v>
          </cell>
        </row>
        <row r="758">
          <cell r="AB758">
            <v>10483</v>
          </cell>
          <cell r="AN758">
            <v>84153.75</v>
          </cell>
          <cell r="AO758" t="str">
            <v>50/67</v>
          </cell>
        </row>
        <row r="759">
          <cell r="AB759">
            <v>49000</v>
          </cell>
          <cell r="AN759">
            <v>49000</v>
          </cell>
          <cell r="AO759" t="str">
            <v>48</v>
          </cell>
        </row>
        <row r="760">
          <cell r="AB760">
            <v>-236000</v>
          </cell>
          <cell r="AN760">
            <v>-220833.33333333334</v>
          </cell>
          <cell r="AO760" t="str">
            <v>48</v>
          </cell>
        </row>
        <row r="761">
          <cell r="AB761">
            <v>0</v>
          </cell>
          <cell r="AN761">
            <v>0</v>
          </cell>
          <cell r="AO761" t="str">
            <v>22</v>
          </cell>
          <cell r="AP761">
            <v>27</v>
          </cell>
        </row>
        <row r="762">
          <cell r="AB762">
            <v>2070000</v>
          </cell>
          <cell r="AN762">
            <v>2116416.6666666665</v>
          </cell>
        </row>
        <row r="763">
          <cell r="AB763">
            <v>365575</v>
          </cell>
          <cell r="AN763">
            <v>340907.29166666669</v>
          </cell>
          <cell r="AO763" t="str">
            <v>50/67</v>
          </cell>
        </row>
        <row r="764">
          <cell r="AB764">
            <v>455000</v>
          </cell>
          <cell r="AN764">
            <v>455000</v>
          </cell>
          <cell r="AO764" t="str">
            <v>50/67</v>
          </cell>
        </row>
        <row r="765">
          <cell r="AB765">
            <v>960000</v>
          </cell>
          <cell r="AN765">
            <v>1027500</v>
          </cell>
        </row>
        <row r="766">
          <cell r="AB766">
            <v>1259000</v>
          </cell>
          <cell r="AN766">
            <v>1259000</v>
          </cell>
        </row>
        <row r="767">
          <cell r="AB767">
            <v>0</v>
          </cell>
          <cell r="AN767">
            <v>0</v>
          </cell>
        </row>
        <row r="768">
          <cell r="AB768">
            <v>6917206</v>
          </cell>
          <cell r="AN768">
            <v>5937363.916666667</v>
          </cell>
        </row>
        <row r="769">
          <cell r="AB769">
            <v>0</v>
          </cell>
          <cell r="AN769">
            <v>0</v>
          </cell>
        </row>
        <row r="770">
          <cell r="AB770">
            <v>2854228</v>
          </cell>
          <cell r="AN770">
            <v>2331884.375</v>
          </cell>
          <cell r="AO770" t="str">
            <v>48</v>
          </cell>
        </row>
        <row r="771">
          <cell r="AB771">
            <v>2458000</v>
          </cell>
          <cell r="AN771">
            <v>2458000</v>
          </cell>
          <cell r="AO771" t="str">
            <v>65a</v>
          </cell>
        </row>
        <row r="772">
          <cell r="AB772">
            <v>1553352</v>
          </cell>
          <cell r="AN772">
            <v>1362685.3333333333</v>
          </cell>
        </row>
        <row r="773">
          <cell r="AB773">
            <v>863861</v>
          </cell>
          <cell r="AN773">
            <v>1768056.625</v>
          </cell>
        </row>
        <row r="774">
          <cell r="AB774">
            <v>0</v>
          </cell>
          <cell r="AN774">
            <v>0</v>
          </cell>
        </row>
        <row r="775">
          <cell r="AB775">
            <v>21000</v>
          </cell>
          <cell r="AN775">
            <v>19583.333333333332</v>
          </cell>
          <cell r="AO775" t="str">
            <v>50/67</v>
          </cell>
        </row>
        <row r="776">
          <cell r="AB776">
            <v>0</v>
          </cell>
          <cell r="AN776">
            <v>0</v>
          </cell>
        </row>
        <row r="777">
          <cell r="AB777">
            <v>159437</v>
          </cell>
          <cell r="AN777">
            <v>159437</v>
          </cell>
          <cell r="AO777" t="str">
            <v>48</v>
          </cell>
        </row>
        <row r="778">
          <cell r="AB778">
            <v>1080000</v>
          </cell>
          <cell r="AN778">
            <v>854750</v>
          </cell>
        </row>
        <row r="779">
          <cell r="AB779">
            <v>-7000</v>
          </cell>
          <cell r="AN779">
            <v>-7000</v>
          </cell>
        </row>
        <row r="780">
          <cell r="AB780">
            <v>0</v>
          </cell>
          <cell r="AN780">
            <v>0</v>
          </cell>
          <cell r="AO780" t="str">
            <v>41</v>
          </cell>
        </row>
        <row r="781">
          <cell r="AB781">
            <v>12777000</v>
          </cell>
          <cell r="AN781">
            <v>12777000</v>
          </cell>
        </row>
        <row r="782">
          <cell r="AB782">
            <v>1044000</v>
          </cell>
          <cell r="AN782">
            <v>1044000</v>
          </cell>
        </row>
        <row r="783">
          <cell r="AB783">
            <v>5292000</v>
          </cell>
          <cell r="AN783">
            <v>5298375</v>
          </cell>
          <cell r="AO783" t="str">
            <v>50/67</v>
          </cell>
        </row>
        <row r="784">
          <cell r="AB784">
            <v>1074914</v>
          </cell>
          <cell r="AN784">
            <v>3404125.4583333335</v>
          </cell>
          <cell r="AO784" t="str">
            <v>50/67</v>
          </cell>
        </row>
        <row r="785">
          <cell r="AB785">
            <v>138097</v>
          </cell>
          <cell r="AN785">
            <v>59302.541666666664</v>
          </cell>
        </row>
        <row r="786">
          <cell r="AB786">
            <v>448000</v>
          </cell>
          <cell r="AN786">
            <v>726875</v>
          </cell>
        </row>
        <row r="787">
          <cell r="AB787">
            <v>550000</v>
          </cell>
          <cell r="AN787">
            <v>22916.666666666668</v>
          </cell>
        </row>
        <row r="788">
          <cell r="AB788">
            <v>700000</v>
          </cell>
          <cell r="AN788">
            <v>29166.666666666668</v>
          </cell>
        </row>
        <row r="789">
          <cell r="AB789">
            <v>-859037900</v>
          </cell>
          <cell r="AN789">
            <v>-859037900</v>
          </cell>
          <cell r="AO789" t="str">
            <v>2</v>
          </cell>
        </row>
        <row r="790">
          <cell r="AB790">
            <v>-60000000</v>
          </cell>
          <cell r="AN790">
            <v>-60000000</v>
          </cell>
          <cell r="AO790" t="str">
            <v>3</v>
          </cell>
        </row>
        <row r="791">
          <cell r="AB791">
            <v>0</v>
          </cell>
          <cell r="AN791">
            <v>0</v>
          </cell>
          <cell r="AO791" t="str">
            <v>3</v>
          </cell>
        </row>
        <row r="792">
          <cell r="AB792">
            <v>-431100</v>
          </cell>
          <cell r="AN792">
            <v>-431100</v>
          </cell>
          <cell r="AO792" t="str">
            <v>3</v>
          </cell>
        </row>
        <row r="793">
          <cell r="AB793">
            <v>-1458300</v>
          </cell>
          <cell r="AN793">
            <v>-1470487.5</v>
          </cell>
          <cell r="AO793" t="str">
            <v>3</v>
          </cell>
        </row>
        <row r="794">
          <cell r="AB794">
            <v>0</v>
          </cell>
          <cell r="AN794">
            <v>-32343750</v>
          </cell>
          <cell r="AO794" t="str">
            <v>3</v>
          </cell>
        </row>
        <row r="795">
          <cell r="AB795">
            <v>-80250000</v>
          </cell>
          <cell r="AN795">
            <v>-87656250</v>
          </cell>
          <cell r="AO795" t="str">
            <v>3</v>
          </cell>
        </row>
        <row r="796">
          <cell r="AB796">
            <v>-200000000</v>
          </cell>
          <cell r="AN796">
            <v>-200000000</v>
          </cell>
          <cell r="AO796" t="str">
            <v>3</v>
          </cell>
        </row>
        <row r="797">
          <cell r="AB797">
            <v>-122847945.22</v>
          </cell>
          <cell r="AN797">
            <v>-122847945.22000001</v>
          </cell>
          <cell r="AO797" t="str">
            <v>4</v>
          </cell>
        </row>
        <row r="798">
          <cell r="AB798">
            <v>-338395484.31</v>
          </cell>
          <cell r="AN798">
            <v>-338395484.31</v>
          </cell>
          <cell r="AO798" t="str">
            <v>4</v>
          </cell>
        </row>
        <row r="799">
          <cell r="AB799">
            <v>-16901820.34</v>
          </cell>
          <cell r="AN799">
            <v>-16901820.34</v>
          </cell>
          <cell r="AO799" t="str">
            <v>4</v>
          </cell>
        </row>
        <row r="800">
          <cell r="AB800">
            <v>-337.5</v>
          </cell>
          <cell r="AN800">
            <v>-154.6875</v>
          </cell>
          <cell r="AO800" t="str">
            <v>4</v>
          </cell>
        </row>
        <row r="801">
          <cell r="AB801">
            <v>-32191469.550000001</v>
          </cell>
          <cell r="AN801">
            <v>-16050268.320000002</v>
          </cell>
          <cell r="AO801" t="str">
            <v>4</v>
          </cell>
        </row>
        <row r="802">
          <cell r="AB802">
            <v>0</v>
          </cell>
          <cell r="AN802">
            <v>-256594.16666666666</v>
          </cell>
          <cell r="AO802" t="str">
            <v>41</v>
          </cell>
        </row>
        <row r="803">
          <cell r="AB803">
            <v>0</v>
          </cell>
          <cell r="AN803">
            <v>-4329698.958333333</v>
          </cell>
          <cell r="AO803" t="str">
            <v>41</v>
          </cell>
        </row>
        <row r="804">
          <cell r="AB804">
            <v>0</v>
          </cell>
          <cell r="AN804">
            <v>5697865.416666667</v>
          </cell>
          <cell r="AO804" t="str">
            <v>41</v>
          </cell>
        </row>
        <row r="805">
          <cell r="AB805">
            <v>0</v>
          </cell>
          <cell r="AN805">
            <v>10479064.791666666</v>
          </cell>
          <cell r="AO805" t="str">
            <v>41</v>
          </cell>
        </row>
        <row r="806">
          <cell r="AB806">
            <v>0</v>
          </cell>
          <cell r="AN806">
            <v>1072536.875</v>
          </cell>
          <cell r="AO806" t="str">
            <v>41</v>
          </cell>
        </row>
        <row r="807">
          <cell r="AB807">
            <v>0</v>
          </cell>
          <cell r="AN807">
            <v>-13481340.833333334</v>
          </cell>
          <cell r="AO807" t="str">
            <v>41</v>
          </cell>
        </row>
        <row r="808">
          <cell r="AB808">
            <v>2148854.7200000002</v>
          </cell>
          <cell r="AN808">
            <v>2148854.7199999997</v>
          </cell>
          <cell r="AO808" t="str">
            <v>4</v>
          </cell>
        </row>
        <row r="809">
          <cell r="AB809">
            <v>1650848.74</v>
          </cell>
          <cell r="AN809">
            <v>1650848.74</v>
          </cell>
          <cell r="AO809" t="str">
            <v>4</v>
          </cell>
        </row>
        <row r="810">
          <cell r="AB810">
            <v>4985024.68</v>
          </cell>
          <cell r="AN810">
            <v>4985024.68</v>
          </cell>
          <cell r="AO810" t="str">
            <v>4</v>
          </cell>
        </row>
        <row r="811">
          <cell r="AB811">
            <v>786587.56</v>
          </cell>
          <cell r="AN811">
            <v>786587.56000000017</v>
          </cell>
          <cell r="AO811" t="str">
            <v>4</v>
          </cell>
        </row>
        <row r="812">
          <cell r="AB812">
            <v>-5370574</v>
          </cell>
          <cell r="AN812">
            <v>-5312805.458333333</v>
          </cell>
          <cell r="AO812" t="str">
            <v>6</v>
          </cell>
        </row>
        <row r="813">
          <cell r="AB813">
            <v>-790188</v>
          </cell>
          <cell r="AN813">
            <v>-780108.83333333337</v>
          </cell>
          <cell r="AO813" t="str">
            <v>6</v>
          </cell>
        </row>
        <row r="814">
          <cell r="AB814">
            <v>0</v>
          </cell>
          <cell r="AN814">
            <v>0</v>
          </cell>
          <cell r="AO814" t="str">
            <v>6</v>
          </cell>
        </row>
        <row r="815">
          <cell r="AB815">
            <v>0</v>
          </cell>
          <cell r="AN815">
            <v>0</v>
          </cell>
          <cell r="AO815" t="str">
            <v>41</v>
          </cell>
        </row>
        <row r="816">
          <cell r="AB816">
            <v>-103974220.56</v>
          </cell>
          <cell r="AN816">
            <v>-108063850.17208336</v>
          </cell>
          <cell r="AO816" t="str">
            <v>6</v>
          </cell>
        </row>
        <row r="817">
          <cell r="AB817">
            <v>77562549.519999996</v>
          </cell>
          <cell r="AN817">
            <v>77562549.519999996</v>
          </cell>
          <cell r="AO817" t="str">
            <v>6</v>
          </cell>
        </row>
        <row r="818">
          <cell r="AB818">
            <v>1755001.25</v>
          </cell>
          <cell r="AN818">
            <v>1755001.25</v>
          </cell>
          <cell r="AO818" t="str">
            <v>6</v>
          </cell>
        </row>
        <row r="819">
          <cell r="AB819">
            <v>1471103.62</v>
          </cell>
          <cell r="AN819">
            <v>1471103.6200000003</v>
          </cell>
          <cell r="AO819" t="str">
            <v>6</v>
          </cell>
        </row>
        <row r="820">
          <cell r="AB820">
            <v>16359946.109999999</v>
          </cell>
          <cell r="AN820">
            <v>16359946.110000005</v>
          </cell>
          <cell r="AO820" t="str">
            <v>6</v>
          </cell>
        </row>
        <row r="821">
          <cell r="AB821">
            <v>-1676293.6</v>
          </cell>
          <cell r="AN821">
            <v>-1676293.5999999999</v>
          </cell>
          <cell r="AO821" t="str">
            <v>6</v>
          </cell>
        </row>
        <row r="822">
          <cell r="AB822">
            <v>-79330806.810000002</v>
          </cell>
          <cell r="AN822">
            <v>-75442765.768333316</v>
          </cell>
          <cell r="AO822" t="str">
            <v>6</v>
          </cell>
        </row>
        <row r="823">
          <cell r="AB823">
            <v>27022509.050000001</v>
          </cell>
          <cell r="AN823">
            <v>26661328.412083339</v>
          </cell>
          <cell r="AO823" t="str">
            <v>6</v>
          </cell>
        </row>
        <row r="824">
          <cell r="AB824">
            <v>0</v>
          </cell>
          <cell r="AN824">
            <v>0</v>
          </cell>
          <cell r="AO824" t="str">
            <v>6</v>
          </cell>
        </row>
        <row r="825">
          <cell r="AB825">
            <v>0</v>
          </cell>
          <cell r="AN825">
            <v>0</v>
          </cell>
          <cell r="AO825" t="str">
            <v>6</v>
          </cell>
        </row>
        <row r="826">
          <cell r="AB826">
            <v>0</v>
          </cell>
          <cell r="AN826">
            <v>1229050.6666666667</v>
          </cell>
          <cell r="AO826" t="str">
            <v>6</v>
          </cell>
        </row>
        <row r="827">
          <cell r="AB827">
            <v>0</v>
          </cell>
          <cell r="AN827">
            <v>352289.20833333331</v>
          </cell>
          <cell r="AO827" t="str">
            <v>6</v>
          </cell>
        </row>
        <row r="828">
          <cell r="AB828">
            <v>0</v>
          </cell>
          <cell r="AN828">
            <v>2304566.4775</v>
          </cell>
          <cell r="AO828" t="str">
            <v>6</v>
          </cell>
        </row>
        <row r="829">
          <cell r="AB829">
            <v>-20782555</v>
          </cell>
          <cell r="AN829">
            <v>-16452856.041666666</v>
          </cell>
          <cell r="AO829" t="str">
            <v>41</v>
          </cell>
        </row>
        <row r="830">
          <cell r="AB830">
            <v>20564836</v>
          </cell>
          <cell r="AN830">
            <v>18855320.916666668</v>
          </cell>
          <cell r="AO830" t="str">
            <v>41</v>
          </cell>
        </row>
        <row r="831">
          <cell r="AB831">
            <v>46647134</v>
          </cell>
          <cell r="AN831">
            <v>38816175.083333336</v>
          </cell>
          <cell r="AO831" t="str">
            <v>41</v>
          </cell>
        </row>
        <row r="832">
          <cell r="AB832">
            <v>-59636660</v>
          </cell>
          <cell r="AN832">
            <v>-50294894.083333336</v>
          </cell>
          <cell r="AO832" t="str">
            <v>41</v>
          </cell>
        </row>
        <row r="833">
          <cell r="AB833">
            <v>0</v>
          </cell>
          <cell r="AN833">
            <v>-770363.5</v>
          </cell>
          <cell r="AO833" t="str">
            <v>41</v>
          </cell>
        </row>
        <row r="834">
          <cell r="AB834">
            <v>7246000</v>
          </cell>
          <cell r="AN834">
            <v>5736416.666666667</v>
          </cell>
          <cell r="AO834" t="str">
            <v>41</v>
          </cell>
        </row>
        <row r="835">
          <cell r="AB835">
            <v>0</v>
          </cell>
          <cell r="AN835">
            <v>0</v>
          </cell>
          <cell r="AO835" t="str">
            <v>8</v>
          </cell>
        </row>
        <row r="836">
          <cell r="AB836">
            <v>-25000000</v>
          </cell>
          <cell r="AN836">
            <v>-25000000</v>
          </cell>
          <cell r="AO836" t="str">
            <v>8</v>
          </cell>
        </row>
        <row r="837">
          <cell r="AB837">
            <v>0</v>
          </cell>
          <cell r="AN837">
            <v>0</v>
          </cell>
          <cell r="AO837" t="str">
            <v>8</v>
          </cell>
        </row>
        <row r="838">
          <cell r="AB838">
            <v>0</v>
          </cell>
          <cell r="AN838">
            <v>0</v>
          </cell>
          <cell r="AO838" t="str">
            <v>8</v>
          </cell>
        </row>
        <row r="839">
          <cell r="AB839">
            <v>0</v>
          </cell>
          <cell r="AN839">
            <v>-12604166.666666666</v>
          </cell>
          <cell r="AO839" t="str">
            <v>8</v>
          </cell>
        </row>
        <row r="840">
          <cell r="AB840">
            <v>0</v>
          </cell>
          <cell r="AN840">
            <v>0</v>
          </cell>
          <cell r="AO840" t="str">
            <v>8</v>
          </cell>
        </row>
        <row r="841">
          <cell r="AB841">
            <v>0</v>
          </cell>
          <cell r="AN841">
            <v>-10725000</v>
          </cell>
          <cell r="AO841" t="str">
            <v>8</v>
          </cell>
        </row>
        <row r="842">
          <cell r="AB842">
            <v>0</v>
          </cell>
          <cell r="AN842">
            <v>0</v>
          </cell>
          <cell r="AO842" t="str">
            <v>8</v>
          </cell>
        </row>
        <row r="843">
          <cell r="AB843">
            <v>0</v>
          </cell>
          <cell r="AN843">
            <v>-40104166.666666664</v>
          </cell>
          <cell r="AO843" t="str">
            <v>8</v>
          </cell>
        </row>
        <row r="844">
          <cell r="AB844">
            <v>0</v>
          </cell>
          <cell r="AN844">
            <v>0</v>
          </cell>
          <cell r="AO844" t="str">
            <v>8</v>
          </cell>
        </row>
        <row r="845">
          <cell r="AB845">
            <v>0</v>
          </cell>
          <cell r="AN845">
            <v>-12707500</v>
          </cell>
          <cell r="AO845" t="str">
            <v>8</v>
          </cell>
        </row>
        <row r="846">
          <cell r="AB846">
            <v>0</v>
          </cell>
          <cell r="AN846">
            <v>-1375000</v>
          </cell>
          <cell r="AO846" t="str">
            <v>8</v>
          </cell>
        </row>
        <row r="847">
          <cell r="AB847">
            <v>0</v>
          </cell>
          <cell r="AN847">
            <v>-3208333.3333333335</v>
          </cell>
          <cell r="AO847" t="str">
            <v>8</v>
          </cell>
        </row>
        <row r="848">
          <cell r="AB848">
            <v>0</v>
          </cell>
          <cell r="AN848">
            <v>0</v>
          </cell>
          <cell r="AO848" t="str">
            <v>8</v>
          </cell>
        </row>
        <row r="849">
          <cell r="AB849">
            <v>0</v>
          </cell>
          <cell r="AN849">
            <v>-15625000</v>
          </cell>
          <cell r="AO849" t="str">
            <v>8</v>
          </cell>
        </row>
        <row r="850">
          <cell r="AB850">
            <v>0</v>
          </cell>
          <cell r="AN850">
            <v>-1312500</v>
          </cell>
          <cell r="AO850" t="str">
            <v>8</v>
          </cell>
        </row>
        <row r="851">
          <cell r="AB851">
            <v>-3500000</v>
          </cell>
          <cell r="AN851">
            <v>-3500000</v>
          </cell>
          <cell r="AO851" t="str">
            <v>8</v>
          </cell>
        </row>
        <row r="852">
          <cell r="AB852">
            <v>0</v>
          </cell>
          <cell r="AN852">
            <v>-4375000</v>
          </cell>
          <cell r="AO852" t="str">
            <v>8</v>
          </cell>
        </row>
        <row r="853">
          <cell r="AB853">
            <v>0</v>
          </cell>
          <cell r="AN853">
            <v>-1312500</v>
          </cell>
          <cell r="AO853" t="str">
            <v>8</v>
          </cell>
        </row>
        <row r="854">
          <cell r="AB854">
            <v>-3000000</v>
          </cell>
          <cell r="AN854">
            <v>-3000000</v>
          </cell>
          <cell r="AO854" t="str">
            <v>8</v>
          </cell>
        </row>
        <row r="855">
          <cell r="AB855">
            <v>0</v>
          </cell>
          <cell r="AN855">
            <v>-17500000</v>
          </cell>
          <cell r="AO855" t="str">
            <v>8</v>
          </cell>
        </row>
        <row r="856">
          <cell r="AB856">
            <v>-1000000</v>
          </cell>
          <cell r="AN856">
            <v>-1000000</v>
          </cell>
          <cell r="AO856" t="str">
            <v>8</v>
          </cell>
        </row>
        <row r="857">
          <cell r="AB857">
            <v>0</v>
          </cell>
          <cell r="AN857">
            <v>-2625000</v>
          </cell>
          <cell r="AO857" t="str">
            <v>8</v>
          </cell>
        </row>
        <row r="858">
          <cell r="AB858">
            <v>-8500000</v>
          </cell>
          <cell r="AN858">
            <v>-8500000</v>
          </cell>
          <cell r="AO858" t="str">
            <v>8</v>
          </cell>
        </row>
        <row r="859">
          <cell r="AB859">
            <v>-10000000</v>
          </cell>
          <cell r="AN859">
            <v>-10000000</v>
          </cell>
          <cell r="AO859" t="str">
            <v>8</v>
          </cell>
        </row>
        <row r="860">
          <cell r="AB860">
            <v>-10000000</v>
          </cell>
          <cell r="AN860">
            <v>-10000000</v>
          </cell>
          <cell r="AO860" t="str">
            <v>8</v>
          </cell>
        </row>
        <row r="861">
          <cell r="AB861">
            <v>-8000000</v>
          </cell>
          <cell r="AN861">
            <v>-8000000</v>
          </cell>
          <cell r="AO861" t="str">
            <v>8</v>
          </cell>
        </row>
        <row r="862">
          <cell r="AB862">
            <v>-3000000</v>
          </cell>
          <cell r="AN862">
            <v>-3000000</v>
          </cell>
          <cell r="AO862" t="str">
            <v>8</v>
          </cell>
        </row>
        <row r="863">
          <cell r="AB863">
            <v>-20000000</v>
          </cell>
          <cell r="AN863">
            <v>-20000000</v>
          </cell>
          <cell r="AO863" t="str">
            <v>8</v>
          </cell>
        </row>
        <row r="864">
          <cell r="AB864">
            <v>-20000000</v>
          </cell>
          <cell r="AN864">
            <v>-20000000</v>
          </cell>
          <cell r="AO864" t="str">
            <v>8</v>
          </cell>
        </row>
        <row r="865">
          <cell r="AB865">
            <v>-5000000</v>
          </cell>
          <cell r="AN865">
            <v>-5000000</v>
          </cell>
          <cell r="AO865" t="str">
            <v>8</v>
          </cell>
        </row>
        <row r="866">
          <cell r="AB866">
            <v>-7000000</v>
          </cell>
          <cell r="AN866">
            <v>-7000000</v>
          </cell>
          <cell r="AO866" t="str">
            <v>8</v>
          </cell>
        </row>
        <row r="867">
          <cell r="AB867">
            <v>-10000000</v>
          </cell>
          <cell r="AN867">
            <v>-10000000</v>
          </cell>
          <cell r="AO867" t="str">
            <v>8</v>
          </cell>
        </row>
        <row r="868">
          <cell r="AB868">
            <v>-2000000</v>
          </cell>
          <cell r="AN868">
            <v>-2000000</v>
          </cell>
          <cell r="AO868" t="str">
            <v>8</v>
          </cell>
        </row>
        <row r="869">
          <cell r="AB869">
            <v>-3000000</v>
          </cell>
          <cell r="AN869">
            <v>-3000000</v>
          </cell>
          <cell r="AO869" t="str">
            <v>8</v>
          </cell>
        </row>
        <row r="870">
          <cell r="AB870">
            <v>-5000000</v>
          </cell>
          <cell r="AN870">
            <v>-5000000</v>
          </cell>
          <cell r="AO870" t="str">
            <v>8</v>
          </cell>
        </row>
        <row r="871">
          <cell r="AB871">
            <v>-15000000</v>
          </cell>
          <cell r="AN871">
            <v>-15000000</v>
          </cell>
          <cell r="AO871" t="str">
            <v>8</v>
          </cell>
        </row>
        <row r="872">
          <cell r="AB872">
            <v>-10000000</v>
          </cell>
          <cell r="AN872">
            <v>-10000000</v>
          </cell>
          <cell r="AO872" t="str">
            <v>8</v>
          </cell>
        </row>
        <row r="873">
          <cell r="AB873">
            <v>-2000000</v>
          </cell>
          <cell r="AN873">
            <v>-2000000</v>
          </cell>
          <cell r="AO873" t="str">
            <v>8</v>
          </cell>
        </row>
        <row r="874">
          <cell r="AB874">
            <v>-25000000</v>
          </cell>
          <cell r="AN874">
            <v>-25000000</v>
          </cell>
          <cell r="AO874" t="str">
            <v>8</v>
          </cell>
        </row>
        <row r="875">
          <cell r="AB875">
            <v>-100000000</v>
          </cell>
          <cell r="AN875">
            <v>-100000000</v>
          </cell>
          <cell r="AO875" t="str">
            <v>8</v>
          </cell>
        </row>
        <row r="876">
          <cell r="AB876">
            <v>0</v>
          </cell>
          <cell r="AN876">
            <v>-3125000</v>
          </cell>
          <cell r="AO876" t="str">
            <v>8</v>
          </cell>
        </row>
        <row r="877">
          <cell r="AB877">
            <v>0</v>
          </cell>
          <cell r="AN877">
            <v>-4583333.333333333</v>
          </cell>
          <cell r="AO877" t="str">
            <v>8</v>
          </cell>
        </row>
        <row r="878">
          <cell r="AB878">
            <v>0</v>
          </cell>
          <cell r="AN878">
            <v>0</v>
          </cell>
          <cell r="AO878" t="str">
            <v>8</v>
          </cell>
        </row>
        <row r="879">
          <cell r="AB879">
            <v>-46000000</v>
          </cell>
          <cell r="AN879">
            <v>-46000000</v>
          </cell>
          <cell r="AO879" t="str">
            <v>8</v>
          </cell>
        </row>
        <row r="880">
          <cell r="AB880">
            <v>0</v>
          </cell>
          <cell r="AN880">
            <v>0</v>
          </cell>
          <cell r="AO880" t="str">
            <v>8</v>
          </cell>
        </row>
        <row r="881">
          <cell r="AB881">
            <v>0</v>
          </cell>
          <cell r="AN881">
            <v>0</v>
          </cell>
          <cell r="AO881" t="str">
            <v>8</v>
          </cell>
        </row>
        <row r="882">
          <cell r="AB882">
            <v>0</v>
          </cell>
          <cell r="AN882">
            <v>0</v>
          </cell>
          <cell r="AO882" t="str">
            <v>8</v>
          </cell>
        </row>
        <row r="883">
          <cell r="AB883">
            <v>0</v>
          </cell>
          <cell r="AN883">
            <v>0</v>
          </cell>
          <cell r="AO883" t="str">
            <v>8</v>
          </cell>
        </row>
        <row r="884">
          <cell r="AB884">
            <v>0</v>
          </cell>
          <cell r="AN884">
            <v>0</v>
          </cell>
          <cell r="AO884" t="str">
            <v>8</v>
          </cell>
        </row>
        <row r="885">
          <cell r="AB885">
            <v>0</v>
          </cell>
          <cell r="AN885">
            <v>0</v>
          </cell>
          <cell r="AO885" t="str">
            <v>8</v>
          </cell>
        </row>
        <row r="886">
          <cell r="AB886">
            <v>0</v>
          </cell>
          <cell r="AN886">
            <v>-5208333.333333333</v>
          </cell>
          <cell r="AO886" t="str">
            <v>8</v>
          </cell>
        </row>
        <row r="887">
          <cell r="AB887">
            <v>-50000000</v>
          </cell>
          <cell r="AN887">
            <v>-50000000</v>
          </cell>
          <cell r="AO887" t="str">
            <v>8</v>
          </cell>
        </row>
        <row r="888">
          <cell r="AB888">
            <v>0</v>
          </cell>
          <cell r="AN888">
            <v>-18750000</v>
          </cell>
          <cell r="AO888" t="str">
            <v>8</v>
          </cell>
        </row>
        <row r="889">
          <cell r="AB889">
            <v>0</v>
          </cell>
          <cell r="AN889">
            <v>0</v>
          </cell>
          <cell r="AO889" t="str">
            <v>8</v>
          </cell>
        </row>
        <row r="890">
          <cell r="AB890">
            <v>0</v>
          </cell>
          <cell r="AN890">
            <v>-11250000</v>
          </cell>
          <cell r="AO890" t="str">
            <v>8</v>
          </cell>
        </row>
        <row r="891">
          <cell r="AB891">
            <v>-3000000</v>
          </cell>
          <cell r="AN891">
            <v>-3000000</v>
          </cell>
          <cell r="AO891" t="str">
            <v>8</v>
          </cell>
        </row>
        <row r="892">
          <cell r="AB892">
            <v>-11000000</v>
          </cell>
          <cell r="AN892">
            <v>-11000000</v>
          </cell>
          <cell r="AO892" t="str">
            <v>8</v>
          </cell>
        </row>
        <row r="893">
          <cell r="AB893">
            <v>-7967792.54</v>
          </cell>
          <cell r="AN893">
            <v>-1659956.7791666668</v>
          </cell>
          <cell r="AO893" t="str">
            <v xml:space="preserve"> </v>
          </cell>
          <cell r="AP893" t="str">
            <v>39</v>
          </cell>
        </row>
        <row r="894">
          <cell r="AB894">
            <v>-55000000</v>
          </cell>
          <cell r="AN894">
            <v>-55000000</v>
          </cell>
          <cell r="AO894" t="str">
            <v>8</v>
          </cell>
        </row>
        <row r="895">
          <cell r="AB895">
            <v>-30000000</v>
          </cell>
          <cell r="AN895">
            <v>-30000000</v>
          </cell>
          <cell r="AO895" t="str">
            <v>8</v>
          </cell>
        </row>
        <row r="896">
          <cell r="AB896">
            <v>-300000000</v>
          </cell>
          <cell r="AN896">
            <v>-300000000</v>
          </cell>
          <cell r="AO896" t="str">
            <v>8</v>
          </cell>
        </row>
        <row r="897">
          <cell r="AB897">
            <v>-200000000</v>
          </cell>
          <cell r="AN897">
            <v>-200000000</v>
          </cell>
          <cell r="AO897" t="str">
            <v>8</v>
          </cell>
        </row>
        <row r="898">
          <cell r="AB898">
            <v>-150000000</v>
          </cell>
          <cell r="AN898">
            <v>-150000000</v>
          </cell>
          <cell r="AO898" t="str">
            <v>8</v>
          </cell>
        </row>
        <row r="899">
          <cell r="AB899">
            <v>-100000000</v>
          </cell>
          <cell r="AN899">
            <v>-100000000</v>
          </cell>
          <cell r="AO899" t="str">
            <v>8</v>
          </cell>
        </row>
        <row r="900">
          <cell r="AB900">
            <v>-225000000</v>
          </cell>
          <cell r="AN900">
            <v>-225000000</v>
          </cell>
          <cell r="AO900" t="str">
            <v>8</v>
          </cell>
        </row>
        <row r="901">
          <cell r="AB901">
            <v>-25000000</v>
          </cell>
          <cell r="AN901">
            <v>-25000000</v>
          </cell>
          <cell r="AO901" t="str">
            <v>8</v>
          </cell>
        </row>
        <row r="902">
          <cell r="AB902">
            <v>-260000000</v>
          </cell>
          <cell r="AN902">
            <v>-260000000</v>
          </cell>
          <cell r="AO902" t="str">
            <v>8</v>
          </cell>
        </row>
        <row r="903">
          <cell r="AB903">
            <v>-40000000</v>
          </cell>
          <cell r="AN903">
            <v>-40000000</v>
          </cell>
          <cell r="AO903" t="str">
            <v>8</v>
          </cell>
        </row>
        <row r="904">
          <cell r="AB904">
            <v>-138460000</v>
          </cell>
          <cell r="AN904">
            <v>-74999166.666666672</v>
          </cell>
          <cell r="AO904" t="str">
            <v>8</v>
          </cell>
        </row>
        <row r="905">
          <cell r="AB905">
            <v>-23400000</v>
          </cell>
          <cell r="AN905">
            <v>-12675000</v>
          </cell>
          <cell r="AO905" t="str">
            <v>8</v>
          </cell>
        </row>
        <row r="906">
          <cell r="AB906">
            <v>-150000000</v>
          </cell>
          <cell r="AN906">
            <v>-43750000</v>
          </cell>
          <cell r="AO906" t="str">
            <v>8</v>
          </cell>
        </row>
        <row r="907">
          <cell r="AB907">
            <v>0</v>
          </cell>
          <cell r="AN907">
            <v>0</v>
          </cell>
          <cell r="AO907" t="str">
            <v>9</v>
          </cell>
        </row>
        <row r="908">
          <cell r="AB908">
            <v>0</v>
          </cell>
          <cell r="AN908">
            <v>0</v>
          </cell>
          <cell r="AO908" t="str">
            <v>8</v>
          </cell>
        </row>
        <row r="909">
          <cell r="AB909">
            <v>0</v>
          </cell>
          <cell r="AN909">
            <v>0</v>
          </cell>
          <cell r="AO909" t="str">
            <v>8</v>
          </cell>
        </row>
        <row r="910">
          <cell r="AB910">
            <v>0</v>
          </cell>
          <cell r="AN910">
            <v>0</v>
          </cell>
          <cell r="AO910" t="str">
            <v>8</v>
          </cell>
        </row>
        <row r="911">
          <cell r="AB911">
            <v>0</v>
          </cell>
          <cell r="AN911">
            <v>0</v>
          </cell>
          <cell r="AO911" t="str">
            <v>8</v>
          </cell>
        </row>
        <row r="912">
          <cell r="AB912">
            <v>0</v>
          </cell>
          <cell r="AN912">
            <v>0</v>
          </cell>
          <cell r="AO912" t="str">
            <v>8</v>
          </cell>
        </row>
        <row r="913">
          <cell r="AB913">
            <v>0</v>
          </cell>
          <cell r="AN913">
            <v>47.023333333333333</v>
          </cell>
          <cell r="AO913" t="str">
            <v>8</v>
          </cell>
        </row>
        <row r="914">
          <cell r="AB914">
            <v>16907.330000000002</v>
          </cell>
          <cell r="AN914">
            <v>24153.349999999995</v>
          </cell>
          <cell r="AO914" t="str">
            <v>8</v>
          </cell>
        </row>
        <row r="915">
          <cell r="AB915">
            <v>-1125000</v>
          </cell>
          <cell r="AN915">
            <v>-784375</v>
          </cell>
        </row>
        <row r="916">
          <cell r="AB916">
            <v>0</v>
          </cell>
          <cell r="AN916">
            <v>0</v>
          </cell>
        </row>
        <row r="917">
          <cell r="AB917">
            <v>-31873025.359999999</v>
          </cell>
          <cell r="AN917">
            <v>-34746823.587916665</v>
          </cell>
          <cell r="AO917">
            <v>65</v>
          </cell>
        </row>
        <row r="918">
          <cell r="AB918">
            <v>-75000</v>
          </cell>
          <cell r="AN918">
            <v>-81662.2</v>
          </cell>
        </row>
        <row r="919">
          <cell r="AB919">
            <v>-1471645.26</v>
          </cell>
          <cell r="AN919">
            <v>-1538686.2429166667</v>
          </cell>
        </row>
        <row r="920">
          <cell r="AB920">
            <v>-132020.75</v>
          </cell>
          <cell r="AN920">
            <v>-135001.89583333334</v>
          </cell>
        </row>
        <row r="921">
          <cell r="AB921">
            <v>-8761.4500000000007</v>
          </cell>
          <cell r="AN921">
            <v>-10447.554166666667</v>
          </cell>
        </row>
        <row r="922">
          <cell r="AB922">
            <v>-15000</v>
          </cell>
          <cell r="AN922">
            <v>-15000</v>
          </cell>
        </row>
        <row r="923">
          <cell r="AB923">
            <v>-60027.26</v>
          </cell>
          <cell r="AN923">
            <v>-61499.564166666678</v>
          </cell>
        </row>
        <row r="924">
          <cell r="AB924">
            <v>0</v>
          </cell>
          <cell r="AN924">
            <v>-4166.666666666667</v>
          </cell>
        </row>
        <row r="925">
          <cell r="AB925">
            <v>-341136.66</v>
          </cell>
          <cell r="AN925">
            <v>-341250.23000000004</v>
          </cell>
        </row>
        <row r="926">
          <cell r="AB926">
            <v>-141634.19</v>
          </cell>
          <cell r="AN926">
            <v>-141752.26291666663</v>
          </cell>
        </row>
        <row r="927">
          <cell r="AB927">
            <v>-140000</v>
          </cell>
          <cell r="AN927">
            <v>-140000</v>
          </cell>
        </row>
        <row r="928">
          <cell r="AB928">
            <v>-20000</v>
          </cell>
          <cell r="AN928">
            <v>-17916.666666666668</v>
          </cell>
        </row>
        <row r="929">
          <cell r="AB929">
            <v>-1451218.87</v>
          </cell>
          <cell r="AN929">
            <v>-1428731.1533333336</v>
          </cell>
        </row>
        <row r="930">
          <cell r="AB930">
            <v>-530050</v>
          </cell>
          <cell r="AN930">
            <v>-287110.41666666669</v>
          </cell>
        </row>
        <row r="931">
          <cell r="AB931">
            <v>-305246.25</v>
          </cell>
          <cell r="AN931">
            <v>-163549.40625</v>
          </cell>
        </row>
        <row r="932">
          <cell r="AB932">
            <v>-1022339</v>
          </cell>
          <cell r="AN932">
            <v>-547763.95833333337</v>
          </cell>
        </row>
        <row r="933">
          <cell r="AB933">
            <v>-632180.5</v>
          </cell>
          <cell r="AN933">
            <v>-338718.97916666669</v>
          </cell>
        </row>
        <row r="934">
          <cell r="AB934">
            <v>-914480.43</v>
          </cell>
          <cell r="AN934">
            <v>-617650.35124999995</v>
          </cell>
          <cell r="AO934" t="str">
            <v>65b</v>
          </cell>
        </row>
        <row r="935">
          <cell r="AB935">
            <v>0</v>
          </cell>
          <cell r="AN935">
            <v>0</v>
          </cell>
          <cell r="AO935" t="str">
            <v>9</v>
          </cell>
        </row>
        <row r="936">
          <cell r="AB936">
            <v>0</v>
          </cell>
          <cell r="AN936">
            <v>0</v>
          </cell>
          <cell r="AO936" t="str">
            <v>9</v>
          </cell>
        </row>
        <row r="937">
          <cell r="AB937">
            <v>0</v>
          </cell>
          <cell r="AN937">
            <v>0</v>
          </cell>
          <cell r="AO937" t="str">
            <v>9</v>
          </cell>
        </row>
        <row r="938">
          <cell r="AB938">
            <v>0</v>
          </cell>
          <cell r="AN938">
            <v>0</v>
          </cell>
          <cell r="AO938" t="str">
            <v>9</v>
          </cell>
        </row>
        <row r="939">
          <cell r="AB939">
            <v>0</v>
          </cell>
          <cell r="AN939">
            <v>0</v>
          </cell>
          <cell r="AO939" t="str">
            <v>9</v>
          </cell>
        </row>
        <row r="940">
          <cell r="AB940">
            <v>0</v>
          </cell>
          <cell r="AN940">
            <v>-18730416.666666668</v>
          </cell>
          <cell r="AO940" t="str">
            <v>9</v>
          </cell>
        </row>
        <row r="941">
          <cell r="AB941">
            <v>-9330000</v>
          </cell>
          <cell r="AN941">
            <v>-26614083.333333332</v>
          </cell>
          <cell r="AO941" t="str">
            <v>9</v>
          </cell>
        </row>
        <row r="942">
          <cell r="AB942">
            <v>0</v>
          </cell>
          <cell r="AN942">
            <v>0</v>
          </cell>
          <cell r="AO942" t="str">
            <v>9</v>
          </cell>
        </row>
        <row r="943">
          <cell r="AB943">
            <v>0</v>
          </cell>
          <cell r="AN943">
            <v>0</v>
          </cell>
          <cell r="AO943" t="str">
            <v>9</v>
          </cell>
        </row>
        <row r="944">
          <cell r="AB944">
            <v>0</v>
          </cell>
          <cell r="AN944">
            <v>0</v>
          </cell>
          <cell r="AO944" t="str">
            <v>9</v>
          </cell>
        </row>
        <row r="945">
          <cell r="AB945">
            <v>0</v>
          </cell>
          <cell r="AN945">
            <v>0</v>
          </cell>
          <cell r="AO945" t="str">
            <v>9</v>
          </cell>
        </row>
        <row r="946">
          <cell r="AB946">
            <v>0</v>
          </cell>
          <cell r="AN946">
            <v>0</v>
          </cell>
          <cell r="AO946" t="str">
            <v>9</v>
          </cell>
        </row>
        <row r="947">
          <cell r="AB947">
            <v>0</v>
          </cell>
          <cell r="AN947">
            <v>-208333.33333333334</v>
          </cell>
          <cell r="AO947" t="str">
            <v>9</v>
          </cell>
        </row>
        <row r="948">
          <cell r="AB948">
            <v>0</v>
          </cell>
          <cell r="AN948">
            <v>0</v>
          </cell>
          <cell r="AO948" t="str">
            <v>9</v>
          </cell>
        </row>
        <row r="949">
          <cell r="AB949">
            <v>0</v>
          </cell>
          <cell r="AN949">
            <v>0</v>
          </cell>
          <cell r="AO949" t="str">
            <v>9</v>
          </cell>
        </row>
        <row r="950">
          <cell r="AB950">
            <v>0</v>
          </cell>
          <cell r="AN950">
            <v>0</v>
          </cell>
          <cell r="AO950" t="str">
            <v>9</v>
          </cell>
        </row>
        <row r="951">
          <cell r="AB951">
            <v>0</v>
          </cell>
          <cell r="AN951">
            <v>0</v>
          </cell>
          <cell r="AO951" t="str">
            <v>9</v>
          </cell>
        </row>
        <row r="952">
          <cell r="AB952">
            <v>0</v>
          </cell>
          <cell r="AN952">
            <v>0</v>
          </cell>
          <cell r="AO952" t="str">
            <v>9</v>
          </cell>
        </row>
        <row r="953">
          <cell r="AB953">
            <v>-3427082.05</v>
          </cell>
          <cell r="AN953">
            <v>-2742186.0275000003</v>
          </cell>
        </row>
        <row r="954">
          <cell r="AB954">
            <v>-6971750.0700000003</v>
          </cell>
          <cell r="AN954">
            <v>-6722402.0099999988</v>
          </cell>
        </row>
        <row r="955">
          <cell r="AB955">
            <v>-734148.67</v>
          </cell>
          <cell r="AN955">
            <v>-849982.9520833334</v>
          </cell>
          <cell r="AO955" t="str">
            <v>65a</v>
          </cell>
        </row>
        <row r="956">
          <cell r="AB956">
            <v>-3307266</v>
          </cell>
          <cell r="AN956">
            <v>-3301887.7483333335</v>
          </cell>
        </row>
        <row r="957">
          <cell r="AB957">
            <v>-11104733.119999999</v>
          </cell>
          <cell r="AN957">
            <v>-10800915.8925</v>
          </cell>
        </row>
        <row r="958">
          <cell r="AB958">
            <v>-12727415.16</v>
          </cell>
          <cell r="AN958">
            <v>-13330707.375833334</v>
          </cell>
        </row>
        <row r="959">
          <cell r="AB959">
            <v>-1690953.58</v>
          </cell>
          <cell r="AN959">
            <v>-619853.86333333328</v>
          </cell>
          <cell r="AO959" t="str">
            <v>65a</v>
          </cell>
        </row>
        <row r="960">
          <cell r="AB960">
            <v>-26552128.91</v>
          </cell>
          <cell r="AN960">
            <v>-22270748.072083335</v>
          </cell>
        </row>
        <row r="961">
          <cell r="AB961">
            <v>-171009.14</v>
          </cell>
          <cell r="AN961">
            <v>-148039.77249999999</v>
          </cell>
        </row>
        <row r="962">
          <cell r="AB962">
            <v>-176019.76</v>
          </cell>
          <cell r="AN962">
            <v>-222674.46083333335</v>
          </cell>
        </row>
        <row r="963">
          <cell r="AB963">
            <v>-49409.61</v>
          </cell>
          <cell r="AN963">
            <v>-64505.576249999984</v>
          </cell>
          <cell r="AO963" t="str">
            <v>65a</v>
          </cell>
        </row>
        <row r="964">
          <cell r="AB964">
            <v>-11734.42</v>
          </cell>
          <cell r="AN964">
            <v>-48264.88749999999</v>
          </cell>
        </row>
        <row r="965">
          <cell r="AB965">
            <v>-386.92</v>
          </cell>
          <cell r="AN965">
            <v>-84.15</v>
          </cell>
          <cell r="AO965" t="str">
            <v>65a</v>
          </cell>
        </row>
        <row r="966">
          <cell r="AB966">
            <v>-182829.27</v>
          </cell>
          <cell r="AN966">
            <v>-53136.810416666674</v>
          </cell>
          <cell r="AO966" t="str">
            <v>65a</v>
          </cell>
        </row>
        <row r="967">
          <cell r="AB967">
            <v>0</v>
          </cell>
          <cell r="AN967">
            <v>897184.62250000006</v>
          </cell>
          <cell r="AO967" t="str">
            <v>65a</v>
          </cell>
        </row>
        <row r="968">
          <cell r="AB968">
            <v>0</v>
          </cell>
          <cell r="AN968">
            <v>0</v>
          </cell>
          <cell r="AO968" t="str">
            <v>65a</v>
          </cell>
        </row>
        <row r="969">
          <cell r="AB969">
            <v>-639100.06000000006</v>
          </cell>
          <cell r="AN969">
            <v>-802081.39083333348</v>
          </cell>
          <cell r="AO969" t="str">
            <v>65b</v>
          </cell>
        </row>
        <row r="970">
          <cell r="AB970">
            <v>-3355177.32</v>
          </cell>
          <cell r="AN970">
            <v>-2497899.0050000004</v>
          </cell>
          <cell r="AO970" t="str">
            <v>65b</v>
          </cell>
        </row>
        <row r="971">
          <cell r="AB971">
            <v>-36996994.100000001</v>
          </cell>
          <cell r="AN971">
            <v>-43869424.620833337</v>
          </cell>
          <cell r="AO971" t="str">
            <v>65b</v>
          </cell>
        </row>
        <row r="972">
          <cell r="AB972">
            <v>-1685.02</v>
          </cell>
          <cell r="AN972">
            <v>-1587.7745833333336</v>
          </cell>
        </row>
        <row r="973">
          <cell r="AB973">
            <v>-3256.62</v>
          </cell>
          <cell r="AN973">
            <v>-1197.9837500000001</v>
          </cell>
          <cell r="AO973" t="str">
            <v>65b</v>
          </cell>
        </row>
        <row r="974">
          <cell r="AB974">
            <v>0</v>
          </cell>
          <cell r="AN974">
            <v>0</v>
          </cell>
          <cell r="AO974" t="str">
            <v>65a</v>
          </cell>
        </row>
        <row r="975">
          <cell r="AB975">
            <v>-236975</v>
          </cell>
          <cell r="AN975">
            <v>-193754.79166666666</v>
          </cell>
          <cell r="AO975" t="str">
            <v>65a</v>
          </cell>
        </row>
        <row r="976">
          <cell r="AB976">
            <v>0</v>
          </cell>
          <cell r="AN976">
            <v>0</v>
          </cell>
          <cell r="AO976" t="str">
            <v>65a</v>
          </cell>
        </row>
        <row r="977">
          <cell r="AB977">
            <v>50</v>
          </cell>
          <cell r="AN977">
            <v>2.0833333333333335</v>
          </cell>
          <cell r="AO977" t="str">
            <v>65a</v>
          </cell>
        </row>
        <row r="978">
          <cell r="AB978">
            <v>0</v>
          </cell>
          <cell r="AN978">
            <v>-2139.1220833333332</v>
          </cell>
          <cell r="AO978" t="str">
            <v>65a</v>
          </cell>
        </row>
        <row r="979">
          <cell r="AB979">
            <v>0</v>
          </cell>
          <cell r="AN979">
            <v>0</v>
          </cell>
        </row>
        <row r="980">
          <cell r="AB980">
            <v>0</v>
          </cell>
          <cell r="AN980">
            <v>0</v>
          </cell>
        </row>
        <row r="981">
          <cell r="AB981">
            <v>-7155458.9400000004</v>
          </cell>
          <cell r="AN981">
            <v>-7782708.5141666653</v>
          </cell>
          <cell r="AO981" t="str">
            <v>65a</v>
          </cell>
        </row>
        <row r="982">
          <cell r="AB982">
            <v>0</v>
          </cell>
          <cell r="AN982">
            <v>0</v>
          </cell>
        </row>
        <row r="983">
          <cell r="AB983">
            <v>0</v>
          </cell>
          <cell r="AN983">
            <v>0</v>
          </cell>
          <cell r="AO983" t="str">
            <v>65a</v>
          </cell>
        </row>
        <row r="984">
          <cell r="AB984">
            <v>0</v>
          </cell>
          <cell r="AN984">
            <v>0</v>
          </cell>
          <cell r="AO984" t="str">
            <v>65a</v>
          </cell>
        </row>
        <row r="985">
          <cell r="AB985">
            <v>0</v>
          </cell>
          <cell r="AN985">
            <v>0</v>
          </cell>
        </row>
        <row r="986">
          <cell r="AB986">
            <v>0</v>
          </cell>
          <cell r="AN986">
            <v>0</v>
          </cell>
        </row>
        <row r="987">
          <cell r="AB987">
            <v>0</v>
          </cell>
          <cell r="AN987">
            <v>0</v>
          </cell>
        </row>
        <row r="988">
          <cell r="AB988">
            <v>0</v>
          </cell>
          <cell r="AN988">
            <v>0</v>
          </cell>
        </row>
        <row r="989">
          <cell r="AB989">
            <v>0</v>
          </cell>
          <cell r="AN989">
            <v>0</v>
          </cell>
          <cell r="AO989" t="str">
            <v>65a</v>
          </cell>
        </row>
        <row r="990">
          <cell r="AB990">
            <v>-1958850</v>
          </cell>
          <cell r="AN990">
            <v>-4620184.6445833342</v>
          </cell>
          <cell r="AO990" t="str">
            <v>65a</v>
          </cell>
        </row>
        <row r="991">
          <cell r="AB991">
            <v>0</v>
          </cell>
          <cell r="AN991">
            <v>0</v>
          </cell>
          <cell r="AO991" t="str">
            <v>65a</v>
          </cell>
        </row>
        <row r="992">
          <cell r="AB992">
            <v>-18576151.010000002</v>
          </cell>
          <cell r="AN992">
            <v>-21845882.999166664</v>
          </cell>
          <cell r="AO992" t="str">
            <v>65a</v>
          </cell>
        </row>
        <row r="993">
          <cell r="AB993">
            <v>0</v>
          </cell>
          <cell r="AN993">
            <v>0</v>
          </cell>
          <cell r="AO993" t="str">
            <v>65a</v>
          </cell>
        </row>
        <row r="994">
          <cell r="AB994">
            <v>-2644809.08</v>
          </cell>
          <cell r="AN994">
            <v>-2854653.2475000001</v>
          </cell>
          <cell r="AO994" t="str">
            <v>65a</v>
          </cell>
        </row>
        <row r="995">
          <cell r="AB995">
            <v>-260060.97</v>
          </cell>
          <cell r="AN995">
            <v>-720680.9833333334</v>
          </cell>
          <cell r="AO995" t="str">
            <v>65a</v>
          </cell>
        </row>
        <row r="996">
          <cell r="AB996">
            <v>187.07</v>
          </cell>
          <cell r="AN996">
            <v>544.18583333333333</v>
          </cell>
          <cell r="AO996" t="str">
            <v>65a</v>
          </cell>
        </row>
        <row r="997">
          <cell r="AB997">
            <v>-201242.5</v>
          </cell>
          <cell r="AN997">
            <v>-473355.67708333331</v>
          </cell>
          <cell r="AO997" t="str">
            <v>65a</v>
          </cell>
        </row>
        <row r="998">
          <cell r="AB998">
            <v>-204947.22</v>
          </cell>
          <cell r="AN998">
            <v>-280735.66666666669</v>
          </cell>
        </row>
        <row r="999">
          <cell r="AB999">
            <v>-16763019.720000001</v>
          </cell>
          <cell r="AN999">
            <v>-11851169.941250002</v>
          </cell>
          <cell r="AO999" t="str">
            <v>65a</v>
          </cell>
        </row>
        <row r="1000">
          <cell r="AB1000">
            <v>-1806064.93</v>
          </cell>
          <cell r="AN1000">
            <v>-1676738.9658333336</v>
          </cell>
        </row>
        <row r="1001">
          <cell r="AB1001">
            <v>-88403.199999999997</v>
          </cell>
          <cell r="AN1001">
            <v>-2421240.6150000007</v>
          </cell>
          <cell r="AO1001" t="str">
            <v>65a</v>
          </cell>
        </row>
        <row r="1002">
          <cell r="AB1002">
            <v>-16885.48</v>
          </cell>
          <cell r="AN1002">
            <v>-12046.397916666667</v>
          </cell>
          <cell r="AO1002" t="str">
            <v>65a</v>
          </cell>
        </row>
        <row r="1003">
          <cell r="AB1003">
            <v>-38256.370000000003</v>
          </cell>
          <cell r="AN1003">
            <v>-28887.732083333336</v>
          </cell>
          <cell r="AO1003" t="str">
            <v>65a</v>
          </cell>
        </row>
        <row r="1004">
          <cell r="AB1004">
            <v>-22968.82</v>
          </cell>
          <cell r="AN1004">
            <v>-22968.820000000003</v>
          </cell>
          <cell r="AO1004" t="str">
            <v>65a</v>
          </cell>
        </row>
        <row r="1005">
          <cell r="AB1005">
            <v>-17201.98</v>
          </cell>
          <cell r="AN1005">
            <v>-2926.5662499999999</v>
          </cell>
          <cell r="AO1005" t="str">
            <v>65a</v>
          </cell>
        </row>
        <row r="1006">
          <cell r="AB1006">
            <v>-339750.73</v>
          </cell>
          <cell r="AN1006">
            <v>-42174.052916666675</v>
          </cell>
          <cell r="AO1006" t="str">
            <v>65a</v>
          </cell>
        </row>
        <row r="1007">
          <cell r="AB1007">
            <v>-15981.42</v>
          </cell>
          <cell r="AN1007">
            <v>-7948.1025000000009</v>
          </cell>
          <cell r="AO1007" t="str">
            <v>65a</v>
          </cell>
        </row>
        <row r="1008">
          <cell r="AB1008">
            <v>3889.48</v>
          </cell>
          <cell r="AN1008">
            <v>2535.8329166666663</v>
          </cell>
          <cell r="AO1008" t="str">
            <v>65a</v>
          </cell>
        </row>
        <row r="1009">
          <cell r="AB1009">
            <v>0</v>
          </cell>
          <cell r="AN1009">
            <v>0</v>
          </cell>
          <cell r="AO1009" t="str">
            <v>65a</v>
          </cell>
        </row>
        <row r="1010">
          <cell r="AB1010">
            <v>0</v>
          </cell>
          <cell r="AN1010">
            <v>-30525.31791666667</v>
          </cell>
          <cell r="AO1010" t="str">
            <v>65a</v>
          </cell>
        </row>
        <row r="1011">
          <cell r="AB1011">
            <v>0</v>
          </cell>
          <cell r="AN1011">
            <v>0</v>
          </cell>
        </row>
        <row r="1012">
          <cell r="AB1012">
            <v>0</v>
          </cell>
          <cell r="AN1012">
            <v>-2102.875833333333</v>
          </cell>
          <cell r="AO1012" t="str">
            <v>65a</v>
          </cell>
        </row>
        <row r="1013">
          <cell r="AB1013">
            <v>0</v>
          </cell>
          <cell r="AN1013">
            <v>-5425314.3495833334</v>
          </cell>
        </row>
        <row r="1014">
          <cell r="AB1014">
            <v>-396.93</v>
          </cell>
          <cell r="AN1014">
            <v>-218223.7033333334</v>
          </cell>
          <cell r="AO1014" t="str">
            <v>65b</v>
          </cell>
        </row>
        <row r="1015">
          <cell r="AB1015">
            <v>0</v>
          </cell>
          <cell r="AN1015">
            <v>-136661.92083333334</v>
          </cell>
          <cell r="AO1015" t="str">
            <v>65a</v>
          </cell>
        </row>
        <row r="1016">
          <cell r="AB1016">
            <v>11227.23</v>
          </cell>
          <cell r="AN1016">
            <v>164475.79958333331</v>
          </cell>
          <cell r="AO1016" t="str">
            <v>65a</v>
          </cell>
        </row>
        <row r="1017">
          <cell r="AB1017">
            <v>-11230.33</v>
          </cell>
          <cell r="AN1017">
            <v>-16979.723750000001</v>
          </cell>
          <cell r="AO1017" t="str">
            <v>65a</v>
          </cell>
        </row>
        <row r="1018">
          <cell r="AB1018">
            <v>-3922.66</v>
          </cell>
          <cell r="AN1018">
            <v>-660.42166666666662</v>
          </cell>
          <cell r="AO1018" t="str">
            <v>65a</v>
          </cell>
        </row>
        <row r="1019">
          <cell r="AB1019">
            <v>0</v>
          </cell>
          <cell r="AN1019">
            <v>-1767.86</v>
          </cell>
          <cell r="AO1019" t="str">
            <v>65a</v>
          </cell>
        </row>
        <row r="1020">
          <cell r="AB1020">
            <v>-2000</v>
          </cell>
          <cell r="AN1020">
            <v>-2000</v>
          </cell>
          <cell r="AO1020">
            <v>40</v>
          </cell>
        </row>
        <row r="1021">
          <cell r="AB1021">
            <v>-826786.86</v>
          </cell>
          <cell r="AN1021">
            <v>-989921.96958333347</v>
          </cell>
          <cell r="AO1021">
            <v>40</v>
          </cell>
        </row>
        <row r="1022">
          <cell r="AB1022">
            <v>0</v>
          </cell>
          <cell r="AN1022">
            <v>0</v>
          </cell>
          <cell r="AO1022" t="str">
            <v>21</v>
          </cell>
          <cell r="AP1022">
            <v>28</v>
          </cell>
        </row>
        <row r="1023">
          <cell r="AB1023">
            <v>0</v>
          </cell>
          <cell r="AN1023">
            <v>0</v>
          </cell>
          <cell r="AO1023" t="str">
            <v>65b</v>
          </cell>
        </row>
        <row r="1024">
          <cell r="AB1024">
            <v>-1139135.01</v>
          </cell>
          <cell r="AN1024">
            <v>-826615.11416666664</v>
          </cell>
          <cell r="AO1024" t="str">
            <v>21</v>
          </cell>
          <cell r="AP1024" t="str">
            <v>28</v>
          </cell>
        </row>
        <row r="1025">
          <cell r="AB1025">
            <v>-2858658.49</v>
          </cell>
          <cell r="AN1025">
            <v>-2682029.1158333342</v>
          </cell>
          <cell r="AO1025" t="str">
            <v>65b</v>
          </cell>
        </row>
        <row r="1026">
          <cell r="AB1026">
            <v>-7988139.8799999999</v>
          </cell>
          <cell r="AN1026">
            <v>-7704791.2387499996</v>
          </cell>
          <cell r="AO1026" t="str">
            <v>21</v>
          </cell>
          <cell r="AP1026" t="str">
            <v>28</v>
          </cell>
        </row>
        <row r="1027">
          <cell r="AB1027">
            <v>-80000</v>
          </cell>
          <cell r="AN1027">
            <v>-80000</v>
          </cell>
          <cell r="AO1027" t="str">
            <v>65b</v>
          </cell>
        </row>
        <row r="1028">
          <cell r="AB1028">
            <v>-289026.49</v>
          </cell>
          <cell r="AN1028">
            <v>-48823.52375</v>
          </cell>
          <cell r="AO1028" t="str">
            <v>65b</v>
          </cell>
        </row>
        <row r="1029">
          <cell r="AB1029">
            <v>-909482.87</v>
          </cell>
          <cell r="AN1029">
            <v>-221378.14458333331</v>
          </cell>
          <cell r="AO1029" t="str">
            <v>21</v>
          </cell>
          <cell r="AP1029" t="str">
            <v>28</v>
          </cell>
        </row>
        <row r="1030">
          <cell r="AB1030">
            <v>0</v>
          </cell>
          <cell r="AN1030">
            <v>0</v>
          </cell>
          <cell r="AO1030" t="str">
            <v>65a</v>
          </cell>
        </row>
        <row r="1031">
          <cell r="AB1031">
            <v>0</v>
          </cell>
          <cell r="AN1031">
            <v>0</v>
          </cell>
          <cell r="AO1031" t="str">
            <v>65a1</v>
          </cell>
        </row>
        <row r="1032">
          <cell r="AB1032">
            <v>178889.45</v>
          </cell>
          <cell r="AN1032">
            <v>-14349177.764583336</v>
          </cell>
          <cell r="AO1032" t="str">
            <v>65a1</v>
          </cell>
        </row>
        <row r="1033">
          <cell r="AB1033">
            <v>-275</v>
          </cell>
          <cell r="AN1033">
            <v>-142.28458333333333</v>
          </cell>
          <cell r="AO1033" t="str">
            <v>65a</v>
          </cell>
        </row>
        <row r="1034">
          <cell r="AB1034">
            <v>-496269.28</v>
          </cell>
          <cell r="AN1034">
            <v>-103810.32541666667</v>
          </cell>
          <cell r="AO1034" t="str">
            <v>65a</v>
          </cell>
        </row>
        <row r="1035">
          <cell r="AB1035">
            <v>-343.67</v>
          </cell>
          <cell r="AN1035">
            <v>-343.67</v>
          </cell>
          <cell r="AO1035" t="str">
            <v>65a</v>
          </cell>
        </row>
        <row r="1036">
          <cell r="AB1036">
            <v>-188029.15</v>
          </cell>
          <cell r="AN1036">
            <v>-270434.15749999997</v>
          </cell>
          <cell r="AO1036" t="str">
            <v>65a</v>
          </cell>
        </row>
        <row r="1037">
          <cell r="AB1037">
            <v>-8678.4599999999991</v>
          </cell>
          <cell r="AN1037">
            <v>-8678.4599999999973</v>
          </cell>
          <cell r="AO1037" t="str">
            <v>65a</v>
          </cell>
        </row>
        <row r="1038">
          <cell r="AB1038">
            <v>0</v>
          </cell>
          <cell r="AN1038">
            <v>0</v>
          </cell>
          <cell r="AO1038" t="str">
            <v>65a</v>
          </cell>
        </row>
        <row r="1039">
          <cell r="AB1039">
            <v>-18952495.640000001</v>
          </cell>
          <cell r="AN1039">
            <v>-23057113.2075</v>
          </cell>
          <cell r="AO1039" t="str">
            <v xml:space="preserve"> </v>
          </cell>
        </row>
        <row r="1040">
          <cell r="AB1040">
            <v>-6898099.8499999996</v>
          </cell>
          <cell r="AN1040">
            <v>-6001985.072916667</v>
          </cell>
          <cell r="AO1040" t="str">
            <v xml:space="preserve"> </v>
          </cell>
        </row>
        <row r="1041">
          <cell r="AB1041">
            <v>-214450.37</v>
          </cell>
          <cell r="AN1041">
            <v>-3011983.6079166667</v>
          </cell>
        </row>
        <row r="1042">
          <cell r="AB1042">
            <v>-9147266.0600000005</v>
          </cell>
          <cell r="AN1042">
            <v>-12111448.281666666</v>
          </cell>
          <cell r="AO1042" t="str">
            <v>65b</v>
          </cell>
        </row>
        <row r="1043">
          <cell r="AB1043">
            <v>-2278.3200000000002</v>
          </cell>
          <cell r="AN1043">
            <v>-94.93</v>
          </cell>
          <cell r="AO1043" t="str">
            <v xml:space="preserve"> </v>
          </cell>
        </row>
        <row r="1044">
          <cell r="AB1044">
            <v>-4317687.5199999996</v>
          </cell>
          <cell r="AN1044">
            <v>-3647885.9395833332</v>
          </cell>
          <cell r="AO1044" t="str">
            <v xml:space="preserve"> </v>
          </cell>
        </row>
        <row r="1045">
          <cell r="AB1045">
            <v>-476089</v>
          </cell>
          <cell r="AN1045">
            <v>-476089</v>
          </cell>
          <cell r="AO1045" t="str">
            <v xml:space="preserve"> </v>
          </cell>
        </row>
        <row r="1046">
          <cell r="AB1046">
            <v>0</v>
          </cell>
          <cell r="AN1046">
            <v>0</v>
          </cell>
          <cell r="AO1046" t="str">
            <v>65a</v>
          </cell>
        </row>
        <row r="1047">
          <cell r="AB1047">
            <v>-398788.3</v>
          </cell>
          <cell r="AN1047">
            <v>-262812.07749999996</v>
          </cell>
          <cell r="AO1047" t="str">
            <v xml:space="preserve"> </v>
          </cell>
        </row>
        <row r="1048">
          <cell r="AB1048">
            <v>53356</v>
          </cell>
          <cell r="AN1048">
            <v>-843774.8208333333</v>
          </cell>
        </row>
        <row r="1049">
          <cell r="AB1049">
            <v>-3725287</v>
          </cell>
          <cell r="AN1049">
            <v>-4129198.8716666666</v>
          </cell>
        </row>
        <row r="1050">
          <cell r="AB1050">
            <v>-999476.06</v>
          </cell>
          <cell r="AN1050">
            <v>-1786205.6516666666</v>
          </cell>
          <cell r="AO1050" t="str">
            <v>65b</v>
          </cell>
        </row>
        <row r="1051">
          <cell r="AB1051">
            <v>0</v>
          </cell>
          <cell r="AN1051">
            <v>0</v>
          </cell>
        </row>
        <row r="1052">
          <cell r="AB1052">
            <v>-1184180.93</v>
          </cell>
          <cell r="AN1052">
            <v>-1979290.6291666667</v>
          </cell>
          <cell r="AO1052" t="str">
            <v>65b</v>
          </cell>
        </row>
        <row r="1053">
          <cell r="AB1053">
            <v>0</v>
          </cell>
          <cell r="AN1053">
            <v>0</v>
          </cell>
          <cell r="AO1053" t="str">
            <v>65b</v>
          </cell>
        </row>
        <row r="1054">
          <cell r="AB1054">
            <v>-132132.84</v>
          </cell>
          <cell r="AN1054">
            <v>-793528.41333333321</v>
          </cell>
          <cell r="AO1054" t="str">
            <v>65b</v>
          </cell>
        </row>
        <row r="1055">
          <cell r="AB1055">
            <v>-1098.8699999999999</v>
          </cell>
          <cell r="AN1055">
            <v>-1944.3308333333334</v>
          </cell>
        </row>
        <row r="1056">
          <cell r="AB1056">
            <v>-125236.23</v>
          </cell>
          <cell r="AN1056">
            <v>-127720.06958333334</v>
          </cell>
          <cell r="AO1056" t="str">
            <v>65a</v>
          </cell>
        </row>
        <row r="1057">
          <cell r="AB1057">
            <v>-636014.97</v>
          </cell>
          <cell r="AN1057">
            <v>-238205.67124999998</v>
          </cell>
        </row>
        <row r="1058">
          <cell r="AB1058">
            <v>-92229.47</v>
          </cell>
          <cell r="AN1058">
            <v>-56158.251250000001</v>
          </cell>
          <cell r="AO1058" t="str">
            <v>65a</v>
          </cell>
        </row>
        <row r="1059">
          <cell r="AB1059">
            <v>-1016253</v>
          </cell>
          <cell r="AN1059">
            <v>-1895411.7083333333</v>
          </cell>
        </row>
        <row r="1060">
          <cell r="AB1060">
            <v>-2869</v>
          </cell>
          <cell r="AN1060">
            <v>-3361.6520833333329</v>
          </cell>
          <cell r="AO1060" t="str">
            <v>65a</v>
          </cell>
        </row>
        <row r="1061">
          <cell r="AB1061">
            <v>-322.33999999999997</v>
          </cell>
          <cell r="AN1061">
            <v>-570.33708333333323</v>
          </cell>
        </row>
        <row r="1062">
          <cell r="AB1062">
            <v>0</v>
          </cell>
          <cell r="AN1062">
            <v>0</v>
          </cell>
        </row>
        <row r="1063">
          <cell r="AB1063">
            <v>0</v>
          </cell>
          <cell r="AN1063">
            <v>0</v>
          </cell>
        </row>
        <row r="1064">
          <cell r="AB1064">
            <v>0</v>
          </cell>
          <cell r="AN1064">
            <v>0</v>
          </cell>
        </row>
        <row r="1065">
          <cell r="AB1065">
            <v>0</v>
          </cell>
          <cell r="AN1065">
            <v>0</v>
          </cell>
          <cell r="AO1065" t="str">
            <v>65a</v>
          </cell>
        </row>
        <row r="1066">
          <cell r="AB1066">
            <v>-199375</v>
          </cell>
          <cell r="AN1066">
            <v>-697812.5</v>
          </cell>
          <cell r="AO1066" t="str">
            <v>65a</v>
          </cell>
        </row>
        <row r="1067">
          <cell r="AB1067">
            <v>0</v>
          </cell>
          <cell r="AN1067">
            <v>0</v>
          </cell>
          <cell r="AO1067" t="str">
            <v>65a</v>
          </cell>
        </row>
        <row r="1068">
          <cell r="AB1068">
            <v>0</v>
          </cell>
          <cell r="AN1068">
            <v>0</v>
          </cell>
          <cell r="AO1068" t="str">
            <v>65a</v>
          </cell>
        </row>
        <row r="1069">
          <cell r="AB1069">
            <v>0</v>
          </cell>
          <cell r="AN1069">
            <v>0</v>
          </cell>
          <cell r="AO1069" t="str">
            <v>65a</v>
          </cell>
        </row>
        <row r="1070">
          <cell r="AB1070">
            <v>0</v>
          </cell>
          <cell r="AN1070">
            <v>0</v>
          </cell>
          <cell r="AO1070" t="str">
            <v>65a</v>
          </cell>
        </row>
        <row r="1071">
          <cell r="AB1071">
            <v>0</v>
          </cell>
          <cell r="AN1071">
            <v>0</v>
          </cell>
        </row>
        <row r="1072">
          <cell r="AB1072">
            <v>0</v>
          </cell>
          <cell r="AN1072">
            <v>-269270.83333333331</v>
          </cell>
          <cell r="AO1072" t="str">
            <v xml:space="preserve"> </v>
          </cell>
        </row>
        <row r="1073">
          <cell r="AB1073">
            <v>0</v>
          </cell>
          <cell r="AN1073">
            <v>0</v>
          </cell>
          <cell r="AO1073" t="str">
            <v>65a</v>
          </cell>
        </row>
        <row r="1074">
          <cell r="AB1074">
            <v>0</v>
          </cell>
          <cell r="AN1074">
            <v>-235625</v>
          </cell>
          <cell r="AO1074" t="str">
            <v xml:space="preserve"> </v>
          </cell>
        </row>
        <row r="1075">
          <cell r="AB1075">
            <v>0</v>
          </cell>
          <cell r="AN1075">
            <v>-30187.5</v>
          </cell>
          <cell r="AO1075" t="str">
            <v>65a</v>
          </cell>
        </row>
        <row r="1076">
          <cell r="AB1076">
            <v>0</v>
          </cell>
          <cell r="AN1076">
            <v>-847048.86875000002</v>
          </cell>
          <cell r="AO1076" t="str">
            <v xml:space="preserve"> </v>
          </cell>
        </row>
        <row r="1077">
          <cell r="AB1077">
            <v>0</v>
          </cell>
          <cell r="AN1077">
            <v>-70353.737083333326</v>
          </cell>
          <cell r="AO1077" t="str">
            <v>65a</v>
          </cell>
        </row>
        <row r="1078">
          <cell r="AB1078">
            <v>0</v>
          </cell>
          <cell r="AN1078">
            <v>-229712.54166666666</v>
          </cell>
          <cell r="AO1078" t="str">
            <v xml:space="preserve"> </v>
          </cell>
        </row>
        <row r="1079">
          <cell r="AB1079">
            <v>0</v>
          </cell>
          <cell r="AN1079">
            <v>0</v>
          </cell>
          <cell r="AO1079" t="str">
            <v>65a</v>
          </cell>
        </row>
        <row r="1080">
          <cell r="AB1080">
            <v>0</v>
          </cell>
          <cell r="AN1080">
            <v>-304361.97916666669</v>
          </cell>
          <cell r="AO1080" t="str">
            <v>65a</v>
          </cell>
        </row>
        <row r="1081">
          <cell r="AB1081">
            <v>0</v>
          </cell>
          <cell r="AN1081">
            <v>-20637.5</v>
          </cell>
          <cell r="AO1081" t="str">
            <v>65a</v>
          </cell>
        </row>
        <row r="1082">
          <cell r="AB1082">
            <v>-66660.2</v>
          </cell>
          <cell r="AN1082">
            <v>-57137.303333333337</v>
          </cell>
          <cell r="AO1082" t="str">
            <v>65a</v>
          </cell>
        </row>
        <row r="1083">
          <cell r="AB1083">
            <v>0</v>
          </cell>
          <cell r="AN1083">
            <v>-69563.537916666668</v>
          </cell>
          <cell r="AO1083" t="str">
            <v>65a</v>
          </cell>
        </row>
        <row r="1084">
          <cell r="AB1084">
            <v>0</v>
          </cell>
          <cell r="AN1084">
            <v>-20604.427083333332</v>
          </cell>
          <cell r="AO1084" t="str">
            <v>65a</v>
          </cell>
        </row>
        <row r="1085">
          <cell r="AB1085">
            <v>-59762.5</v>
          </cell>
          <cell r="AN1085">
            <v>-51225</v>
          </cell>
          <cell r="AO1085" t="str">
            <v>65a</v>
          </cell>
        </row>
        <row r="1086">
          <cell r="AB1086">
            <v>0</v>
          </cell>
          <cell r="AN1086">
            <v>-277812.5</v>
          </cell>
          <cell r="AO1086" t="str">
            <v>65a</v>
          </cell>
        </row>
        <row r="1087">
          <cell r="AB1087">
            <v>-18987.5</v>
          </cell>
          <cell r="AN1087">
            <v>-16275</v>
          </cell>
          <cell r="AO1087" t="str">
            <v>65a</v>
          </cell>
        </row>
        <row r="1088">
          <cell r="AB1088">
            <v>0</v>
          </cell>
          <cell r="AN1088">
            <v>-45811.374166666668</v>
          </cell>
          <cell r="AO1088" t="str">
            <v>65a</v>
          </cell>
        </row>
        <row r="1089">
          <cell r="AB1089">
            <v>-151228.95000000001</v>
          </cell>
          <cell r="AN1089">
            <v>-129624.80333333333</v>
          </cell>
          <cell r="AO1089" t="str">
            <v>65a</v>
          </cell>
        </row>
        <row r="1090">
          <cell r="AB1090">
            <v>-177041.45</v>
          </cell>
          <cell r="AN1090">
            <v>-151749.80333333332</v>
          </cell>
          <cell r="AO1090" t="str">
            <v>65a</v>
          </cell>
        </row>
        <row r="1091">
          <cell r="AB1091">
            <v>-201250</v>
          </cell>
          <cell r="AN1091">
            <v>-172500</v>
          </cell>
          <cell r="AO1091" t="str">
            <v>65a</v>
          </cell>
        </row>
        <row r="1092">
          <cell r="AB1092">
            <v>-161466.45000000001</v>
          </cell>
          <cell r="AN1092">
            <v>-138399.80333333332</v>
          </cell>
          <cell r="AO1092" t="str">
            <v>65a</v>
          </cell>
        </row>
        <row r="1093">
          <cell r="AB1093">
            <v>-60550</v>
          </cell>
          <cell r="AN1093">
            <v>-51900</v>
          </cell>
          <cell r="AO1093" t="str">
            <v>65a</v>
          </cell>
        </row>
        <row r="1094">
          <cell r="AB1094">
            <v>-404250</v>
          </cell>
          <cell r="AN1094">
            <v>-346500</v>
          </cell>
          <cell r="AO1094" t="str">
            <v>65a</v>
          </cell>
        </row>
        <row r="1095">
          <cell r="AB1095">
            <v>-409500</v>
          </cell>
          <cell r="AN1095">
            <v>-351000</v>
          </cell>
          <cell r="AO1095" t="str">
            <v>65a</v>
          </cell>
        </row>
        <row r="1096">
          <cell r="AB1096">
            <v>-102666.45</v>
          </cell>
          <cell r="AN1096">
            <v>-87999.80333333333</v>
          </cell>
          <cell r="AO1096" t="str">
            <v>65a</v>
          </cell>
        </row>
        <row r="1097">
          <cell r="AB1097">
            <v>-145366.45000000001</v>
          </cell>
          <cell r="AN1097">
            <v>-124599.80333333333</v>
          </cell>
          <cell r="AO1097" t="str">
            <v>65a</v>
          </cell>
        </row>
        <row r="1098">
          <cell r="AB1098">
            <v>-214375</v>
          </cell>
          <cell r="AN1098">
            <v>-183750</v>
          </cell>
          <cell r="AO1098" t="str">
            <v>65a</v>
          </cell>
        </row>
        <row r="1099">
          <cell r="AB1099">
            <v>-42933.55</v>
          </cell>
          <cell r="AN1099">
            <v>-36800.196666666663</v>
          </cell>
          <cell r="AO1099" t="str">
            <v>65a</v>
          </cell>
        </row>
        <row r="1100">
          <cell r="AB1100">
            <v>-57837.5</v>
          </cell>
          <cell r="AN1100">
            <v>-49575</v>
          </cell>
          <cell r="AO1100" t="str">
            <v>65a</v>
          </cell>
        </row>
        <row r="1101">
          <cell r="AB1101">
            <v>-96541.45</v>
          </cell>
          <cell r="AN1101">
            <v>-82749.80333333333</v>
          </cell>
          <cell r="AO1101" t="str">
            <v>65a</v>
          </cell>
        </row>
        <row r="1102">
          <cell r="AB1102">
            <v>-312812.5</v>
          </cell>
          <cell r="AN1102">
            <v>-268125</v>
          </cell>
          <cell r="AO1102" t="str">
            <v>65a</v>
          </cell>
        </row>
        <row r="1103">
          <cell r="AB1103">
            <v>-191916.45</v>
          </cell>
          <cell r="AN1103">
            <v>-164499.80333333332</v>
          </cell>
          <cell r="AO1103" t="str">
            <v>65a</v>
          </cell>
        </row>
        <row r="1104">
          <cell r="AB1104">
            <v>-42000</v>
          </cell>
          <cell r="AN1104">
            <v>-36000</v>
          </cell>
          <cell r="AO1104" t="str">
            <v>65a</v>
          </cell>
        </row>
        <row r="1105">
          <cell r="AB1105">
            <v>-932707.49</v>
          </cell>
          <cell r="AN1105">
            <v>-508749.1766666667</v>
          </cell>
          <cell r="AO1105" t="str">
            <v>65a</v>
          </cell>
        </row>
        <row r="1106">
          <cell r="AB1106">
            <v>-3552082.53</v>
          </cell>
          <cell r="AN1106">
            <v>-1937499.2166666668</v>
          </cell>
          <cell r="AO1106" t="str">
            <v>65a</v>
          </cell>
        </row>
        <row r="1107">
          <cell r="AB1107">
            <v>0</v>
          </cell>
          <cell r="AN1107">
            <v>-63380.137916666667</v>
          </cell>
          <cell r="AO1107" t="str">
            <v>65a</v>
          </cell>
        </row>
        <row r="1108">
          <cell r="AB1108">
            <v>0</v>
          </cell>
          <cell r="AN1108">
            <v>-88958.333333333328</v>
          </cell>
          <cell r="AO1108" t="str">
            <v>65a</v>
          </cell>
        </row>
        <row r="1109">
          <cell r="AB1109">
            <v>0</v>
          </cell>
          <cell r="AN1109">
            <v>0</v>
          </cell>
          <cell r="AO1109" t="str">
            <v>65a</v>
          </cell>
        </row>
        <row r="1110">
          <cell r="AB1110">
            <v>-1699316.75</v>
          </cell>
          <cell r="AN1110">
            <v>-926900.09</v>
          </cell>
          <cell r="AO1110" t="str">
            <v>65a</v>
          </cell>
        </row>
        <row r="1111">
          <cell r="AB1111">
            <v>0</v>
          </cell>
          <cell r="AN1111">
            <v>0</v>
          </cell>
          <cell r="AO1111" t="str">
            <v>65a</v>
          </cell>
        </row>
        <row r="1112">
          <cell r="AB1112">
            <v>0</v>
          </cell>
          <cell r="AN1112">
            <v>0</v>
          </cell>
          <cell r="AO1112" t="str">
            <v>65a</v>
          </cell>
        </row>
        <row r="1113">
          <cell r="AB1113">
            <v>0</v>
          </cell>
          <cell r="AN1113">
            <v>0</v>
          </cell>
          <cell r="AO1113" t="str">
            <v>65a</v>
          </cell>
        </row>
        <row r="1114">
          <cell r="AB1114">
            <v>0</v>
          </cell>
          <cell r="AN1114">
            <v>0</v>
          </cell>
          <cell r="AO1114" t="str">
            <v>65a</v>
          </cell>
        </row>
        <row r="1115">
          <cell r="AB1115">
            <v>0</v>
          </cell>
          <cell r="AN1115">
            <v>0</v>
          </cell>
          <cell r="AO1115" t="str">
            <v>65a</v>
          </cell>
        </row>
        <row r="1116">
          <cell r="AB1116">
            <v>0</v>
          </cell>
          <cell r="AN1116">
            <v>0</v>
          </cell>
          <cell r="AO1116" t="str">
            <v>65a</v>
          </cell>
        </row>
        <row r="1117">
          <cell r="AB1117">
            <v>0</v>
          </cell>
          <cell r="AN1117">
            <v>-122438.86291666667</v>
          </cell>
          <cell r="AO1117" t="str">
            <v>65a</v>
          </cell>
        </row>
        <row r="1118">
          <cell r="AB1118">
            <v>-802132.01</v>
          </cell>
          <cell r="AN1118">
            <v>-962548.69666666666</v>
          </cell>
          <cell r="AO1118" t="str">
            <v>65a</v>
          </cell>
        </row>
        <row r="1119">
          <cell r="AB1119">
            <v>0</v>
          </cell>
          <cell r="AN1119">
            <v>-388645.83333333331</v>
          </cell>
          <cell r="AO1119" t="str">
            <v>65a</v>
          </cell>
        </row>
        <row r="1120">
          <cell r="AB1120">
            <v>0</v>
          </cell>
          <cell r="AN1120">
            <v>0</v>
          </cell>
          <cell r="AO1120" t="str">
            <v>65a</v>
          </cell>
        </row>
        <row r="1121">
          <cell r="AB1121">
            <v>0</v>
          </cell>
          <cell r="AN1121">
            <v>-223031.25</v>
          </cell>
          <cell r="AO1121" t="str">
            <v>65a</v>
          </cell>
        </row>
        <row r="1122">
          <cell r="AB1122">
            <v>-38750</v>
          </cell>
          <cell r="AN1122">
            <v>-46500</v>
          </cell>
          <cell r="AO1122" t="str">
            <v>65a</v>
          </cell>
        </row>
        <row r="1123">
          <cell r="AB1123">
            <v>-146626.66</v>
          </cell>
          <cell r="AN1123">
            <v>-175960.03333333335</v>
          </cell>
          <cell r="AO1123" t="str">
            <v>65a</v>
          </cell>
        </row>
        <row r="1124">
          <cell r="AB1124">
            <v>-842187.5</v>
          </cell>
          <cell r="AN1124">
            <v>-1010625</v>
          </cell>
          <cell r="AO1124" t="str">
            <v>65a</v>
          </cell>
        </row>
        <row r="1125">
          <cell r="AB1125">
            <v>-487500</v>
          </cell>
          <cell r="AN1125">
            <v>-585000</v>
          </cell>
          <cell r="AO1125" t="str">
            <v>65a</v>
          </cell>
        </row>
        <row r="1126">
          <cell r="AB1126">
            <v>-2201792.52</v>
          </cell>
          <cell r="AN1126">
            <v>-2110956.0016666665</v>
          </cell>
          <cell r="AO1126" t="str">
            <v>65a</v>
          </cell>
        </row>
        <row r="1127">
          <cell r="AB1127">
            <v>-1968.42</v>
          </cell>
          <cell r="AN1127">
            <v>-63117.797500000008</v>
          </cell>
          <cell r="AO1127" t="str">
            <v>65a</v>
          </cell>
        </row>
        <row r="1128">
          <cell r="AB1128">
            <v>-128480.64</v>
          </cell>
          <cell r="AN1128">
            <v>-16060.08</v>
          </cell>
        </row>
        <row r="1129">
          <cell r="AB1129">
            <v>-11355.43</v>
          </cell>
          <cell r="AN1129">
            <v>-19583.491250000003</v>
          </cell>
          <cell r="AO1129" t="str">
            <v>65a</v>
          </cell>
        </row>
        <row r="1130">
          <cell r="AB1130">
            <v>0</v>
          </cell>
          <cell r="AN1130">
            <v>-16332.467500000001</v>
          </cell>
          <cell r="AO1130" t="str">
            <v xml:space="preserve"> </v>
          </cell>
        </row>
        <row r="1131">
          <cell r="AB1131">
            <v>0</v>
          </cell>
          <cell r="AN1131">
            <v>-40036.249999999993</v>
          </cell>
          <cell r="AO1131" t="str">
            <v>65b</v>
          </cell>
        </row>
        <row r="1132">
          <cell r="AB1132">
            <v>-4441250</v>
          </cell>
          <cell r="AN1132">
            <v>-2422500</v>
          </cell>
          <cell r="AO1132" t="str">
            <v>65a</v>
          </cell>
        </row>
        <row r="1133">
          <cell r="AB1133">
            <v>-3208333.15</v>
          </cell>
          <cell r="AN1133">
            <v>-1749999.8366666667</v>
          </cell>
          <cell r="AO1133" t="str">
            <v>65a</v>
          </cell>
        </row>
        <row r="1134">
          <cell r="AB1134">
            <v>-16785.45</v>
          </cell>
          <cell r="AN1134">
            <v>-2034.8454166666668</v>
          </cell>
          <cell r="AO1134" t="str">
            <v xml:space="preserve"> </v>
          </cell>
        </row>
        <row r="1135">
          <cell r="AB1135">
            <v>-45879.18</v>
          </cell>
          <cell r="AN1135">
            <v>-13952.984999999999</v>
          </cell>
          <cell r="AO1135" t="str">
            <v>65b</v>
          </cell>
        </row>
        <row r="1136">
          <cell r="AB1136">
            <v>-561666.5</v>
          </cell>
          <cell r="AN1136">
            <v>-3369999.8533333335</v>
          </cell>
          <cell r="AO1136" t="str">
            <v>65a</v>
          </cell>
        </row>
        <row r="1137">
          <cell r="AB1137">
            <v>-53523.61</v>
          </cell>
          <cell r="AN1137">
            <v>-15611.052916666667</v>
          </cell>
          <cell r="AO1137" t="str">
            <v>65a</v>
          </cell>
        </row>
        <row r="1138">
          <cell r="AB1138">
            <v>-88660.63</v>
          </cell>
          <cell r="AN1138">
            <v>-69210.078749999986</v>
          </cell>
          <cell r="AO1138" t="str">
            <v xml:space="preserve"> </v>
          </cell>
        </row>
        <row r="1139">
          <cell r="AB1139">
            <v>-8208750</v>
          </cell>
          <cell r="AN1139">
            <v>-4477500</v>
          </cell>
          <cell r="AO1139" t="str">
            <v>65a</v>
          </cell>
        </row>
        <row r="1140">
          <cell r="AB1140">
            <v>-871979.18</v>
          </cell>
          <cell r="AN1140">
            <v>-481350.17166666669</v>
          </cell>
          <cell r="AO1140" t="str">
            <v>65a</v>
          </cell>
        </row>
        <row r="1141">
          <cell r="AB1141">
            <v>0</v>
          </cell>
          <cell r="AN1141">
            <v>-3600.4145833333332</v>
          </cell>
          <cell r="AO1141" t="str">
            <v>65a</v>
          </cell>
        </row>
        <row r="1142">
          <cell r="AB1142">
            <v>-877500</v>
          </cell>
          <cell r="AN1142">
            <v>-5265000</v>
          </cell>
          <cell r="AO1142" t="str">
            <v>65a</v>
          </cell>
        </row>
        <row r="1143">
          <cell r="AB1143">
            <v>0</v>
          </cell>
          <cell r="AN1143">
            <v>0</v>
          </cell>
          <cell r="AO1143" t="str">
            <v>65a</v>
          </cell>
        </row>
        <row r="1144">
          <cell r="AB1144">
            <v>-7497750.0199999996</v>
          </cell>
          <cell r="AN1144">
            <v>-5028282.7833333332</v>
          </cell>
          <cell r="AO1144" t="str">
            <v>65a</v>
          </cell>
        </row>
        <row r="1145">
          <cell r="AB1145">
            <v>0</v>
          </cell>
          <cell r="AN1145">
            <v>0</v>
          </cell>
          <cell r="AO1145" t="str">
            <v>65a</v>
          </cell>
        </row>
        <row r="1146">
          <cell r="AB1146">
            <v>0</v>
          </cell>
          <cell r="AN1146">
            <v>-1444059.1666666667</v>
          </cell>
          <cell r="AO1146" t="str">
            <v>65a</v>
          </cell>
        </row>
        <row r="1147">
          <cell r="AB1147">
            <v>-937499.98</v>
          </cell>
          <cell r="AN1147">
            <v>-632523.1216666667</v>
          </cell>
          <cell r="AO1147" t="str">
            <v>65a</v>
          </cell>
        </row>
        <row r="1148">
          <cell r="AB1148">
            <v>-576916.68999999994</v>
          </cell>
          <cell r="AN1148">
            <v>-937489.58791666676</v>
          </cell>
          <cell r="AO1148" t="str">
            <v>65a</v>
          </cell>
        </row>
        <row r="1149">
          <cell r="AB1149">
            <v>-99450</v>
          </cell>
          <cell r="AN1149">
            <v>-161606.25</v>
          </cell>
          <cell r="AO1149" t="str">
            <v>65a</v>
          </cell>
        </row>
        <row r="1150">
          <cell r="AB1150">
            <v>2345.3200000000002</v>
          </cell>
          <cell r="AN1150">
            <v>-3529.935833333333</v>
          </cell>
        </row>
        <row r="1151">
          <cell r="AB1151">
            <v>-25878.49</v>
          </cell>
          <cell r="AN1151">
            <v>-14838.407500000001</v>
          </cell>
          <cell r="AO1151" t="str">
            <v>65b</v>
          </cell>
        </row>
        <row r="1152">
          <cell r="AB1152">
            <v>-1639462.5</v>
          </cell>
          <cell r="AN1152">
            <v>-267989.0625</v>
          </cell>
          <cell r="AO1152" t="str">
            <v>65a</v>
          </cell>
        </row>
        <row r="1153">
          <cell r="AB1153">
            <v>0</v>
          </cell>
          <cell r="AN1153">
            <v>0</v>
          </cell>
          <cell r="AO1153" t="str">
            <v>65a</v>
          </cell>
        </row>
        <row r="1154">
          <cell r="AB1154">
            <v>-1473607.13</v>
          </cell>
          <cell r="AN1154">
            <v>-1349490.7437500001</v>
          </cell>
          <cell r="AO1154" t="str">
            <v>65a</v>
          </cell>
        </row>
        <row r="1155">
          <cell r="AB1155">
            <v>-914398.34</v>
          </cell>
          <cell r="AN1155">
            <v>-153496.40833333333</v>
          </cell>
          <cell r="AO1155" t="str">
            <v>65a</v>
          </cell>
        </row>
        <row r="1156">
          <cell r="AB1156">
            <v>-495678.29</v>
          </cell>
          <cell r="AN1156">
            <v>-102337.96166666667</v>
          </cell>
          <cell r="AO1156" t="str">
            <v>65a</v>
          </cell>
        </row>
        <row r="1157">
          <cell r="AB1157">
            <v>-21336.74</v>
          </cell>
          <cell r="AN1157">
            <v>-5100.7441666666673</v>
          </cell>
          <cell r="AO1157" t="str">
            <v>65a</v>
          </cell>
        </row>
        <row r="1158">
          <cell r="AB1158">
            <v>0</v>
          </cell>
          <cell r="AN1158">
            <v>0</v>
          </cell>
          <cell r="AO1158" t="str">
            <v>65a</v>
          </cell>
        </row>
        <row r="1159">
          <cell r="AB1159">
            <v>0</v>
          </cell>
          <cell r="AN1159">
            <v>902.25916666666672</v>
          </cell>
        </row>
        <row r="1160">
          <cell r="AB1160">
            <v>0</v>
          </cell>
          <cell r="AN1160">
            <v>0</v>
          </cell>
          <cell r="AO1160" t="str">
            <v>65a</v>
          </cell>
        </row>
        <row r="1161">
          <cell r="AB1161">
            <v>0</v>
          </cell>
          <cell r="AN1161">
            <v>0</v>
          </cell>
          <cell r="AO1161" t="str">
            <v>65a</v>
          </cell>
        </row>
        <row r="1162">
          <cell r="AB1162">
            <v>0</v>
          </cell>
          <cell r="AN1162">
            <v>0</v>
          </cell>
          <cell r="AO1162" t="str">
            <v>65a</v>
          </cell>
        </row>
        <row r="1163">
          <cell r="AB1163">
            <v>0</v>
          </cell>
          <cell r="AN1163">
            <v>0</v>
          </cell>
        </row>
        <row r="1164">
          <cell r="AB1164">
            <v>0</v>
          </cell>
          <cell r="AN1164">
            <v>0</v>
          </cell>
          <cell r="AO1164" t="str">
            <v>65a</v>
          </cell>
        </row>
        <row r="1165">
          <cell r="AB1165">
            <v>0</v>
          </cell>
          <cell r="AN1165">
            <v>0</v>
          </cell>
          <cell r="AO1165" t="str">
            <v>65a</v>
          </cell>
        </row>
        <row r="1166">
          <cell r="AB1166">
            <v>0</v>
          </cell>
          <cell r="AN1166">
            <v>0</v>
          </cell>
          <cell r="AO1166" t="str">
            <v xml:space="preserve"> </v>
          </cell>
        </row>
        <row r="1167">
          <cell r="AB1167">
            <v>-733011.79</v>
          </cell>
          <cell r="AN1167">
            <v>-1280568.8983333332</v>
          </cell>
          <cell r="AO1167" t="str">
            <v xml:space="preserve"> </v>
          </cell>
        </row>
        <row r="1168">
          <cell r="AB1168">
            <v>-1792788</v>
          </cell>
          <cell r="AN1168">
            <v>-2013055.8266666669</v>
          </cell>
          <cell r="AO1168" t="str">
            <v xml:space="preserve"> </v>
          </cell>
        </row>
        <row r="1169">
          <cell r="AB1169">
            <v>-40464.239999999998</v>
          </cell>
          <cell r="AN1169">
            <v>-82731.853333333333</v>
          </cell>
        </row>
        <row r="1170">
          <cell r="AB1170">
            <v>-40464.239999999998</v>
          </cell>
          <cell r="AN1170">
            <v>-82731.853333333333</v>
          </cell>
        </row>
        <row r="1171">
          <cell r="AB1171">
            <v>-6876.8</v>
          </cell>
          <cell r="AN1171">
            <v>-56341.233333333337</v>
          </cell>
        </row>
        <row r="1172">
          <cell r="AB1172">
            <v>-6876.8</v>
          </cell>
          <cell r="AN1172">
            <v>-56341.233333333337</v>
          </cell>
        </row>
        <row r="1173">
          <cell r="AB1173">
            <v>-14434.16</v>
          </cell>
          <cell r="AN1173">
            <v>-69596.513333333321</v>
          </cell>
        </row>
        <row r="1174">
          <cell r="AB1174">
            <v>0</v>
          </cell>
          <cell r="AN1174">
            <v>-1016033.86375</v>
          </cell>
        </row>
        <row r="1175">
          <cell r="AB1175">
            <v>-991249.05</v>
          </cell>
          <cell r="AN1175">
            <v>-813731.97083333321</v>
          </cell>
          <cell r="AO1175" t="str">
            <v>65a</v>
          </cell>
        </row>
        <row r="1176">
          <cell r="AB1176">
            <v>0</v>
          </cell>
          <cell r="AN1176">
            <v>0</v>
          </cell>
          <cell r="AO1176" t="str">
            <v xml:space="preserve"> </v>
          </cell>
        </row>
        <row r="1177">
          <cell r="AB1177">
            <v>0</v>
          </cell>
          <cell r="AN1177">
            <v>-4422.1099999999997</v>
          </cell>
          <cell r="AO1177" t="str">
            <v>65a</v>
          </cell>
        </row>
        <row r="1178">
          <cell r="AB1178">
            <v>0</v>
          </cell>
          <cell r="AN1178">
            <v>-224579.63916666666</v>
          </cell>
        </row>
        <row r="1179">
          <cell r="AB1179">
            <v>-755793</v>
          </cell>
          <cell r="AN1179">
            <v>-1077924.4350000001</v>
          </cell>
          <cell r="AO1179" t="str">
            <v>65b</v>
          </cell>
        </row>
        <row r="1180">
          <cell r="AB1180">
            <v>-1141872.83</v>
          </cell>
          <cell r="AN1180">
            <v>-906743.10041666671</v>
          </cell>
          <cell r="AO1180" t="str">
            <v>65a</v>
          </cell>
        </row>
        <row r="1181">
          <cell r="AB1181">
            <v>-745021.63</v>
          </cell>
          <cell r="AN1181">
            <v>-774838.23375000013</v>
          </cell>
          <cell r="AO1181" t="str">
            <v>65a</v>
          </cell>
        </row>
        <row r="1182">
          <cell r="AB1182">
            <v>-239434.99</v>
          </cell>
          <cell r="AN1182">
            <v>-303729.65208333347</v>
          </cell>
          <cell r="AO1182" t="str">
            <v>65a</v>
          </cell>
        </row>
        <row r="1183">
          <cell r="AB1183">
            <v>0</v>
          </cell>
          <cell r="AN1183">
            <v>0</v>
          </cell>
          <cell r="AO1183" t="str">
            <v>65a</v>
          </cell>
        </row>
        <row r="1184">
          <cell r="AB1184">
            <v>0</v>
          </cell>
          <cell r="AN1184">
            <v>-20833.333333333332</v>
          </cell>
          <cell r="AO1184" t="str">
            <v>65a</v>
          </cell>
        </row>
        <row r="1185">
          <cell r="AB1185">
            <v>0</v>
          </cell>
          <cell r="AN1185">
            <v>0</v>
          </cell>
          <cell r="AO1185" t="str">
            <v>65a</v>
          </cell>
        </row>
        <row r="1186">
          <cell r="AB1186">
            <v>0</v>
          </cell>
          <cell r="AN1186">
            <v>161.22333333333333</v>
          </cell>
          <cell r="AO1186" t="str">
            <v>65a</v>
          </cell>
        </row>
        <row r="1187">
          <cell r="AB1187">
            <v>0</v>
          </cell>
          <cell r="AN1187">
            <v>-1533333.3333333333</v>
          </cell>
        </row>
        <row r="1188">
          <cell r="AB1188">
            <v>0</v>
          </cell>
          <cell r="AN1188">
            <v>0</v>
          </cell>
        </row>
        <row r="1189">
          <cell r="AB1189">
            <v>0</v>
          </cell>
          <cell r="AN1189">
            <v>-1122855</v>
          </cell>
          <cell r="AO1189" t="str">
            <v>41</v>
          </cell>
        </row>
        <row r="1190">
          <cell r="AB1190">
            <v>-633689.44999999995</v>
          </cell>
          <cell r="AN1190">
            <v>-695651.30708333349</v>
          </cell>
          <cell r="AO1190" t="str">
            <v>63</v>
          </cell>
        </row>
        <row r="1191">
          <cell r="AB1191">
            <v>-3306489.7</v>
          </cell>
          <cell r="AN1191">
            <v>-4731023.9604166672</v>
          </cell>
          <cell r="AO1191" t="str">
            <v>63</v>
          </cell>
        </row>
        <row r="1192">
          <cell r="AB1192">
            <v>-337286.52</v>
          </cell>
          <cell r="AN1192">
            <v>-344081.60499999998</v>
          </cell>
          <cell r="AO1192" t="str">
            <v>63</v>
          </cell>
        </row>
        <row r="1193">
          <cell r="AB1193">
            <v>0</v>
          </cell>
          <cell r="AN1193">
            <v>0</v>
          </cell>
          <cell r="AO1193" t="str">
            <v>20</v>
          </cell>
          <cell r="AP1193">
            <v>30</v>
          </cell>
        </row>
        <row r="1194">
          <cell r="AB1194">
            <v>0</v>
          </cell>
          <cell r="AN1194">
            <v>0</v>
          </cell>
          <cell r="AO1194" t="str">
            <v>20</v>
          </cell>
          <cell r="AP1194">
            <v>30</v>
          </cell>
        </row>
        <row r="1195">
          <cell r="AB1195">
            <v>0</v>
          </cell>
          <cell r="AN1195">
            <v>0</v>
          </cell>
          <cell r="AO1195" t="str">
            <v>20</v>
          </cell>
          <cell r="AP1195">
            <v>30</v>
          </cell>
        </row>
        <row r="1196">
          <cell r="AB1196">
            <v>0</v>
          </cell>
          <cell r="AN1196">
            <v>0</v>
          </cell>
          <cell r="AO1196" t="str">
            <v>20</v>
          </cell>
          <cell r="AP1196">
            <v>30</v>
          </cell>
        </row>
        <row r="1197">
          <cell r="AB1197">
            <v>0</v>
          </cell>
          <cell r="AN1197">
            <v>0</v>
          </cell>
          <cell r="AO1197" t="str">
            <v>20</v>
          </cell>
          <cell r="AP1197">
            <v>30</v>
          </cell>
        </row>
        <row r="1198">
          <cell r="AB1198">
            <v>0</v>
          </cell>
          <cell r="AN1198">
            <v>0</v>
          </cell>
          <cell r="AO1198" t="str">
            <v>20</v>
          </cell>
          <cell r="AP1198">
            <v>30</v>
          </cell>
        </row>
        <row r="1199">
          <cell r="AB1199">
            <v>-3304.85</v>
          </cell>
          <cell r="AN1199">
            <v>-432482.37041666667</v>
          </cell>
          <cell r="AO1199" t="str">
            <v>20</v>
          </cell>
          <cell r="AP1199" t="str">
            <v>30</v>
          </cell>
        </row>
        <row r="1200">
          <cell r="AB1200">
            <v>-2555632.5299999998</v>
          </cell>
          <cell r="AN1200">
            <v>-2635200.0229166667</v>
          </cell>
          <cell r="AO1200" t="str">
            <v>20</v>
          </cell>
          <cell r="AP1200" t="str">
            <v>30</v>
          </cell>
        </row>
        <row r="1201">
          <cell r="AB1201">
            <v>-18889759.530000001</v>
          </cell>
          <cell r="AN1201">
            <v>-18517789.530000005</v>
          </cell>
          <cell r="AO1201" t="str">
            <v>20</v>
          </cell>
          <cell r="AP1201" t="str">
            <v>30</v>
          </cell>
        </row>
        <row r="1202">
          <cell r="AB1202">
            <v>-12354716.17</v>
          </cell>
          <cell r="AN1202">
            <v>-10878068.713750001</v>
          </cell>
          <cell r="AO1202" t="str">
            <v>63</v>
          </cell>
          <cell r="AP1202" t="str">
            <v xml:space="preserve"> </v>
          </cell>
        </row>
        <row r="1203">
          <cell r="AB1203">
            <v>-464683.58</v>
          </cell>
          <cell r="AN1203">
            <v>-446087.59291666659</v>
          </cell>
          <cell r="AO1203" t="str">
            <v>63</v>
          </cell>
        </row>
        <row r="1204">
          <cell r="AB1204">
            <v>-10000</v>
          </cell>
          <cell r="AN1204">
            <v>-10000</v>
          </cell>
          <cell r="AO1204" t="str">
            <v>20</v>
          </cell>
          <cell r="AP1204" t="str">
            <v>30</v>
          </cell>
        </row>
        <row r="1205">
          <cell r="AB1205">
            <v>-25524.85</v>
          </cell>
          <cell r="AN1205">
            <v>-21496.120416666665</v>
          </cell>
          <cell r="AO1205" t="str">
            <v>63</v>
          </cell>
        </row>
        <row r="1206">
          <cell r="AB1206">
            <v>-42021.78</v>
          </cell>
          <cell r="AN1206">
            <v>-58110.346250000002</v>
          </cell>
          <cell r="AO1206" t="str">
            <v>63</v>
          </cell>
        </row>
        <row r="1207">
          <cell r="AB1207">
            <v>-652279.19999999995</v>
          </cell>
          <cell r="AN1207">
            <v>-279358.72916666663</v>
          </cell>
          <cell r="AO1207" t="str">
            <v>20</v>
          </cell>
          <cell r="AP1207">
            <v>30</v>
          </cell>
        </row>
        <row r="1208">
          <cell r="AB1208">
            <v>-2851582.64</v>
          </cell>
          <cell r="AN1208">
            <v>-742245.76208333333</v>
          </cell>
          <cell r="AO1208" t="str">
            <v>20</v>
          </cell>
          <cell r="AP1208">
            <v>30</v>
          </cell>
        </row>
        <row r="1209">
          <cell r="AB1209">
            <v>-1589346.19</v>
          </cell>
          <cell r="AN1209">
            <v>-678524.13458333339</v>
          </cell>
          <cell r="AO1209" t="str">
            <v>20</v>
          </cell>
          <cell r="AP1209">
            <v>30</v>
          </cell>
        </row>
        <row r="1210">
          <cell r="AB1210">
            <v>-1016768.79</v>
          </cell>
          <cell r="AN1210">
            <v>-369260.24958333327</v>
          </cell>
          <cell r="AO1210" t="str">
            <v>20</v>
          </cell>
          <cell r="AP1210">
            <v>30</v>
          </cell>
        </row>
        <row r="1211">
          <cell r="AB1211">
            <v>-3089713.86</v>
          </cell>
          <cell r="AN1211">
            <v>-2470607.5100000002</v>
          </cell>
        </row>
        <row r="1212">
          <cell r="AB1212">
            <v>-5000</v>
          </cell>
          <cell r="AN1212">
            <v>-5000</v>
          </cell>
        </row>
        <row r="1213">
          <cell r="AB1213">
            <v>-26668727.57</v>
          </cell>
          <cell r="AN1213">
            <v>-24835876.166250002</v>
          </cell>
          <cell r="AO1213" t="str">
            <v>65a</v>
          </cell>
        </row>
        <row r="1214">
          <cell r="AB1214">
            <v>0</v>
          </cell>
          <cell r="AN1214">
            <v>0</v>
          </cell>
          <cell r="AO1214" t="str">
            <v>65a</v>
          </cell>
        </row>
        <row r="1215">
          <cell r="AB1215">
            <v>0</v>
          </cell>
          <cell r="AN1215">
            <v>-808150</v>
          </cell>
        </row>
        <row r="1216">
          <cell r="AB1216">
            <v>-2410058.23</v>
          </cell>
          <cell r="AN1216">
            <v>-1377995.5216666667</v>
          </cell>
        </row>
        <row r="1217">
          <cell r="AB1217">
            <v>-9934029.5600000005</v>
          </cell>
          <cell r="AN1217">
            <v>-10149244.116249999</v>
          </cell>
          <cell r="AO1217" t="str">
            <v>47</v>
          </cell>
        </row>
        <row r="1218">
          <cell r="AB1218">
            <v>-2992.04</v>
          </cell>
          <cell r="AN1218">
            <v>-186.04916666666668</v>
          </cell>
        </row>
        <row r="1219">
          <cell r="AB1219">
            <v>0</v>
          </cell>
          <cell r="AN1219">
            <v>0</v>
          </cell>
          <cell r="AO1219" t="str">
            <v>65a</v>
          </cell>
        </row>
        <row r="1220">
          <cell r="AB1220">
            <v>-28224</v>
          </cell>
          <cell r="AN1220">
            <v>-13128</v>
          </cell>
          <cell r="AO1220" t="str">
            <v>49</v>
          </cell>
        </row>
        <row r="1221">
          <cell r="AB1221">
            <v>0</v>
          </cell>
          <cell r="AN1221">
            <v>0</v>
          </cell>
          <cell r="AO1221" t="str">
            <v>3</v>
          </cell>
        </row>
        <row r="1222">
          <cell r="AB1222">
            <v>0</v>
          </cell>
          <cell r="AN1222">
            <v>0</v>
          </cell>
          <cell r="AO1222">
            <v>2</v>
          </cell>
        </row>
        <row r="1223">
          <cell r="AB1223">
            <v>-2106234.98</v>
          </cell>
          <cell r="AN1223">
            <v>-1795089.3741666665</v>
          </cell>
          <cell r="AO1223" t="str">
            <v>49</v>
          </cell>
        </row>
        <row r="1224">
          <cell r="AB1224">
            <v>-17801000</v>
          </cell>
          <cell r="AN1224">
            <v>-17229846.041666668</v>
          </cell>
          <cell r="AO1224" t="str">
            <v>49</v>
          </cell>
        </row>
        <row r="1225">
          <cell r="AB1225">
            <v>-58986.21</v>
          </cell>
          <cell r="AN1225">
            <v>-55135.612083333333</v>
          </cell>
          <cell r="AO1225" t="str">
            <v>49</v>
          </cell>
        </row>
        <row r="1226">
          <cell r="AB1226">
            <v>-8277452.4500000002</v>
          </cell>
          <cell r="AN1226">
            <v>-6191500.3154166667</v>
          </cell>
          <cell r="AO1226" t="str">
            <v>49</v>
          </cell>
        </row>
        <row r="1227">
          <cell r="AB1227">
            <v>-39032.26</v>
          </cell>
          <cell r="AN1227">
            <v>-18947.524999999998</v>
          </cell>
          <cell r="AO1227" t="str">
            <v>65a</v>
          </cell>
        </row>
        <row r="1228">
          <cell r="AB1228">
            <v>0</v>
          </cell>
          <cell r="AN1228">
            <v>0</v>
          </cell>
          <cell r="AO1228" t="str">
            <v>65a</v>
          </cell>
        </row>
        <row r="1229">
          <cell r="AB1229">
            <v>0</v>
          </cell>
          <cell r="AN1229">
            <v>0</v>
          </cell>
          <cell r="AO1229" t="str">
            <v>65b</v>
          </cell>
        </row>
        <row r="1230">
          <cell r="AB1230">
            <v>-222809.33</v>
          </cell>
          <cell r="AN1230">
            <v>-229684.31000000003</v>
          </cell>
          <cell r="AO1230" t="str">
            <v>65a</v>
          </cell>
        </row>
        <row r="1231">
          <cell r="AB1231">
            <v>0</v>
          </cell>
          <cell r="AN1231">
            <v>-2127799.8633333333</v>
          </cell>
          <cell r="AO1231" t="str">
            <v xml:space="preserve"> </v>
          </cell>
        </row>
        <row r="1232">
          <cell r="AB1232">
            <v>0</v>
          </cell>
          <cell r="AN1232">
            <v>-75158.125</v>
          </cell>
          <cell r="AO1232" t="str">
            <v>65a</v>
          </cell>
        </row>
        <row r="1233">
          <cell r="AB1233">
            <v>-250015</v>
          </cell>
          <cell r="AN1233">
            <v>-102091.45833333333</v>
          </cell>
          <cell r="AO1233" t="str">
            <v>65a</v>
          </cell>
        </row>
        <row r="1234">
          <cell r="AB1234">
            <v>0</v>
          </cell>
          <cell r="AN1234">
            <v>0</v>
          </cell>
        </row>
        <row r="1235">
          <cell r="AB1235">
            <v>-13807132</v>
          </cell>
          <cell r="AN1235">
            <v>-14682130</v>
          </cell>
          <cell r="AO1235" t="str">
            <v>65a</v>
          </cell>
        </row>
        <row r="1236">
          <cell r="AB1236">
            <v>-8447.35</v>
          </cell>
          <cell r="AN1236">
            <v>-662.66375000000005</v>
          </cell>
          <cell r="AO1236" t="str">
            <v>65a</v>
          </cell>
        </row>
        <row r="1237">
          <cell r="AB1237">
            <v>0</v>
          </cell>
          <cell r="AN1237">
            <v>0</v>
          </cell>
          <cell r="AO1237" t="str">
            <v>65a</v>
          </cell>
        </row>
        <row r="1238">
          <cell r="AB1238">
            <v>0</v>
          </cell>
          <cell r="AN1238">
            <v>0</v>
          </cell>
          <cell r="AO1238" t="str">
            <v>65a</v>
          </cell>
        </row>
        <row r="1239">
          <cell r="AB1239">
            <v>0</v>
          </cell>
          <cell r="AN1239">
            <v>0</v>
          </cell>
        </row>
        <row r="1240">
          <cell r="AB1240">
            <v>-2140.5700000000002</v>
          </cell>
          <cell r="AN1240">
            <v>12539.422083333329</v>
          </cell>
          <cell r="AO1240" t="str">
            <v>65a</v>
          </cell>
        </row>
        <row r="1241">
          <cell r="AB1241">
            <v>0</v>
          </cell>
          <cell r="AN1241">
            <v>32.228333333333332</v>
          </cell>
          <cell r="AO1241" t="str">
            <v>65a</v>
          </cell>
        </row>
        <row r="1242">
          <cell r="AB1242">
            <v>-27312000</v>
          </cell>
          <cell r="AN1242">
            <v>-26056250</v>
          </cell>
        </row>
        <row r="1243">
          <cell r="AB1243">
            <v>-8686177.8599999994</v>
          </cell>
          <cell r="AN1243">
            <v>-17205758.129999999</v>
          </cell>
          <cell r="AO1243" t="str">
            <v>41</v>
          </cell>
        </row>
        <row r="1244">
          <cell r="AB1244">
            <v>-19900488.379999999</v>
          </cell>
          <cell r="AN1244">
            <v>-17458741.549166668</v>
          </cell>
          <cell r="AO1244" t="str">
            <v>49</v>
          </cell>
        </row>
        <row r="1245">
          <cell r="AB1245">
            <v>0</v>
          </cell>
          <cell r="AN1245">
            <v>0</v>
          </cell>
          <cell r="AO1245" t="str">
            <v>41</v>
          </cell>
        </row>
        <row r="1246">
          <cell r="AB1246">
            <v>0</v>
          </cell>
          <cell r="AN1246">
            <v>0</v>
          </cell>
          <cell r="AO1246" t="str">
            <v>41</v>
          </cell>
        </row>
        <row r="1247">
          <cell r="AB1247">
            <v>0</v>
          </cell>
          <cell r="AN1247">
            <v>0</v>
          </cell>
          <cell r="AO1247" t="str">
            <v>41</v>
          </cell>
        </row>
        <row r="1248">
          <cell r="AB1248">
            <v>0</v>
          </cell>
          <cell r="AN1248">
            <v>0</v>
          </cell>
          <cell r="AO1248" t="str">
            <v>41</v>
          </cell>
        </row>
        <row r="1249">
          <cell r="AB1249">
            <v>0</v>
          </cell>
          <cell r="AN1249">
            <v>-64610.625</v>
          </cell>
          <cell r="AO1249" t="str">
            <v>41</v>
          </cell>
        </row>
        <row r="1250">
          <cell r="AB1250">
            <v>0</v>
          </cell>
          <cell r="AN1250">
            <v>0</v>
          </cell>
          <cell r="AO1250" t="str">
            <v>41</v>
          </cell>
        </row>
        <row r="1251">
          <cell r="AB1251">
            <v>0</v>
          </cell>
          <cell r="AN1251">
            <v>0</v>
          </cell>
          <cell r="AO1251" t="str">
            <v>41</v>
          </cell>
        </row>
        <row r="1252">
          <cell r="AB1252">
            <v>0</v>
          </cell>
          <cell r="AN1252">
            <v>-291666.66666666669</v>
          </cell>
          <cell r="AO1252" t="str">
            <v>41</v>
          </cell>
        </row>
        <row r="1253">
          <cell r="AB1253">
            <v>0</v>
          </cell>
          <cell r="AN1253">
            <v>-337500</v>
          </cell>
          <cell r="AO1253" t="str">
            <v>41</v>
          </cell>
        </row>
        <row r="1254">
          <cell r="AB1254">
            <v>-513276.41</v>
          </cell>
          <cell r="AN1254">
            <v>-414767.9745833333</v>
          </cell>
          <cell r="AO1254" t="str">
            <v>41</v>
          </cell>
        </row>
        <row r="1255">
          <cell r="AB1255">
            <v>-225000</v>
          </cell>
          <cell r="AN1255">
            <v>-187500</v>
          </cell>
          <cell r="AO1255" t="str">
            <v>41</v>
          </cell>
        </row>
        <row r="1256">
          <cell r="AB1256">
            <v>-1982106.78</v>
          </cell>
          <cell r="AN1256">
            <v>-851180.21</v>
          </cell>
          <cell r="AO1256" t="str">
            <v>41</v>
          </cell>
        </row>
        <row r="1257">
          <cell r="AB1257">
            <v>0</v>
          </cell>
          <cell r="AN1257">
            <v>-35003.527916666666</v>
          </cell>
          <cell r="AO1257" t="str">
            <v>41</v>
          </cell>
        </row>
        <row r="1258">
          <cell r="AB1258">
            <v>0</v>
          </cell>
          <cell r="AN1258">
            <v>0</v>
          </cell>
          <cell r="AO1258" t="str">
            <v>65a</v>
          </cell>
        </row>
        <row r="1259">
          <cell r="AB1259">
            <v>0</v>
          </cell>
          <cell r="AN1259">
            <v>0</v>
          </cell>
          <cell r="AO1259" t="str">
            <v>65a</v>
          </cell>
        </row>
        <row r="1260">
          <cell r="AB1260">
            <v>0</v>
          </cell>
          <cell r="AN1260">
            <v>0</v>
          </cell>
          <cell r="AO1260" t="str">
            <v>65a</v>
          </cell>
        </row>
        <row r="1261">
          <cell r="AB1261">
            <v>0</v>
          </cell>
          <cell r="AN1261">
            <v>0</v>
          </cell>
          <cell r="AO1261" t="str">
            <v>65a</v>
          </cell>
        </row>
        <row r="1262">
          <cell r="AB1262">
            <v>0</v>
          </cell>
          <cell r="AN1262">
            <v>-95.734166666666667</v>
          </cell>
          <cell r="AO1262" t="str">
            <v>65a</v>
          </cell>
        </row>
        <row r="1263">
          <cell r="AB1263">
            <v>-7416.29</v>
          </cell>
          <cell r="AN1263">
            <v>-7416.2899999999981</v>
          </cell>
          <cell r="AO1263" t="str">
            <v>65a</v>
          </cell>
        </row>
        <row r="1264">
          <cell r="AB1264">
            <v>-5140.3599999999997</v>
          </cell>
          <cell r="AN1264">
            <v>-5140.3599999999997</v>
          </cell>
          <cell r="AO1264" t="str">
            <v>65a</v>
          </cell>
        </row>
        <row r="1265">
          <cell r="AB1265">
            <v>-11459.63</v>
          </cell>
          <cell r="AN1265">
            <v>-11459.630000000003</v>
          </cell>
          <cell r="AO1265" t="str">
            <v>65a</v>
          </cell>
        </row>
        <row r="1266">
          <cell r="AB1266">
            <v>-1479.6</v>
          </cell>
          <cell r="AN1266">
            <v>-1479.6000000000001</v>
          </cell>
          <cell r="AO1266" t="str">
            <v>65a</v>
          </cell>
        </row>
        <row r="1267">
          <cell r="AB1267">
            <v>-959.98</v>
          </cell>
          <cell r="AN1267">
            <v>-959.97999999999968</v>
          </cell>
          <cell r="AO1267" t="str">
            <v>65a</v>
          </cell>
        </row>
        <row r="1268">
          <cell r="AB1268">
            <v>-876.25</v>
          </cell>
          <cell r="AN1268">
            <v>-865.16583333333347</v>
          </cell>
          <cell r="AO1268" t="str">
            <v>65a</v>
          </cell>
        </row>
        <row r="1269">
          <cell r="AB1269">
            <v>-912.01</v>
          </cell>
          <cell r="AN1269">
            <v>-359.47541666666666</v>
          </cell>
          <cell r="AO1269" t="str">
            <v>65a</v>
          </cell>
        </row>
        <row r="1270">
          <cell r="AB1270">
            <v>-12.55</v>
          </cell>
          <cell r="AN1270">
            <v>-12.549999999999999</v>
          </cell>
          <cell r="AO1270" t="str">
            <v>65a</v>
          </cell>
        </row>
        <row r="1271">
          <cell r="AB1271">
            <v>-598.99</v>
          </cell>
          <cell r="AN1271">
            <v>-598.9899999999999</v>
          </cell>
          <cell r="AO1271" t="str">
            <v>65a</v>
          </cell>
        </row>
        <row r="1272">
          <cell r="AB1272">
            <v>-168.86</v>
          </cell>
          <cell r="AN1272">
            <v>-168.86000000000004</v>
          </cell>
          <cell r="AO1272" t="str">
            <v>65a</v>
          </cell>
        </row>
        <row r="1273">
          <cell r="AB1273">
            <v>0</v>
          </cell>
          <cell r="AN1273">
            <v>14.956250000000002</v>
          </cell>
          <cell r="AO1273" t="str">
            <v>65a</v>
          </cell>
        </row>
        <row r="1274">
          <cell r="AB1274">
            <v>-123.17</v>
          </cell>
          <cell r="AN1274">
            <v>-198.50750000000002</v>
          </cell>
          <cell r="AO1274" t="str">
            <v>65a</v>
          </cell>
        </row>
        <row r="1275">
          <cell r="AB1275">
            <v>-574.46</v>
          </cell>
          <cell r="AN1275">
            <v>-23.935833333333335</v>
          </cell>
          <cell r="AO1275" t="str">
            <v>65a</v>
          </cell>
        </row>
        <row r="1276">
          <cell r="AB1276">
            <v>-5718285</v>
          </cell>
          <cell r="AN1276">
            <v>-4486820.625</v>
          </cell>
          <cell r="AO1276" t="str">
            <v>41</v>
          </cell>
        </row>
        <row r="1277">
          <cell r="AB1277">
            <v>0</v>
          </cell>
          <cell r="AN1277">
            <v>-294955.23749999999</v>
          </cell>
          <cell r="AO1277" t="str">
            <v>41</v>
          </cell>
        </row>
        <row r="1278">
          <cell r="AB1278">
            <v>-7074602.9100000001</v>
          </cell>
          <cell r="AN1278">
            <v>-4269235.635416667</v>
          </cell>
          <cell r="AO1278" t="str">
            <v xml:space="preserve"> </v>
          </cell>
        </row>
        <row r="1279">
          <cell r="AB1279">
            <v>-2870186.23</v>
          </cell>
          <cell r="AN1279">
            <v>-1787976.9612499999</v>
          </cell>
          <cell r="AO1279" t="str">
            <v xml:space="preserve">65 </v>
          </cell>
        </row>
        <row r="1280">
          <cell r="AB1280">
            <v>5104426.16</v>
          </cell>
          <cell r="AN1280">
            <v>1790443.5249999997</v>
          </cell>
          <cell r="AO1280" t="str">
            <v xml:space="preserve"> </v>
          </cell>
        </row>
        <row r="1281">
          <cell r="AB1281">
            <v>1100761.99</v>
          </cell>
          <cell r="AN1281">
            <v>387028.17458333331</v>
          </cell>
          <cell r="AO1281" t="str">
            <v>65</v>
          </cell>
          <cell r="AP1281" t="str">
            <v xml:space="preserve"> </v>
          </cell>
        </row>
        <row r="1282">
          <cell r="AB1282">
            <v>-27589.17</v>
          </cell>
          <cell r="AN1282">
            <v>-6514.111249999999</v>
          </cell>
          <cell r="AO1282" t="str">
            <v>49</v>
          </cell>
        </row>
        <row r="1283">
          <cell r="AB1283">
            <v>-1552657.3</v>
          </cell>
          <cell r="AN1283">
            <v>-1667975.9050000003</v>
          </cell>
          <cell r="AO1283" t="str">
            <v xml:space="preserve"> </v>
          </cell>
        </row>
        <row r="1284">
          <cell r="AB1284">
            <v>-45410</v>
          </cell>
          <cell r="AN1284">
            <v>-72656</v>
          </cell>
          <cell r="AO1284" t="str">
            <v xml:space="preserve"> </v>
          </cell>
        </row>
        <row r="1285">
          <cell r="AB1285">
            <v>-30265.78</v>
          </cell>
          <cell r="AN1285">
            <v>-32179.628750000003</v>
          </cell>
        </row>
        <row r="1286">
          <cell r="AB1286">
            <v>0</v>
          </cell>
          <cell r="AN1286">
            <v>0</v>
          </cell>
          <cell r="AO1286" t="str">
            <v>23</v>
          </cell>
          <cell r="AP1286">
            <v>29</v>
          </cell>
        </row>
        <row r="1287">
          <cell r="AB1287">
            <v>0</v>
          </cell>
          <cell r="AN1287">
            <v>0</v>
          </cell>
        </row>
        <row r="1288">
          <cell r="AB1288">
            <v>-2702244.02</v>
          </cell>
          <cell r="AN1288">
            <v>-2850418.2045833333</v>
          </cell>
        </row>
        <row r="1289">
          <cell r="AB1289">
            <v>-33762.980000000003</v>
          </cell>
          <cell r="AN1289">
            <v>-30999.499166666661</v>
          </cell>
        </row>
        <row r="1290">
          <cell r="AB1290">
            <v>0</v>
          </cell>
          <cell r="AN1290">
            <v>0</v>
          </cell>
        </row>
        <row r="1291">
          <cell r="AB1291">
            <v>-92276.94</v>
          </cell>
          <cell r="AN1291">
            <v>-98497.855833333335</v>
          </cell>
        </row>
        <row r="1292">
          <cell r="AB1292">
            <v>-8165809</v>
          </cell>
          <cell r="AN1292">
            <v>-8165809</v>
          </cell>
          <cell r="AO1292" t="str">
            <v>10</v>
          </cell>
        </row>
        <row r="1293">
          <cell r="AB1293">
            <v>4614264</v>
          </cell>
          <cell r="AN1293">
            <v>4300195.875</v>
          </cell>
          <cell r="AO1293" t="str">
            <v>10</v>
          </cell>
        </row>
        <row r="1294">
          <cell r="AB1294">
            <v>-10135707.039999999</v>
          </cell>
          <cell r="AN1294">
            <v>-12923100.119583333</v>
          </cell>
        </row>
        <row r="1295">
          <cell r="AB1295">
            <v>-887313.59</v>
          </cell>
          <cell r="AN1295">
            <v>-947812.25</v>
          </cell>
          <cell r="AO1295" t="str">
            <v>12</v>
          </cell>
        </row>
        <row r="1296">
          <cell r="AB1296">
            <v>0</v>
          </cell>
          <cell r="AN1296">
            <v>-19380.39875</v>
          </cell>
          <cell r="AO1296" t="str">
            <v>12</v>
          </cell>
        </row>
        <row r="1297">
          <cell r="AB1297">
            <v>-192765.41</v>
          </cell>
          <cell r="AN1297">
            <v>-122056.57791666668</v>
          </cell>
          <cell r="AO1297" t="str">
            <v>12</v>
          </cell>
        </row>
        <row r="1298">
          <cell r="AB1298">
            <v>-71851894.799999997</v>
          </cell>
          <cell r="AN1298">
            <v>-71851894.799999982</v>
          </cell>
          <cell r="AO1298" t="str">
            <v>64</v>
          </cell>
        </row>
        <row r="1299">
          <cell r="AB1299">
            <v>-3497000</v>
          </cell>
          <cell r="AN1299">
            <v>-3623291.6666666665</v>
          </cell>
          <cell r="AO1299" t="str">
            <v>22</v>
          </cell>
          <cell r="AP1299">
            <v>31</v>
          </cell>
        </row>
        <row r="1300">
          <cell r="AB1300">
            <v>-647743</v>
          </cell>
          <cell r="AN1300">
            <v>-1288879.25</v>
          </cell>
          <cell r="AO1300" t="str">
            <v>22</v>
          </cell>
          <cell r="AP1300">
            <v>32</v>
          </cell>
        </row>
        <row r="1301">
          <cell r="AB1301">
            <v>-337279618</v>
          </cell>
          <cell r="AN1301">
            <v>-328736616.95833331</v>
          </cell>
          <cell r="AO1301" t="str">
            <v>22</v>
          </cell>
          <cell r="AP1301">
            <v>33</v>
          </cell>
        </row>
        <row r="1302">
          <cell r="AB1302">
            <v>-939000</v>
          </cell>
          <cell r="AN1302">
            <v>-942583.33333333337</v>
          </cell>
          <cell r="AO1302" t="str">
            <v>22</v>
          </cell>
          <cell r="AP1302">
            <v>34</v>
          </cell>
        </row>
        <row r="1303">
          <cell r="AB1303">
            <v>-32874</v>
          </cell>
          <cell r="AN1303">
            <v>-32874</v>
          </cell>
          <cell r="AO1303" t="str">
            <v>22</v>
          </cell>
          <cell r="AP1303" t="str">
            <v>35</v>
          </cell>
        </row>
        <row r="1304">
          <cell r="AB1304">
            <v>-55683000</v>
          </cell>
          <cell r="AN1304">
            <v>-45478416.666666664</v>
          </cell>
          <cell r="AO1304" t="str">
            <v>64</v>
          </cell>
        </row>
        <row r="1305">
          <cell r="AB1305">
            <v>141000</v>
          </cell>
          <cell r="AN1305">
            <v>-6125</v>
          </cell>
          <cell r="AO1305" t="str">
            <v xml:space="preserve"> </v>
          </cell>
        </row>
        <row r="1306">
          <cell r="AB1306">
            <v>904152.97</v>
          </cell>
          <cell r="AN1306">
            <v>904152.97000000009</v>
          </cell>
          <cell r="AO1306" t="str">
            <v>64</v>
          </cell>
        </row>
        <row r="1307">
          <cell r="AB1307">
            <v>-796000</v>
          </cell>
          <cell r="AN1307">
            <v>-266416.66666666669</v>
          </cell>
          <cell r="AO1307" t="str">
            <v>66a</v>
          </cell>
        </row>
        <row r="1308">
          <cell r="AB1308">
            <v>-27673328.77</v>
          </cell>
          <cell r="AN1308">
            <v>-27673328.77</v>
          </cell>
          <cell r="AO1308" t="str">
            <v>64</v>
          </cell>
        </row>
        <row r="1309">
          <cell r="AB1309">
            <v>-4489581</v>
          </cell>
          <cell r="AN1309">
            <v>-4489581</v>
          </cell>
          <cell r="AO1309" t="str">
            <v>64</v>
          </cell>
        </row>
        <row r="1310">
          <cell r="AB1310">
            <v>-269554.90999999997</v>
          </cell>
          <cell r="AN1310">
            <v>-269554.91000000003</v>
          </cell>
          <cell r="AO1310" t="str">
            <v>64</v>
          </cell>
        </row>
        <row r="1311">
          <cell r="AB1311">
            <v>-443787.06</v>
          </cell>
          <cell r="AN1311">
            <v>-443787.05999999988</v>
          </cell>
          <cell r="AO1311" t="str">
            <v>64</v>
          </cell>
        </row>
        <row r="1312">
          <cell r="AB1312">
            <v>-1614.97</v>
          </cell>
          <cell r="AN1312">
            <v>-1614.97</v>
          </cell>
          <cell r="AO1312" t="str">
            <v>64</v>
          </cell>
        </row>
        <row r="1313">
          <cell r="AB1313">
            <v>-48687.62</v>
          </cell>
          <cell r="AN1313">
            <v>-48687.62</v>
          </cell>
          <cell r="AO1313" t="str">
            <v>64</v>
          </cell>
        </row>
        <row r="1314">
          <cell r="AB1314">
            <v>-76732.02</v>
          </cell>
          <cell r="AN1314">
            <v>-76732.02</v>
          </cell>
          <cell r="AO1314" t="str">
            <v>64</v>
          </cell>
        </row>
        <row r="1315">
          <cell r="AB1315">
            <v>-2475</v>
          </cell>
          <cell r="AN1315">
            <v>-2475</v>
          </cell>
          <cell r="AO1315" t="str">
            <v>64</v>
          </cell>
        </row>
        <row r="1316">
          <cell r="AB1316">
            <v>97405</v>
          </cell>
          <cell r="AN1316">
            <v>97405</v>
          </cell>
          <cell r="AO1316" t="str">
            <v>64</v>
          </cell>
        </row>
        <row r="1317">
          <cell r="AB1317">
            <v>-4106</v>
          </cell>
          <cell r="AN1317">
            <v>-4106</v>
          </cell>
          <cell r="AO1317" t="str">
            <v>64</v>
          </cell>
        </row>
        <row r="1318">
          <cell r="AB1318">
            <v>-171529</v>
          </cell>
          <cell r="AN1318">
            <v>-171529</v>
          </cell>
          <cell r="AO1318" t="str">
            <v>64</v>
          </cell>
        </row>
        <row r="1319">
          <cell r="AB1319">
            <v>-152467</v>
          </cell>
          <cell r="AN1319">
            <v>-152467</v>
          </cell>
          <cell r="AO1319" t="str">
            <v>64</v>
          </cell>
        </row>
        <row r="1320">
          <cell r="AB1320">
            <v>1365117.79</v>
          </cell>
          <cell r="AN1320">
            <v>1365117.7899999998</v>
          </cell>
          <cell r="AO1320" t="str">
            <v>66a</v>
          </cell>
        </row>
        <row r="1321">
          <cell r="AB1321">
            <v>0</v>
          </cell>
          <cell r="AN1321">
            <v>0</v>
          </cell>
          <cell r="AO1321" t="str">
            <v>22</v>
          </cell>
          <cell r="AP1321">
            <v>36</v>
          </cell>
        </row>
        <row r="1322">
          <cell r="AB1322">
            <v>0</v>
          </cell>
          <cell r="AN1322">
            <v>0</v>
          </cell>
          <cell r="AO1322" t="str">
            <v xml:space="preserve"> </v>
          </cell>
        </row>
        <row r="1323">
          <cell r="AB1323">
            <v>-477999.57</v>
          </cell>
          <cell r="AN1323">
            <v>-477999.57000000007</v>
          </cell>
          <cell r="AO1323" t="str">
            <v>66a</v>
          </cell>
        </row>
        <row r="1324">
          <cell r="AB1324">
            <v>-3665</v>
          </cell>
          <cell r="AN1324">
            <v>-3665</v>
          </cell>
          <cell r="AO1324" t="str">
            <v xml:space="preserve"> </v>
          </cell>
        </row>
        <row r="1325">
          <cell r="AB1325">
            <v>-7054000</v>
          </cell>
          <cell r="AN1325">
            <v>-6017416.666666667</v>
          </cell>
          <cell r="AO1325" t="str">
            <v>66a</v>
          </cell>
        </row>
        <row r="1326">
          <cell r="AB1326">
            <v>-947000</v>
          </cell>
          <cell r="AN1326">
            <v>-947000</v>
          </cell>
        </row>
        <row r="1327">
          <cell r="AB1327">
            <v>-4409226</v>
          </cell>
          <cell r="AN1327">
            <v>-3336176.0833333335</v>
          </cell>
          <cell r="AO1327" t="str">
            <v>22</v>
          </cell>
          <cell r="AP1327">
            <v>37</v>
          </cell>
        </row>
        <row r="1328">
          <cell r="AB1328">
            <v>0</v>
          </cell>
          <cell r="AN1328">
            <v>0</v>
          </cell>
          <cell r="AO1328" t="str">
            <v xml:space="preserve"> </v>
          </cell>
        </row>
        <row r="1329">
          <cell r="AB1329">
            <v>-68738.990000000005</v>
          </cell>
          <cell r="AN1329">
            <v>-137833.11666666667</v>
          </cell>
          <cell r="AO1329" t="str">
            <v>48</v>
          </cell>
        </row>
        <row r="1330">
          <cell r="AB1330">
            <v>16256</v>
          </cell>
          <cell r="AN1330">
            <v>15991.625</v>
          </cell>
          <cell r="AO1330" t="str">
            <v>48</v>
          </cell>
        </row>
        <row r="1331">
          <cell r="AB1331">
            <v>-148493689</v>
          </cell>
          <cell r="AN1331">
            <v>-160943064</v>
          </cell>
          <cell r="AO1331" t="str">
            <v>48</v>
          </cell>
        </row>
        <row r="1332">
          <cell r="AB1332">
            <v>353000</v>
          </cell>
          <cell r="AN1332">
            <v>23833.333333333332</v>
          </cell>
          <cell r="AO1332" t="str">
            <v xml:space="preserve"> </v>
          </cell>
        </row>
        <row r="1333">
          <cell r="AB1333">
            <v>0</v>
          </cell>
          <cell r="AN1333">
            <v>0</v>
          </cell>
          <cell r="AO1333" t="str">
            <v xml:space="preserve"> </v>
          </cell>
        </row>
        <row r="1334">
          <cell r="AB1334">
            <v>-3454000</v>
          </cell>
          <cell r="AN1334">
            <v>-4504000</v>
          </cell>
          <cell r="AO1334" t="str">
            <v xml:space="preserve"> </v>
          </cell>
        </row>
        <row r="1335">
          <cell r="AB1335">
            <v>-1673000</v>
          </cell>
          <cell r="AN1335">
            <v>-1673000</v>
          </cell>
        </row>
        <row r="1336">
          <cell r="AB1336">
            <v>0</v>
          </cell>
          <cell r="AN1336">
            <v>0</v>
          </cell>
          <cell r="AO1336" t="str">
            <v xml:space="preserve"> </v>
          </cell>
        </row>
        <row r="1337">
          <cell r="AB1337">
            <v>-15485174</v>
          </cell>
          <cell r="AN1337">
            <v>-16048552.75</v>
          </cell>
        </row>
        <row r="1338">
          <cell r="AB1338">
            <v>-41303000</v>
          </cell>
          <cell r="AN1338">
            <v>-36741625</v>
          </cell>
          <cell r="AO1338" t="str">
            <v>64</v>
          </cell>
        </row>
        <row r="1339">
          <cell r="AB1339">
            <v>-13198000</v>
          </cell>
          <cell r="AN1339">
            <v>-13451541.666666666</v>
          </cell>
          <cell r="AO1339">
            <v>22</v>
          </cell>
          <cell r="AP1339" t="str">
            <v>37a</v>
          </cell>
        </row>
        <row r="1340">
          <cell r="AB1340">
            <v>1332692</v>
          </cell>
          <cell r="AN1340">
            <v>1332692</v>
          </cell>
          <cell r="AO1340" t="str">
            <v>65b</v>
          </cell>
        </row>
        <row r="1341">
          <cell r="AB1341">
            <v>-3727000</v>
          </cell>
          <cell r="AN1341">
            <v>-4005291.6666666665</v>
          </cell>
          <cell r="AO1341" t="str">
            <v>22</v>
          </cell>
          <cell r="AP1341" t="str">
            <v>37b</v>
          </cell>
        </row>
        <row r="1342">
          <cell r="AB1342">
            <v>5635154.54</v>
          </cell>
          <cell r="AN1342">
            <v>5635154.54</v>
          </cell>
          <cell r="AO1342" t="str">
            <v>65b</v>
          </cell>
        </row>
        <row r="1343">
          <cell r="AB1343">
            <v>-10664000</v>
          </cell>
          <cell r="AN1343">
            <v>-10297666.666666666</v>
          </cell>
        </row>
        <row r="1344">
          <cell r="AB1344">
            <v>98028</v>
          </cell>
          <cell r="AN1344">
            <v>-117826.75</v>
          </cell>
          <cell r="AO1344" t="str">
            <v>41</v>
          </cell>
        </row>
        <row r="1345">
          <cell r="AB1345">
            <v>0</v>
          </cell>
          <cell r="AN1345">
            <v>-364583.33333333331</v>
          </cell>
        </row>
        <row r="1346">
          <cell r="AB1346">
            <v>-33312000</v>
          </cell>
          <cell r="AN1346">
            <v>-28985750</v>
          </cell>
          <cell r="AO1346" t="str">
            <v>66a</v>
          </cell>
        </row>
        <row r="1347">
          <cell r="AB1347">
            <v>-1430000</v>
          </cell>
          <cell r="AN1347">
            <v>-59583.333333333336</v>
          </cell>
          <cell r="AO1347" t="str">
            <v>47</v>
          </cell>
        </row>
        <row r="1348">
          <cell r="AB1348">
            <v>-72564653</v>
          </cell>
          <cell r="AN1348">
            <v>-72387225.291666672</v>
          </cell>
          <cell r="AO1348" t="str">
            <v>66a</v>
          </cell>
        </row>
        <row r="1349">
          <cell r="AB1349">
            <v>12663.58</v>
          </cell>
          <cell r="AN1349">
            <v>12135.92708333333</v>
          </cell>
          <cell r="AO1349">
            <v>6</v>
          </cell>
        </row>
        <row r="1350">
          <cell r="AB1350">
            <v>44658.07</v>
          </cell>
          <cell r="AN1350">
            <v>42899.414583333331</v>
          </cell>
          <cell r="AO1350">
            <v>6</v>
          </cell>
        </row>
        <row r="1351">
          <cell r="AB1351">
            <v>1780078.13</v>
          </cell>
          <cell r="AN1351">
            <v>1875439.4541666666</v>
          </cell>
          <cell r="AO1351">
            <v>6</v>
          </cell>
        </row>
        <row r="1352">
          <cell r="AB1352">
            <v>0</v>
          </cell>
          <cell r="AN1352">
            <v>0</v>
          </cell>
          <cell r="AO1352">
            <v>6</v>
          </cell>
        </row>
        <row r="1353">
          <cell r="AB1353">
            <v>3724980.33</v>
          </cell>
          <cell r="AN1353">
            <v>2809270.254999999</v>
          </cell>
          <cell r="AO1353">
            <v>6</v>
          </cell>
        </row>
        <row r="1354">
          <cell r="AB1354">
            <v>0</v>
          </cell>
          <cell r="AN1354">
            <v>0</v>
          </cell>
          <cell r="AO1354">
            <v>6</v>
          </cell>
        </row>
        <row r="1355">
          <cell r="AB1355">
            <v>0</v>
          </cell>
          <cell r="AN1355">
            <v>0</v>
          </cell>
          <cell r="AO1355">
            <v>6</v>
          </cell>
        </row>
        <row r="1356">
          <cell r="AB1356">
            <v>60710442.049999997</v>
          </cell>
          <cell r="AN1356">
            <v>46484716.798333339</v>
          </cell>
          <cell r="AO1356">
            <v>6</v>
          </cell>
        </row>
        <row r="1357">
          <cell r="AB1357">
            <v>0</v>
          </cell>
          <cell r="AN1357">
            <v>0</v>
          </cell>
          <cell r="AO1357">
            <v>6</v>
          </cell>
        </row>
        <row r="1358">
          <cell r="AB1358">
            <v>-5176339752.4699955</v>
          </cell>
          <cell r="AN1358">
            <v>-5231517078.7645836</v>
          </cell>
          <cell r="AO1358" t="str">
            <v xml:space="preserve"> </v>
          </cell>
        </row>
        <row r="1359">
          <cell r="AB1359">
            <v>1.621246337890625E-5</v>
          </cell>
          <cell r="AN1359">
            <v>-7.62939453125E-6</v>
          </cell>
        </row>
        <row r="1360">
          <cell r="AB1360">
            <v>9.5367431640625E-6</v>
          </cell>
          <cell r="AN1360">
            <v>0</v>
          </cell>
        </row>
        <row r="1362">
          <cell r="AB1362" t="str">
            <v xml:space="preserve"> </v>
          </cell>
          <cell r="AN1362" t="str">
            <v xml:space="preserve"> </v>
          </cell>
        </row>
        <row r="1363">
          <cell r="AN1363" t="str">
            <v xml:space="preserve"> </v>
          </cell>
        </row>
        <row r="1365">
          <cell r="AN13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24">
          <cell r="F24">
            <v>8.7599999999999997E-2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Table"/>
      <sheetName val="Rlfwd"/>
      <sheetName val="Verify"/>
      <sheetName val="JHS-19"/>
      <sheetName val="JHS-20"/>
      <sheetName val="JHS-20.01(A)"/>
      <sheetName val="JHS-21"/>
      <sheetName val="JHS-22"/>
      <sheetName val="JHS-23"/>
      <sheetName val="JHS-24 Unit Cost"/>
      <sheetName val="JHS-25 Ex A-1"/>
      <sheetName val="JHS-25 Ex A-2"/>
      <sheetName val="JHS-25 Ex A-3"/>
      <sheetName val="JHS-25 Ex A-4"/>
      <sheetName val="JHS-25 Ex A-5"/>
      <sheetName val="Diffs Categorized"/>
      <sheetName val="PSE Proposal Categorized"/>
      <sheetName val="DEM RY PC"/>
      <sheetName val="LSR Power Costs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O&amp;M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2">
          <cell r="AR2" t="str">
            <v>Docket Number UE-111048</v>
          </cell>
        </row>
      </sheetData>
      <sheetData sheetId="5"/>
      <sheetData sheetId="6"/>
      <sheetData sheetId="7">
        <row r="7">
          <cell r="A7" t="str">
            <v>FOR THE TWELVE MONTHS ENDED DECEMBER 31, 2010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H41">
            <v>0</v>
          </cell>
          <cell r="AI41">
            <v>0</v>
          </cell>
          <cell r="AJ41">
            <v>0</v>
          </cell>
        </row>
        <row r="42">
          <cell r="AH42">
            <v>0</v>
          </cell>
          <cell r="AI42">
            <v>0</v>
          </cell>
          <cell r="AJ42">
            <v>0</v>
          </cell>
        </row>
        <row r="43">
          <cell r="AH43">
            <v>0</v>
          </cell>
          <cell r="AI43">
            <v>0</v>
          </cell>
          <cell r="AJ43">
            <v>0</v>
          </cell>
        </row>
        <row r="44"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H439">
            <v>0</v>
          </cell>
          <cell r="AI439">
            <v>0</v>
          </cell>
          <cell r="AJ439">
            <v>0</v>
          </cell>
        </row>
        <row r="440"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H502">
            <v>0</v>
          </cell>
          <cell r="AI502">
            <v>0</v>
          </cell>
          <cell r="AJ502">
            <v>0</v>
          </cell>
        </row>
        <row r="503">
          <cell r="AH503">
            <v>0</v>
          </cell>
          <cell r="AI503">
            <v>0</v>
          </cell>
          <cell r="AJ503">
            <v>0</v>
          </cell>
        </row>
        <row r="504">
          <cell r="AH504">
            <v>0</v>
          </cell>
          <cell r="AI504">
            <v>0</v>
          </cell>
          <cell r="AJ504">
            <v>0</v>
          </cell>
        </row>
        <row r="505"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H559">
            <v>0</v>
          </cell>
          <cell r="AI559">
            <v>0</v>
          </cell>
          <cell r="AJ559">
            <v>0</v>
          </cell>
        </row>
        <row r="560"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H628">
            <v>0</v>
          </cell>
          <cell r="AI628">
            <v>0</v>
          </cell>
          <cell r="AJ628">
            <v>0</v>
          </cell>
        </row>
        <row r="629"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H681">
            <v>0</v>
          </cell>
          <cell r="AI681">
            <v>0</v>
          </cell>
          <cell r="AJ681">
            <v>0</v>
          </cell>
        </row>
        <row r="682"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H742">
            <v>0</v>
          </cell>
          <cell r="AI742">
            <v>0</v>
          </cell>
          <cell r="AJ742">
            <v>0</v>
          </cell>
        </row>
        <row r="743"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H868">
            <v>0</v>
          </cell>
          <cell r="AI868">
            <v>0</v>
          </cell>
          <cell r="AJ868">
            <v>0</v>
          </cell>
        </row>
        <row r="869">
          <cell r="AH869">
            <v>0</v>
          </cell>
          <cell r="AI869">
            <v>0</v>
          </cell>
          <cell r="AJ869">
            <v>0</v>
          </cell>
        </row>
        <row r="870">
          <cell r="AH870">
            <v>0</v>
          </cell>
          <cell r="AI870">
            <v>0</v>
          </cell>
          <cell r="AJ870">
            <v>0</v>
          </cell>
        </row>
        <row r="871">
          <cell r="AH871">
            <v>0</v>
          </cell>
          <cell r="AI871">
            <v>0</v>
          </cell>
          <cell r="AJ871">
            <v>0</v>
          </cell>
        </row>
        <row r="872">
          <cell r="AH872">
            <v>0</v>
          </cell>
          <cell r="AI872">
            <v>0</v>
          </cell>
          <cell r="AJ872">
            <v>0</v>
          </cell>
        </row>
        <row r="873">
          <cell r="AH873">
            <v>0</v>
          </cell>
          <cell r="AI873">
            <v>0</v>
          </cell>
          <cell r="AJ873">
            <v>0</v>
          </cell>
        </row>
        <row r="874">
          <cell r="AH874">
            <v>0</v>
          </cell>
          <cell r="AI874">
            <v>0</v>
          </cell>
          <cell r="AJ874">
            <v>0</v>
          </cell>
        </row>
        <row r="875">
          <cell r="AH875">
            <v>0</v>
          </cell>
          <cell r="AI875">
            <v>0</v>
          </cell>
          <cell r="AJ875">
            <v>0</v>
          </cell>
        </row>
        <row r="876">
          <cell r="AH876">
            <v>0</v>
          </cell>
          <cell r="AI876">
            <v>0</v>
          </cell>
          <cell r="AJ876">
            <v>0</v>
          </cell>
        </row>
        <row r="877">
          <cell r="AH877">
            <v>0</v>
          </cell>
          <cell r="AI877">
            <v>0</v>
          </cell>
          <cell r="AJ877">
            <v>0</v>
          </cell>
        </row>
        <row r="878">
          <cell r="AH878">
            <v>0</v>
          </cell>
          <cell r="AI878">
            <v>0</v>
          </cell>
          <cell r="AJ878">
            <v>0</v>
          </cell>
        </row>
        <row r="879">
          <cell r="AH879">
            <v>0</v>
          </cell>
          <cell r="AI879">
            <v>0</v>
          </cell>
          <cell r="AJ879">
            <v>0</v>
          </cell>
        </row>
        <row r="880">
          <cell r="AH880">
            <v>0</v>
          </cell>
          <cell r="AI880">
            <v>0</v>
          </cell>
          <cell r="AJ880">
            <v>0</v>
          </cell>
        </row>
        <row r="881"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H928">
            <v>0</v>
          </cell>
          <cell r="AI928">
            <v>0</v>
          </cell>
          <cell r="AJ928">
            <v>0</v>
          </cell>
        </row>
        <row r="929">
          <cell r="AH929">
            <v>0</v>
          </cell>
          <cell r="AI929">
            <v>0</v>
          </cell>
          <cell r="AJ929">
            <v>0</v>
          </cell>
        </row>
        <row r="930"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H1098">
            <v>0</v>
          </cell>
          <cell r="AI1098">
            <v>0</v>
          </cell>
          <cell r="AJ1098">
            <v>0</v>
          </cell>
        </row>
        <row r="1099">
          <cell r="AH1099">
            <v>0</v>
          </cell>
          <cell r="AI1099">
            <v>0</v>
          </cell>
          <cell r="AJ1099">
            <v>0</v>
          </cell>
        </row>
        <row r="1100">
          <cell r="AH1100">
            <v>0</v>
          </cell>
          <cell r="AI1100">
            <v>0</v>
          </cell>
          <cell r="AJ1100">
            <v>0</v>
          </cell>
        </row>
        <row r="1101">
          <cell r="AH1101">
            <v>0</v>
          </cell>
          <cell r="AI1101">
            <v>0</v>
          </cell>
          <cell r="AJ1101">
            <v>0</v>
          </cell>
        </row>
        <row r="1102">
          <cell r="AH1102">
            <v>0</v>
          </cell>
          <cell r="AI1102">
            <v>0</v>
          </cell>
          <cell r="AJ1102">
            <v>0</v>
          </cell>
        </row>
        <row r="1103">
          <cell r="AH1103">
            <v>0</v>
          </cell>
          <cell r="AI1103">
            <v>0</v>
          </cell>
          <cell r="AJ1103">
            <v>0</v>
          </cell>
        </row>
        <row r="1104">
          <cell r="AH1104">
            <v>0</v>
          </cell>
          <cell r="AI1104">
            <v>0</v>
          </cell>
          <cell r="AJ1104">
            <v>0</v>
          </cell>
        </row>
        <row r="1105"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H1108">
            <v>0</v>
          </cell>
          <cell r="AI1108">
            <v>0</v>
          </cell>
          <cell r="AJ1108">
            <v>0</v>
          </cell>
        </row>
        <row r="1109">
          <cell r="AH1109">
            <v>0</v>
          </cell>
          <cell r="AI1109">
            <v>0</v>
          </cell>
          <cell r="AJ1109">
            <v>0</v>
          </cell>
        </row>
        <row r="1110"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H1285">
            <v>0</v>
          </cell>
          <cell r="AI1285">
            <v>0</v>
          </cell>
          <cell r="AJ1285">
            <v>0</v>
          </cell>
        </row>
        <row r="1286">
          <cell r="AH1286">
            <v>0</v>
          </cell>
          <cell r="AI1286">
            <v>0</v>
          </cell>
          <cell r="AJ1286">
            <v>0</v>
          </cell>
        </row>
        <row r="1287"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H1321">
            <v>0</v>
          </cell>
          <cell r="AI1321">
            <v>0</v>
          </cell>
          <cell r="AJ1321">
            <v>0</v>
          </cell>
        </row>
        <row r="1322"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H1387">
            <v>0</v>
          </cell>
          <cell r="AI1387">
            <v>0</v>
          </cell>
          <cell r="AJ1387">
            <v>0</v>
          </cell>
        </row>
        <row r="1388"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H1458">
            <v>0</v>
          </cell>
          <cell r="AI1458">
            <v>0</v>
          </cell>
          <cell r="AJ1458">
            <v>0</v>
          </cell>
        </row>
        <row r="1459">
          <cell r="AH1459">
            <v>0</v>
          </cell>
          <cell r="AI1459">
            <v>0</v>
          </cell>
          <cell r="AJ1459">
            <v>0</v>
          </cell>
        </row>
        <row r="1460">
          <cell r="AH1460">
            <v>0</v>
          </cell>
          <cell r="AI1460">
            <v>0</v>
          </cell>
          <cell r="AJ1460">
            <v>0</v>
          </cell>
        </row>
        <row r="1461"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0"/>
  <sheetViews>
    <sheetView tabSelected="1" zoomScaleNormal="100" workbookViewId="0">
      <pane xSplit="4" ySplit="6" topLeftCell="E7" activePane="bottomRight" state="frozen"/>
      <selection activeCell="AD13" sqref="AD13:AF14"/>
      <selection pane="topRight" activeCell="AD13" sqref="AD13:AF14"/>
      <selection pane="bottomLeft" activeCell="AD13" sqref="AD13:AF14"/>
      <selection pane="bottomRight" activeCell="I12" sqref="I12"/>
    </sheetView>
  </sheetViews>
  <sheetFormatPr defaultColWidth="6.33203125" defaultRowHeight="10.199999999999999" x14ac:dyDescent="0.2"/>
  <cols>
    <col min="1" max="1" width="3.88671875" style="4" bestFit="1" customWidth="1"/>
    <col min="2" max="2" width="17.44140625" style="4" bestFit="1" customWidth="1"/>
    <col min="3" max="3" width="14.6640625" style="4" customWidth="1"/>
    <col min="4" max="4" width="13.6640625" style="4" bestFit="1" customWidth="1"/>
    <col min="5" max="6" width="12" style="4" bestFit="1" customWidth="1"/>
    <col min="7" max="8" width="11.5546875" style="4" bestFit="1" customWidth="1"/>
    <col min="9" max="9" width="11.33203125" style="4" bestFit="1" customWidth="1"/>
    <col min="10" max="10" width="11.33203125" style="4" customWidth="1"/>
    <col min="11" max="11" width="11.5546875" style="4" bestFit="1" customWidth="1"/>
    <col min="12" max="13" width="12" style="4" bestFit="1" customWidth="1"/>
    <col min="14" max="14" width="12" style="4" customWidth="1"/>
    <col min="15" max="15" width="11.5546875" style="4" bestFit="1" customWidth="1"/>
    <col min="16" max="16" width="12.109375" style="4" bestFit="1" customWidth="1"/>
    <col min="17" max="17" width="11.5546875" style="4" bestFit="1" customWidth="1"/>
    <col min="18" max="18" width="13.6640625" style="4" bestFit="1" customWidth="1"/>
    <col min="19" max="19" width="1.6640625" style="4" customWidth="1"/>
    <col min="20" max="21" width="11.109375" style="4" customWidth="1"/>
    <col min="22" max="23" width="11.5546875" style="4" bestFit="1" customWidth="1"/>
    <col min="24" max="24" width="11.33203125" style="4" customWidth="1"/>
    <col min="25" max="25" width="12.88671875" style="4" bestFit="1" customWidth="1"/>
    <col min="26" max="26" width="10" style="4" customWidth="1"/>
    <col min="27" max="27" width="9.44140625" style="4" customWidth="1"/>
    <col min="28" max="28" width="7.44140625" style="4" bestFit="1" customWidth="1"/>
    <col min="29" max="29" width="6.33203125" style="4"/>
    <col min="30" max="30" width="11.5546875" style="4" bestFit="1" customWidth="1"/>
    <col min="31" max="31" width="12.88671875" style="4" bestFit="1" customWidth="1"/>
    <col min="32" max="32" width="7.44140625" style="4" bestFit="1" customWidth="1"/>
    <col min="33" max="16384" width="6.33203125" style="4"/>
  </cols>
  <sheetData>
    <row r="1" spans="1:32" x14ac:dyDescent="0.2">
      <c r="A1" s="1"/>
      <c r="B1" s="1"/>
      <c r="C1" s="70" t="s">
        <v>47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2"/>
      <c r="P1" s="70" t="s">
        <v>47</v>
      </c>
      <c r="Q1" s="69"/>
      <c r="R1" s="69"/>
      <c r="S1" s="70"/>
      <c r="T1" s="70"/>
      <c r="U1" s="70"/>
      <c r="V1" s="70"/>
      <c r="W1" s="70"/>
      <c r="X1" s="70"/>
      <c r="Y1" s="70"/>
      <c r="Z1" s="70"/>
      <c r="AA1" s="70"/>
    </row>
    <row r="2" spans="1:32" x14ac:dyDescent="0.2">
      <c r="A2" s="1"/>
      <c r="B2" s="1"/>
      <c r="C2" s="70" t="s">
        <v>108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2"/>
      <c r="P2" s="70" t="s">
        <v>108</v>
      </c>
      <c r="Q2" s="69"/>
      <c r="R2" s="69"/>
      <c r="S2" s="70"/>
      <c r="T2" s="70"/>
      <c r="U2" s="70"/>
      <c r="V2" s="70"/>
      <c r="W2" s="70"/>
      <c r="X2" s="70"/>
      <c r="Y2" s="70"/>
      <c r="Z2" s="70"/>
      <c r="AA2" s="70"/>
    </row>
    <row r="3" spans="1:32" x14ac:dyDescent="0.2">
      <c r="A3" s="1"/>
      <c r="B3" s="1"/>
      <c r="C3" s="70" t="s">
        <v>128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2"/>
      <c r="P3" s="70" t="s">
        <v>128</v>
      </c>
      <c r="Q3" s="69"/>
      <c r="R3" s="69"/>
      <c r="S3" s="70"/>
      <c r="T3" s="70"/>
      <c r="U3" s="70"/>
      <c r="V3" s="70"/>
      <c r="W3" s="70"/>
      <c r="X3" s="70"/>
      <c r="Y3" s="70"/>
      <c r="Z3" s="70"/>
      <c r="AA3" s="70"/>
    </row>
    <row r="4" spans="1:32" ht="10.8" thickBo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T4" s="6"/>
      <c r="U4" s="6"/>
      <c r="V4" s="6"/>
      <c r="W4" s="6"/>
    </row>
    <row r="5" spans="1:32" ht="13.5" customHeight="1" thickBo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  <c r="T5" s="67" t="s">
        <v>0</v>
      </c>
      <c r="U5" s="68"/>
      <c r="V5" s="67" t="s">
        <v>1</v>
      </c>
      <c r="W5" s="68"/>
      <c r="X5" s="8"/>
    </row>
    <row r="6" spans="1:32" ht="41.4" thickBot="1" x14ac:dyDescent="0.25">
      <c r="A6" s="9" t="s">
        <v>2</v>
      </c>
      <c r="B6" s="9" t="s">
        <v>3</v>
      </c>
      <c r="C6" s="10" t="s">
        <v>109</v>
      </c>
      <c r="D6" s="11" t="s">
        <v>110</v>
      </c>
      <c r="E6" s="11" t="s">
        <v>111</v>
      </c>
      <c r="F6" s="11" t="s">
        <v>112</v>
      </c>
      <c r="G6" s="11" t="s">
        <v>113</v>
      </c>
      <c r="H6" s="11" t="s">
        <v>114</v>
      </c>
      <c r="I6" s="11" t="s">
        <v>115</v>
      </c>
      <c r="J6" s="11" t="s">
        <v>116</v>
      </c>
      <c r="K6" s="11" t="s">
        <v>117</v>
      </c>
      <c r="L6" s="11" t="s">
        <v>118</v>
      </c>
      <c r="M6" s="11" t="s">
        <v>119</v>
      </c>
      <c r="N6" s="11" t="s">
        <v>120</v>
      </c>
      <c r="O6" s="11" t="s">
        <v>121</v>
      </c>
      <c r="P6" s="11" t="s">
        <v>122</v>
      </c>
      <c r="Q6" s="11" t="s">
        <v>123</v>
      </c>
      <c r="R6" s="11" t="s">
        <v>124</v>
      </c>
      <c r="S6" s="12"/>
      <c r="T6" s="13" t="s">
        <v>111</v>
      </c>
      <c r="U6" s="14" t="s">
        <v>116</v>
      </c>
      <c r="V6" s="15" t="s">
        <v>111</v>
      </c>
      <c r="W6" s="14" t="s">
        <v>116</v>
      </c>
      <c r="X6" s="52" t="s">
        <v>4</v>
      </c>
      <c r="Y6" s="52" t="s">
        <v>125</v>
      </c>
      <c r="Z6" s="52" t="s">
        <v>126</v>
      </c>
      <c r="AA6" s="52" t="s">
        <v>127</v>
      </c>
      <c r="AB6" s="53" t="s">
        <v>5</v>
      </c>
    </row>
    <row r="7" spans="1:32" x14ac:dyDescent="0.2">
      <c r="A7" s="16"/>
      <c r="B7" s="16"/>
      <c r="C7" s="17" t="s">
        <v>6</v>
      </c>
      <c r="D7" s="12" t="s">
        <v>7</v>
      </c>
      <c r="E7" s="12" t="s">
        <v>8</v>
      </c>
      <c r="F7" s="12" t="s">
        <v>9</v>
      </c>
      <c r="G7" s="12" t="s">
        <v>10</v>
      </c>
      <c r="H7" s="12" t="s">
        <v>11</v>
      </c>
      <c r="I7" s="12" t="s">
        <v>12</v>
      </c>
      <c r="J7" s="12" t="s">
        <v>13</v>
      </c>
      <c r="K7" s="12" t="s">
        <v>14</v>
      </c>
      <c r="L7" s="12" t="s">
        <v>15</v>
      </c>
      <c r="M7" s="12" t="s">
        <v>16</v>
      </c>
      <c r="N7" s="12" t="s">
        <v>17</v>
      </c>
      <c r="O7" s="12" t="s">
        <v>18</v>
      </c>
      <c r="P7" s="12" t="s">
        <v>19</v>
      </c>
      <c r="Q7" s="12" t="s">
        <v>20</v>
      </c>
      <c r="R7" s="12" t="s">
        <v>21</v>
      </c>
      <c r="S7" s="12"/>
      <c r="T7" s="18" t="s">
        <v>22</v>
      </c>
      <c r="U7" s="19" t="s">
        <v>23</v>
      </c>
      <c r="V7" s="12" t="s">
        <v>24</v>
      </c>
      <c r="W7" s="19" t="s">
        <v>25</v>
      </c>
      <c r="X7" s="54" t="s">
        <v>26</v>
      </c>
      <c r="Y7" s="54" t="s">
        <v>27</v>
      </c>
      <c r="Z7" s="54" t="s">
        <v>28</v>
      </c>
      <c r="AA7" s="54" t="s">
        <v>29</v>
      </c>
      <c r="AB7" s="55" t="s">
        <v>30</v>
      </c>
    </row>
    <row r="8" spans="1:32" x14ac:dyDescent="0.2">
      <c r="A8" s="6">
        <v>1</v>
      </c>
      <c r="B8" s="6">
        <v>7</v>
      </c>
      <c r="C8" s="20">
        <v>10863043096.272161</v>
      </c>
      <c r="D8" s="21">
        <v>1198750986.2385011</v>
      </c>
      <c r="E8" s="21">
        <v>23188538</v>
      </c>
      <c r="F8" s="21">
        <v>-20563741</v>
      </c>
      <c r="G8" s="21">
        <v>50610918</v>
      </c>
      <c r="H8" s="21">
        <v>11558278</v>
      </c>
      <c r="I8" s="21">
        <v>-890770</v>
      </c>
      <c r="J8" s="21">
        <v>-254</v>
      </c>
      <c r="K8" s="21">
        <v>34859505</v>
      </c>
      <c r="L8" s="21">
        <v>-32762938</v>
      </c>
      <c r="M8" s="21">
        <v>-662646</v>
      </c>
      <c r="N8" s="21">
        <v>-9602930</v>
      </c>
      <c r="O8" s="21">
        <v>3410996</v>
      </c>
      <c r="P8" s="21">
        <v>-80235816</v>
      </c>
      <c r="Q8" s="22">
        <f>SUM(E8:P8)</f>
        <v>-21090860</v>
      </c>
      <c r="R8" s="22">
        <f>SUM(Q8,D8)</f>
        <v>1177660126.2385011</v>
      </c>
      <c r="T8" s="23">
        <v>-23188538</v>
      </c>
      <c r="U8" s="24">
        <v>254</v>
      </c>
      <c r="V8" s="25">
        <v>64475351</v>
      </c>
      <c r="W8" s="24">
        <v>-776</v>
      </c>
      <c r="X8" s="25">
        <f>SUM(T8:W8)</f>
        <v>41286291</v>
      </c>
      <c r="Y8" s="25">
        <f>SUM(R8,X8)</f>
        <v>1218946417.2385011</v>
      </c>
      <c r="Z8" s="56">
        <f>R8/C8</f>
        <v>0.10840978129255836</v>
      </c>
      <c r="AA8" s="56">
        <f>Y8/C8</f>
        <v>0.11221040056968966</v>
      </c>
      <c r="AB8" s="57">
        <f>X8/R8</f>
        <v>3.5057900051239953E-2</v>
      </c>
      <c r="AC8" s="26"/>
      <c r="AD8" s="22"/>
      <c r="AE8" s="21"/>
      <c r="AF8" s="22"/>
    </row>
    <row r="9" spans="1:32" x14ac:dyDescent="0.2">
      <c r="A9" s="6">
        <f>+A8+1</f>
        <v>2</v>
      </c>
      <c r="B9" s="6" t="s">
        <v>31</v>
      </c>
      <c r="C9" s="27">
        <f>SUM(C8:C8)</f>
        <v>10863043096.272161</v>
      </c>
      <c r="D9" s="28">
        <f t="shared" ref="D9:O9" si="0">SUM(D8:D8)</f>
        <v>1198750986.2385011</v>
      </c>
      <c r="E9" s="28">
        <f t="shared" si="0"/>
        <v>23188538</v>
      </c>
      <c r="F9" s="28">
        <f t="shared" si="0"/>
        <v>-20563741</v>
      </c>
      <c r="G9" s="28">
        <f t="shared" si="0"/>
        <v>50610918</v>
      </c>
      <c r="H9" s="28">
        <f t="shared" si="0"/>
        <v>11558278</v>
      </c>
      <c r="I9" s="28">
        <f t="shared" si="0"/>
        <v>-890770</v>
      </c>
      <c r="J9" s="28">
        <f t="shared" si="0"/>
        <v>-254</v>
      </c>
      <c r="K9" s="28">
        <f t="shared" si="0"/>
        <v>34859505</v>
      </c>
      <c r="L9" s="28">
        <f t="shared" si="0"/>
        <v>-32762938</v>
      </c>
      <c r="M9" s="28">
        <f t="shared" si="0"/>
        <v>-662646</v>
      </c>
      <c r="N9" s="28">
        <f t="shared" si="0"/>
        <v>-9602930</v>
      </c>
      <c r="O9" s="28">
        <f t="shared" si="0"/>
        <v>3410996</v>
      </c>
      <c r="P9" s="28">
        <f>SUM(P8:P8)</f>
        <v>-80235816</v>
      </c>
      <c r="Q9" s="29">
        <f>SUM(Q8:Q8)</f>
        <v>-21090860</v>
      </c>
      <c r="R9" s="29">
        <f>SUM(R8:R8)</f>
        <v>1177660126.2385011</v>
      </c>
      <c r="T9" s="30">
        <f t="shared" ref="T9:Y9" si="1">SUM(T8:T8)</f>
        <v>-23188538</v>
      </c>
      <c r="U9" s="31">
        <f t="shared" si="1"/>
        <v>254</v>
      </c>
      <c r="V9" s="29">
        <f t="shared" si="1"/>
        <v>64475351</v>
      </c>
      <c r="W9" s="31">
        <f t="shared" si="1"/>
        <v>-776</v>
      </c>
      <c r="X9" s="29">
        <f t="shared" si="1"/>
        <v>41286291</v>
      </c>
      <c r="Y9" s="29">
        <f t="shared" si="1"/>
        <v>1218946417.2385011</v>
      </c>
      <c r="Z9" s="58">
        <f>R9/C9</f>
        <v>0.10840978129255836</v>
      </c>
      <c r="AA9" s="58">
        <f>Y9/C9</f>
        <v>0.11221040056968966</v>
      </c>
      <c r="AB9" s="59">
        <f>X9/R9</f>
        <v>3.5057900051239953E-2</v>
      </c>
      <c r="AC9" s="26"/>
      <c r="AD9" s="22"/>
      <c r="AF9" s="22"/>
    </row>
    <row r="10" spans="1:32" x14ac:dyDescent="0.2">
      <c r="A10" s="6">
        <f t="shared" ref="A10:A40" si="2">+A9+1</f>
        <v>3</v>
      </c>
      <c r="B10" s="6"/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2"/>
      <c r="R10" s="22"/>
      <c r="T10" s="23"/>
      <c r="U10" s="24"/>
      <c r="V10" s="25"/>
      <c r="W10" s="24"/>
      <c r="X10" s="25"/>
      <c r="Y10" s="25"/>
      <c r="Z10" s="56"/>
      <c r="AA10" s="56"/>
      <c r="AB10" s="57"/>
      <c r="AD10" s="22"/>
      <c r="AF10" s="22"/>
    </row>
    <row r="11" spans="1:32" x14ac:dyDescent="0.2">
      <c r="A11" s="6">
        <f t="shared" si="2"/>
        <v>4</v>
      </c>
      <c r="B11" s="5" t="s">
        <v>32</v>
      </c>
      <c r="C11" s="20">
        <v>2586338527.0017586</v>
      </c>
      <c r="D11" s="21">
        <v>266717014</v>
      </c>
      <c r="E11" s="21">
        <v>5573098</v>
      </c>
      <c r="F11" s="21">
        <v>-4531265</v>
      </c>
      <c r="G11" s="21">
        <v>11170396</v>
      </c>
      <c r="H11" s="21">
        <v>2625134</v>
      </c>
      <c r="I11" s="21">
        <v>-196562</v>
      </c>
      <c r="J11" s="21">
        <v>-393006</v>
      </c>
      <c r="K11" s="21">
        <v>6833106</v>
      </c>
      <c r="L11" s="21">
        <v>-6292561</v>
      </c>
      <c r="M11" s="21">
        <v>-129317</v>
      </c>
      <c r="N11" s="21">
        <v>-1844060</v>
      </c>
      <c r="O11" s="21">
        <v>3106193</v>
      </c>
      <c r="P11" s="21">
        <v>-1863985</v>
      </c>
      <c r="Q11" s="22">
        <f>SUM(E11:P11)</f>
        <v>14057171</v>
      </c>
      <c r="R11" s="22">
        <f>SUM(Q11,D11)</f>
        <v>280774185</v>
      </c>
      <c r="T11" s="23">
        <v>-5573098</v>
      </c>
      <c r="U11" s="24">
        <v>393006</v>
      </c>
      <c r="V11" s="25">
        <v>17146841</v>
      </c>
      <c r="W11" s="24">
        <v>-1064898</v>
      </c>
      <c r="X11" s="25">
        <f>SUM(T11:W11)</f>
        <v>10901851</v>
      </c>
      <c r="Y11" s="25">
        <f>SUM(R11,X11)</f>
        <v>291676036</v>
      </c>
      <c r="Z11" s="56">
        <f>R11/C11</f>
        <v>0.10856049278494512</v>
      </c>
      <c r="AA11" s="56">
        <f>Y11/C11</f>
        <v>0.11277566063176141</v>
      </c>
      <c r="AB11" s="57">
        <f>X11/R11</f>
        <v>3.8827825286003412E-2</v>
      </c>
      <c r="AC11" s="26"/>
      <c r="AD11" s="22"/>
      <c r="AE11" s="21"/>
      <c r="AF11" s="22"/>
    </row>
    <row r="12" spans="1:32" x14ac:dyDescent="0.2">
      <c r="A12" s="6">
        <f t="shared" si="2"/>
        <v>5</v>
      </c>
      <c r="B12" s="5" t="s">
        <v>33</v>
      </c>
      <c r="C12" s="20">
        <v>2884671453.8191686</v>
      </c>
      <c r="D12" s="21">
        <v>271468431</v>
      </c>
      <c r="E12" s="21">
        <v>6414072</v>
      </c>
      <c r="F12" s="21">
        <v>-4802978</v>
      </c>
      <c r="G12" s="21">
        <v>11818499</v>
      </c>
      <c r="H12" s="21">
        <v>2639474</v>
      </c>
      <c r="I12" s="21">
        <v>-207696</v>
      </c>
      <c r="J12" s="21">
        <v>-104076</v>
      </c>
      <c r="K12" s="21">
        <v>6614551</v>
      </c>
      <c r="L12" s="21">
        <v>-6582821</v>
      </c>
      <c r="M12" s="21">
        <v>-129810</v>
      </c>
      <c r="N12" s="21">
        <v>-1929845</v>
      </c>
      <c r="O12" s="21">
        <v>-175965</v>
      </c>
      <c r="P12" s="21">
        <v>-1021759</v>
      </c>
      <c r="Q12" s="22">
        <f>SUM(E12:P12)</f>
        <v>12531646</v>
      </c>
      <c r="R12" s="22">
        <f>SUM(Q12,D12)</f>
        <v>284000077</v>
      </c>
      <c r="T12" s="23">
        <v>-6414072</v>
      </c>
      <c r="U12" s="24">
        <v>104076</v>
      </c>
      <c r="V12" s="25">
        <v>17966023</v>
      </c>
      <c r="W12" s="24">
        <v>-289496</v>
      </c>
      <c r="X12" s="25">
        <f>SUM(T12:W12)</f>
        <v>11366531</v>
      </c>
      <c r="Y12" s="25">
        <f>SUM(R12,X12)</f>
        <v>295366608</v>
      </c>
      <c r="Z12" s="56">
        <f>R12/C12</f>
        <v>9.8451446394006964E-2</v>
      </c>
      <c r="AA12" s="56">
        <f>Y12/C12</f>
        <v>0.10239176721804785</v>
      </c>
      <c r="AB12" s="57">
        <f>X12/R12</f>
        <v>4.0022985627570798E-2</v>
      </c>
      <c r="AC12" s="26"/>
      <c r="AD12" s="22"/>
      <c r="AE12" s="21"/>
      <c r="AF12" s="32"/>
    </row>
    <row r="13" spans="1:32" x14ac:dyDescent="0.2">
      <c r="A13" s="6">
        <f t="shared" si="2"/>
        <v>6</v>
      </c>
      <c r="B13" s="5" t="s">
        <v>34</v>
      </c>
      <c r="C13" s="20">
        <v>1841173274.7668719</v>
      </c>
      <c r="D13" s="21">
        <v>159383675</v>
      </c>
      <c r="E13" s="21">
        <v>4283949</v>
      </c>
      <c r="F13" s="21">
        <v>-3371188</v>
      </c>
      <c r="G13" s="21">
        <v>8325786</v>
      </c>
      <c r="H13" s="21">
        <v>1563156</v>
      </c>
      <c r="I13" s="21">
        <v>-145453</v>
      </c>
      <c r="J13" s="21">
        <v>-98556</v>
      </c>
      <c r="K13" s="21">
        <v>4168417</v>
      </c>
      <c r="L13" s="21">
        <v>-3625271</v>
      </c>
      <c r="M13" s="21">
        <v>-82852</v>
      </c>
      <c r="N13" s="21">
        <v>-1062357</v>
      </c>
      <c r="O13" s="21">
        <v>558730</v>
      </c>
      <c r="P13" s="21">
        <v>-121354</v>
      </c>
      <c r="Q13" s="22">
        <f>SUM(E13:P13)</f>
        <v>10393007</v>
      </c>
      <c r="R13" s="22">
        <f>SUM(Q13,D13)</f>
        <v>169776682</v>
      </c>
      <c r="T13" s="23">
        <v>-4283949</v>
      </c>
      <c r="U13" s="24">
        <v>98556</v>
      </c>
      <c r="V13" s="25">
        <v>11561933</v>
      </c>
      <c r="W13" s="24">
        <v>-289077</v>
      </c>
      <c r="X13" s="25">
        <f>SUM(T13:W13)</f>
        <v>7087463</v>
      </c>
      <c r="Y13" s="25">
        <f>SUM(R13,X13)</f>
        <v>176864145</v>
      </c>
      <c r="Z13" s="56">
        <f>R13/C13</f>
        <v>9.2211137499536536E-2</v>
      </c>
      <c r="AA13" s="56">
        <f>Y13/C13</f>
        <v>9.6060564979900884E-2</v>
      </c>
      <c r="AB13" s="57">
        <f>X13/R13</f>
        <v>4.1745797576607131E-2</v>
      </c>
      <c r="AC13" s="26"/>
      <c r="AD13" s="22"/>
      <c r="AE13" s="21"/>
      <c r="AF13" s="22"/>
    </row>
    <row r="14" spans="1:32" x14ac:dyDescent="0.2">
      <c r="A14" s="6">
        <f t="shared" si="2"/>
        <v>7</v>
      </c>
      <c r="B14" s="6">
        <v>29</v>
      </c>
      <c r="C14" s="20">
        <v>11424740.434375001</v>
      </c>
      <c r="D14" s="21">
        <v>1039246</v>
      </c>
      <c r="E14" s="21">
        <v>21164</v>
      </c>
      <c r="F14" s="21">
        <v>-15606</v>
      </c>
      <c r="G14" s="21">
        <v>38102</v>
      </c>
      <c r="H14" s="21">
        <v>9208</v>
      </c>
      <c r="I14" s="21">
        <v>-674</v>
      </c>
      <c r="J14" s="21">
        <v>0</v>
      </c>
      <c r="K14" s="21">
        <v>26197</v>
      </c>
      <c r="L14" s="21">
        <v>-26071</v>
      </c>
      <c r="M14" s="21">
        <v>-514</v>
      </c>
      <c r="N14" s="21">
        <v>-7643</v>
      </c>
      <c r="O14" s="21">
        <v>-697</v>
      </c>
      <c r="P14" s="21">
        <v>-84385</v>
      </c>
      <c r="Q14" s="22">
        <f>SUM(E14:P14)</f>
        <v>-40919</v>
      </c>
      <c r="R14" s="22">
        <f>SUM(Q14,D14)</f>
        <v>998327</v>
      </c>
      <c r="T14" s="23">
        <v>-21164</v>
      </c>
      <c r="U14" s="24">
        <v>0</v>
      </c>
      <c r="V14" s="25">
        <v>68772</v>
      </c>
      <c r="W14" s="24">
        <v>0</v>
      </c>
      <c r="X14" s="25">
        <f>SUM(T14:W14)</f>
        <v>47608</v>
      </c>
      <c r="Y14" s="25">
        <f>SUM(R14,X14)</f>
        <v>1045935</v>
      </c>
      <c r="Z14" s="56">
        <f>R14/C14</f>
        <v>8.7382904297432659E-2</v>
      </c>
      <c r="AA14" s="56">
        <f>Y14/C14</f>
        <v>9.1550001158273026E-2</v>
      </c>
      <c r="AB14" s="57">
        <f>X14/R14</f>
        <v>4.7687781658715032E-2</v>
      </c>
      <c r="AC14" s="26"/>
      <c r="AD14" s="22"/>
      <c r="AE14" s="21"/>
      <c r="AF14" s="22"/>
    </row>
    <row r="15" spans="1:32" x14ac:dyDescent="0.2">
      <c r="A15" s="6">
        <f t="shared" si="2"/>
        <v>8</v>
      </c>
      <c r="B15" s="5" t="s">
        <v>35</v>
      </c>
      <c r="C15" s="27">
        <f>SUM(C11:C14)</f>
        <v>7323607996.0221739</v>
      </c>
      <c r="D15" s="28">
        <f t="shared" ref="D15:O15" si="3">SUM(D11:D14)</f>
        <v>698608366</v>
      </c>
      <c r="E15" s="28">
        <f t="shared" si="3"/>
        <v>16292283</v>
      </c>
      <c r="F15" s="28">
        <f t="shared" si="3"/>
        <v>-12721037</v>
      </c>
      <c r="G15" s="28">
        <f t="shared" si="3"/>
        <v>31352783</v>
      </c>
      <c r="H15" s="28">
        <f t="shared" si="3"/>
        <v>6836972</v>
      </c>
      <c r="I15" s="28">
        <f t="shared" si="3"/>
        <v>-550385</v>
      </c>
      <c r="J15" s="28">
        <f t="shared" si="3"/>
        <v>-595638</v>
      </c>
      <c r="K15" s="28">
        <f t="shared" si="3"/>
        <v>17642271</v>
      </c>
      <c r="L15" s="28">
        <f t="shared" si="3"/>
        <v>-16526724</v>
      </c>
      <c r="M15" s="28">
        <f t="shared" si="3"/>
        <v>-342493</v>
      </c>
      <c r="N15" s="28">
        <f t="shared" si="3"/>
        <v>-4843905</v>
      </c>
      <c r="O15" s="28">
        <f t="shared" si="3"/>
        <v>3488261</v>
      </c>
      <c r="P15" s="28">
        <f>SUM(P11:P14)</f>
        <v>-3091483</v>
      </c>
      <c r="Q15" s="29">
        <f>SUM(Q11:Q14)</f>
        <v>36940905</v>
      </c>
      <c r="R15" s="29">
        <f>SUM(R11:R14)</f>
        <v>735549271</v>
      </c>
      <c r="T15" s="30">
        <f t="shared" ref="T15:Y15" si="4">SUM(T11:T14)</f>
        <v>-16292283</v>
      </c>
      <c r="U15" s="31">
        <f t="shared" si="4"/>
        <v>595638</v>
      </c>
      <c r="V15" s="29">
        <f t="shared" si="4"/>
        <v>46743569</v>
      </c>
      <c r="W15" s="31">
        <f t="shared" si="4"/>
        <v>-1643471</v>
      </c>
      <c r="X15" s="29">
        <f t="shared" si="4"/>
        <v>29403453</v>
      </c>
      <c r="Y15" s="29">
        <f t="shared" si="4"/>
        <v>764952724</v>
      </c>
      <c r="Z15" s="58">
        <f>R15/C15</f>
        <v>0.10043536893284218</v>
      </c>
      <c r="AA15" s="58">
        <f>Y15/C15</f>
        <v>0.10445025517688616</v>
      </c>
      <c r="AB15" s="59">
        <f>X15/R15</f>
        <v>3.9974824473723122E-2</v>
      </c>
      <c r="AC15" s="26"/>
      <c r="AD15" s="22"/>
      <c r="AE15" s="21"/>
      <c r="AF15" s="22"/>
    </row>
    <row r="16" spans="1:32" x14ac:dyDescent="0.2">
      <c r="A16" s="6">
        <f t="shared" si="2"/>
        <v>9</v>
      </c>
      <c r="B16" s="6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2"/>
      <c r="R16" s="22"/>
      <c r="T16" s="23"/>
      <c r="U16" s="24"/>
      <c r="V16" s="25"/>
      <c r="W16" s="24"/>
      <c r="X16" s="25"/>
      <c r="Y16" s="25"/>
      <c r="Z16" s="56"/>
      <c r="AA16" s="56"/>
      <c r="AB16" s="57"/>
      <c r="AD16" s="22"/>
      <c r="AE16" s="21"/>
      <c r="AF16" s="22"/>
    </row>
    <row r="17" spans="1:32" x14ac:dyDescent="0.2">
      <c r="A17" s="6">
        <f t="shared" si="2"/>
        <v>10</v>
      </c>
      <c r="B17" s="6" t="s">
        <v>36</v>
      </c>
      <c r="C17" s="20">
        <v>1335654341.1168144</v>
      </c>
      <c r="D17" s="21">
        <v>114022050</v>
      </c>
      <c r="E17" s="21">
        <v>2844020</v>
      </c>
      <c r="F17" s="21">
        <v>-2193144</v>
      </c>
      <c r="G17" s="21">
        <v>5410736</v>
      </c>
      <c r="H17" s="21">
        <v>1124621</v>
      </c>
      <c r="I17" s="21">
        <v>-94832</v>
      </c>
      <c r="J17" s="21">
        <v>-87808</v>
      </c>
      <c r="K17" s="21">
        <v>2828916</v>
      </c>
      <c r="L17" s="21">
        <v>-2690008</v>
      </c>
      <c r="M17" s="21">
        <v>-56097</v>
      </c>
      <c r="N17" s="21">
        <v>-788036</v>
      </c>
      <c r="O17" s="21">
        <v>1125689</v>
      </c>
      <c r="P17" s="21">
        <v>-188893</v>
      </c>
      <c r="Q17" s="22">
        <f>SUM(E17:P17)</f>
        <v>7235164</v>
      </c>
      <c r="R17" s="22">
        <f>SUM(Q17,D17)</f>
        <v>121257214</v>
      </c>
      <c r="T17" s="23">
        <v>-2844020</v>
      </c>
      <c r="U17" s="24">
        <v>87808</v>
      </c>
      <c r="V17" s="25">
        <v>7959189</v>
      </c>
      <c r="W17" s="24">
        <v>-245576</v>
      </c>
      <c r="X17" s="25">
        <f>SUM(T17:W17)</f>
        <v>4957401</v>
      </c>
      <c r="Y17" s="25">
        <f>SUM(R17,X17)</f>
        <v>126214615</v>
      </c>
      <c r="Z17" s="56">
        <f>R17/C17</f>
        <v>9.0784876196793665E-2</v>
      </c>
      <c r="AA17" s="56">
        <f>Y17/C17</f>
        <v>9.4496465975220045E-2</v>
      </c>
      <c r="AB17" s="57">
        <f>X17/R17</f>
        <v>4.0883349010476196E-2</v>
      </c>
      <c r="AC17" s="26"/>
      <c r="AD17" s="22"/>
      <c r="AE17" s="21"/>
      <c r="AF17" s="22"/>
    </row>
    <row r="18" spans="1:32" x14ac:dyDescent="0.2">
      <c r="A18" s="6">
        <f t="shared" si="2"/>
        <v>11</v>
      </c>
      <c r="B18" s="6">
        <v>35</v>
      </c>
      <c r="C18" s="20">
        <v>5945040</v>
      </c>
      <c r="D18" s="21">
        <v>399858</v>
      </c>
      <c r="E18" s="21">
        <v>9446</v>
      </c>
      <c r="F18" s="21">
        <v>-7764</v>
      </c>
      <c r="G18" s="21">
        <v>18947</v>
      </c>
      <c r="H18" s="21">
        <v>3579</v>
      </c>
      <c r="I18" s="21">
        <v>-333</v>
      </c>
      <c r="J18" s="21">
        <v>0</v>
      </c>
      <c r="K18" s="21">
        <v>12592</v>
      </c>
      <c r="L18" s="21">
        <v>-19827</v>
      </c>
      <c r="M18" s="21">
        <v>-250</v>
      </c>
      <c r="N18" s="21">
        <v>-5814</v>
      </c>
      <c r="O18" s="21">
        <v>-363</v>
      </c>
      <c r="P18" s="21">
        <v>-43911</v>
      </c>
      <c r="Q18" s="22">
        <f>SUM(E18:P18)</f>
        <v>-33698</v>
      </c>
      <c r="R18" s="22">
        <f>SUM(Q18,D18)</f>
        <v>366160</v>
      </c>
      <c r="T18" s="23">
        <v>-9446</v>
      </c>
      <c r="U18" s="24">
        <v>0</v>
      </c>
      <c r="V18" s="25">
        <v>21562</v>
      </c>
      <c r="W18" s="24">
        <v>0</v>
      </c>
      <c r="X18" s="25">
        <f>SUM(T18:W18)</f>
        <v>12116</v>
      </c>
      <c r="Y18" s="25">
        <f>SUM(R18,X18)</f>
        <v>378276</v>
      </c>
      <c r="Z18" s="56">
        <f>R18/C18</f>
        <v>6.1590838749613123E-2</v>
      </c>
      <c r="AA18" s="56">
        <f>Y18/C18</f>
        <v>6.3628840176012266E-2</v>
      </c>
      <c r="AB18" s="57">
        <f>X18/R18</f>
        <v>3.3089359842691721E-2</v>
      </c>
      <c r="AC18" s="26"/>
      <c r="AD18" s="22"/>
      <c r="AE18" s="21"/>
      <c r="AF18" s="22"/>
    </row>
    <row r="19" spans="1:32" x14ac:dyDescent="0.2">
      <c r="A19" s="6">
        <f t="shared" si="2"/>
        <v>12</v>
      </c>
      <c r="B19" s="6">
        <v>43</v>
      </c>
      <c r="C19" s="20">
        <v>116280759.88464826</v>
      </c>
      <c r="D19" s="21">
        <v>10673527</v>
      </c>
      <c r="E19" s="21">
        <v>197712</v>
      </c>
      <c r="F19" s="21">
        <v>-158491</v>
      </c>
      <c r="G19" s="21">
        <v>390936</v>
      </c>
      <c r="H19" s="21">
        <v>103490</v>
      </c>
      <c r="I19" s="21">
        <v>-6861</v>
      </c>
      <c r="J19" s="21">
        <v>-1610</v>
      </c>
      <c r="K19" s="21">
        <v>350470</v>
      </c>
      <c r="L19" s="21">
        <v>-322447</v>
      </c>
      <c r="M19" s="21">
        <v>-6861</v>
      </c>
      <c r="N19" s="21">
        <v>-94536</v>
      </c>
      <c r="O19" s="21">
        <v>-7093</v>
      </c>
      <c r="P19" s="21">
        <v>0</v>
      </c>
      <c r="Q19" s="22">
        <f>SUM(E19:P19)</f>
        <v>444709</v>
      </c>
      <c r="R19" s="22">
        <f>SUM(Q19,D19)</f>
        <v>11118236</v>
      </c>
      <c r="T19" s="23">
        <v>-197712</v>
      </c>
      <c r="U19" s="24">
        <v>1610</v>
      </c>
      <c r="V19" s="25">
        <v>535504</v>
      </c>
      <c r="W19" s="24">
        <v>-4908</v>
      </c>
      <c r="X19" s="25">
        <f>SUM(T19:W19)</f>
        <v>334494</v>
      </c>
      <c r="Y19" s="25">
        <f>SUM(R19,X19)</f>
        <v>11452730</v>
      </c>
      <c r="Z19" s="56">
        <f>R19/C19</f>
        <v>9.5615439828819551E-2</v>
      </c>
      <c r="AA19" s="56">
        <f>Y19/C19</f>
        <v>9.8492046417319845E-2</v>
      </c>
      <c r="AB19" s="57">
        <f>X19/R19</f>
        <v>3.0085168186751929E-2</v>
      </c>
      <c r="AC19" s="26"/>
      <c r="AD19" s="22"/>
      <c r="AE19" s="21"/>
      <c r="AF19" s="22"/>
    </row>
    <row r="20" spans="1:32" x14ac:dyDescent="0.2">
      <c r="A20" s="6">
        <f t="shared" si="2"/>
        <v>13</v>
      </c>
      <c r="B20" s="5" t="s">
        <v>37</v>
      </c>
      <c r="C20" s="27">
        <f>SUM(C17:C19)</f>
        <v>1457880141.0014627</v>
      </c>
      <c r="D20" s="28">
        <f t="shared" ref="D20:O20" si="5">SUM(D17:D19)</f>
        <v>125095435</v>
      </c>
      <c r="E20" s="28">
        <f t="shared" si="5"/>
        <v>3051178</v>
      </c>
      <c r="F20" s="28">
        <f t="shared" si="5"/>
        <v>-2359399</v>
      </c>
      <c r="G20" s="28">
        <f t="shared" si="5"/>
        <v>5820619</v>
      </c>
      <c r="H20" s="28">
        <f t="shared" si="5"/>
        <v>1231690</v>
      </c>
      <c r="I20" s="28">
        <f t="shared" si="5"/>
        <v>-102026</v>
      </c>
      <c r="J20" s="28">
        <f t="shared" si="5"/>
        <v>-89418</v>
      </c>
      <c r="K20" s="28">
        <f t="shared" si="5"/>
        <v>3191978</v>
      </c>
      <c r="L20" s="28">
        <f t="shared" si="5"/>
        <v>-3032282</v>
      </c>
      <c r="M20" s="28">
        <f t="shared" si="5"/>
        <v>-63208</v>
      </c>
      <c r="N20" s="28">
        <f t="shared" si="5"/>
        <v>-888386</v>
      </c>
      <c r="O20" s="28">
        <f t="shared" si="5"/>
        <v>1118233</v>
      </c>
      <c r="P20" s="28">
        <f>SUM(P17:P19)</f>
        <v>-232804</v>
      </c>
      <c r="Q20" s="29">
        <f>SUM(Q17:Q19)</f>
        <v>7646175</v>
      </c>
      <c r="R20" s="29">
        <f>SUM(R17:R19)</f>
        <v>132741610</v>
      </c>
      <c r="T20" s="30">
        <f t="shared" ref="T20:Y20" si="6">SUM(T17:T19)</f>
        <v>-3051178</v>
      </c>
      <c r="U20" s="31">
        <f t="shared" si="6"/>
        <v>89418</v>
      </c>
      <c r="V20" s="29">
        <f t="shared" si="6"/>
        <v>8516255</v>
      </c>
      <c r="W20" s="31">
        <f t="shared" si="6"/>
        <v>-250484</v>
      </c>
      <c r="X20" s="29">
        <f t="shared" si="6"/>
        <v>5304011</v>
      </c>
      <c r="Y20" s="29">
        <f t="shared" si="6"/>
        <v>138045621</v>
      </c>
      <c r="Z20" s="58">
        <f>R20/C20</f>
        <v>9.1051113371237571E-2</v>
      </c>
      <c r="AA20" s="58">
        <f>Y20/C20</f>
        <v>9.4689280083870425E-2</v>
      </c>
      <c r="AB20" s="59">
        <f>X20/R20</f>
        <v>3.9957410490953062E-2</v>
      </c>
      <c r="AC20" s="26"/>
      <c r="AD20" s="22"/>
      <c r="AE20" s="21"/>
      <c r="AF20" s="22"/>
    </row>
    <row r="21" spans="1:32" x14ac:dyDescent="0.2">
      <c r="A21" s="6">
        <f t="shared" si="2"/>
        <v>14</v>
      </c>
      <c r="B21" s="6"/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2"/>
      <c r="R21" s="22"/>
      <c r="T21" s="23"/>
      <c r="U21" s="24"/>
      <c r="V21" s="25"/>
      <c r="W21" s="24"/>
      <c r="X21" s="25"/>
      <c r="Y21" s="25"/>
      <c r="Z21" s="56"/>
      <c r="AA21" s="56"/>
      <c r="AB21" s="57"/>
      <c r="AD21" s="22"/>
      <c r="AE21" s="21"/>
      <c r="AF21" s="22"/>
    </row>
    <row r="22" spans="1:32" x14ac:dyDescent="0.2">
      <c r="A22" s="6">
        <f t="shared" si="2"/>
        <v>15</v>
      </c>
      <c r="B22" s="6">
        <v>46</v>
      </c>
      <c r="C22" s="20">
        <v>81635228</v>
      </c>
      <c r="D22" s="21">
        <v>5647851</v>
      </c>
      <c r="E22" s="21">
        <v>148375</v>
      </c>
      <c r="F22" s="21">
        <v>-84492</v>
      </c>
      <c r="G22" s="21">
        <v>208088</v>
      </c>
      <c r="H22" s="21">
        <v>55594</v>
      </c>
      <c r="I22" s="21">
        <v>-3674</v>
      </c>
      <c r="J22" s="21">
        <v>-20254</v>
      </c>
      <c r="K22" s="21">
        <v>136984</v>
      </c>
      <c r="L22" s="21">
        <v>-125310</v>
      </c>
      <c r="M22" s="21">
        <v>-2776</v>
      </c>
      <c r="N22" s="21">
        <v>-36736</v>
      </c>
      <c r="O22" s="21">
        <v>0</v>
      </c>
      <c r="P22" s="21">
        <v>0</v>
      </c>
      <c r="Q22" s="22">
        <f>SUM(E22:P22)</f>
        <v>275799</v>
      </c>
      <c r="R22" s="22">
        <f>SUM(Q22,D22)</f>
        <v>5923650</v>
      </c>
      <c r="T22" s="23">
        <v>-148375</v>
      </c>
      <c r="U22" s="24">
        <v>20254</v>
      </c>
      <c r="V22" s="25">
        <v>397516</v>
      </c>
      <c r="W22" s="24">
        <v>-49639</v>
      </c>
      <c r="X22" s="25">
        <f>SUM(T22:W22)</f>
        <v>219756</v>
      </c>
      <c r="Y22" s="25">
        <f>SUM(R22,X22)</f>
        <v>6143406</v>
      </c>
      <c r="Z22" s="56">
        <f>R22/C22</f>
        <v>7.2562423663470377E-2</v>
      </c>
      <c r="AA22" s="56">
        <f>Y22/C22</f>
        <v>7.5254349752045771E-2</v>
      </c>
      <c r="AB22" s="57">
        <f>X22/R22</f>
        <v>3.7098072978653363E-2</v>
      </c>
      <c r="AC22" s="26"/>
      <c r="AD22" s="22"/>
      <c r="AE22" s="21"/>
      <c r="AF22" s="22"/>
    </row>
    <row r="23" spans="1:32" x14ac:dyDescent="0.2">
      <c r="A23" s="6">
        <f t="shared" si="2"/>
        <v>16</v>
      </c>
      <c r="B23" s="6">
        <v>49</v>
      </c>
      <c r="C23" s="20">
        <v>563071445.51999998</v>
      </c>
      <c r="D23" s="21">
        <v>38129814</v>
      </c>
      <c r="E23" s="21">
        <v>1107541</v>
      </c>
      <c r="F23" s="21">
        <v>-915554</v>
      </c>
      <c r="G23" s="21">
        <v>2252286</v>
      </c>
      <c r="H23" s="21">
        <v>375006</v>
      </c>
      <c r="I23" s="21">
        <v>-39415</v>
      </c>
      <c r="J23" s="21">
        <v>-150594</v>
      </c>
      <c r="K23" s="21">
        <v>944834</v>
      </c>
      <c r="L23" s="21">
        <v>-864315</v>
      </c>
      <c r="M23" s="21">
        <v>-19144</v>
      </c>
      <c r="N23" s="21">
        <v>-253382</v>
      </c>
      <c r="O23" s="21">
        <v>0</v>
      </c>
      <c r="P23" s="21">
        <v>0</v>
      </c>
      <c r="Q23" s="22">
        <f>SUM(E23:P23)</f>
        <v>2437263</v>
      </c>
      <c r="R23" s="22">
        <f>SUM(Q23,D23)</f>
        <v>40567077</v>
      </c>
      <c r="T23" s="23">
        <v>-1107541</v>
      </c>
      <c r="U23" s="24">
        <v>150594</v>
      </c>
      <c r="V23" s="25">
        <v>3419611</v>
      </c>
      <c r="W23" s="24">
        <v>-433625</v>
      </c>
      <c r="X23" s="25">
        <f>SUM(T23:W23)</f>
        <v>2029039</v>
      </c>
      <c r="Y23" s="25">
        <f>SUM(R23,X23)</f>
        <v>42596116</v>
      </c>
      <c r="Z23" s="56">
        <f>R23/C23</f>
        <v>7.2046056184816923E-2</v>
      </c>
      <c r="AA23" s="56">
        <f>Y23/C23</f>
        <v>7.5649575802342842E-2</v>
      </c>
      <c r="AB23" s="57">
        <f>X23/R23</f>
        <v>5.0016889311497593E-2</v>
      </c>
      <c r="AC23" s="26"/>
      <c r="AD23" s="22"/>
      <c r="AE23" s="21"/>
      <c r="AF23" s="22"/>
    </row>
    <row r="24" spans="1:32" x14ac:dyDescent="0.2">
      <c r="A24" s="6">
        <f t="shared" si="2"/>
        <v>17</v>
      </c>
      <c r="B24" s="6" t="s">
        <v>38</v>
      </c>
      <c r="C24" s="27">
        <f>SUM(C22:C23)</f>
        <v>644706673.51999998</v>
      </c>
      <c r="D24" s="28">
        <f>SUM(D22:D23)</f>
        <v>43777665</v>
      </c>
      <c r="E24" s="28">
        <f t="shared" ref="E24:O24" si="7">SUM(E22:E23)</f>
        <v>1255916</v>
      </c>
      <c r="F24" s="28">
        <f t="shared" si="7"/>
        <v>-1000046</v>
      </c>
      <c r="G24" s="28">
        <f t="shared" si="7"/>
        <v>2460374</v>
      </c>
      <c r="H24" s="28">
        <f t="shared" si="7"/>
        <v>430600</v>
      </c>
      <c r="I24" s="28">
        <f t="shared" si="7"/>
        <v>-43089</v>
      </c>
      <c r="J24" s="28">
        <f t="shared" si="7"/>
        <v>-170848</v>
      </c>
      <c r="K24" s="28">
        <f t="shared" si="7"/>
        <v>1081818</v>
      </c>
      <c r="L24" s="28">
        <f t="shared" si="7"/>
        <v>-989625</v>
      </c>
      <c r="M24" s="28">
        <f t="shared" si="7"/>
        <v>-21920</v>
      </c>
      <c r="N24" s="28">
        <f t="shared" si="7"/>
        <v>-290118</v>
      </c>
      <c r="O24" s="28">
        <f t="shared" si="7"/>
        <v>0</v>
      </c>
      <c r="P24" s="28">
        <f>SUM(P22:P23)</f>
        <v>0</v>
      </c>
      <c r="Q24" s="29">
        <f>SUM(Q22:Q23)</f>
        <v>2713062</v>
      </c>
      <c r="R24" s="29">
        <f>SUM(R22:R23)</f>
        <v>46490727</v>
      </c>
      <c r="T24" s="30">
        <f t="shared" ref="T24:Y24" si="8">SUM(T22:T23)</f>
        <v>-1255916</v>
      </c>
      <c r="U24" s="31">
        <f t="shared" si="8"/>
        <v>170848</v>
      </c>
      <c r="V24" s="29">
        <f t="shared" si="8"/>
        <v>3817127</v>
      </c>
      <c r="W24" s="31">
        <f t="shared" si="8"/>
        <v>-483264</v>
      </c>
      <c r="X24" s="29">
        <f t="shared" si="8"/>
        <v>2248795</v>
      </c>
      <c r="Y24" s="29">
        <f t="shared" si="8"/>
        <v>48739522</v>
      </c>
      <c r="Z24" s="58">
        <f>R24/C24</f>
        <v>7.211144061246913E-2</v>
      </c>
      <c r="AA24" s="58">
        <f>Y24/C24</f>
        <v>7.5599530766278025E-2</v>
      </c>
      <c r="AB24" s="59">
        <f>X24/R24</f>
        <v>4.8370828875186227E-2</v>
      </c>
      <c r="AC24" s="26"/>
      <c r="AD24" s="22"/>
      <c r="AE24" s="21"/>
      <c r="AF24" s="22"/>
    </row>
    <row r="25" spans="1:32" x14ac:dyDescent="0.2">
      <c r="A25" s="6">
        <f t="shared" si="2"/>
        <v>18</v>
      </c>
      <c r="B25" s="6"/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2"/>
      <c r="R25" s="22"/>
      <c r="T25" s="23"/>
      <c r="U25" s="24"/>
      <c r="V25" s="25"/>
      <c r="W25" s="24"/>
      <c r="X25" s="25"/>
      <c r="Y25" s="25"/>
      <c r="Z25" s="56"/>
      <c r="AA25" s="56"/>
      <c r="AB25" s="57"/>
      <c r="AD25" s="22"/>
      <c r="AE25" s="21"/>
      <c r="AF25" s="22"/>
    </row>
    <row r="26" spans="1:32" x14ac:dyDescent="0.2">
      <c r="A26" s="6">
        <f t="shared" si="2"/>
        <v>19</v>
      </c>
      <c r="B26" s="6" t="s">
        <v>39</v>
      </c>
      <c r="C26" s="20">
        <v>68936797.67750001</v>
      </c>
      <c r="D26" s="21">
        <v>17648843</v>
      </c>
      <c r="E26" s="21">
        <v>146866</v>
      </c>
      <c r="F26" s="21">
        <v>-140355</v>
      </c>
      <c r="G26" s="21">
        <v>345098</v>
      </c>
      <c r="H26" s="21">
        <v>164070</v>
      </c>
      <c r="I26" s="21">
        <v>-6066</v>
      </c>
      <c r="J26" s="21">
        <v>-1</v>
      </c>
      <c r="K26" s="21">
        <v>656623</v>
      </c>
      <c r="L26" s="21">
        <v>-588376</v>
      </c>
      <c r="M26" s="21">
        <v>-12478</v>
      </c>
      <c r="N26" s="21">
        <v>-172549</v>
      </c>
      <c r="O26" s="21">
        <v>0</v>
      </c>
      <c r="P26" s="21">
        <v>-13604</v>
      </c>
      <c r="Q26" s="22">
        <f>SUM(E26:P26)</f>
        <v>379228</v>
      </c>
      <c r="R26" s="22">
        <f>SUM(Q26,D26)</f>
        <v>18028071</v>
      </c>
      <c r="T26" s="23">
        <v>-146866</v>
      </c>
      <c r="U26" s="24">
        <v>1</v>
      </c>
      <c r="V26" s="25">
        <v>386391</v>
      </c>
      <c r="W26" s="24">
        <v>-3</v>
      </c>
      <c r="X26" s="25">
        <f>SUM(T26:W26)</f>
        <v>239523</v>
      </c>
      <c r="Y26" s="25">
        <f>SUM(R26,X26)</f>
        <v>18267594</v>
      </c>
      <c r="Z26" s="56">
        <f>R26/C26</f>
        <v>0.26151593354160263</v>
      </c>
      <c r="AA26" s="56">
        <f>Y26/C26</f>
        <v>0.26499046395307513</v>
      </c>
      <c r="AB26" s="57">
        <f>X26/R26</f>
        <v>1.3286113639113136E-2</v>
      </c>
      <c r="AC26" s="26"/>
      <c r="AD26" s="22"/>
      <c r="AE26" s="21"/>
      <c r="AF26" s="22"/>
    </row>
    <row r="27" spans="1:32" x14ac:dyDescent="0.2">
      <c r="A27" s="6">
        <f t="shared" si="2"/>
        <v>20</v>
      </c>
      <c r="B27" s="6" t="s">
        <v>40</v>
      </c>
      <c r="C27" s="20">
        <v>1993508561.5469999</v>
      </c>
      <c r="D27" s="21">
        <v>9257176.9800000004</v>
      </c>
      <c r="E27" s="21">
        <v>0</v>
      </c>
      <c r="F27" s="21">
        <v>0</v>
      </c>
      <c r="G27" s="21">
        <v>2087203</v>
      </c>
      <c r="H27" s="21">
        <v>85721</v>
      </c>
      <c r="I27" s="21">
        <v>0</v>
      </c>
      <c r="J27" s="21">
        <v>0</v>
      </c>
      <c r="K27" s="21">
        <v>49838</v>
      </c>
      <c r="L27" s="21">
        <v>-31896</v>
      </c>
      <c r="M27" s="21">
        <v>-13955</v>
      </c>
      <c r="N27" s="21">
        <v>-9968</v>
      </c>
      <c r="O27" s="21">
        <v>0</v>
      </c>
      <c r="P27" s="21">
        <v>0</v>
      </c>
      <c r="Q27" s="22">
        <f>SUM(E27:P27)</f>
        <v>2166943</v>
      </c>
      <c r="R27" s="22">
        <f>SUM(Q27,D27)</f>
        <v>11424119.98</v>
      </c>
      <c r="T27" s="23">
        <v>0</v>
      </c>
      <c r="U27" s="24">
        <v>0</v>
      </c>
      <c r="V27" s="25">
        <v>0</v>
      </c>
      <c r="W27" s="24">
        <v>0</v>
      </c>
      <c r="X27" s="25">
        <f>SUM(T27:W27)</f>
        <v>0</v>
      </c>
      <c r="Y27" s="25">
        <f>SUM(R27,X27)</f>
        <v>11424119.98</v>
      </c>
      <c r="Z27" s="56">
        <f>R27/C27</f>
        <v>5.7306601036790483E-3</v>
      </c>
      <c r="AA27" s="56">
        <f>Y27/C27</f>
        <v>5.7306601036790483E-3</v>
      </c>
      <c r="AB27" s="57">
        <f>X27/R27</f>
        <v>0</v>
      </c>
      <c r="AC27" s="22"/>
      <c r="AD27" s="22"/>
      <c r="AE27" s="21"/>
      <c r="AF27" s="22"/>
    </row>
    <row r="28" spans="1:32" x14ac:dyDescent="0.2">
      <c r="A28" s="6">
        <f t="shared" si="2"/>
        <v>21</v>
      </c>
      <c r="B28" s="5" t="s">
        <v>41</v>
      </c>
      <c r="C28" s="20">
        <v>303234527.03700018</v>
      </c>
      <c r="D28" s="21">
        <v>4716790.9999999981</v>
      </c>
      <c r="E28" s="21">
        <v>0</v>
      </c>
      <c r="F28" s="21">
        <v>0</v>
      </c>
      <c r="G28" s="21">
        <v>1244778</v>
      </c>
      <c r="H28" s="21">
        <v>186186</v>
      </c>
      <c r="I28" s="21">
        <v>0</v>
      </c>
      <c r="J28" s="21">
        <v>0</v>
      </c>
      <c r="K28" s="21">
        <v>630728</v>
      </c>
      <c r="L28" s="21">
        <v>-290195</v>
      </c>
      <c r="M28" s="21">
        <v>-12129</v>
      </c>
      <c r="N28" s="21">
        <v>-85209</v>
      </c>
      <c r="O28" s="21">
        <v>781435</v>
      </c>
      <c r="P28" s="21">
        <v>0</v>
      </c>
      <c r="Q28" s="22">
        <f>SUM(E28:P28)</f>
        <v>2455594</v>
      </c>
      <c r="R28" s="22">
        <f>SUM(Q28,D28)</f>
        <v>7172384.9999999981</v>
      </c>
      <c r="T28" s="23">
        <v>0</v>
      </c>
      <c r="U28" s="24">
        <v>0</v>
      </c>
      <c r="V28" s="25">
        <v>0</v>
      </c>
      <c r="W28" s="24">
        <v>0</v>
      </c>
      <c r="X28" s="25">
        <f>SUM(T28:W28)</f>
        <v>0</v>
      </c>
      <c r="Y28" s="25">
        <f>SUM(R28,X28)</f>
        <v>7172384.9999999981</v>
      </c>
      <c r="Z28" s="56">
        <f>R28/C28</f>
        <v>2.3652929862847828E-2</v>
      </c>
      <c r="AA28" s="56">
        <f>Y28/C28</f>
        <v>2.3652929862847828E-2</v>
      </c>
      <c r="AB28" s="57">
        <f>X28/R28</f>
        <v>0</v>
      </c>
      <c r="AC28" s="22"/>
      <c r="AD28" s="22"/>
      <c r="AE28" s="21"/>
      <c r="AF28" s="22"/>
    </row>
    <row r="29" spans="1:32" x14ac:dyDescent="0.2">
      <c r="A29" s="6">
        <f t="shared" si="2"/>
        <v>22</v>
      </c>
      <c r="B29" s="6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25"/>
      <c r="R29" s="25"/>
      <c r="T29" s="23"/>
      <c r="U29" s="24"/>
      <c r="V29" s="25"/>
      <c r="W29" s="24"/>
      <c r="X29" s="25"/>
      <c r="Y29" s="25"/>
      <c r="Z29" s="56"/>
      <c r="AA29" s="56"/>
      <c r="AB29" s="57"/>
      <c r="AC29" s="22"/>
      <c r="AD29" s="22"/>
      <c r="AE29" s="21"/>
      <c r="AF29" s="22"/>
    </row>
    <row r="30" spans="1:32" ht="10.8" thickBot="1" x14ac:dyDescent="0.25">
      <c r="A30" s="6">
        <f t="shared" si="2"/>
        <v>23</v>
      </c>
      <c r="B30" s="6" t="s">
        <v>42</v>
      </c>
      <c r="C30" s="35">
        <f>SUM(C9,C15,C20,C24,C26:C28)</f>
        <v>22654917793.077297</v>
      </c>
      <c r="D30" s="36">
        <f>SUM(D9,D15,D20,D24,D26:D28)</f>
        <v>2097855263.2185011</v>
      </c>
      <c r="E30" s="36">
        <f t="shared" ref="E30:R30" si="9">SUM(E9,E15,E20,E24,E26:E28)</f>
        <v>43934781</v>
      </c>
      <c r="F30" s="36">
        <f t="shared" si="9"/>
        <v>-36784578</v>
      </c>
      <c r="G30" s="36">
        <f t="shared" si="9"/>
        <v>93921773</v>
      </c>
      <c r="H30" s="36">
        <f t="shared" si="9"/>
        <v>20493517</v>
      </c>
      <c r="I30" s="36">
        <f t="shared" si="9"/>
        <v>-1592336</v>
      </c>
      <c r="J30" s="36">
        <f t="shared" si="9"/>
        <v>-856159</v>
      </c>
      <c r="K30" s="36">
        <f t="shared" si="9"/>
        <v>58112761</v>
      </c>
      <c r="L30" s="36">
        <f t="shared" si="9"/>
        <v>-54222036</v>
      </c>
      <c r="M30" s="36">
        <f t="shared" si="9"/>
        <v>-1128829</v>
      </c>
      <c r="N30" s="36">
        <f t="shared" si="9"/>
        <v>-15893065</v>
      </c>
      <c r="O30" s="36">
        <f t="shared" si="9"/>
        <v>8798925</v>
      </c>
      <c r="P30" s="36">
        <f t="shared" si="9"/>
        <v>-83573707</v>
      </c>
      <c r="Q30" s="36">
        <f t="shared" si="9"/>
        <v>31211047</v>
      </c>
      <c r="R30" s="36">
        <f t="shared" si="9"/>
        <v>2129066310.2185011</v>
      </c>
      <c r="T30" s="37">
        <f>SUM(T9,T15,T20,T24,T26:T28)</f>
        <v>-43934781</v>
      </c>
      <c r="U30" s="38">
        <f t="shared" ref="U30:W30" si="10">SUM(U9,U15,U20,U24,U26:U28)</f>
        <v>856159</v>
      </c>
      <c r="V30" s="36">
        <f t="shared" si="10"/>
        <v>123938693</v>
      </c>
      <c r="W30" s="38">
        <f t="shared" si="10"/>
        <v>-2377998</v>
      </c>
      <c r="X30" s="36">
        <f>SUM(X9,X15,X20,X24,X26:X28)</f>
        <v>78482073</v>
      </c>
      <c r="Y30" s="36">
        <f>SUM(Y9,Y15,Y20,Y24,Y26:Y28)</f>
        <v>2207548383.2185011</v>
      </c>
      <c r="Z30" s="60">
        <f>R30/C30</f>
        <v>9.3978107961578378E-2</v>
      </c>
      <c r="AA30" s="60">
        <f>Y30/C30</f>
        <v>9.7442347987378941E-2</v>
      </c>
      <c r="AB30" s="61">
        <f>X30/R30</f>
        <v>3.6862202282438805E-2</v>
      </c>
      <c r="AC30" s="22"/>
      <c r="AD30" s="22"/>
      <c r="AE30" s="21"/>
      <c r="AF30" s="22"/>
    </row>
    <row r="31" spans="1:32" ht="10.8" thickTop="1" x14ac:dyDescent="0.2">
      <c r="A31" s="6">
        <f t="shared" si="2"/>
        <v>24</v>
      </c>
      <c r="B31" s="6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25"/>
      <c r="R31" s="25"/>
      <c r="T31" s="23"/>
      <c r="U31" s="24"/>
      <c r="V31" s="25"/>
      <c r="W31" s="24"/>
      <c r="X31" s="25"/>
      <c r="Y31" s="25"/>
      <c r="Z31" s="56"/>
      <c r="AA31" s="56"/>
      <c r="AB31" s="57"/>
      <c r="AC31" s="22"/>
      <c r="AD31" s="22"/>
      <c r="AE31" s="21"/>
      <c r="AF31" s="22"/>
    </row>
    <row r="32" spans="1:32" x14ac:dyDescent="0.2">
      <c r="A32" s="6">
        <f t="shared" si="2"/>
        <v>25</v>
      </c>
      <c r="B32" s="6">
        <v>5</v>
      </c>
      <c r="C32" s="27">
        <v>7369853.2214806583</v>
      </c>
      <c r="D32" s="28">
        <v>346070.24</v>
      </c>
      <c r="E32" s="28">
        <v>15016</v>
      </c>
      <c r="F32" s="28">
        <v>0</v>
      </c>
      <c r="G32" s="28">
        <v>0</v>
      </c>
      <c r="H32" s="28">
        <v>0</v>
      </c>
      <c r="I32" s="28">
        <v>-560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14456</v>
      </c>
      <c r="R32" s="28">
        <v>360526.24</v>
      </c>
      <c r="T32" s="39">
        <v>-15016</v>
      </c>
      <c r="U32" s="40">
        <v>0</v>
      </c>
      <c r="V32" s="28">
        <v>41641</v>
      </c>
      <c r="W32" s="40">
        <v>0</v>
      </c>
      <c r="X32" s="29">
        <f>SUM(T32:W32)</f>
        <v>26625</v>
      </c>
      <c r="Y32" s="29">
        <f>SUM(R32,X32)</f>
        <v>387151.24</v>
      </c>
      <c r="Z32" s="58">
        <f>R32/C32</f>
        <v>4.8919052953346011E-2</v>
      </c>
      <c r="AA32" s="58">
        <f>Y32/C32</f>
        <v>5.2531743627075717E-2</v>
      </c>
      <c r="AB32" s="59">
        <f>X32/R32</f>
        <v>7.3850380488255166E-2</v>
      </c>
      <c r="AC32" s="22"/>
      <c r="AD32" s="22"/>
      <c r="AE32" s="21"/>
      <c r="AF32" s="22"/>
    </row>
    <row r="33" spans="1:32" ht="10.8" thickBot="1" x14ac:dyDescent="0.25">
      <c r="A33" s="6">
        <f t="shared" si="2"/>
        <v>26</v>
      </c>
      <c r="B33" s="6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25"/>
      <c r="R33" s="25"/>
      <c r="T33" s="23"/>
      <c r="U33" s="24"/>
      <c r="V33" s="25"/>
      <c r="W33" s="24"/>
      <c r="X33" s="62"/>
      <c r="Y33" s="62"/>
      <c r="Z33" s="63"/>
      <c r="AA33" s="63"/>
      <c r="AB33" s="64"/>
      <c r="AC33" s="22"/>
      <c r="AD33" s="22"/>
      <c r="AE33" s="21"/>
      <c r="AF33" s="22"/>
    </row>
    <row r="34" spans="1:32" ht="10.8" thickBot="1" x14ac:dyDescent="0.25">
      <c r="A34" s="6">
        <f t="shared" si="2"/>
        <v>27</v>
      </c>
      <c r="B34" s="6" t="s">
        <v>43</v>
      </c>
      <c r="C34" s="35">
        <f>SUM(C30,C32)</f>
        <v>22662287646.298779</v>
      </c>
      <c r="D34" s="36">
        <f>SUM(D30,D32)</f>
        <v>2098201333.4585011</v>
      </c>
      <c r="E34" s="36">
        <f t="shared" ref="E34:Y34" si="11">SUM(E30,E32)</f>
        <v>43949797</v>
      </c>
      <c r="F34" s="36">
        <f t="shared" si="11"/>
        <v>-36784578</v>
      </c>
      <c r="G34" s="36">
        <f t="shared" si="11"/>
        <v>93921773</v>
      </c>
      <c r="H34" s="36">
        <f>SUM(H30,H32)</f>
        <v>20493517</v>
      </c>
      <c r="I34" s="36">
        <f t="shared" si="11"/>
        <v>-1592896</v>
      </c>
      <c r="J34" s="36">
        <f t="shared" si="11"/>
        <v>-856159</v>
      </c>
      <c r="K34" s="36">
        <f t="shared" si="11"/>
        <v>58112761</v>
      </c>
      <c r="L34" s="36">
        <f t="shared" si="11"/>
        <v>-54222036</v>
      </c>
      <c r="M34" s="36">
        <f t="shared" si="11"/>
        <v>-1128829</v>
      </c>
      <c r="N34" s="36">
        <f t="shared" si="11"/>
        <v>-15893065</v>
      </c>
      <c r="O34" s="36">
        <f t="shared" si="11"/>
        <v>8798925</v>
      </c>
      <c r="P34" s="36">
        <f>SUM(P30,P32)</f>
        <v>-83573707</v>
      </c>
      <c r="Q34" s="36">
        <f t="shared" si="11"/>
        <v>31225503</v>
      </c>
      <c r="R34" s="36">
        <f t="shared" si="11"/>
        <v>2129426836.4585011</v>
      </c>
      <c r="T34" s="37">
        <f t="shared" si="11"/>
        <v>-43949797</v>
      </c>
      <c r="U34" s="38">
        <f t="shared" si="11"/>
        <v>856159</v>
      </c>
      <c r="V34" s="36">
        <f t="shared" si="11"/>
        <v>123980334</v>
      </c>
      <c r="W34" s="38">
        <f t="shared" si="11"/>
        <v>-2377998</v>
      </c>
      <c r="X34" s="65">
        <f t="shared" si="11"/>
        <v>78508698</v>
      </c>
      <c r="Y34" s="65">
        <f t="shared" si="11"/>
        <v>2207935534.4585009</v>
      </c>
      <c r="Z34" s="63">
        <f>R34/C34</f>
        <v>9.3963454603237309E-2</v>
      </c>
      <c r="AA34" s="63">
        <f>Y34/C34</f>
        <v>9.7427742905694809E-2</v>
      </c>
      <c r="AB34" s="66">
        <f>X34/R34</f>
        <v>3.6868464628993604E-2</v>
      </c>
      <c r="AC34" s="22"/>
    </row>
    <row r="35" spans="1:32" ht="10.8" thickTop="1" x14ac:dyDescent="0.2">
      <c r="A35" s="6">
        <f t="shared" si="2"/>
        <v>28</v>
      </c>
      <c r="D35" s="41"/>
      <c r="T35" s="42"/>
      <c r="U35" s="43"/>
      <c r="V35" s="44"/>
      <c r="W35" s="43"/>
    </row>
    <row r="36" spans="1:32" x14ac:dyDescent="0.2">
      <c r="A36" s="6">
        <f t="shared" si="2"/>
        <v>29</v>
      </c>
      <c r="B36" s="4" t="s">
        <v>44</v>
      </c>
      <c r="C36" s="45">
        <v>22662287646.298779</v>
      </c>
      <c r="D36" s="21">
        <v>2098201333.4585011</v>
      </c>
      <c r="E36" s="21">
        <v>43949797</v>
      </c>
      <c r="F36" s="21">
        <v>-36784578</v>
      </c>
      <c r="G36" s="21">
        <v>93921773</v>
      </c>
      <c r="H36" s="21">
        <v>20493517</v>
      </c>
      <c r="I36" s="21">
        <v>-1592896</v>
      </c>
      <c r="J36" s="21">
        <v>-856159</v>
      </c>
      <c r="K36" s="21">
        <v>58112761</v>
      </c>
      <c r="L36" s="21">
        <v>-54222036</v>
      </c>
      <c r="M36" s="21">
        <v>-1128829</v>
      </c>
      <c r="N36" s="21">
        <v>-15893065</v>
      </c>
      <c r="O36" s="21">
        <v>8798925</v>
      </c>
      <c r="P36" s="21">
        <v>-83573707</v>
      </c>
      <c r="Q36" s="21">
        <v>31225503</v>
      </c>
      <c r="R36" s="21">
        <v>2129426836.4585011</v>
      </c>
      <c r="T36" s="46">
        <v>-43949797</v>
      </c>
      <c r="U36" s="47">
        <v>856159</v>
      </c>
      <c r="V36" s="34">
        <v>123980334</v>
      </c>
      <c r="W36" s="47">
        <v>-2377998</v>
      </c>
      <c r="X36" s="21">
        <v>78508698</v>
      </c>
      <c r="Y36" s="21">
        <v>2207935534.4585009</v>
      </c>
    </row>
    <row r="37" spans="1:32" ht="10.8" thickBot="1" x14ac:dyDescent="0.25">
      <c r="A37" s="6">
        <f t="shared" si="2"/>
        <v>30</v>
      </c>
      <c r="T37" s="48"/>
      <c r="U37" s="49"/>
      <c r="V37" s="50"/>
      <c r="W37" s="49"/>
    </row>
    <row r="38" spans="1:32" x14ac:dyDescent="0.2">
      <c r="A38" s="6">
        <f t="shared" si="2"/>
        <v>31</v>
      </c>
    </row>
    <row r="39" spans="1:32" x14ac:dyDescent="0.2">
      <c r="A39" s="6">
        <f t="shared" si="2"/>
        <v>32</v>
      </c>
      <c r="B39" s="51" t="s">
        <v>45</v>
      </c>
      <c r="X39" s="22">
        <f>+V36+T36</f>
        <v>80030537</v>
      </c>
    </row>
    <row r="40" spans="1:32" x14ac:dyDescent="0.2">
      <c r="A40" s="6">
        <f t="shared" si="2"/>
        <v>33</v>
      </c>
      <c r="B40" s="4" t="s">
        <v>46</v>
      </c>
      <c r="X40" s="22">
        <f>+W36+U36</f>
        <v>-1521839</v>
      </c>
    </row>
  </sheetData>
  <mergeCells count="8">
    <mergeCell ref="T5:U5"/>
    <mergeCell ref="V5:W5"/>
    <mergeCell ref="C1:N1"/>
    <mergeCell ref="C2:N2"/>
    <mergeCell ref="C3:N3"/>
    <mergeCell ref="P1:AA1"/>
    <mergeCell ref="P2:AA2"/>
    <mergeCell ref="P3:AA3"/>
  </mergeCells>
  <pageMargins left="0.7" right="0.7" top="0.75" bottom="0.75" header="0.3" footer="0.3"/>
  <pageSetup scale="70" fitToWidth="0" orientation="landscape" r:id="rId1"/>
  <headerFooter scaleWithDoc="0" alignWithMargins="0">
    <oddFooter>&amp;R&amp;"Times New Roman,Regular"&amp;12Exh. BDJ-8
Page &amp;P of &amp;N</oddFooter>
  </headerFooter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0"/>
  <sheetViews>
    <sheetView topLeftCell="A73" zoomScaleNormal="100" workbookViewId="0">
      <selection activeCell="F95" sqref="F95"/>
    </sheetView>
  </sheetViews>
  <sheetFormatPr defaultColWidth="8.88671875" defaultRowHeight="10.199999999999999" x14ac:dyDescent="0.2"/>
  <cols>
    <col min="1" max="1" width="21.5546875" style="4" customWidth="1"/>
    <col min="2" max="2" width="7.88671875" style="4" bestFit="1" customWidth="1"/>
    <col min="3" max="3" width="12.88671875" style="4" bestFit="1" customWidth="1"/>
    <col min="4" max="4" width="9.88671875" style="4" bestFit="1" customWidth="1"/>
    <col min="5" max="6" width="10" style="4" bestFit="1" customWidth="1"/>
    <col min="7" max="7" width="2" style="4" customWidth="1"/>
    <col min="8" max="8" width="7.109375" style="4" customWidth="1"/>
    <col min="9" max="9" width="9.109375" style="4" bestFit="1" customWidth="1"/>
    <col min="10" max="10" width="7.6640625" style="4" bestFit="1" customWidth="1"/>
    <col min="11" max="11" width="9" style="4" bestFit="1" customWidth="1"/>
    <col min="12" max="13" width="9" style="4" customWidth="1"/>
    <col min="14" max="14" width="4" style="4" customWidth="1"/>
    <col min="15" max="16384" width="8.88671875" style="4"/>
  </cols>
  <sheetData>
    <row r="1" spans="1:18" s="72" customFormat="1" x14ac:dyDescent="0.2">
      <c r="A1" s="1" t="s">
        <v>47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s="72" customFormat="1" x14ac:dyDescent="0.2">
      <c r="A2" s="1" t="s">
        <v>48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8" x14ac:dyDescent="0.2">
      <c r="A3" s="1" t="s">
        <v>128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5" spans="1:18" x14ac:dyDescent="0.2">
      <c r="C5" s="73" t="s">
        <v>49</v>
      </c>
      <c r="D5" s="73"/>
      <c r="E5" s="73"/>
      <c r="F5" s="73"/>
      <c r="G5" s="74"/>
      <c r="H5" s="73" t="s">
        <v>50</v>
      </c>
      <c r="I5" s="73"/>
      <c r="J5" s="73"/>
      <c r="K5" s="73"/>
      <c r="L5" s="75"/>
      <c r="M5" s="75"/>
      <c r="O5" s="3"/>
      <c r="P5" s="3"/>
      <c r="Q5" s="3"/>
      <c r="R5" s="3"/>
    </row>
    <row r="6" spans="1:18" ht="20.399999999999999" x14ac:dyDescent="0.2">
      <c r="A6" s="9" t="s">
        <v>51</v>
      </c>
      <c r="B6" s="9" t="s">
        <v>52</v>
      </c>
      <c r="C6" s="9" t="s">
        <v>53</v>
      </c>
      <c r="D6" s="9" t="s">
        <v>54</v>
      </c>
      <c r="E6" s="9" t="s">
        <v>55</v>
      </c>
      <c r="F6" s="9" t="s">
        <v>56</v>
      </c>
      <c r="G6" s="74"/>
      <c r="H6" s="9" t="s">
        <v>53</v>
      </c>
      <c r="I6" s="9" t="s">
        <v>54</v>
      </c>
      <c r="J6" s="9" t="s">
        <v>55</v>
      </c>
      <c r="K6" s="9" t="s">
        <v>56</v>
      </c>
      <c r="L6" s="10" t="s">
        <v>57</v>
      </c>
      <c r="M6" s="9" t="s">
        <v>58</v>
      </c>
    </row>
    <row r="7" spans="1:18" x14ac:dyDescent="0.2">
      <c r="A7" s="4" t="s">
        <v>59</v>
      </c>
      <c r="B7" s="20">
        <f t="shared" ref="B7:B18" si="0">ROUND(+E66,0)</f>
        <v>1167</v>
      </c>
      <c r="C7" s="76">
        <f>ROUND(+$E$27,2)</f>
        <v>7.49</v>
      </c>
      <c r="D7" s="76">
        <f>ROUND(IF($B7&gt;600,600*$E$57,$B7*$E$37),2)</f>
        <v>54.68</v>
      </c>
      <c r="E7" s="76">
        <f>ROUND(IF($B7&gt;600,($B7-600)*$E$58,0),2)</f>
        <v>63.13</v>
      </c>
      <c r="F7" s="41">
        <f t="shared" ref="F7:F18" si="1">SUM(C7:E7)</f>
        <v>125.30000000000001</v>
      </c>
      <c r="G7" s="74"/>
      <c r="H7" s="76">
        <f>ROUND(+$F$27,2)</f>
        <v>7.49</v>
      </c>
      <c r="I7" s="76">
        <f>ROUND(IF($B7&gt;600,600*$F$57,$B7*$F$37),2)</f>
        <v>56.96</v>
      </c>
      <c r="J7" s="76">
        <f>ROUND(IF($B7&gt;600,($B7-600)*$F$58,0),2)</f>
        <v>65.28</v>
      </c>
      <c r="K7" s="41">
        <f t="shared" ref="K7:K18" si="2">SUM(H7:J7)</f>
        <v>129.73000000000002</v>
      </c>
      <c r="L7" s="41">
        <f>+K7-F7</f>
        <v>4.4300000000000068</v>
      </c>
      <c r="M7" s="77">
        <f>+L7/F7</f>
        <v>3.5355147645650488E-2</v>
      </c>
    </row>
    <row r="8" spans="1:18" x14ac:dyDescent="0.2">
      <c r="A8" s="4" t="s">
        <v>60</v>
      </c>
      <c r="B8" s="20">
        <f t="shared" si="0"/>
        <v>953</v>
      </c>
      <c r="C8" s="76">
        <f t="shared" ref="C8:C18" si="3">ROUND(+$E$27,2)</f>
        <v>7.49</v>
      </c>
      <c r="D8" s="76">
        <f t="shared" ref="D8:D18" si="4">ROUND(IF($B8&gt;600,600*$E$57,$B8*$E$37),2)</f>
        <v>54.68</v>
      </c>
      <c r="E8" s="76">
        <f t="shared" ref="E8:E18" si="5">ROUND(IF($B8&gt;600,($B8-600)*$E$58,0),2)</f>
        <v>39.299999999999997</v>
      </c>
      <c r="F8" s="41">
        <f t="shared" si="1"/>
        <v>101.47</v>
      </c>
      <c r="G8" s="74"/>
      <c r="H8" s="76">
        <f t="shared" ref="H8:H18" si="6">ROUND(+$F$27,2)</f>
        <v>7.49</v>
      </c>
      <c r="I8" s="76">
        <f t="shared" ref="I8:I18" si="7">ROUND(IF($B8&gt;600,600*$F$57,$B8*$F$37),2)</f>
        <v>56.96</v>
      </c>
      <c r="J8" s="76">
        <f t="shared" ref="J8:J18" si="8">ROUND(IF($B8&gt;600,($B8-600)*$F$58,0),2)</f>
        <v>40.64</v>
      </c>
      <c r="K8" s="41">
        <f t="shared" si="2"/>
        <v>105.09</v>
      </c>
      <c r="L8" s="41">
        <f t="shared" ref="L8:L18" si="9">+K8-F8</f>
        <v>3.6200000000000045</v>
      </c>
      <c r="M8" s="77">
        <f t="shared" ref="M8:M18" si="10">+L8/F8</f>
        <v>3.5675569133734153E-2</v>
      </c>
    </row>
    <row r="9" spans="1:18" x14ac:dyDescent="0.2">
      <c r="A9" s="4" t="s">
        <v>61</v>
      </c>
      <c r="B9" s="20">
        <f t="shared" si="0"/>
        <v>991</v>
      </c>
      <c r="C9" s="76">
        <f t="shared" si="3"/>
        <v>7.49</v>
      </c>
      <c r="D9" s="76">
        <f t="shared" si="4"/>
        <v>54.68</v>
      </c>
      <c r="E9" s="76">
        <f t="shared" si="5"/>
        <v>43.53</v>
      </c>
      <c r="F9" s="41">
        <f t="shared" si="1"/>
        <v>105.7</v>
      </c>
      <c r="G9" s="74"/>
      <c r="H9" s="76">
        <f t="shared" si="6"/>
        <v>7.49</v>
      </c>
      <c r="I9" s="76">
        <f t="shared" si="7"/>
        <v>56.96</v>
      </c>
      <c r="J9" s="76">
        <f t="shared" si="8"/>
        <v>45.02</v>
      </c>
      <c r="K9" s="41">
        <f t="shared" si="2"/>
        <v>109.47</v>
      </c>
      <c r="L9" s="41">
        <f t="shared" si="9"/>
        <v>3.769999999999996</v>
      </c>
      <c r="M9" s="77">
        <f t="shared" si="10"/>
        <v>3.5666982024597879E-2</v>
      </c>
    </row>
    <row r="10" spans="1:18" x14ac:dyDescent="0.2">
      <c r="A10" s="4" t="s">
        <v>62</v>
      </c>
      <c r="B10" s="20">
        <f t="shared" si="0"/>
        <v>796</v>
      </c>
      <c r="C10" s="76">
        <f t="shared" si="3"/>
        <v>7.49</v>
      </c>
      <c r="D10" s="76">
        <f t="shared" si="4"/>
        <v>54.68</v>
      </c>
      <c r="E10" s="76">
        <f t="shared" si="5"/>
        <v>21.82</v>
      </c>
      <c r="F10" s="41">
        <f t="shared" si="1"/>
        <v>83.990000000000009</v>
      </c>
      <c r="G10" s="74"/>
      <c r="H10" s="76">
        <f t="shared" si="6"/>
        <v>7.49</v>
      </c>
      <c r="I10" s="76">
        <f t="shared" si="7"/>
        <v>56.96</v>
      </c>
      <c r="J10" s="76">
        <f t="shared" si="8"/>
        <v>22.57</v>
      </c>
      <c r="K10" s="41">
        <f t="shared" si="2"/>
        <v>87.02000000000001</v>
      </c>
      <c r="L10" s="41">
        <f t="shared" si="9"/>
        <v>3.0300000000000011</v>
      </c>
      <c r="M10" s="77">
        <f t="shared" si="10"/>
        <v>3.6075723300392916E-2</v>
      </c>
    </row>
    <row r="11" spans="1:18" x14ac:dyDescent="0.2">
      <c r="A11" s="4" t="s">
        <v>63</v>
      </c>
      <c r="B11" s="20">
        <f t="shared" si="0"/>
        <v>711</v>
      </c>
      <c r="C11" s="76">
        <f t="shared" si="3"/>
        <v>7.49</v>
      </c>
      <c r="D11" s="76">
        <f t="shared" si="4"/>
        <v>54.68</v>
      </c>
      <c r="E11" s="76">
        <f t="shared" si="5"/>
        <v>12.36</v>
      </c>
      <c r="F11" s="41">
        <f t="shared" si="1"/>
        <v>74.53</v>
      </c>
      <c r="G11" s="74"/>
      <c r="H11" s="76">
        <f t="shared" si="6"/>
        <v>7.49</v>
      </c>
      <c r="I11" s="76">
        <f t="shared" si="7"/>
        <v>56.96</v>
      </c>
      <c r="J11" s="76">
        <f t="shared" si="8"/>
        <v>12.78</v>
      </c>
      <c r="K11" s="41">
        <f t="shared" si="2"/>
        <v>77.23</v>
      </c>
      <c r="L11" s="41">
        <f t="shared" si="9"/>
        <v>2.7000000000000028</v>
      </c>
      <c r="M11" s="77">
        <f t="shared" si="10"/>
        <v>3.6227022675432749E-2</v>
      </c>
    </row>
    <row r="12" spans="1:18" x14ac:dyDescent="0.2">
      <c r="A12" s="4" t="s">
        <v>64</v>
      </c>
      <c r="B12" s="20">
        <f t="shared" si="0"/>
        <v>671</v>
      </c>
      <c r="C12" s="76">
        <f t="shared" si="3"/>
        <v>7.49</v>
      </c>
      <c r="D12" s="76">
        <f t="shared" si="4"/>
        <v>54.68</v>
      </c>
      <c r="E12" s="76">
        <f t="shared" si="5"/>
        <v>7.9</v>
      </c>
      <c r="F12" s="41">
        <f t="shared" si="1"/>
        <v>70.070000000000007</v>
      </c>
      <c r="G12" s="74"/>
      <c r="H12" s="76">
        <f t="shared" si="6"/>
        <v>7.49</v>
      </c>
      <c r="I12" s="76">
        <f t="shared" si="7"/>
        <v>56.96</v>
      </c>
      <c r="J12" s="76">
        <f t="shared" si="8"/>
        <v>8.17</v>
      </c>
      <c r="K12" s="41">
        <f t="shared" si="2"/>
        <v>72.62</v>
      </c>
      <c r="L12" s="41">
        <f t="shared" si="9"/>
        <v>2.5499999999999972</v>
      </c>
      <c r="M12" s="77">
        <f t="shared" si="10"/>
        <v>3.639217924932206E-2</v>
      </c>
    </row>
    <row r="13" spans="1:18" x14ac:dyDescent="0.2">
      <c r="A13" s="4" t="s">
        <v>65</v>
      </c>
      <c r="B13" s="20">
        <f t="shared" si="0"/>
        <v>666</v>
      </c>
      <c r="C13" s="76">
        <f t="shared" si="3"/>
        <v>7.49</v>
      </c>
      <c r="D13" s="76">
        <f t="shared" si="4"/>
        <v>54.68</v>
      </c>
      <c r="E13" s="76">
        <f t="shared" si="5"/>
        <v>7.35</v>
      </c>
      <c r="F13" s="41">
        <f t="shared" si="1"/>
        <v>69.52</v>
      </c>
      <c r="G13" s="74"/>
      <c r="H13" s="76">
        <f t="shared" si="6"/>
        <v>7.49</v>
      </c>
      <c r="I13" s="76">
        <f t="shared" si="7"/>
        <v>56.96</v>
      </c>
      <c r="J13" s="76">
        <f t="shared" si="8"/>
        <v>7.6</v>
      </c>
      <c r="K13" s="41">
        <f t="shared" si="2"/>
        <v>72.05</v>
      </c>
      <c r="L13" s="41">
        <f t="shared" si="9"/>
        <v>2.5300000000000011</v>
      </c>
      <c r="M13" s="77">
        <f t="shared" si="10"/>
        <v>3.639240506329116E-2</v>
      </c>
    </row>
    <row r="14" spans="1:18" x14ac:dyDescent="0.2">
      <c r="A14" s="4" t="s">
        <v>66</v>
      </c>
      <c r="B14" s="20">
        <f t="shared" si="0"/>
        <v>678</v>
      </c>
      <c r="C14" s="76">
        <f t="shared" si="3"/>
        <v>7.49</v>
      </c>
      <c r="D14" s="76">
        <f t="shared" si="4"/>
        <v>54.68</v>
      </c>
      <c r="E14" s="76">
        <f t="shared" si="5"/>
        <v>8.68</v>
      </c>
      <c r="F14" s="41">
        <f t="shared" si="1"/>
        <v>70.849999999999994</v>
      </c>
      <c r="G14" s="74"/>
      <c r="H14" s="76">
        <f t="shared" si="6"/>
        <v>7.49</v>
      </c>
      <c r="I14" s="76">
        <f t="shared" si="7"/>
        <v>56.96</v>
      </c>
      <c r="J14" s="76">
        <f t="shared" si="8"/>
        <v>8.98</v>
      </c>
      <c r="K14" s="41">
        <f t="shared" si="2"/>
        <v>73.430000000000007</v>
      </c>
      <c r="L14" s="41">
        <f t="shared" si="9"/>
        <v>2.5800000000000125</v>
      </c>
      <c r="M14" s="77">
        <f t="shared" si="10"/>
        <v>3.641496118560357E-2</v>
      </c>
    </row>
    <row r="15" spans="1:18" x14ac:dyDescent="0.2">
      <c r="A15" s="4" t="s">
        <v>67</v>
      </c>
      <c r="B15" s="20">
        <f t="shared" si="0"/>
        <v>623</v>
      </c>
      <c r="C15" s="76">
        <f t="shared" si="3"/>
        <v>7.49</v>
      </c>
      <c r="D15" s="76">
        <f t="shared" si="4"/>
        <v>54.68</v>
      </c>
      <c r="E15" s="76">
        <f t="shared" si="5"/>
        <v>2.56</v>
      </c>
      <c r="F15" s="41">
        <f t="shared" si="1"/>
        <v>64.73</v>
      </c>
      <c r="G15" s="74"/>
      <c r="H15" s="76">
        <f t="shared" si="6"/>
        <v>7.49</v>
      </c>
      <c r="I15" s="76">
        <f t="shared" si="7"/>
        <v>56.96</v>
      </c>
      <c r="J15" s="76">
        <f t="shared" si="8"/>
        <v>2.65</v>
      </c>
      <c r="K15" s="41">
        <f t="shared" si="2"/>
        <v>67.100000000000009</v>
      </c>
      <c r="L15" s="41">
        <f t="shared" si="9"/>
        <v>2.3700000000000045</v>
      </c>
      <c r="M15" s="77">
        <f t="shared" si="10"/>
        <v>3.6613625830372386E-2</v>
      </c>
    </row>
    <row r="16" spans="1:18" x14ac:dyDescent="0.2">
      <c r="A16" s="4" t="s">
        <v>68</v>
      </c>
      <c r="B16" s="20">
        <f t="shared" si="0"/>
        <v>805</v>
      </c>
      <c r="C16" s="76">
        <f t="shared" si="3"/>
        <v>7.49</v>
      </c>
      <c r="D16" s="76">
        <f t="shared" si="4"/>
        <v>54.68</v>
      </c>
      <c r="E16" s="76">
        <f t="shared" si="5"/>
        <v>22.82</v>
      </c>
      <c r="F16" s="41">
        <f t="shared" si="1"/>
        <v>84.990000000000009</v>
      </c>
      <c r="G16" s="74"/>
      <c r="H16" s="76">
        <f t="shared" si="6"/>
        <v>7.49</v>
      </c>
      <c r="I16" s="76">
        <f t="shared" si="7"/>
        <v>56.96</v>
      </c>
      <c r="J16" s="76">
        <f t="shared" si="8"/>
        <v>23.6</v>
      </c>
      <c r="K16" s="41">
        <f t="shared" si="2"/>
        <v>88.050000000000011</v>
      </c>
      <c r="L16" s="41">
        <f t="shared" si="9"/>
        <v>3.0600000000000023</v>
      </c>
      <c r="M16" s="77">
        <f t="shared" si="10"/>
        <v>3.6004235792446194E-2</v>
      </c>
    </row>
    <row r="17" spans="1:13" x14ac:dyDescent="0.2">
      <c r="A17" s="4" t="s">
        <v>69</v>
      </c>
      <c r="B17" s="20">
        <f t="shared" si="0"/>
        <v>1022</v>
      </c>
      <c r="C17" s="76">
        <f t="shared" si="3"/>
        <v>7.49</v>
      </c>
      <c r="D17" s="76">
        <f t="shared" si="4"/>
        <v>54.68</v>
      </c>
      <c r="E17" s="76">
        <f t="shared" si="5"/>
        <v>46.98</v>
      </c>
      <c r="F17" s="41">
        <f t="shared" si="1"/>
        <v>109.15</v>
      </c>
      <c r="G17" s="74"/>
      <c r="H17" s="76">
        <f t="shared" si="6"/>
        <v>7.49</v>
      </c>
      <c r="I17" s="76">
        <f t="shared" si="7"/>
        <v>56.96</v>
      </c>
      <c r="J17" s="76">
        <f t="shared" si="8"/>
        <v>48.59</v>
      </c>
      <c r="K17" s="41">
        <f t="shared" si="2"/>
        <v>113.04</v>
      </c>
      <c r="L17" s="41">
        <f t="shared" si="9"/>
        <v>3.8900000000000006</v>
      </c>
      <c r="M17" s="77">
        <f t="shared" si="10"/>
        <v>3.5639028859367844E-2</v>
      </c>
    </row>
    <row r="18" spans="1:13" x14ac:dyDescent="0.2">
      <c r="A18" s="4" t="s">
        <v>70</v>
      </c>
      <c r="B18" s="20">
        <f t="shared" si="0"/>
        <v>1163</v>
      </c>
      <c r="C18" s="76">
        <f t="shared" si="3"/>
        <v>7.49</v>
      </c>
      <c r="D18" s="76">
        <f t="shared" si="4"/>
        <v>54.68</v>
      </c>
      <c r="E18" s="76">
        <f t="shared" si="5"/>
        <v>62.68</v>
      </c>
      <c r="F18" s="41">
        <f t="shared" si="1"/>
        <v>124.85</v>
      </c>
      <c r="G18" s="74"/>
      <c r="H18" s="76">
        <f t="shared" si="6"/>
        <v>7.49</v>
      </c>
      <c r="I18" s="76">
        <f t="shared" si="7"/>
        <v>56.96</v>
      </c>
      <c r="J18" s="76">
        <f t="shared" si="8"/>
        <v>64.819999999999993</v>
      </c>
      <c r="K18" s="41">
        <f t="shared" si="2"/>
        <v>129.26999999999998</v>
      </c>
      <c r="L18" s="41">
        <f t="shared" si="9"/>
        <v>4.4199999999999875</v>
      </c>
      <c r="M18" s="77">
        <f t="shared" si="10"/>
        <v>3.5402482979575392E-2</v>
      </c>
    </row>
    <row r="19" spans="1:13" x14ac:dyDescent="0.2">
      <c r="C19" s="76"/>
      <c r="G19" s="74"/>
      <c r="H19" s="76"/>
      <c r="M19" s="77"/>
    </row>
    <row r="20" spans="1:13" ht="10.8" thickBot="1" x14ac:dyDescent="0.25">
      <c r="A20" s="51" t="s">
        <v>71</v>
      </c>
      <c r="B20" s="35">
        <f>SUM(B7:B19)</f>
        <v>10246</v>
      </c>
      <c r="C20" s="78">
        <f>SUM(C7:C19)</f>
        <v>89.88</v>
      </c>
      <c r="D20" s="78">
        <f>SUM(D7:D19)</f>
        <v>656.15999999999985</v>
      </c>
      <c r="E20" s="78">
        <f>SUM(E7:E19)</f>
        <v>339.11</v>
      </c>
      <c r="F20" s="78">
        <f>SUM(F7:F19)</f>
        <v>1085.1500000000001</v>
      </c>
      <c r="G20" s="74"/>
      <c r="H20" s="78">
        <f>SUM(H7:H19)</f>
        <v>89.88</v>
      </c>
      <c r="I20" s="78">
        <f>SUM(I7:I19)</f>
        <v>683.5200000000001</v>
      </c>
      <c r="J20" s="78">
        <f>SUM(J7:J19)</f>
        <v>350.7</v>
      </c>
      <c r="K20" s="78">
        <f>SUM(K7:K19)</f>
        <v>1124.1000000000001</v>
      </c>
      <c r="L20" s="78">
        <f t="shared" ref="L20" si="11">+K20-F20</f>
        <v>38.950000000000045</v>
      </c>
      <c r="M20" s="79">
        <f t="shared" ref="M20" si="12">+L20/F20</f>
        <v>3.5893655255033907E-2</v>
      </c>
    </row>
    <row r="21" spans="1:13" ht="10.8" thickTop="1" x14ac:dyDescent="0.2">
      <c r="G21" s="74"/>
      <c r="M21" s="77"/>
    </row>
    <row r="22" spans="1:13" ht="10.8" thickBot="1" x14ac:dyDescent="0.25">
      <c r="A22" s="80" t="s">
        <v>72</v>
      </c>
      <c r="B22" s="35">
        <f>ROUND(AVERAGE(B7:B18),-2)</f>
        <v>900</v>
      </c>
      <c r="C22" s="81">
        <f t="shared" ref="C22:C23" si="13">ROUND(+$E$27,2)</f>
        <v>7.49</v>
      </c>
      <c r="D22" s="81">
        <f t="shared" ref="D22:D23" si="14">ROUND(IF($B22&gt;600,600*$E$57,$B22*$E$37),2)</f>
        <v>54.68</v>
      </c>
      <c r="E22" s="81">
        <f t="shared" ref="E22:E23" si="15">ROUND(IF($B22&gt;600,($B22-600)*$E$58,0),2)</f>
        <v>33.4</v>
      </c>
      <c r="F22" s="81">
        <f>SUM(C22:E22)</f>
        <v>95.57</v>
      </c>
      <c r="G22" s="74"/>
      <c r="H22" s="81">
        <f t="shared" ref="H22:H23" si="16">ROUND(+$F$27,2)</f>
        <v>7.49</v>
      </c>
      <c r="I22" s="81">
        <f t="shared" ref="I22:I23" si="17">ROUND(IF($B22&gt;600,600*$F$57,$B22*$F$37),2)</f>
        <v>56.96</v>
      </c>
      <c r="J22" s="81">
        <f t="shared" ref="J22:J23" si="18">ROUND(IF($B22&gt;600,($B22-600)*$F$58,0),2)</f>
        <v>34.54</v>
      </c>
      <c r="K22" s="81">
        <f>SUM(H22:J22)</f>
        <v>98.990000000000009</v>
      </c>
      <c r="L22" s="81">
        <f t="shared" ref="L22:L23" si="19">+K22-F22</f>
        <v>3.4200000000000159</v>
      </c>
      <c r="M22" s="79">
        <f t="shared" ref="M22:M23" si="20">+L22/F22</f>
        <v>3.5785288270377906E-2</v>
      </c>
    </row>
    <row r="23" spans="1:13" ht="11.4" thickTop="1" thickBot="1" x14ac:dyDescent="0.25">
      <c r="A23" s="80" t="s">
        <v>72</v>
      </c>
      <c r="B23" s="35">
        <v>1000</v>
      </c>
      <c r="C23" s="81">
        <f t="shared" si="13"/>
        <v>7.49</v>
      </c>
      <c r="D23" s="81">
        <f t="shared" si="14"/>
        <v>54.68</v>
      </c>
      <c r="E23" s="81">
        <f t="shared" si="15"/>
        <v>44.53</v>
      </c>
      <c r="F23" s="81">
        <f>SUM(C23:E23)</f>
        <v>106.7</v>
      </c>
      <c r="G23" s="74"/>
      <c r="H23" s="81">
        <f t="shared" si="16"/>
        <v>7.49</v>
      </c>
      <c r="I23" s="81">
        <f t="shared" si="17"/>
        <v>56.96</v>
      </c>
      <c r="J23" s="81">
        <f t="shared" si="18"/>
        <v>46.05</v>
      </c>
      <c r="K23" s="81">
        <f>SUM(H23:J23)</f>
        <v>110.5</v>
      </c>
      <c r="L23" s="81">
        <f t="shared" si="19"/>
        <v>3.7999999999999972</v>
      </c>
      <c r="M23" s="79">
        <f t="shared" si="20"/>
        <v>3.5613870665417033E-2</v>
      </c>
    </row>
    <row r="24" spans="1:13" ht="10.8" thickTop="1" x14ac:dyDescent="0.2"/>
    <row r="25" spans="1:13" ht="30.6" x14ac:dyDescent="0.2">
      <c r="A25" s="82" t="s">
        <v>73</v>
      </c>
      <c r="B25" s="83"/>
      <c r="C25" s="83"/>
      <c r="D25" s="83"/>
      <c r="E25" s="84" t="s">
        <v>74</v>
      </c>
      <c r="F25" s="84" t="s">
        <v>129</v>
      </c>
    </row>
    <row r="26" spans="1:13" x14ac:dyDescent="0.2">
      <c r="A26" s="85" t="s">
        <v>75</v>
      </c>
      <c r="B26" s="85"/>
      <c r="C26" s="85"/>
      <c r="D26" s="85"/>
      <c r="E26" s="86"/>
      <c r="F26" s="86"/>
    </row>
    <row r="27" spans="1:13" x14ac:dyDescent="0.2">
      <c r="A27" s="87" t="s">
        <v>76</v>
      </c>
      <c r="B27" s="87"/>
      <c r="C27" s="87"/>
      <c r="D27" s="87"/>
      <c r="E27" s="88">
        <v>7.49</v>
      </c>
      <c r="F27" s="88">
        <f>+E27</f>
        <v>7.49</v>
      </c>
      <c r="G27" s="4" t="s">
        <v>77</v>
      </c>
    </row>
    <row r="28" spans="1:13" ht="10.8" thickBot="1" x14ac:dyDescent="0.25">
      <c r="A28" s="89" t="s">
        <v>78</v>
      </c>
      <c r="B28" s="89"/>
      <c r="C28" s="89"/>
      <c r="D28" s="89"/>
      <c r="E28" s="90">
        <f>SUM(E27)</f>
        <v>7.49</v>
      </c>
      <c r="F28" s="90">
        <f>SUM(F27:F27)</f>
        <v>7.49</v>
      </c>
    </row>
    <row r="29" spans="1:13" ht="10.8" thickTop="1" x14ac:dyDescent="0.2">
      <c r="A29" s="85" t="s">
        <v>79</v>
      </c>
      <c r="B29" s="85"/>
      <c r="C29" s="85"/>
      <c r="D29" s="85"/>
      <c r="E29" s="91"/>
      <c r="F29" s="91"/>
    </row>
    <row r="30" spans="1:13" x14ac:dyDescent="0.2">
      <c r="A30" s="87" t="s">
        <v>80</v>
      </c>
      <c r="B30" s="87"/>
      <c r="C30" s="87"/>
      <c r="D30" s="87"/>
      <c r="E30" s="92">
        <v>9.3071000000000001E-2</v>
      </c>
      <c r="F30" s="92">
        <f>+E30</f>
        <v>9.3071000000000001E-2</v>
      </c>
      <c r="G30" s="4" t="s">
        <v>81</v>
      </c>
    </row>
    <row r="31" spans="1:13" x14ac:dyDescent="0.2">
      <c r="A31" s="87" t="s">
        <v>82</v>
      </c>
      <c r="B31" s="87"/>
      <c r="C31" s="87"/>
      <c r="D31" s="87"/>
      <c r="E31" s="92">
        <v>1.0640000000000001E-3</v>
      </c>
      <c r="F31" s="92">
        <f t="shared" ref="F31:F36" si="21">+E31</f>
        <v>1.0640000000000001E-3</v>
      </c>
      <c r="G31" s="4" t="s">
        <v>81</v>
      </c>
    </row>
    <row r="32" spans="1:13" x14ac:dyDescent="0.2">
      <c r="A32" s="87" t="s">
        <v>83</v>
      </c>
      <c r="B32" s="87"/>
      <c r="C32" s="87"/>
      <c r="D32" s="87"/>
      <c r="E32" s="92">
        <v>3.209E-3</v>
      </c>
      <c r="F32" s="92">
        <f t="shared" si="21"/>
        <v>3.209E-3</v>
      </c>
      <c r="G32" s="4" t="s">
        <v>81</v>
      </c>
    </row>
    <row r="33" spans="1:7" x14ac:dyDescent="0.2">
      <c r="A33" s="87" t="s">
        <v>84</v>
      </c>
      <c r="B33" s="87"/>
      <c r="C33" s="87"/>
      <c r="D33" s="87"/>
      <c r="E33" s="92">
        <v>-3.016E-3</v>
      </c>
      <c r="F33" s="92">
        <f t="shared" si="21"/>
        <v>-3.016E-3</v>
      </c>
      <c r="G33" s="4" t="s">
        <v>81</v>
      </c>
    </row>
    <row r="34" spans="1:7" x14ac:dyDescent="0.2">
      <c r="A34" s="87" t="s">
        <v>85</v>
      </c>
      <c r="B34" s="87"/>
      <c r="C34" s="87"/>
      <c r="D34" s="87"/>
      <c r="E34" s="92">
        <v>-6.0999999999999999E-5</v>
      </c>
      <c r="F34" s="92">
        <f t="shared" si="21"/>
        <v>-6.0999999999999999E-5</v>
      </c>
      <c r="G34" s="4" t="s">
        <v>81</v>
      </c>
    </row>
    <row r="35" spans="1:7" x14ac:dyDescent="0.2">
      <c r="A35" s="87" t="s">
        <v>86</v>
      </c>
      <c r="B35" s="87"/>
      <c r="C35" s="87"/>
      <c r="D35" s="87"/>
      <c r="E35" s="92">
        <v>-8.8400000000000002E-4</v>
      </c>
      <c r="F35" s="92">
        <f t="shared" si="21"/>
        <v>-8.8400000000000002E-4</v>
      </c>
      <c r="G35" s="4" t="s">
        <v>81</v>
      </c>
    </row>
    <row r="36" spans="1:7" x14ac:dyDescent="0.2">
      <c r="A36" s="87" t="s">
        <v>87</v>
      </c>
      <c r="B36" s="87"/>
      <c r="C36" s="87"/>
      <c r="D36" s="87"/>
      <c r="E36" s="92">
        <v>3.1399999999999999E-4</v>
      </c>
      <c r="F36" s="92">
        <f t="shared" si="21"/>
        <v>3.1399999999999999E-4</v>
      </c>
      <c r="G36" s="4" t="s">
        <v>81</v>
      </c>
    </row>
    <row r="37" spans="1:7" ht="10.8" thickBot="1" x14ac:dyDescent="0.25">
      <c r="A37" s="89" t="s">
        <v>88</v>
      </c>
      <c r="B37" s="89"/>
      <c r="C37" s="89"/>
      <c r="D37" s="89"/>
      <c r="E37" s="93">
        <f>SUM(E30:E36)</f>
        <v>9.3696999999999989E-2</v>
      </c>
      <c r="F37" s="93">
        <f>SUM(F30:F36)</f>
        <v>9.3696999999999989E-2</v>
      </c>
      <c r="G37" s="4" t="s">
        <v>81</v>
      </c>
    </row>
    <row r="38" spans="1:7" ht="10.8" thickTop="1" x14ac:dyDescent="0.2">
      <c r="A38" s="85"/>
      <c r="B38" s="85"/>
      <c r="C38" s="85"/>
      <c r="D38" s="85"/>
      <c r="E38" s="92"/>
      <c r="F38" s="92"/>
    </row>
    <row r="39" spans="1:7" x14ac:dyDescent="0.2">
      <c r="A39" s="85" t="s">
        <v>89</v>
      </c>
      <c r="B39" s="85"/>
      <c r="C39" s="85"/>
      <c r="D39" s="85"/>
      <c r="E39" s="92">
        <v>0.113277</v>
      </c>
      <c r="F39" s="92">
        <f>+E39</f>
        <v>0.113277</v>
      </c>
      <c r="G39" s="4" t="s">
        <v>81</v>
      </c>
    </row>
    <row r="40" spans="1:7" x14ac:dyDescent="0.2">
      <c r="A40" s="87" t="s">
        <v>82</v>
      </c>
      <c r="B40" s="87"/>
      <c r="C40" s="87"/>
      <c r="D40" s="87"/>
      <c r="E40" s="92">
        <f>+E31</f>
        <v>1.0640000000000001E-3</v>
      </c>
      <c r="F40" s="92">
        <f t="shared" ref="F40:F45" si="22">+E40</f>
        <v>1.0640000000000001E-3</v>
      </c>
      <c r="G40" s="4" t="s">
        <v>81</v>
      </c>
    </row>
    <row r="41" spans="1:7" x14ac:dyDescent="0.2">
      <c r="A41" s="94" t="s">
        <v>83</v>
      </c>
      <c r="B41" s="94"/>
      <c r="C41" s="94"/>
      <c r="D41" s="94"/>
      <c r="E41" s="92">
        <f t="shared" ref="E41:E45" si="23">+E32</f>
        <v>3.209E-3</v>
      </c>
      <c r="F41" s="92">
        <f t="shared" si="22"/>
        <v>3.209E-3</v>
      </c>
      <c r="G41" s="4" t="s">
        <v>81</v>
      </c>
    </row>
    <row r="42" spans="1:7" x14ac:dyDescent="0.2">
      <c r="A42" s="94" t="s">
        <v>90</v>
      </c>
      <c r="B42" s="94"/>
      <c r="C42" s="94"/>
      <c r="D42" s="94"/>
      <c r="E42" s="92">
        <f t="shared" si="23"/>
        <v>-3.016E-3</v>
      </c>
      <c r="F42" s="92">
        <f t="shared" si="22"/>
        <v>-3.016E-3</v>
      </c>
      <c r="G42" s="4" t="s">
        <v>81</v>
      </c>
    </row>
    <row r="43" spans="1:7" x14ac:dyDescent="0.2">
      <c r="A43" s="94" t="s">
        <v>85</v>
      </c>
      <c r="B43" s="94"/>
      <c r="C43" s="94"/>
      <c r="D43" s="94"/>
      <c r="E43" s="92">
        <f t="shared" si="23"/>
        <v>-6.0999999999999999E-5</v>
      </c>
      <c r="F43" s="92">
        <f t="shared" si="22"/>
        <v>-6.0999999999999999E-5</v>
      </c>
      <c r="G43" s="4" t="s">
        <v>81</v>
      </c>
    </row>
    <row r="44" spans="1:7" x14ac:dyDescent="0.2">
      <c r="A44" s="87" t="s">
        <v>86</v>
      </c>
      <c r="B44" s="87"/>
      <c r="C44" s="87"/>
      <c r="D44" s="87"/>
      <c r="E44" s="92">
        <f t="shared" si="23"/>
        <v>-8.8400000000000002E-4</v>
      </c>
      <c r="F44" s="92">
        <f t="shared" si="22"/>
        <v>-8.8400000000000002E-4</v>
      </c>
      <c r="G44" s="4" t="s">
        <v>81</v>
      </c>
    </row>
    <row r="45" spans="1:7" x14ac:dyDescent="0.2">
      <c r="A45" s="94" t="s">
        <v>87</v>
      </c>
      <c r="B45" s="94"/>
      <c r="C45" s="94"/>
      <c r="D45" s="94"/>
      <c r="E45" s="92">
        <f t="shared" si="23"/>
        <v>3.1399999999999999E-4</v>
      </c>
      <c r="F45" s="92">
        <f t="shared" si="22"/>
        <v>3.1399999999999999E-4</v>
      </c>
      <c r="G45" s="4" t="s">
        <v>81</v>
      </c>
    </row>
    <row r="46" spans="1:7" ht="10.8" thickBot="1" x14ac:dyDescent="0.25">
      <c r="A46" s="89" t="s">
        <v>91</v>
      </c>
      <c r="B46" s="89"/>
      <c r="C46" s="89"/>
      <c r="D46" s="89"/>
      <c r="E46" s="93">
        <f>SUM(E39:E45)</f>
        <v>0.11390299999999999</v>
      </c>
      <c r="F46" s="93">
        <f>SUM(F39:F45)</f>
        <v>0.11390299999999999</v>
      </c>
      <c r="G46" s="4" t="s">
        <v>81</v>
      </c>
    </row>
    <row r="47" spans="1:7" ht="10.8" thickTop="1" x14ac:dyDescent="0.2">
      <c r="A47" s="85"/>
      <c r="B47" s="85"/>
      <c r="C47" s="85"/>
      <c r="D47" s="85"/>
      <c r="E47" s="92"/>
      <c r="F47" s="92"/>
    </row>
    <row r="48" spans="1:7" x14ac:dyDescent="0.2">
      <c r="A48" s="89" t="s">
        <v>92</v>
      </c>
      <c r="B48" s="89"/>
      <c r="C48" s="89"/>
      <c r="D48" s="89"/>
      <c r="E48" s="92">
        <v>-7.3861270000000001E-3</v>
      </c>
      <c r="F48" s="92">
        <f>+E48</f>
        <v>-7.3861270000000001E-3</v>
      </c>
      <c r="G48" s="4" t="s">
        <v>81</v>
      </c>
    </row>
    <row r="49" spans="1:9" x14ac:dyDescent="0.2">
      <c r="A49" s="85"/>
      <c r="B49" s="85"/>
      <c r="C49" s="85"/>
      <c r="D49" s="85"/>
      <c r="E49" s="92"/>
      <c r="F49" s="92"/>
    </row>
    <row r="50" spans="1:9" x14ac:dyDescent="0.2">
      <c r="A50" s="85" t="s">
        <v>93</v>
      </c>
      <c r="B50" s="85"/>
      <c r="C50" s="85"/>
      <c r="D50" s="85"/>
      <c r="E50" s="92"/>
      <c r="F50" s="92"/>
      <c r="G50" s="4" t="s">
        <v>81</v>
      </c>
    </row>
    <row r="51" spans="1:9" x14ac:dyDescent="0.2">
      <c r="A51" s="87" t="s">
        <v>94</v>
      </c>
      <c r="B51" s="87"/>
      <c r="C51" s="87"/>
      <c r="D51" s="87"/>
      <c r="E51" s="92">
        <v>2.1350000000000002E-3</v>
      </c>
      <c r="F51" s="92">
        <v>5.9350000000000002E-3</v>
      </c>
      <c r="G51" s="4" t="s">
        <v>81</v>
      </c>
    </row>
    <row r="52" spans="1:9" x14ac:dyDescent="0.2">
      <c r="A52" s="94" t="s">
        <v>95</v>
      </c>
      <c r="B52" s="94"/>
      <c r="C52" s="94"/>
      <c r="D52" s="94"/>
      <c r="E52" s="92">
        <v>-1.8929999999999999E-3</v>
      </c>
      <c r="F52" s="92">
        <f>+E52</f>
        <v>-1.8929999999999999E-3</v>
      </c>
      <c r="G52" s="4" t="s">
        <v>81</v>
      </c>
    </row>
    <row r="53" spans="1:9" x14ac:dyDescent="0.2">
      <c r="A53" s="87" t="s">
        <v>96</v>
      </c>
      <c r="B53" s="87"/>
      <c r="C53" s="87"/>
      <c r="D53" s="87"/>
      <c r="E53" s="92">
        <v>4.6589999999999999E-3</v>
      </c>
      <c r="F53" s="92">
        <f>+E53</f>
        <v>4.6589999999999999E-3</v>
      </c>
      <c r="G53" s="4" t="s">
        <v>81</v>
      </c>
    </row>
    <row r="54" spans="1:9" x14ac:dyDescent="0.2">
      <c r="A54" s="87" t="s">
        <v>97</v>
      </c>
      <c r="B54" s="87"/>
      <c r="C54" s="87"/>
      <c r="D54" s="87"/>
      <c r="E54" s="95">
        <v>-8.2000000000000001E-5</v>
      </c>
      <c r="F54" s="95">
        <f>+E54</f>
        <v>-8.2000000000000001E-5</v>
      </c>
      <c r="G54" s="4" t="s">
        <v>81</v>
      </c>
    </row>
    <row r="55" spans="1:9" ht="10.8" thickBot="1" x14ac:dyDescent="0.25">
      <c r="A55" s="89" t="s">
        <v>98</v>
      </c>
      <c r="B55" s="89"/>
      <c r="C55" s="89"/>
      <c r="D55" s="89"/>
      <c r="E55" s="93">
        <f>SUM(E51:E54)</f>
        <v>4.8190000000000004E-3</v>
      </c>
      <c r="F55" s="93">
        <f>SUM(F51:F54)</f>
        <v>8.6189999999999999E-3</v>
      </c>
      <c r="G55" s="4" t="s">
        <v>81</v>
      </c>
    </row>
    <row r="56" spans="1:9" ht="10.8" thickTop="1" x14ac:dyDescent="0.2">
      <c r="A56" s="85"/>
      <c r="B56" s="85"/>
      <c r="C56" s="85"/>
      <c r="D56" s="85"/>
      <c r="E56" s="96"/>
      <c r="F56" s="96"/>
    </row>
    <row r="57" spans="1:9" x14ac:dyDescent="0.2">
      <c r="A57" s="89" t="s">
        <v>99</v>
      </c>
      <c r="B57" s="89"/>
      <c r="C57" s="89"/>
      <c r="D57" s="89"/>
      <c r="E57" s="96">
        <f>SUM(E37,E48:E48,E55)</f>
        <v>9.1129872999999986E-2</v>
      </c>
      <c r="F57" s="96">
        <f>SUM(F37,F48:F48,F55)</f>
        <v>9.4929872999999984E-2</v>
      </c>
      <c r="G57" s="4" t="s">
        <v>81</v>
      </c>
      <c r="I57" s="97"/>
    </row>
    <row r="58" spans="1:9" x14ac:dyDescent="0.2">
      <c r="A58" s="89" t="s">
        <v>100</v>
      </c>
      <c r="B58" s="89"/>
      <c r="C58" s="89"/>
      <c r="D58" s="89"/>
      <c r="E58" s="98">
        <f>SUM(E46,E48:E48,E55)</f>
        <v>0.11133587299999999</v>
      </c>
      <c r="F58" s="98">
        <f>SUM(F46,F48:F48,F55)</f>
        <v>0.11513587299999999</v>
      </c>
      <c r="G58" s="4" t="s">
        <v>81</v>
      </c>
      <c r="I58" s="97"/>
    </row>
    <row r="60" spans="1:9" x14ac:dyDescent="0.2">
      <c r="F60" s="41"/>
    </row>
    <row r="61" spans="1:9" x14ac:dyDescent="0.2">
      <c r="F61" s="41"/>
    </row>
    <row r="63" spans="1:9" ht="10.8" thickBot="1" x14ac:dyDescent="0.25"/>
    <row r="64" spans="1:9" ht="10.8" thickBot="1" x14ac:dyDescent="0.25">
      <c r="A64" s="99" t="str">
        <f>"Average Residential Usage Rate Year Ended May 2022"</f>
        <v>Average Residential Usage Rate Year Ended May 2022</v>
      </c>
      <c r="B64" s="100"/>
      <c r="C64" s="100"/>
      <c r="D64" s="100"/>
      <c r="E64" s="101"/>
    </row>
    <row r="65" spans="1:14" ht="31.2" thickBot="1" x14ac:dyDescent="0.25">
      <c r="A65" s="102" t="s">
        <v>101</v>
      </c>
      <c r="B65" s="102" t="s">
        <v>102</v>
      </c>
      <c r="C65" s="102" t="s">
        <v>103</v>
      </c>
      <c r="D65" s="102" t="s">
        <v>104</v>
      </c>
      <c r="E65" s="103" t="s">
        <v>105</v>
      </c>
      <c r="F65" s="104"/>
      <c r="G65" s="104"/>
      <c r="H65" s="104"/>
      <c r="I65" s="104"/>
      <c r="J65" s="104"/>
      <c r="K65" s="104"/>
      <c r="L65" s="104"/>
      <c r="M65" s="104"/>
      <c r="N65" s="104"/>
    </row>
    <row r="66" spans="1:14" x14ac:dyDescent="0.2">
      <c r="A66" s="44">
        <v>2022</v>
      </c>
      <c r="B66" s="44">
        <v>1</v>
      </c>
      <c r="C66" s="33">
        <v>1233473000.0000002</v>
      </c>
      <c r="D66" s="33">
        <v>1057402</v>
      </c>
      <c r="E66" s="105">
        <f>ROUND(+C66/D66,0)</f>
        <v>1167</v>
      </c>
    </row>
    <row r="67" spans="1:14" x14ac:dyDescent="0.2">
      <c r="A67" s="44">
        <v>2022</v>
      </c>
      <c r="B67" s="44">
        <v>2</v>
      </c>
      <c r="C67" s="33">
        <v>1007809000</v>
      </c>
      <c r="D67" s="33">
        <v>1058018</v>
      </c>
      <c r="E67" s="105">
        <f t="shared" ref="E67:E77" si="24">ROUND(+C67/D67,0)</f>
        <v>953</v>
      </c>
    </row>
    <row r="68" spans="1:14" x14ac:dyDescent="0.2">
      <c r="A68" s="44">
        <v>2022</v>
      </c>
      <c r="B68" s="44">
        <v>3</v>
      </c>
      <c r="C68" s="33">
        <v>1048899999.9999999</v>
      </c>
      <c r="D68" s="33">
        <v>1058633</v>
      </c>
      <c r="E68" s="105">
        <f t="shared" si="24"/>
        <v>991</v>
      </c>
    </row>
    <row r="69" spans="1:14" x14ac:dyDescent="0.2">
      <c r="A69" s="44">
        <v>2022</v>
      </c>
      <c r="B69" s="44">
        <v>4</v>
      </c>
      <c r="C69" s="33">
        <v>843431000</v>
      </c>
      <c r="D69" s="33">
        <v>1059249</v>
      </c>
      <c r="E69" s="105">
        <f t="shared" si="24"/>
        <v>796</v>
      </c>
    </row>
    <row r="70" spans="1:14" x14ac:dyDescent="0.2">
      <c r="A70" s="44">
        <v>2022</v>
      </c>
      <c r="B70" s="44">
        <v>5</v>
      </c>
      <c r="C70" s="33">
        <v>753997999.99999988</v>
      </c>
      <c r="D70" s="33">
        <v>1059754</v>
      </c>
      <c r="E70" s="105">
        <f t="shared" si="24"/>
        <v>711</v>
      </c>
    </row>
    <row r="71" spans="1:14" x14ac:dyDescent="0.2">
      <c r="A71" s="44">
        <v>2021</v>
      </c>
      <c r="B71" s="44">
        <v>6</v>
      </c>
      <c r="C71" s="33">
        <v>704328000</v>
      </c>
      <c r="D71" s="33">
        <v>1050246</v>
      </c>
      <c r="E71" s="105">
        <f t="shared" si="24"/>
        <v>671</v>
      </c>
    </row>
    <row r="72" spans="1:14" x14ac:dyDescent="0.2">
      <c r="A72" s="44">
        <v>2021</v>
      </c>
      <c r="B72" s="44">
        <v>7</v>
      </c>
      <c r="C72" s="33">
        <v>699409000.00000012</v>
      </c>
      <c r="D72" s="33">
        <v>1050812</v>
      </c>
      <c r="E72" s="105">
        <f t="shared" si="24"/>
        <v>666</v>
      </c>
    </row>
    <row r="73" spans="1:14" x14ac:dyDescent="0.2">
      <c r="A73" s="44">
        <v>2021</v>
      </c>
      <c r="B73" s="44">
        <v>8</v>
      </c>
      <c r="C73" s="33">
        <v>713052999.99999988</v>
      </c>
      <c r="D73" s="33">
        <v>1051819</v>
      </c>
      <c r="E73" s="105">
        <f t="shared" si="24"/>
        <v>678</v>
      </c>
    </row>
    <row r="74" spans="1:14" x14ac:dyDescent="0.2">
      <c r="A74" s="44">
        <v>2021</v>
      </c>
      <c r="B74" s="44">
        <v>9</v>
      </c>
      <c r="C74" s="33">
        <v>656152000</v>
      </c>
      <c r="D74" s="33">
        <v>1052826</v>
      </c>
      <c r="E74" s="105">
        <f t="shared" si="24"/>
        <v>623</v>
      </c>
    </row>
    <row r="75" spans="1:14" x14ac:dyDescent="0.2">
      <c r="A75" s="44">
        <v>2021</v>
      </c>
      <c r="B75" s="44">
        <v>10</v>
      </c>
      <c r="C75" s="33">
        <v>848450000</v>
      </c>
      <c r="D75" s="33">
        <v>1053834</v>
      </c>
      <c r="E75" s="105">
        <f t="shared" si="24"/>
        <v>805</v>
      </c>
    </row>
    <row r="76" spans="1:14" x14ac:dyDescent="0.2">
      <c r="A76" s="44">
        <v>2021</v>
      </c>
      <c r="B76" s="44">
        <v>11</v>
      </c>
      <c r="C76" s="33">
        <v>1078386000</v>
      </c>
      <c r="D76" s="33">
        <v>1055023</v>
      </c>
      <c r="E76" s="105">
        <f t="shared" si="24"/>
        <v>1022</v>
      </c>
    </row>
    <row r="77" spans="1:14" x14ac:dyDescent="0.2">
      <c r="A77" s="44">
        <v>2021</v>
      </c>
      <c r="B77" s="44">
        <v>12</v>
      </c>
      <c r="C77" s="33">
        <v>1228696000.0000002</v>
      </c>
      <c r="D77" s="33">
        <v>1056213</v>
      </c>
      <c r="E77" s="105">
        <f t="shared" si="24"/>
        <v>1163</v>
      </c>
    </row>
    <row r="78" spans="1:14" x14ac:dyDescent="0.2">
      <c r="A78" s="44"/>
      <c r="B78" s="44" t="s">
        <v>106</v>
      </c>
      <c r="C78" s="33">
        <f>SUM(C66:C77)</f>
        <v>10816085000</v>
      </c>
      <c r="D78" s="33">
        <f>SUM(D66:D77)</f>
        <v>12663829</v>
      </c>
      <c r="E78" s="105">
        <f>SUM(E66:E77)</f>
        <v>10246</v>
      </c>
    </row>
    <row r="79" spans="1:14" x14ac:dyDescent="0.2">
      <c r="A79" s="44"/>
      <c r="B79" s="44"/>
      <c r="C79" s="44"/>
      <c r="D79" s="44"/>
      <c r="E79" s="105"/>
    </row>
    <row r="80" spans="1:14" ht="10.8" thickBot="1" x14ac:dyDescent="0.25">
      <c r="A80" s="50"/>
      <c r="B80" s="50" t="s">
        <v>107</v>
      </c>
      <c r="C80" s="106"/>
      <c r="D80" s="106"/>
      <c r="E80" s="107">
        <f>ROUND(AVERAGE(E66:E77),0)</f>
        <v>854</v>
      </c>
    </row>
  </sheetData>
  <mergeCells count="30">
    <mergeCell ref="A29:D29"/>
    <mergeCell ref="C5:F5"/>
    <mergeCell ref="H5:K5"/>
    <mergeCell ref="A26:D26"/>
    <mergeCell ref="A27:D27"/>
    <mergeCell ref="A28:D28"/>
    <mergeCell ref="A44:D44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58:D58"/>
    <mergeCell ref="A46:D46"/>
    <mergeCell ref="A47:D47"/>
    <mergeCell ref="A48:D48"/>
    <mergeCell ref="A49:D49"/>
    <mergeCell ref="A50:D50"/>
    <mergeCell ref="A51:D51"/>
    <mergeCell ref="A53:D53"/>
    <mergeCell ref="A54:D54"/>
    <mergeCell ref="A55:D55"/>
    <mergeCell ref="A56:D56"/>
    <mergeCell ref="A57:D57"/>
  </mergeCells>
  <printOptions horizontalCentered="1"/>
  <pageMargins left="0.25" right="0.25" top="0.75" bottom="0.75" header="0.3" footer="0.3"/>
  <pageSetup scale="86" orientation="landscape" r:id="rId1"/>
  <headerFooter scaleWithDoc="0" alignWithMargins="0">
    <oddFooter>&amp;R&amp;"Times New Roman,Regular"&amp;12Exh. BDJ-8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32E3A51-35AD-41E2-930B-653F98D205C1}"/>
</file>

<file path=customXml/itemProps2.xml><?xml version="1.0" encoding="utf-8"?>
<ds:datastoreItem xmlns:ds="http://schemas.openxmlformats.org/officeDocument/2006/customXml" ds:itemID="{7B96A5D5-4B89-4EC5-BECF-573C960D400A}"/>
</file>

<file path=customXml/itemProps3.xml><?xml version="1.0" encoding="utf-8"?>
<ds:datastoreItem xmlns:ds="http://schemas.openxmlformats.org/officeDocument/2006/customXml" ds:itemID="{0AAFC4C5-0518-43BA-820E-0B9851DB229F}"/>
</file>

<file path=customXml/itemProps4.xml><?xml version="1.0" encoding="utf-8"?>
<ds:datastoreItem xmlns:ds="http://schemas.openxmlformats.org/officeDocument/2006/customXml" ds:itemID="{69B7EAE1-EE3D-40AD-974A-6800A22B19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Exh BDJ-8 p1-2 (Rate Impacts)</vt:lpstr>
      <vt:lpstr>Exh BDJ-8 p3-4 (Typ Res Bill)</vt:lpstr>
      <vt:lpstr>'Exh BDJ-8 p1-2 (Rate Impacts)'!Print_Area</vt:lpstr>
      <vt:lpstr>'Exh BDJ-8 p3-4 (Typ Res Bill)'!Print_Area</vt:lpstr>
      <vt:lpstr>'Exh BDJ-8 p1-2 (Rate Impacts)'!Print_Titles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Kuzma, Jason (BEL)</cp:lastModifiedBy>
  <cp:lastPrinted>2020-12-06T03:36:28Z</cp:lastPrinted>
  <dcterms:created xsi:type="dcterms:W3CDTF">2020-12-05T01:02:30Z</dcterms:created>
  <dcterms:modified xsi:type="dcterms:W3CDTF">2020-12-06T03:37:43Z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