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ovember 2017\Nov 22\160203\"/>
    </mc:Choice>
  </mc:AlternateContent>
  <bookViews>
    <workbookView xWindow="-4770" yWindow="-30" windowWidth="20130" windowHeight="61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F12" i="1" l="1"/>
  <c r="AF10" i="1" l="1"/>
  <c r="AD12" i="1" l="1"/>
  <c r="AB12" i="1"/>
  <c r="AD10" i="1"/>
  <c r="AB10" i="1"/>
  <c r="Z12" i="1" l="1"/>
  <c r="X12" i="1"/>
  <c r="V12" i="1"/>
  <c r="Z10" i="1"/>
  <c r="X10" i="1"/>
  <c r="V10" i="1"/>
  <c r="T10" i="1" l="1"/>
  <c r="T12" i="1"/>
  <c r="R10" i="1"/>
  <c r="R12" i="1" l="1"/>
  <c r="P12" i="1" l="1"/>
  <c r="P10" i="1"/>
  <c r="N12" i="1" l="1"/>
  <c r="N10" i="1" l="1"/>
  <c r="L12" i="1" l="1"/>
  <c r="L10" i="1" l="1"/>
  <c r="J12" i="1" l="1"/>
  <c r="J10" i="1"/>
  <c r="H12" i="1" l="1"/>
  <c r="H10" i="1"/>
  <c r="D12" i="1" l="1"/>
  <c r="D10" i="1"/>
  <c r="F12" i="1" l="1"/>
  <c r="F10" i="1"/>
  <c r="D13" i="1"/>
  <c r="F13" i="1" s="1"/>
  <c r="H13" i="1" s="1"/>
  <c r="J13" i="1" s="1"/>
  <c r="L13" i="1" s="1"/>
  <c r="N13" i="1" s="1"/>
  <c r="P13" i="1" s="1"/>
  <c r="R13" i="1" s="1"/>
  <c r="T13" i="1" s="1"/>
  <c r="V13" i="1" s="1"/>
  <c r="X13" i="1" s="1"/>
  <c r="Z13" i="1" s="1"/>
  <c r="AB13" i="1" s="1"/>
  <c r="AD13" i="1" s="1"/>
  <c r="AF13" i="1" s="1"/>
</calcChain>
</file>

<file path=xl/sharedStrings.xml><?xml version="1.0" encoding="utf-8"?>
<sst xmlns="http://schemas.openxmlformats.org/spreadsheetml/2006/main" count="21" uniqueCount="20">
  <si>
    <t>Launch</t>
  </si>
  <si>
    <t>*</t>
  </si>
  <si>
    <t>Line</t>
  </si>
  <si>
    <t>Puget Sound Energy</t>
  </si>
  <si>
    <t>Fee Free  Bank Card Program  Report per UTC Docket Nos. UE-160203 and UG-160204</t>
  </si>
  <si>
    <t>August 25,2016</t>
  </si>
  <si>
    <t>Card payments as a percent of total payments (i.e. participation rate)</t>
  </si>
  <si>
    <t>Total fees incurred by PSE to process card payments</t>
  </si>
  <si>
    <t>Total number of card payments (i.e. Credit/Debit)</t>
  </si>
  <si>
    <t>Total number of payments to PSE</t>
  </si>
  <si>
    <t>Card Payments made to PSE by Residential and Small-Medium Business Customers</t>
  </si>
  <si>
    <t>Source</t>
  </si>
  <si>
    <t>Line 1/Line 2</t>
  </si>
  <si>
    <t>Payment Summary</t>
  </si>
  <si>
    <t>Line 1/Line 4</t>
  </si>
  <si>
    <t>Cumulative Total of Line 2</t>
  </si>
  <si>
    <t>Third party vendor Invoice</t>
  </si>
  <si>
    <t>*August 2016 dataset begins on program launch date (8/25/16) through end of month (8/31/16)</t>
  </si>
  <si>
    <t>Average cost per card payment</t>
  </si>
  <si>
    <t>Cumulative Deferral Balance (FERC Acct 182.3)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</si>
</sst>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#,##0;&quot;-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0" tint="-0.49998474074526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2" fillId="0" borderId="0" xfId="0" applyFont="1"/>
    <xf numFmtId="165" fontId="0" fillId="0" borderId="0" xfId="1" applyNumberFormat="1" applyFont="1"/>
    <xf numFmtId="166" fontId="0" fillId="0" borderId="0" xfId="3" applyNumberFormat="1" applyFont="1"/>
    <xf numFmtId="0" fontId="3" fillId="0" borderId="0" xfId="0" applyFont="1"/>
    <xf numFmtId="17" fontId="0" fillId="0" borderId="0" xfId="0" applyNumberForma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>
      <alignment wrapText="1"/>
    </xf>
    <xf numFmtId="0" fontId="0" fillId="0" borderId="0" xfId="0" applyBorder="1"/>
    <xf numFmtId="165" fontId="0" fillId="0" borderId="0" xfId="1" applyNumberFormat="1" applyFont="1" applyBorder="1"/>
    <xf numFmtId="166" fontId="0" fillId="0" borderId="0" xfId="3" applyNumberFormat="1" applyFont="1" applyBorder="1"/>
    <xf numFmtId="3" fontId="0" fillId="0" borderId="0" xfId="0" applyNumberFormat="1" applyBorder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/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164" fontId="0" fillId="0" borderId="1" xfId="2" applyNumberFormat="1" applyFont="1" applyBorder="1" applyAlignment="1">
      <alignment horizontal="right" vertical="center"/>
    </xf>
    <xf numFmtId="164" fontId="0" fillId="0" borderId="1" xfId="2" applyNumberFormat="1" applyFon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166" fontId="0" fillId="0" borderId="1" xfId="3" applyNumberFormat="1" applyFont="1" applyBorder="1" applyAlignment="1">
      <alignment horizontal="right" vertical="center"/>
    </xf>
    <xf numFmtId="166" fontId="0" fillId="0" borderId="1" xfId="3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7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164" fontId="0" fillId="0" borderId="1" xfId="0" applyNumberFormat="1" applyFont="1" applyBorder="1" applyAlignment="1">
      <alignment horizontal="right"/>
    </xf>
    <xf numFmtId="3" fontId="0" fillId="0" borderId="1" xfId="0" applyNumberFormat="1" applyBorder="1"/>
    <xf numFmtId="164" fontId="0" fillId="0" borderId="1" xfId="2" applyNumberFormat="1" applyFont="1" applyBorder="1"/>
    <xf numFmtId="44" fontId="0" fillId="0" borderId="1" xfId="0" applyNumberFormat="1" applyBorder="1"/>
    <xf numFmtId="9" fontId="0" fillId="0" borderId="1" xfId="3" applyFont="1" applyBorder="1"/>
    <xf numFmtId="164" fontId="0" fillId="0" borderId="1" xfId="0" applyNumberFormat="1" applyBorder="1"/>
    <xf numFmtId="165" fontId="0" fillId="0" borderId="1" xfId="1" applyNumberFormat="1" applyFont="1" applyBorder="1" applyAlignment="1">
      <alignment vertical="center"/>
    </xf>
    <xf numFmtId="164" fontId="0" fillId="0" borderId="1" xfId="2" applyNumberFormat="1" applyFont="1" applyBorder="1" applyAlignment="1">
      <alignment vertical="center"/>
    </xf>
    <xf numFmtId="165" fontId="4" fillId="0" borderId="1" xfId="1" applyNumberFormat="1" applyFont="1" applyBorder="1"/>
    <xf numFmtId="17" fontId="2" fillId="0" borderId="0" xfId="0" applyNumberFormat="1" applyFont="1"/>
    <xf numFmtId="165" fontId="0" fillId="0" borderId="1" xfId="1" applyNumberFormat="1" applyFont="1" applyBorder="1"/>
    <xf numFmtId="167" fontId="4" fillId="0" borderId="1" xfId="4" applyNumberFormat="1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6"/>
  <sheetViews>
    <sheetView tabSelected="1" zoomScaleNormal="100" workbookViewId="0">
      <selection activeCell="Y21" sqref="Y21"/>
    </sheetView>
  </sheetViews>
  <sheetFormatPr defaultRowHeight="15" x14ac:dyDescent="0.25"/>
  <cols>
    <col min="1" max="1" width="4.7109375" bestFit="1" customWidth="1"/>
    <col min="2" max="2" width="41.5703125" customWidth="1"/>
    <col min="3" max="3" width="25.140625" customWidth="1"/>
    <col min="4" max="4" width="14.7109375" customWidth="1"/>
    <col min="5" max="5" width="2.7109375" customWidth="1"/>
    <col min="6" max="6" width="11.5703125" bestFit="1" customWidth="1"/>
    <col min="7" max="7" width="2.7109375" customWidth="1"/>
    <col min="8" max="8" width="12.5703125" bestFit="1" customWidth="1"/>
    <col min="9" max="9" width="2.7109375" customWidth="1"/>
    <col min="10" max="10" width="12.5703125" bestFit="1" customWidth="1"/>
    <col min="11" max="11" width="2.7109375" customWidth="1"/>
    <col min="12" max="12" width="10" bestFit="1" customWidth="1"/>
    <col min="13" max="13" width="2.7109375" customWidth="1"/>
    <col min="14" max="14" width="11.5703125" bestFit="1" customWidth="1"/>
    <col min="15" max="15" width="2.7109375" customWidth="1"/>
    <col min="16" max="16" width="11.5703125" bestFit="1" customWidth="1"/>
    <col min="17" max="17" width="2.7109375" customWidth="1"/>
    <col min="18" max="18" width="11.5703125" bestFit="1" customWidth="1"/>
    <col min="19" max="19" width="2.7109375" customWidth="1"/>
    <col min="20" max="20" width="11.5703125" bestFit="1" customWidth="1"/>
    <col min="21" max="21" width="2.28515625" customWidth="1"/>
    <col min="22" max="22" width="11.5703125" customWidth="1"/>
    <col min="23" max="23" width="2.7109375" customWidth="1"/>
    <col min="24" max="24" width="11.5703125" customWidth="1"/>
    <col min="25" max="25" width="2.7109375" customWidth="1"/>
    <col min="26" max="26" width="11.5703125" customWidth="1"/>
    <col min="27" max="27" width="2.7109375" customWidth="1"/>
    <col min="28" max="28" width="11" bestFit="1" customWidth="1"/>
    <col min="29" max="29" width="2.7109375" customWidth="1"/>
    <col min="30" max="30" width="11" bestFit="1" customWidth="1"/>
    <col min="31" max="31" width="2.7109375" customWidth="1"/>
    <col min="32" max="32" width="12.140625" bestFit="1" customWidth="1"/>
  </cols>
  <sheetData>
    <row r="1" spans="1:32" ht="18.75" x14ac:dyDescent="0.3">
      <c r="A1" s="6" t="s">
        <v>3</v>
      </c>
    </row>
    <row r="2" spans="1:32" ht="18.75" x14ac:dyDescent="0.3">
      <c r="A2" s="6" t="s">
        <v>4</v>
      </c>
    </row>
    <row r="3" spans="1:32" ht="18.75" x14ac:dyDescent="0.3">
      <c r="A3" s="6"/>
    </row>
    <row r="4" spans="1:32" x14ac:dyDescent="0.25">
      <c r="D4" s="9" t="s">
        <v>0</v>
      </c>
    </row>
    <row r="5" spans="1:32" x14ac:dyDescent="0.25">
      <c r="D5" s="9" t="s">
        <v>5</v>
      </c>
    </row>
    <row r="6" spans="1:32" ht="30" x14ac:dyDescent="0.25">
      <c r="A6" s="3" t="s">
        <v>2</v>
      </c>
      <c r="B6" s="11" t="s">
        <v>10</v>
      </c>
      <c r="C6" s="34" t="s">
        <v>11</v>
      </c>
      <c r="D6" s="29">
        <v>42583</v>
      </c>
      <c r="E6" s="30" t="s">
        <v>1</v>
      </c>
      <c r="F6" s="29">
        <v>42614</v>
      </c>
      <c r="G6" s="31"/>
      <c r="H6" s="29">
        <v>42644</v>
      </c>
      <c r="I6" s="1"/>
      <c r="J6" s="29">
        <v>42675</v>
      </c>
      <c r="K6" s="1"/>
      <c r="L6" s="44">
        <v>42705</v>
      </c>
      <c r="N6" s="44">
        <v>42736</v>
      </c>
      <c r="O6" s="1"/>
      <c r="P6" s="29">
        <v>42767</v>
      </c>
      <c r="Q6" s="1"/>
      <c r="R6" s="29">
        <v>42795</v>
      </c>
      <c r="T6" s="29">
        <v>42826</v>
      </c>
      <c r="V6" s="29">
        <v>42856</v>
      </c>
      <c r="X6" s="29">
        <v>42887</v>
      </c>
      <c r="Z6" s="29">
        <v>42917</v>
      </c>
      <c r="AB6" s="29">
        <v>42948</v>
      </c>
      <c r="AD6" s="29">
        <v>42979</v>
      </c>
      <c r="AF6" s="29">
        <v>43009</v>
      </c>
    </row>
    <row r="7" spans="1:32" x14ac:dyDescent="0.25">
      <c r="B7" s="3"/>
      <c r="D7" s="7"/>
      <c r="E7" s="1"/>
      <c r="F7" s="7"/>
      <c r="G7" s="1"/>
      <c r="H7" s="1"/>
      <c r="I7" s="1"/>
      <c r="J7" s="1"/>
      <c r="K7" s="1"/>
      <c r="O7" s="1"/>
      <c r="P7" s="1"/>
      <c r="Q7" s="1"/>
      <c r="R7" s="1"/>
    </row>
    <row r="8" spans="1:32" ht="30" x14ac:dyDescent="0.25">
      <c r="A8" s="16">
        <v>1</v>
      </c>
      <c r="B8" s="17" t="s">
        <v>8</v>
      </c>
      <c r="C8" s="32" t="s">
        <v>16</v>
      </c>
      <c r="D8" s="20">
        <v>23946</v>
      </c>
      <c r="E8" s="20"/>
      <c r="F8" s="20">
        <v>126194</v>
      </c>
      <c r="G8" s="21"/>
      <c r="H8" s="20">
        <v>132511</v>
      </c>
      <c r="I8" s="36"/>
      <c r="J8" s="41">
        <v>143352</v>
      </c>
      <c r="K8" s="36"/>
      <c r="L8" s="41">
        <v>160752</v>
      </c>
      <c r="M8" s="36"/>
      <c r="N8" s="41">
        <v>182532</v>
      </c>
      <c r="O8" s="36"/>
      <c r="P8" s="41">
        <v>179023</v>
      </c>
      <c r="Q8" s="36"/>
      <c r="R8" s="41">
        <v>202140</v>
      </c>
      <c r="S8" s="18"/>
      <c r="T8" s="41">
        <v>191482</v>
      </c>
      <c r="U8" s="18"/>
      <c r="V8" s="41">
        <v>187459</v>
      </c>
      <c r="W8" s="41"/>
      <c r="X8" s="41">
        <v>189600</v>
      </c>
      <c r="Y8" s="41"/>
      <c r="Z8" s="41">
        <v>185367</v>
      </c>
      <c r="AA8" s="18"/>
      <c r="AB8" s="41">
        <v>195051</v>
      </c>
      <c r="AC8" s="18"/>
      <c r="AD8" s="41">
        <v>196928</v>
      </c>
      <c r="AE8" s="18"/>
      <c r="AF8" s="41">
        <v>199987</v>
      </c>
    </row>
    <row r="9" spans="1:32" ht="30" x14ac:dyDescent="0.25">
      <c r="A9" s="16">
        <v>2</v>
      </c>
      <c r="B9" s="17" t="s">
        <v>7</v>
      </c>
      <c r="C9" s="32" t="s">
        <v>16</v>
      </c>
      <c r="D9" s="22">
        <v>29964.81</v>
      </c>
      <c r="E9" s="22"/>
      <c r="F9" s="22">
        <v>159305.81425999998</v>
      </c>
      <c r="G9" s="23"/>
      <c r="H9" s="22">
        <v>156125.51</v>
      </c>
      <c r="I9" s="37"/>
      <c r="J9" s="42">
        <v>183892.25</v>
      </c>
      <c r="K9" s="23"/>
      <c r="L9" s="22">
        <v>216315.13</v>
      </c>
      <c r="M9" s="37"/>
      <c r="N9" s="42">
        <v>264299.12</v>
      </c>
      <c r="O9" s="37"/>
      <c r="P9" s="42">
        <v>272703.65000000002</v>
      </c>
      <c r="Q9" s="37"/>
      <c r="R9" s="42">
        <v>296554.26</v>
      </c>
      <c r="S9" s="18"/>
      <c r="T9" s="42">
        <v>260579.98</v>
      </c>
      <c r="U9" s="18"/>
      <c r="V9" s="42">
        <v>257670.02</v>
      </c>
      <c r="W9" s="42"/>
      <c r="X9" s="42">
        <v>244722.91999999998</v>
      </c>
      <c r="Y9" s="42"/>
      <c r="Z9" s="42">
        <v>223656.32000000001</v>
      </c>
      <c r="AA9" s="18"/>
      <c r="AB9" s="42">
        <v>247544.82</v>
      </c>
      <c r="AC9" s="18"/>
      <c r="AD9" s="42">
        <v>244979.76</v>
      </c>
      <c r="AE9" s="18"/>
      <c r="AF9" s="42">
        <v>258368.83</v>
      </c>
    </row>
    <row r="10" spans="1:32" x14ac:dyDescent="0.25">
      <c r="A10" s="16">
        <v>3</v>
      </c>
      <c r="B10" s="18" t="s">
        <v>18</v>
      </c>
      <c r="C10" s="32" t="s">
        <v>12</v>
      </c>
      <c r="D10" s="24">
        <f>D9/D8</f>
        <v>1.25134928589326</v>
      </c>
      <c r="E10" s="24"/>
      <c r="F10" s="24">
        <f>F9/F8</f>
        <v>1.2623881821639695</v>
      </c>
      <c r="G10" s="24"/>
      <c r="H10" s="24">
        <f>H9/H8</f>
        <v>1.1782079223611626</v>
      </c>
      <c r="I10" s="38"/>
      <c r="J10" s="24">
        <f>J9/J8</f>
        <v>1.2828021234443887</v>
      </c>
      <c r="K10" s="24"/>
      <c r="L10" s="24">
        <f>L9/L8</f>
        <v>1.3456450308549817</v>
      </c>
      <c r="M10" s="38"/>
      <c r="N10" s="24">
        <f>N9/N8</f>
        <v>1.4479604672057502</v>
      </c>
      <c r="O10" s="38"/>
      <c r="P10" s="24">
        <f>+P9/P8</f>
        <v>1.5232883484245043</v>
      </c>
      <c r="Q10" s="38"/>
      <c r="R10" s="24">
        <f>+R9/R8</f>
        <v>1.4670736123478778</v>
      </c>
      <c r="S10" s="18"/>
      <c r="T10" s="24">
        <f>+T9/T8</f>
        <v>1.360858879685819</v>
      </c>
      <c r="U10" s="18"/>
      <c r="V10" s="24">
        <f>+V9/V8</f>
        <v>1.3745406728938061</v>
      </c>
      <c r="W10" s="18"/>
      <c r="X10" s="24">
        <f>+X9/X8</f>
        <v>1.2907327004219409</v>
      </c>
      <c r="Y10" s="18"/>
      <c r="Z10" s="24">
        <f>+Z9/Z8</f>
        <v>1.2065595278555514</v>
      </c>
      <c r="AA10" s="18"/>
      <c r="AB10" s="24">
        <f>+AB9/AB8</f>
        <v>1.2691286894196903</v>
      </c>
      <c r="AC10" s="18"/>
      <c r="AD10" s="24">
        <f>+AD9/AD8</f>
        <v>1.2440067435814106</v>
      </c>
      <c r="AE10" s="18"/>
      <c r="AF10" s="24">
        <f>+AF9/AF8</f>
        <v>1.2919281253281463</v>
      </c>
    </row>
    <row r="11" spans="1:32" x14ac:dyDescent="0.25">
      <c r="A11" s="16">
        <v>4</v>
      </c>
      <c r="B11" s="19" t="s">
        <v>9</v>
      </c>
      <c r="C11" s="32" t="s">
        <v>13</v>
      </c>
      <c r="D11" s="25">
        <v>1400912</v>
      </c>
      <c r="E11" s="21"/>
      <c r="F11" s="25">
        <v>1279402</v>
      </c>
      <c r="G11" s="21"/>
      <c r="H11" s="21">
        <v>1354926</v>
      </c>
      <c r="I11" s="36"/>
      <c r="J11" s="43">
        <v>1332449</v>
      </c>
      <c r="K11" s="21"/>
      <c r="L11" s="21">
        <v>1403074</v>
      </c>
      <c r="M11" s="36"/>
      <c r="N11" s="43">
        <v>1427564</v>
      </c>
      <c r="O11" s="36"/>
      <c r="P11" s="43">
        <v>1322301</v>
      </c>
      <c r="Q11" s="36"/>
      <c r="R11" s="43">
        <v>1506273</v>
      </c>
      <c r="S11" s="18"/>
      <c r="T11" s="45">
        <v>1333677</v>
      </c>
      <c r="U11" s="18"/>
      <c r="V11" s="45">
        <v>1433349</v>
      </c>
      <c r="W11" s="18"/>
      <c r="X11" s="45">
        <v>1419113</v>
      </c>
      <c r="Y11" s="18"/>
      <c r="Z11" s="45">
        <v>1328743</v>
      </c>
      <c r="AA11" s="18"/>
      <c r="AB11" s="45">
        <v>1476323</v>
      </c>
      <c r="AC11" s="18"/>
      <c r="AD11" s="45">
        <v>1321889</v>
      </c>
      <c r="AE11" s="18"/>
      <c r="AF11" s="46">
        <v>1421467</v>
      </c>
    </row>
    <row r="12" spans="1:32" ht="30" x14ac:dyDescent="0.25">
      <c r="A12" s="16">
        <v>5</v>
      </c>
      <c r="B12" s="17" t="s">
        <v>6</v>
      </c>
      <c r="C12" s="32" t="s">
        <v>14</v>
      </c>
      <c r="D12" s="26">
        <f>D8/D11</f>
        <v>1.7093150747513049E-2</v>
      </c>
      <c r="E12" s="26"/>
      <c r="F12" s="26">
        <f>F8/F11</f>
        <v>9.8635143606153497E-2</v>
      </c>
      <c r="G12" s="27"/>
      <c r="H12" s="26">
        <f>H8/H11</f>
        <v>9.7799437017224558E-2</v>
      </c>
      <c r="I12" s="39"/>
      <c r="J12" s="26">
        <f>J8/J11</f>
        <v>0.10758535598735862</v>
      </c>
      <c r="K12" s="27"/>
      <c r="L12" s="26">
        <f>+L8/L11</f>
        <v>0.1145712913217692</v>
      </c>
      <c r="M12" s="39"/>
      <c r="N12" s="26">
        <f>+N8/N11</f>
        <v>0.12786256868343557</v>
      </c>
      <c r="O12" s="39"/>
      <c r="P12" s="26">
        <f>+P8/P11</f>
        <v>0.13538747985519181</v>
      </c>
      <c r="Q12" s="39"/>
      <c r="R12" s="26">
        <f>+R8/R11</f>
        <v>0.13419878069911628</v>
      </c>
      <c r="S12" s="18"/>
      <c r="T12" s="26">
        <f>+T8/T11</f>
        <v>0.14357449367425545</v>
      </c>
      <c r="U12" s="18"/>
      <c r="V12" s="26">
        <f>+V8/V11</f>
        <v>0.13078391933855607</v>
      </c>
      <c r="W12" s="18"/>
      <c r="X12" s="26">
        <f>+X8/X11</f>
        <v>0.13360458258080929</v>
      </c>
      <c r="Y12" s="18"/>
      <c r="Z12" s="26">
        <f>+Z8/Z11</f>
        <v>0.13950553267260862</v>
      </c>
      <c r="AA12" s="18"/>
      <c r="AB12" s="26">
        <f>+AB8/AB11</f>
        <v>0.13211946166252236</v>
      </c>
      <c r="AC12" s="18"/>
      <c r="AD12" s="26">
        <f>+AD8/AD11</f>
        <v>0.14897468698203858</v>
      </c>
      <c r="AE12" s="18"/>
      <c r="AF12" s="26">
        <f>+AF8/AF11</f>
        <v>0.14069056826503887</v>
      </c>
    </row>
    <row r="13" spans="1:32" ht="28.5" customHeight="1" x14ac:dyDescent="0.25">
      <c r="A13" s="16">
        <v>6</v>
      </c>
      <c r="B13" s="17" t="s">
        <v>19</v>
      </c>
      <c r="C13" s="32" t="s">
        <v>15</v>
      </c>
      <c r="D13" s="28">
        <f>D9</f>
        <v>29964.81</v>
      </c>
      <c r="E13" s="28"/>
      <c r="F13" s="28">
        <f>D13+F9</f>
        <v>189270.62425999998</v>
      </c>
      <c r="G13" s="28"/>
      <c r="H13" s="28">
        <f>F13+H9</f>
        <v>345396.13425999996</v>
      </c>
      <c r="I13" s="40"/>
      <c r="J13" s="35">
        <f>H13+J9</f>
        <v>529288.38425999996</v>
      </c>
      <c r="K13" s="28"/>
      <c r="L13" s="28">
        <f>+J13+L9</f>
        <v>745603.51425999997</v>
      </c>
      <c r="M13" s="40"/>
      <c r="N13" s="28">
        <f>+L13+N9</f>
        <v>1009902.63426</v>
      </c>
      <c r="O13" s="40"/>
      <c r="P13" s="35">
        <f>+N13+P9</f>
        <v>1282606.2842600001</v>
      </c>
      <c r="Q13" s="40"/>
      <c r="R13" s="35">
        <f>+P13+R9</f>
        <v>1579160.5442600001</v>
      </c>
      <c r="S13" s="18"/>
      <c r="T13" s="35">
        <f>+R13+T9</f>
        <v>1839740.5242600001</v>
      </c>
      <c r="U13" s="18"/>
      <c r="V13" s="35">
        <f>+T13+V9</f>
        <v>2097410.5442599999</v>
      </c>
      <c r="W13" s="18"/>
      <c r="X13" s="35">
        <f>+V13+X9</f>
        <v>2342133.4642599998</v>
      </c>
      <c r="Y13" s="18"/>
      <c r="Z13" s="35">
        <f>+X13+Z9</f>
        <v>2565789.7842599996</v>
      </c>
      <c r="AA13" s="18"/>
      <c r="AB13" s="35">
        <f>+Z13+AB9</f>
        <v>2813334.6042599995</v>
      </c>
      <c r="AC13" s="18"/>
      <c r="AD13" s="35">
        <f>+AB13+AD9</f>
        <v>3058314.3642599992</v>
      </c>
      <c r="AE13" s="18"/>
      <c r="AF13" s="35">
        <f>+AD13+AF9</f>
        <v>3316683.1942599993</v>
      </c>
    </row>
    <row r="14" spans="1:32" x14ac:dyDescent="0.25">
      <c r="C14" s="33"/>
    </row>
    <row r="15" spans="1:32" x14ac:dyDescent="0.25">
      <c r="B15" t="s">
        <v>17</v>
      </c>
      <c r="C15" s="33"/>
    </row>
    <row r="16" spans="1:32" x14ac:dyDescent="0.25">
      <c r="B16" s="3"/>
      <c r="C16" s="16"/>
    </row>
    <row r="17" spans="1:10" x14ac:dyDescent="0.25">
      <c r="D17" s="4"/>
      <c r="E17" s="5"/>
      <c r="F17" s="4"/>
      <c r="G17" s="5"/>
      <c r="H17" s="4"/>
      <c r="I17" s="5"/>
    </row>
    <row r="18" spans="1:10" x14ac:dyDescent="0.25">
      <c r="D18" s="4"/>
      <c r="E18" s="5"/>
      <c r="F18" s="4"/>
      <c r="G18" s="5"/>
      <c r="H18" s="4"/>
      <c r="I18" s="5"/>
    </row>
    <row r="19" spans="1:10" x14ac:dyDescent="0.25">
      <c r="A19" s="3"/>
      <c r="B19" s="12"/>
      <c r="C19" s="12"/>
      <c r="D19" s="13"/>
      <c r="E19" s="5"/>
      <c r="F19" s="4"/>
      <c r="G19" s="5"/>
      <c r="H19" s="4"/>
      <c r="I19" s="5"/>
    </row>
    <row r="20" spans="1:10" x14ac:dyDescent="0.25">
      <c r="A20" s="3"/>
      <c r="B20" s="12"/>
      <c r="C20" s="12"/>
      <c r="D20" s="13"/>
      <c r="E20" s="5"/>
      <c r="F20" s="4"/>
      <c r="G20" s="5"/>
      <c r="H20" s="4"/>
      <c r="I20" s="5"/>
    </row>
    <row r="21" spans="1:10" x14ac:dyDescent="0.25">
      <c r="A21" s="3"/>
      <c r="B21" s="12"/>
      <c r="C21" s="12"/>
      <c r="D21" s="13"/>
      <c r="E21" s="5"/>
      <c r="F21" s="4"/>
      <c r="G21" s="5"/>
      <c r="H21" s="4"/>
      <c r="I21" s="5"/>
    </row>
    <row r="22" spans="1:10" x14ac:dyDescent="0.25">
      <c r="A22" s="3"/>
      <c r="B22" s="12"/>
      <c r="C22" s="12"/>
      <c r="D22" s="14"/>
      <c r="E22" s="5"/>
      <c r="F22" s="4"/>
      <c r="G22" s="5"/>
      <c r="H22" s="4"/>
      <c r="I22" s="5"/>
    </row>
    <row r="23" spans="1:10" ht="15.75" x14ac:dyDescent="0.25">
      <c r="B23" s="12"/>
      <c r="C23" s="12"/>
      <c r="D23" s="15"/>
      <c r="E23" s="2"/>
      <c r="F23" s="2"/>
      <c r="G23" s="2"/>
      <c r="H23" s="2"/>
      <c r="I23" s="2"/>
      <c r="J23" s="8"/>
    </row>
    <row r="26" spans="1:10" x14ac:dyDescent="0.25">
      <c r="D26" s="10"/>
    </row>
  </sheetData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2016-02-12T08:00:00+00:00</OpenedDate>
    <Date1 xmlns="dc463f71-b30c-4ab2-9473-d307f9d35888">2017-11-22T08:00:00+00:00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160203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5226F7368E3A244911F68B0AB645290" ma:contentTypeVersion="104" ma:contentTypeDescription="" ma:contentTypeScope="" ma:versionID="dfa0e576800860f4ecb3973dc33f0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336514-467E-4E2E-8B15-9ED7A4D48E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2E0434-C5F9-4674-968A-1AE7292AA069}"/>
</file>

<file path=customXml/itemProps3.xml><?xml version="1.0" encoding="utf-8"?>
<ds:datastoreItem xmlns:ds="http://schemas.openxmlformats.org/officeDocument/2006/customXml" ds:itemID="{3552E28B-77A3-4B2C-943B-6333D14CA5BB}">
  <ds:schemaRefs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154CE13-0AB6-4F8D-B569-656933C0E5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cp:lastPrinted>2017-02-23T23:09:27Z</cp:lastPrinted>
  <dcterms:created xsi:type="dcterms:W3CDTF">2016-06-22T00:00:44Z</dcterms:created>
  <dcterms:modified xsi:type="dcterms:W3CDTF">2017-11-22T16:33:56Z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0x0101006E56B4D1795A2E4DB2F0B01679ED314A00D5226F7368E3A244911F68B0AB645290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