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980" windowHeight="5685" activeTab="0"/>
  </bookViews>
  <sheets>
    <sheet name="Sheet1" sheetId="1" r:id="rId1"/>
  </sheets>
  <definedNames>
    <definedName name="_xlnm.Print_Area" localSheetId="0">'Sheet1'!$B$4:$S$24</definedName>
  </definedNames>
  <calcPr fullCalcOnLoad="1"/>
</workbook>
</file>

<file path=xl/sharedStrings.xml><?xml version="1.0" encoding="utf-8"?>
<sst xmlns="http://schemas.openxmlformats.org/spreadsheetml/2006/main" count="41" uniqueCount="27">
  <si>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</si>
  <si>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</si>
  <si>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</si>
  <si>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</si>
  <si>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</si>
  <si>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</si>
  <si>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</si>
  <si>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</si>
  <si>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</si>
  <si>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</si>
  <si>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</si>
  <si>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</si>
  <si>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Count</t>
  </si>
  <si>
    <t>Revenue</t>
  </si>
  <si>
    <t>Bill Average</t>
  </si>
  <si>
    <t>American Water Resources, Inc.</t>
  </si>
  <si>
    <t>UW-991392</t>
  </si>
  <si>
    <t>Year 2000</t>
  </si>
  <si>
    <t>Year 2001</t>
  </si>
  <si>
    <t>Average</t>
  </si>
  <si>
    <t>Months</t>
  </si>
  <si>
    <t>Billings by Month</t>
  </si>
  <si>
    <t>Ratio to</t>
  </si>
  <si>
    <t>Monthly</t>
  </si>
  <si>
    <t>Annual</t>
  </si>
  <si>
    <t>Percent of</t>
  </si>
  <si>
    <t>010961 _Att_1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</si>
</sst>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0"/>
    <numFmt numFmtId="166" formatCode="0.000"/>
    <numFmt numFmtId="167" formatCode="dd\-mmm\-yy"/>
  </numFmts>
  <fonts count="8">
    <font>
      <sz val="12"/>
      <name val="Times New Roman"/>
      <family val="0"/>
    </font>
    <font>
      <sz val="11.5"/>
      <name val="Times New Roman"/>
      <family val="1"/>
    </font>
    <font>
      <sz val="18"/>
      <name val="Times New Roman"/>
      <family val="0"/>
    </font>
    <font>
      <sz val="17.5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37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37" fontId="6" fillId="0" borderId="2" xfId="0" applyNumberFormat="1" applyFont="1" applyBorder="1" applyAlignment="1">
      <alignment/>
    </xf>
    <xf numFmtId="10" fontId="6" fillId="0" borderId="2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Monthly to Average Revenue</a:t>
            </a:r>
          </a:p>
        </c:rich>
      </c:tx>
      <c:layout>
        <c:manualLayout>
          <c:xMode val="factor"/>
          <c:yMode val="factor"/>
          <c:x val="0.01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525"/>
          <c:w val="0.93225"/>
          <c:h val="0.823"/>
        </c:manualLayout>
      </c:layout>
      <c:lineChart>
        <c:grouping val="standard"/>
        <c:varyColors val="0"/>
        <c:ser>
          <c:idx val="0"/>
          <c:order val="0"/>
          <c:tx>
            <c:strRef>
              <c:f>Sheet1!$W$7</c:f>
              <c:strCache>
                <c:ptCount val="1"/>
                <c:pt idx="0">
                  <c:v>UW-991392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Sheet1!$W$9:$W$20</c:f>
              <c:numCache/>
            </c:numRef>
          </c:val>
          <c:smooth val="0"/>
        </c:ser>
        <c:ser>
          <c:idx val="1"/>
          <c:order val="1"/>
          <c:tx>
            <c:strRef>
              <c:f>Sheet1!$X$7</c:f>
              <c:strCache>
                <c:ptCount val="1"/>
                <c:pt idx="0">
                  <c:v>Year 2000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Sheet1!$X$9:$X$20</c:f>
              <c:numCache/>
            </c:numRef>
          </c:val>
          <c:smooth val="0"/>
        </c:ser>
        <c:ser>
          <c:idx val="2"/>
          <c:order val="2"/>
          <c:tx>
            <c:strRef>
              <c:f>Sheet1!$Y$7</c:f>
              <c:strCache>
                <c:ptCount val="1"/>
                <c:pt idx="0">
                  <c:v>Year 2001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Sheet1!$Y$9:$Y$20</c:f>
              <c:numCache/>
            </c:numRef>
          </c:val>
          <c:smooth val="0"/>
        </c:ser>
        <c:axId val="64736152"/>
        <c:axId val="45754457"/>
      </c:lineChart>
      <c:catAx>
        <c:axId val="6473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754457"/>
        <c:crosses val="autoZero"/>
        <c:auto val="1"/>
        <c:lblOffset val="100"/>
        <c:noMultiLvlLbl val="0"/>
      </c:catAx>
      <c:valAx>
        <c:axId val="4575445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736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14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0.70375</cdr:x>
      <cdr:y>0.209</cdr:y>
    </cdr:from>
    <cdr:to>
      <cdr:x>0.7045</cdr:x>
      <cdr:y>0.76975</cdr:y>
    </cdr:to>
    <cdr:sp>
      <cdr:nvSpPr>
        <cdr:cNvPr id="1" name="Line 1"/>
        <cdr:cNvSpPr>
          <a:spLocks/>
        </cdr:cNvSpPr>
      </cdr:nvSpPr>
      <cdr:spPr>
        <a:xfrm flipV="1">
          <a:off x="3771900" y="70485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0.158</cdr:x>
      <cdr:y>0.357</cdr:y>
    </cdr:from>
    <cdr:to>
      <cdr:x>0.925</cdr:x>
      <cdr:y>0.35925</cdr:y>
    </cdr:to>
    <cdr:sp>
      <cdr:nvSpPr>
        <cdr:cNvPr id="2" name="Line 2"/>
        <cdr:cNvSpPr>
          <a:spLocks/>
        </cdr:cNvSpPr>
      </cdr:nvSpPr>
      <cdr:spPr>
        <a:xfrm>
          <a:off x="838200" y="1209675"/>
          <a:ext cx="41148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0.64625</cdr:x>
      <cdr:y>0.66</cdr:y>
    </cdr:from>
    <cdr:to>
      <cdr:x>0.8825</cdr:x>
      <cdr:y>0.73275</cdr:y>
    </cdr:to>
    <cdr:sp>
      <cdr:nvSpPr>
        <cdr:cNvPr id="3" name="TextBox 3"/>
        <cdr:cNvSpPr txBox="1">
          <a:spLocks noChangeArrowheads="1"/>
        </cdr:cNvSpPr>
      </cdr:nvSpPr>
      <cdr:spPr>
        <a:xfrm>
          <a:off x="3457575" y="2247900"/>
          <a:ext cx="1266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0.027</cdr:x>
      <cdr:y>0.93975</cdr:y>
    </cdr:from>
    <cdr:to>
      <cdr:x>0.092</cdr:x>
      <cdr:y>0.9685</cdr:y>
    </cdr:to>
    <cdr:sp>
      <cdr:nvSpPr>
        <cdr:cNvPr id="4" name="TextBox 4"/>
        <cdr:cNvSpPr txBox="1">
          <a:spLocks noChangeArrowheads="1"/>
        </cdr:cNvSpPr>
      </cdr:nvSpPr>
      <cdr:spPr>
        <a:xfrm>
          <a:off x="142875" y="3200400"/>
          <a:ext cx="3524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190500</xdr:colOff>
      <xdr:row>1</xdr:row>
      <xdr:rowOff>104775</xdr:rowOff>
    </xdr:from>
    <xdr:to>
      <xdr:col>33</xdr:col>
      <xdr:colOff>66675</xdr:colOff>
      <xdr:row>18</xdr:row>
      <xdr:rowOff>114300</xdr:rowOff>
    </xdr:to>
    <xdr:graphicFrame>
      <xdr:nvGraphicFramePr>
        <xdr:cNvPr id="1" name="Chart 2"/>
        <xdr:cNvGraphicFramePr/>
      </xdr:nvGraphicFramePr>
      <xdr:xfrm>
        <a:off x="12153900" y="304800"/>
        <a:ext cx="53625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5"/>
  <sheetViews>
    <sheetView tabSelected="1" workbookViewId="0" topLeftCell="Y1">
      <selection activeCell="Y3" sqref="Y3"/>
    </sheetView>
  </sheetViews>
  <sheetFormatPr defaultColWidth="9.00390625" defaultRowHeight="15.75"/>
  <cols>
    <col min="2" max="2" width="4.125" style="0" customWidth="1"/>
    <col min="3" max="3" width="7.25390625" style="0" bestFit="1" customWidth="1"/>
    <col min="4" max="4" width="0" style="0" hidden="1" customWidth="1"/>
    <col min="5" max="5" width="10.625" style="0" customWidth="1"/>
    <col min="6" max="7" width="9.50390625" style="0" customWidth="1"/>
    <col min="8" max="8" width="9.75390625" style="0" hidden="1" customWidth="1"/>
    <col min="9" max="9" width="2.50390625" style="0" customWidth="1"/>
    <col min="10" max="10" width="0" style="0" hidden="1" customWidth="1"/>
    <col min="11" max="11" width="9.50390625" style="0" bestFit="1" customWidth="1"/>
    <col min="12" max="13" width="9.50390625" style="0" customWidth="1"/>
    <col min="14" max="14" width="10.50390625" style="0" hidden="1" customWidth="1"/>
    <col min="15" max="15" width="2.50390625" style="0" customWidth="1"/>
    <col min="16" max="16" width="8.375" style="0" hidden="1" customWidth="1"/>
    <col min="17" max="17" width="9.50390625" style="0" bestFit="1" customWidth="1"/>
    <col min="18" max="19" width="9.50390625" style="0" customWidth="1"/>
    <col min="20" max="20" width="10.00390625" style="0" hidden="1" customWidth="1"/>
  </cols>
  <sheetData>
    <row r="1" spans="2:33" ht="15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2:33" ht="15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2:33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:33" ht="15.75">
      <c r="B4" s="3" t="s">
        <v>15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>
        <f ca="1">NOW()</f>
        <v>37187.589258912034</v>
      </c>
      <c r="R4" s="4"/>
      <c r="S4" s="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33" ht="15.75">
      <c r="B5" s="3" t="s">
        <v>21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 t="s">
        <v>26</v>
      </c>
      <c r="R5" s="5"/>
      <c r="S5" s="5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3" ht="15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2:33" s="2" customFormat="1" ht="15.75">
      <c r="B7" s="6"/>
      <c r="C7" s="6"/>
      <c r="D7" s="6"/>
      <c r="E7" s="7" t="s">
        <v>16</v>
      </c>
      <c r="F7" s="7" t="s">
        <v>25</v>
      </c>
      <c r="G7" s="7" t="s">
        <v>22</v>
      </c>
      <c r="H7" s="6"/>
      <c r="I7" s="6"/>
      <c r="J7" s="6"/>
      <c r="K7" s="7" t="s">
        <v>17</v>
      </c>
      <c r="L7" s="7" t="s">
        <v>25</v>
      </c>
      <c r="M7" s="7" t="s">
        <v>22</v>
      </c>
      <c r="N7" s="6"/>
      <c r="O7" s="6"/>
      <c r="P7" s="6"/>
      <c r="Q7" s="7" t="s">
        <v>18</v>
      </c>
      <c r="R7" s="7" t="s">
        <v>25</v>
      </c>
      <c r="S7" s="7" t="s">
        <v>22</v>
      </c>
      <c r="T7" s="6"/>
      <c r="U7" s="6"/>
      <c r="V7" s="6"/>
      <c r="W7" s="6" t="str">
        <f>+E7</f>
        <v>UW-991392</v>
      </c>
      <c r="X7" s="6" t="str">
        <f>+K7</f>
        <v>Year 2000</v>
      </c>
      <c r="Y7" s="6" t="str">
        <f>+Q7</f>
        <v>Year 2001</v>
      </c>
      <c r="Z7" s="6"/>
      <c r="AA7" s="6"/>
      <c r="AB7" s="6"/>
      <c r="AC7" s="6"/>
      <c r="AD7" s="6"/>
      <c r="AE7" s="6"/>
      <c r="AF7" s="6"/>
      <c r="AG7" s="6"/>
    </row>
    <row r="8" spans="2:33" s="2" customFormat="1" ht="15.75">
      <c r="B8" s="6"/>
      <c r="C8" s="6"/>
      <c r="D8" s="8" t="s">
        <v>12</v>
      </c>
      <c r="E8" s="8" t="s">
        <v>13</v>
      </c>
      <c r="F8" s="8" t="s">
        <v>24</v>
      </c>
      <c r="G8" s="8" t="s">
        <v>23</v>
      </c>
      <c r="H8" s="8" t="s">
        <v>14</v>
      </c>
      <c r="I8" s="6"/>
      <c r="J8" s="8" t="s">
        <v>12</v>
      </c>
      <c r="K8" s="8" t="s">
        <v>13</v>
      </c>
      <c r="L8" s="8" t="s">
        <v>24</v>
      </c>
      <c r="M8" s="8" t="s">
        <v>23</v>
      </c>
      <c r="N8" s="8" t="s">
        <v>14</v>
      </c>
      <c r="O8" s="6"/>
      <c r="P8" s="8" t="s">
        <v>12</v>
      </c>
      <c r="Q8" s="8" t="s">
        <v>13</v>
      </c>
      <c r="R8" s="8" t="s">
        <v>24</v>
      </c>
      <c r="S8" s="8" t="s">
        <v>23</v>
      </c>
      <c r="T8" s="8" t="s">
        <v>14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2:33" ht="15.75">
      <c r="B9" s="3"/>
      <c r="C9" s="3" t="s">
        <v>0</v>
      </c>
      <c r="D9" s="9">
        <v>1831</v>
      </c>
      <c r="E9" s="9">
        <v>52153</v>
      </c>
      <c r="F9" s="10">
        <f>+E9/E$21</f>
        <v>0.07606206062102332</v>
      </c>
      <c r="G9" s="10">
        <f>+E9/E$23</f>
        <v>0.9127447274522799</v>
      </c>
      <c r="H9" s="11">
        <f>+E9/D9</f>
        <v>28.483342435827417</v>
      </c>
      <c r="I9" s="11"/>
      <c r="J9" s="9">
        <v>1898</v>
      </c>
      <c r="K9" s="9">
        <v>57203.5</v>
      </c>
      <c r="L9" s="10">
        <f>+K9/K$21</f>
        <v>0.0722952022771191</v>
      </c>
      <c r="M9" s="10">
        <f>+K9/K$23</f>
        <v>0.8675424273254292</v>
      </c>
      <c r="N9" s="11">
        <f>+K9/J9</f>
        <v>30.13883034773446</v>
      </c>
      <c r="O9" s="11"/>
      <c r="P9" s="9">
        <v>1954</v>
      </c>
      <c r="Q9" s="9">
        <v>60925.72</v>
      </c>
      <c r="R9" s="10">
        <f>+Q9/Q$21</f>
        <v>0.10752294142724117</v>
      </c>
      <c r="S9" s="10">
        <f>+Q9/Q$23</f>
        <v>0.9677064728451705</v>
      </c>
      <c r="T9" s="11">
        <f aca="true" t="shared" si="0" ref="T9:T14">+Q9/P9</f>
        <v>31.18</v>
      </c>
      <c r="U9" s="3"/>
      <c r="V9" s="3"/>
      <c r="W9" s="10">
        <f>+G9</f>
        <v>0.9127447274522799</v>
      </c>
      <c r="X9" s="10">
        <f>+M9</f>
        <v>0.8675424273254292</v>
      </c>
      <c r="Y9" s="10">
        <f aca="true" t="shared" si="1" ref="Y9:Y17">+S9</f>
        <v>0.9677064728451705</v>
      </c>
      <c r="Z9" s="3"/>
      <c r="AA9" s="3"/>
      <c r="AB9" s="3"/>
      <c r="AC9" s="3"/>
      <c r="AD9" s="3"/>
      <c r="AE9" s="3"/>
      <c r="AF9" s="3"/>
      <c r="AG9" s="3"/>
    </row>
    <row r="10" spans="2:33" ht="15.75">
      <c r="B10" s="3"/>
      <c r="C10" s="3" t="s">
        <v>1</v>
      </c>
      <c r="D10" s="9">
        <f>+D9</f>
        <v>1831</v>
      </c>
      <c r="E10" s="9">
        <f>+E9</f>
        <v>52153</v>
      </c>
      <c r="F10" s="10">
        <f aca="true" t="shared" si="2" ref="F10:F20">+E10/E$21</f>
        <v>0.07606206062102332</v>
      </c>
      <c r="G10" s="10">
        <f aca="true" t="shared" si="3" ref="G10:G20">+E10/E$23</f>
        <v>0.9127447274522799</v>
      </c>
      <c r="H10" s="11">
        <f aca="true" t="shared" si="4" ref="H10:H20">+E10/D10</f>
        <v>28.483342435827417</v>
      </c>
      <c r="I10" s="11"/>
      <c r="J10" s="9">
        <v>1919</v>
      </c>
      <c r="K10" s="9">
        <v>57496.17</v>
      </c>
      <c r="L10" s="10">
        <f aca="true" t="shared" si="5" ref="L10:L20">+K10/K$21</f>
        <v>0.0726650858830251</v>
      </c>
      <c r="M10" s="10">
        <f aca="true" t="shared" si="6" ref="M10:M20">+K10/K$23</f>
        <v>0.8719810305963013</v>
      </c>
      <c r="N10" s="11">
        <f aca="true" t="shared" si="7" ref="N10:N20">+K10/J10</f>
        <v>29.961526836894215</v>
      </c>
      <c r="O10" s="11"/>
      <c r="P10" s="9">
        <v>1969</v>
      </c>
      <c r="Q10" s="9">
        <v>60330.16</v>
      </c>
      <c r="R10" s="10">
        <f aca="true" t="shared" si="8" ref="R10:R20">+Q10/Q$21</f>
        <v>0.10647188510822832</v>
      </c>
      <c r="S10" s="10">
        <f aca="true" t="shared" si="9" ref="S10:S20">+Q10/Q$23</f>
        <v>0.9582469659740549</v>
      </c>
      <c r="T10" s="11">
        <f t="shared" si="0"/>
        <v>30.64</v>
      </c>
      <c r="U10" s="3"/>
      <c r="V10" s="3"/>
      <c r="W10" s="10">
        <f aca="true" t="shared" si="10" ref="W10:W20">+G10</f>
        <v>0.9127447274522799</v>
      </c>
      <c r="X10" s="10">
        <f aca="true" t="shared" si="11" ref="X10:X20">+M10</f>
        <v>0.8719810305963013</v>
      </c>
      <c r="Y10" s="10">
        <f t="shared" si="1"/>
        <v>0.9582469659740549</v>
      </c>
      <c r="Z10" s="3"/>
      <c r="AA10" s="3"/>
      <c r="AB10" s="3"/>
      <c r="AC10" s="3"/>
      <c r="AD10" s="3"/>
      <c r="AE10" s="3"/>
      <c r="AF10" s="3"/>
      <c r="AG10" s="3"/>
    </row>
    <row r="11" spans="2:33" ht="15.75">
      <c r="B11" s="3"/>
      <c r="C11" s="3" t="s">
        <v>2</v>
      </c>
      <c r="D11" s="9">
        <f>+D10</f>
        <v>1831</v>
      </c>
      <c r="E11" s="9">
        <f>+E10</f>
        <v>52153</v>
      </c>
      <c r="F11" s="10">
        <f t="shared" si="2"/>
        <v>0.07606206062102332</v>
      </c>
      <c r="G11" s="10">
        <f t="shared" si="3"/>
        <v>0.9127447274522799</v>
      </c>
      <c r="H11" s="11">
        <f t="shared" si="4"/>
        <v>28.483342435827417</v>
      </c>
      <c r="I11" s="11"/>
      <c r="J11" s="9">
        <v>1891</v>
      </c>
      <c r="K11" s="9">
        <v>56721.26</v>
      </c>
      <c r="L11" s="10">
        <f t="shared" si="5"/>
        <v>0.07168573540278242</v>
      </c>
      <c r="M11" s="10">
        <f t="shared" si="6"/>
        <v>0.8602288248333891</v>
      </c>
      <c r="N11" s="11">
        <f t="shared" si="7"/>
        <v>29.99537810682179</v>
      </c>
      <c r="O11" s="11"/>
      <c r="P11" s="9">
        <v>1972</v>
      </c>
      <c r="Q11" s="9">
        <v>55117.4</v>
      </c>
      <c r="R11" s="10">
        <f t="shared" si="8"/>
        <v>0.09727230095634196</v>
      </c>
      <c r="S11" s="10">
        <f t="shared" si="9"/>
        <v>0.8754507086070776</v>
      </c>
      <c r="T11" s="11">
        <f t="shared" si="0"/>
        <v>27.95</v>
      </c>
      <c r="U11" s="3"/>
      <c r="V11" s="3"/>
      <c r="W11" s="10">
        <f t="shared" si="10"/>
        <v>0.9127447274522799</v>
      </c>
      <c r="X11" s="10">
        <f t="shared" si="11"/>
        <v>0.8602288248333891</v>
      </c>
      <c r="Y11" s="10">
        <f t="shared" si="1"/>
        <v>0.8754507086070776</v>
      </c>
      <c r="Z11" s="3"/>
      <c r="AA11" s="3"/>
      <c r="AB11" s="3"/>
      <c r="AC11" s="3"/>
      <c r="AD11" s="3"/>
      <c r="AE11" s="3"/>
      <c r="AF11" s="3"/>
      <c r="AG11" s="3"/>
    </row>
    <row r="12" spans="2:33" ht="15.75">
      <c r="B12" s="3"/>
      <c r="C12" s="3" t="s">
        <v>3</v>
      </c>
      <c r="D12" s="9">
        <v>1831</v>
      </c>
      <c r="E12" s="9">
        <v>51524.34</v>
      </c>
      <c r="F12" s="10">
        <f t="shared" si="2"/>
        <v>0.07514519725688296</v>
      </c>
      <c r="G12" s="10">
        <f t="shared" si="3"/>
        <v>0.9017423670825954</v>
      </c>
      <c r="H12" s="11">
        <f t="shared" si="4"/>
        <v>28.139999999999997</v>
      </c>
      <c r="I12" s="11"/>
      <c r="J12" s="9">
        <v>1921</v>
      </c>
      <c r="K12" s="9">
        <v>58259.11</v>
      </c>
      <c r="L12" s="10">
        <f t="shared" si="5"/>
        <v>0.07362930838034266</v>
      </c>
      <c r="M12" s="10">
        <f t="shared" si="6"/>
        <v>0.883551700564112</v>
      </c>
      <c r="N12" s="11">
        <f t="shared" si="7"/>
        <v>30.327490890161375</v>
      </c>
      <c r="O12" s="11"/>
      <c r="P12" s="9">
        <f>+P11</f>
        <v>1972</v>
      </c>
      <c r="Q12" s="9">
        <v>58052.22</v>
      </c>
      <c r="R12" s="10">
        <f t="shared" si="8"/>
        <v>0.10245173057915964</v>
      </c>
      <c r="S12" s="10">
        <f t="shared" si="9"/>
        <v>0.9220655752124368</v>
      </c>
      <c r="T12" s="11">
        <f t="shared" si="0"/>
        <v>29.438245436105476</v>
      </c>
      <c r="U12" s="3"/>
      <c r="V12" s="3"/>
      <c r="W12" s="10">
        <f t="shared" si="10"/>
        <v>0.9017423670825954</v>
      </c>
      <c r="X12" s="10">
        <f t="shared" si="11"/>
        <v>0.883551700564112</v>
      </c>
      <c r="Y12" s="10">
        <f t="shared" si="1"/>
        <v>0.9220655752124368</v>
      </c>
      <c r="Z12" s="3"/>
      <c r="AA12" s="3"/>
      <c r="AB12" s="3"/>
      <c r="AC12" s="3"/>
      <c r="AD12" s="3"/>
      <c r="AE12" s="3"/>
      <c r="AF12" s="3"/>
      <c r="AG12" s="3"/>
    </row>
    <row r="13" spans="2:33" ht="15.75">
      <c r="B13" s="3"/>
      <c r="C13" s="3" t="s">
        <v>4</v>
      </c>
      <c r="D13" s="9">
        <v>1827</v>
      </c>
      <c r="E13" s="9">
        <v>50205.96</v>
      </c>
      <c r="F13" s="10">
        <f t="shared" si="2"/>
        <v>0.07322241813618914</v>
      </c>
      <c r="G13" s="10">
        <f t="shared" si="3"/>
        <v>0.8786690176342696</v>
      </c>
      <c r="H13" s="11">
        <f t="shared" si="4"/>
        <v>27.48</v>
      </c>
      <c r="I13" s="11"/>
      <c r="J13" s="9">
        <v>1948</v>
      </c>
      <c r="K13" s="9">
        <v>59589.07</v>
      </c>
      <c r="L13" s="10">
        <f t="shared" si="5"/>
        <v>0.07531014481903046</v>
      </c>
      <c r="M13" s="10">
        <f t="shared" si="6"/>
        <v>0.9037217378283655</v>
      </c>
      <c r="N13" s="11">
        <f t="shared" si="7"/>
        <v>30.589871663244352</v>
      </c>
      <c r="O13" s="11"/>
      <c r="P13" s="9">
        <v>1974</v>
      </c>
      <c r="Q13" s="9">
        <v>58129.28</v>
      </c>
      <c r="R13" s="10">
        <f t="shared" si="8"/>
        <v>0.10258772762386233</v>
      </c>
      <c r="S13" s="10">
        <f t="shared" si="9"/>
        <v>0.9232895486147609</v>
      </c>
      <c r="T13" s="11">
        <f t="shared" si="0"/>
        <v>29.447456940222896</v>
      </c>
      <c r="U13" s="3"/>
      <c r="V13" s="3"/>
      <c r="W13" s="10">
        <f t="shared" si="10"/>
        <v>0.8786690176342696</v>
      </c>
      <c r="X13" s="10">
        <f t="shared" si="11"/>
        <v>0.9037217378283655</v>
      </c>
      <c r="Y13" s="10">
        <f t="shared" si="1"/>
        <v>0.9232895486147609</v>
      </c>
      <c r="Z13" s="3"/>
      <c r="AA13" s="3"/>
      <c r="AB13" s="3"/>
      <c r="AC13" s="3"/>
      <c r="AD13" s="3"/>
      <c r="AE13" s="3"/>
      <c r="AF13" s="3"/>
      <c r="AG13" s="3"/>
    </row>
    <row r="14" spans="2:33" ht="15.75">
      <c r="B14" s="3"/>
      <c r="C14" s="3" t="s">
        <v>5</v>
      </c>
      <c r="D14" s="9">
        <v>1850</v>
      </c>
      <c r="E14" s="9">
        <v>57257.5</v>
      </c>
      <c r="F14" s="10">
        <f t="shared" si="2"/>
        <v>0.08350667144762991</v>
      </c>
      <c r="G14" s="10">
        <f t="shared" si="3"/>
        <v>1.002080057371559</v>
      </c>
      <c r="H14" s="11">
        <f t="shared" si="4"/>
        <v>30.95</v>
      </c>
      <c r="I14" s="11"/>
      <c r="J14" s="9">
        <v>1952</v>
      </c>
      <c r="K14" s="9">
        <v>88879.64</v>
      </c>
      <c r="L14" s="10">
        <f t="shared" si="5"/>
        <v>0.11232829376030357</v>
      </c>
      <c r="M14" s="10">
        <f t="shared" si="6"/>
        <v>1.3479395251236428</v>
      </c>
      <c r="N14" s="11">
        <f t="shared" si="7"/>
        <v>45.532602459016395</v>
      </c>
      <c r="O14" s="11"/>
      <c r="P14" s="9">
        <v>1975</v>
      </c>
      <c r="Q14" s="9">
        <v>66772.18</v>
      </c>
      <c r="R14" s="10">
        <f t="shared" si="8"/>
        <v>0.11784089214061325</v>
      </c>
      <c r="S14" s="10">
        <f t="shared" si="9"/>
        <v>1.0605680292655193</v>
      </c>
      <c r="T14" s="11">
        <f t="shared" si="0"/>
        <v>33.80869873417721</v>
      </c>
      <c r="U14" s="3"/>
      <c r="V14" s="3"/>
      <c r="W14" s="10">
        <f t="shared" si="10"/>
        <v>1.002080057371559</v>
      </c>
      <c r="X14" s="10">
        <f t="shared" si="11"/>
        <v>1.3479395251236428</v>
      </c>
      <c r="Y14" s="10">
        <f t="shared" si="1"/>
        <v>1.0605680292655193</v>
      </c>
      <c r="Z14" s="3"/>
      <c r="AA14" s="3"/>
      <c r="AB14" s="3"/>
      <c r="AC14" s="3"/>
      <c r="AD14" s="3"/>
      <c r="AE14" s="3"/>
      <c r="AF14" s="3"/>
      <c r="AG14" s="3"/>
    </row>
    <row r="15" spans="2:33" ht="15.75">
      <c r="B15" s="3"/>
      <c r="C15" s="3" t="s">
        <v>6</v>
      </c>
      <c r="D15" s="9">
        <v>1828</v>
      </c>
      <c r="E15" s="9">
        <v>61420.8</v>
      </c>
      <c r="F15" s="10">
        <f t="shared" si="2"/>
        <v>0.08957859783697485</v>
      </c>
      <c r="G15" s="10">
        <f t="shared" si="3"/>
        <v>1.074943174043698</v>
      </c>
      <c r="H15" s="11">
        <f t="shared" si="4"/>
        <v>33.6</v>
      </c>
      <c r="I15" s="11"/>
      <c r="J15" s="9">
        <v>1944</v>
      </c>
      <c r="K15" s="9">
        <v>74009.65</v>
      </c>
      <c r="L15" s="10">
        <f t="shared" si="5"/>
        <v>0.09353523153668546</v>
      </c>
      <c r="M15" s="10">
        <f t="shared" si="6"/>
        <v>1.1224227784402256</v>
      </c>
      <c r="N15" s="11">
        <f t="shared" si="7"/>
        <v>38.07080761316872</v>
      </c>
      <c r="O15" s="11"/>
      <c r="P15" s="9"/>
      <c r="Q15" s="9">
        <v>68877</v>
      </c>
      <c r="R15" s="10">
        <f t="shared" si="8"/>
        <v>0.1215555209964542</v>
      </c>
      <c r="S15" s="10">
        <f t="shared" si="9"/>
        <v>1.0939996889680879</v>
      </c>
      <c r="T15" s="11"/>
      <c r="U15" s="3"/>
      <c r="V15" s="3"/>
      <c r="W15" s="10">
        <f t="shared" si="10"/>
        <v>1.074943174043698</v>
      </c>
      <c r="X15" s="10">
        <f t="shared" si="11"/>
        <v>1.1224227784402256</v>
      </c>
      <c r="Y15" s="10">
        <f t="shared" si="1"/>
        <v>1.0939996889680879</v>
      </c>
      <c r="Z15" s="3"/>
      <c r="AA15" s="3"/>
      <c r="AB15" s="3"/>
      <c r="AC15" s="3"/>
      <c r="AD15" s="3"/>
      <c r="AE15" s="3"/>
      <c r="AF15" s="3"/>
      <c r="AG15" s="3"/>
    </row>
    <row r="16" spans="2:33" ht="15.75">
      <c r="B16" s="3"/>
      <c r="C16" s="3" t="s">
        <v>7</v>
      </c>
      <c r="D16" s="9">
        <v>1836</v>
      </c>
      <c r="E16" s="9">
        <v>72118.08</v>
      </c>
      <c r="F16" s="10">
        <f t="shared" si="2"/>
        <v>0.105179946941342</v>
      </c>
      <c r="G16" s="10">
        <f t="shared" si="3"/>
        <v>1.2621593632961041</v>
      </c>
      <c r="H16" s="11">
        <f t="shared" si="4"/>
        <v>39.28</v>
      </c>
      <c r="I16" s="11"/>
      <c r="J16" s="9">
        <v>1944</v>
      </c>
      <c r="K16" s="9">
        <v>87310.54</v>
      </c>
      <c r="L16" s="10">
        <f t="shared" si="5"/>
        <v>0.11034522625756285</v>
      </c>
      <c r="M16" s="10">
        <f t="shared" si="6"/>
        <v>1.3241427150907543</v>
      </c>
      <c r="N16" s="11">
        <f t="shared" si="7"/>
        <v>44.91282921810699</v>
      </c>
      <c r="O16" s="11"/>
      <c r="P16" s="9"/>
      <c r="Q16" s="9">
        <v>73085</v>
      </c>
      <c r="R16" s="10">
        <f t="shared" si="8"/>
        <v>0.12898188440300615</v>
      </c>
      <c r="S16" s="10">
        <f t="shared" si="9"/>
        <v>1.1608369596270554</v>
      </c>
      <c r="T16" s="11"/>
      <c r="U16" s="3"/>
      <c r="V16" s="3"/>
      <c r="W16" s="10">
        <f t="shared" si="10"/>
        <v>1.2621593632961041</v>
      </c>
      <c r="X16" s="10">
        <f t="shared" si="11"/>
        <v>1.3241427150907543</v>
      </c>
      <c r="Y16" s="10">
        <f t="shared" si="1"/>
        <v>1.1608369596270554</v>
      </c>
      <c r="Z16" s="3"/>
      <c r="AA16" s="3"/>
      <c r="AB16" s="3"/>
      <c r="AC16" s="3"/>
      <c r="AD16" s="3"/>
      <c r="AE16" s="3"/>
      <c r="AF16" s="3"/>
      <c r="AG16" s="3"/>
    </row>
    <row r="17" spans="2:33" ht="15.75">
      <c r="B17" s="3"/>
      <c r="C17" s="3" t="s">
        <v>8</v>
      </c>
      <c r="D17" s="9">
        <v>1841</v>
      </c>
      <c r="E17" s="9">
        <v>72424.94</v>
      </c>
      <c r="F17" s="10">
        <f t="shared" si="2"/>
        <v>0.105627484070983</v>
      </c>
      <c r="G17" s="10">
        <f t="shared" si="3"/>
        <v>1.2675298088517961</v>
      </c>
      <c r="H17" s="11">
        <f t="shared" si="4"/>
        <v>39.34</v>
      </c>
      <c r="I17" s="11"/>
      <c r="J17" s="9">
        <v>1943</v>
      </c>
      <c r="K17" s="9">
        <v>71206.45</v>
      </c>
      <c r="L17" s="10">
        <f t="shared" si="5"/>
        <v>0.08999247784113851</v>
      </c>
      <c r="M17" s="10">
        <f t="shared" si="6"/>
        <v>1.079909734093662</v>
      </c>
      <c r="N17" s="11">
        <f t="shared" si="7"/>
        <v>36.64768399382398</v>
      </c>
      <c r="O17" s="11"/>
      <c r="P17" s="9"/>
      <c r="Q17" s="9">
        <v>65341</v>
      </c>
      <c r="R17" s="10">
        <f t="shared" si="8"/>
        <v>0.11531511676509305</v>
      </c>
      <c r="S17" s="10">
        <f t="shared" si="9"/>
        <v>1.0378360508858375</v>
      </c>
      <c r="T17" s="11"/>
      <c r="U17" s="3"/>
      <c r="V17" s="3"/>
      <c r="W17" s="10">
        <f t="shared" si="10"/>
        <v>1.2675298088517961</v>
      </c>
      <c r="X17" s="10">
        <f t="shared" si="11"/>
        <v>1.079909734093662</v>
      </c>
      <c r="Y17" s="10">
        <f t="shared" si="1"/>
        <v>1.0378360508858375</v>
      </c>
      <c r="Z17" s="3"/>
      <c r="AA17" s="3"/>
      <c r="AB17" s="3"/>
      <c r="AC17" s="3"/>
      <c r="AD17" s="3"/>
      <c r="AE17" s="3"/>
      <c r="AF17" s="3"/>
      <c r="AG17" s="3"/>
    </row>
    <row r="18" spans="2:33" ht="15.75">
      <c r="B18" s="3"/>
      <c r="C18" s="3" t="s">
        <v>9</v>
      </c>
      <c r="D18" s="9">
        <v>1834</v>
      </c>
      <c r="E18" s="9">
        <v>61805.8</v>
      </c>
      <c r="F18" s="10">
        <f t="shared" si="2"/>
        <v>0.09014009752709995</v>
      </c>
      <c r="G18" s="10">
        <f t="shared" si="3"/>
        <v>1.0816811703251994</v>
      </c>
      <c r="H18" s="11">
        <f t="shared" si="4"/>
        <v>33.7</v>
      </c>
      <c r="I18" s="11"/>
      <c r="J18" s="9">
        <v>1958</v>
      </c>
      <c r="K18" s="9">
        <v>63044.92</v>
      </c>
      <c r="L18" s="10">
        <f t="shared" si="5"/>
        <v>0.0796777337740661</v>
      </c>
      <c r="M18" s="10">
        <f t="shared" si="6"/>
        <v>0.9561328052887934</v>
      </c>
      <c r="N18" s="11">
        <f t="shared" si="7"/>
        <v>32.19863125638406</v>
      </c>
      <c r="O18" s="11"/>
      <c r="P18" s="9"/>
      <c r="Q18" s="9"/>
      <c r="R18" s="10">
        <f t="shared" si="8"/>
        <v>0</v>
      </c>
      <c r="S18" s="10">
        <f t="shared" si="9"/>
        <v>0</v>
      </c>
      <c r="T18" s="11"/>
      <c r="U18" s="3"/>
      <c r="V18" s="3"/>
      <c r="W18" s="10">
        <f t="shared" si="10"/>
        <v>1.0816811703251994</v>
      </c>
      <c r="X18" s="10">
        <f t="shared" si="11"/>
        <v>0.9561328052887934</v>
      </c>
      <c r="Y18" s="10"/>
      <c r="Z18" s="3"/>
      <c r="AA18" s="3"/>
      <c r="AB18" s="3"/>
      <c r="AC18" s="3"/>
      <c r="AD18" s="3"/>
      <c r="AE18" s="3"/>
      <c r="AF18" s="3"/>
      <c r="AG18" s="3"/>
    </row>
    <row r="19" spans="2:33" ht="15.75">
      <c r="B19" s="3"/>
      <c r="C19" s="3" t="s">
        <v>10</v>
      </c>
      <c r="D19" s="9">
        <v>1857</v>
      </c>
      <c r="E19" s="9">
        <v>55877.13</v>
      </c>
      <c r="F19" s="10">
        <f t="shared" si="2"/>
        <v>0.08149348358462218</v>
      </c>
      <c r="G19" s="10">
        <f t="shared" si="3"/>
        <v>0.9779218030154662</v>
      </c>
      <c r="H19" s="11">
        <f t="shared" si="4"/>
        <v>30.09</v>
      </c>
      <c r="I19" s="11"/>
      <c r="J19" s="9">
        <v>1958</v>
      </c>
      <c r="K19" s="9">
        <v>61178.76</v>
      </c>
      <c r="L19" s="10">
        <f t="shared" si="5"/>
        <v>0.07731923447452206</v>
      </c>
      <c r="M19" s="10">
        <f t="shared" si="6"/>
        <v>0.9278308136942648</v>
      </c>
      <c r="N19" s="11">
        <f t="shared" si="7"/>
        <v>31.245536261491317</v>
      </c>
      <c r="O19" s="11"/>
      <c r="P19" s="9"/>
      <c r="Q19" s="9"/>
      <c r="R19" s="10">
        <f t="shared" si="8"/>
        <v>0</v>
      </c>
      <c r="S19" s="10">
        <f t="shared" si="9"/>
        <v>0</v>
      </c>
      <c r="T19" s="11"/>
      <c r="U19" s="3"/>
      <c r="V19" s="3"/>
      <c r="W19" s="10">
        <f t="shared" si="10"/>
        <v>0.9779218030154662</v>
      </c>
      <c r="X19" s="10">
        <f t="shared" si="11"/>
        <v>0.9278308136942648</v>
      </c>
      <c r="Y19" s="10"/>
      <c r="Z19" s="3"/>
      <c r="AA19" s="3"/>
      <c r="AB19" s="3"/>
      <c r="AC19" s="3"/>
      <c r="AD19" s="3"/>
      <c r="AE19" s="3"/>
      <c r="AF19" s="3"/>
      <c r="AG19" s="3"/>
    </row>
    <row r="20" spans="2:33" ht="15.75">
      <c r="B20" s="3"/>
      <c r="C20" s="3" t="s">
        <v>11</v>
      </c>
      <c r="D20" s="9">
        <v>1827</v>
      </c>
      <c r="E20" s="9">
        <v>46570.23</v>
      </c>
      <c r="F20" s="10">
        <f t="shared" si="2"/>
        <v>0.06791992133520601</v>
      </c>
      <c r="G20" s="10">
        <f t="shared" si="3"/>
        <v>0.8150390560224721</v>
      </c>
      <c r="H20" s="11">
        <f t="shared" si="4"/>
        <v>25.490000000000002</v>
      </c>
      <c r="I20" s="11"/>
      <c r="J20" s="9">
        <v>1975</v>
      </c>
      <c r="K20" s="9">
        <v>56349.84</v>
      </c>
      <c r="L20" s="10">
        <f t="shared" si="5"/>
        <v>0.07121632559342167</v>
      </c>
      <c r="M20" s="10">
        <f t="shared" si="6"/>
        <v>0.85459590712106</v>
      </c>
      <c r="N20" s="11">
        <f t="shared" si="7"/>
        <v>28.531564556962024</v>
      </c>
      <c r="O20" s="11"/>
      <c r="P20" s="9"/>
      <c r="Q20" s="9"/>
      <c r="R20" s="10">
        <f t="shared" si="8"/>
        <v>0</v>
      </c>
      <c r="S20" s="10">
        <f t="shared" si="9"/>
        <v>0</v>
      </c>
      <c r="T20" s="11"/>
      <c r="U20" s="3"/>
      <c r="V20" s="3"/>
      <c r="W20" s="10">
        <f t="shared" si="10"/>
        <v>0.8150390560224721</v>
      </c>
      <c r="X20" s="10">
        <f t="shared" si="11"/>
        <v>0.85459590712106</v>
      </c>
      <c r="Y20" s="10"/>
      <c r="Z20" s="3"/>
      <c r="AA20" s="3"/>
      <c r="AB20" s="3"/>
      <c r="AC20" s="3"/>
      <c r="AD20" s="3"/>
      <c r="AE20" s="3"/>
      <c r="AF20" s="3"/>
      <c r="AG20" s="3"/>
    </row>
    <row r="21" spans="2:33" ht="15.75">
      <c r="B21" s="3"/>
      <c r="C21" s="3"/>
      <c r="D21" s="12">
        <f>SUM(D9:D20)</f>
        <v>22024</v>
      </c>
      <c r="E21" s="12">
        <f>SUM(E9:E20)</f>
        <v>685663.78</v>
      </c>
      <c r="F21" s="13">
        <f>SUM(F9:F20)</f>
        <v>0.9999999999999999</v>
      </c>
      <c r="G21" s="12"/>
      <c r="H21" s="14">
        <f>AVERAGE(H9:H20)</f>
        <v>31.126668942290184</v>
      </c>
      <c r="I21" s="14"/>
      <c r="J21" s="12">
        <f>SUM(J9:J20)</f>
        <v>23251</v>
      </c>
      <c r="K21" s="12">
        <f>SUM(K9:K20)</f>
        <v>791248.91</v>
      </c>
      <c r="L21" s="13">
        <f>SUM(L9:L20)</f>
        <v>0.9999999999999998</v>
      </c>
      <c r="M21" s="12"/>
      <c r="N21" s="14">
        <f>AVERAGE(N9:N20)</f>
        <v>34.01272943365081</v>
      </c>
      <c r="O21" s="14"/>
      <c r="P21" s="12">
        <f>SUM(P9:P20)</f>
        <v>11816</v>
      </c>
      <c r="Q21" s="12">
        <f>SUM(Q9:Q20)</f>
        <v>566629.96</v>
      </c>
      <c r="R21" s="13">
        <f>SUM(R9:R20)</f>
        <v>1</v>
      </c>
      <c r="S21" s="12"/>
      <c r="T21" s="14">
        <f>AVERAGE(T9:T20)</f>
        <v>30.4107335184176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2:33" ht="15.75">
      <c r="B22" s="3"/>
      <c r="C22" s="3" t="s">
        <v>20</v>
      </c>
      <c r="D22" s="9">
        <v>12</v>
      </c>
      <c r="E22" s="9">
        <v>12</v>
      </c>
      <c r="F22" s="9"/>
      <c r="G22" s="9"/>
      <c r="H22" s="3"/>
      <c r="I22" s="3"/>
      <c r="J22" s="9">
        <v>12</v>
      </c>
      <c r="K22" s="9">
        <v>12</v>
      </c>
      <c r="L22" s="9"/>
      <c r="M22" s="9"/>
      <c r="N22" s="3"/>
      <c r="O22" s="3"/>
      <c r="P22" s="9">
        <v>6</v>
      </c>
      <c r="Q22" s="9">
        <v>9</v>
      </c>
      <c r="R22" s="9"/>
      <c r="S22" s="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5.75">
      <c r="B23" s="3"/>
      <c r="C23" s="3" t="s">
        <v>19</v>
      </c>
      <c r="D23" s="9">
        <f>+D21/D22</f>
        <v>1835.3333333333333</v>
      </c>
      <c r="E23" s="9">
        <f>+E21/E22</f>
        <v>57138.64833333334</v>
      </c>
      <c r="F23" s="9"/>
      <c r="G23" s="9"/>
      <c r="H23" s="11">
        <f>+E23/D23</f>
        <v>31.132572648020346</v>
      </c>
      <c r="I23" s="11"/>
      <c r="J23" s="9">
        <f>+J21/J22</f>
        <v>1937.5833333333333</v>
      </c>
      <c r="K23" s="9">
        <f>+K21/K22</f>
        <v>65937.40916666666</v>
      </c>
      <c r="L23" s="9"/>
      <c r="M23" s="9"/>
      <c r="N23" s="11">
        <f>+K23/J23</f>
        <v>34.03074749473141</v>
      </c>
      <c r="O23" s="11"/>
      <c r="P23" s="9">
        <f>+P21/P22</f>
        <v>1969.3333333333333</v>
      </c>
      <c r="Q23" s="9">
        <f>+Q21/Q22</f>
        <v>62958.88444444444</v>
      </c>
      <c r="R23" s="9"/>
      <c r="S23" s="9"/>
      <c r="T23" s="11">
        <f>+Q23/P23</f>
        <v>31.96964342134958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2:33" ht="15.75">
      <c r="B24" s="3"/>
      <c r="C24" s="3"/>
      <c r="D24" s="9"/>
      <c r="E24" s="9"/>
      <c r="F24" s="9"/>
      <c r="G24" s="9"/>
      <c r="H24" s="11"/>
      <c r="I24" s="11"/>
      <c r="J24" s="9"/>
      <c r="K24" s="9"/>
      <c r="L24" s="9"/>
      <c r="M24" s="9"/>
      <c r="N24" s="11"/>
      <c r="O24" s="11"/>
      <c r="P24" s="9"/>
      <c r="Q24" s="9"/>
      <c r="R24" s="9"/>
      <c r="S24" s="9"/>
      <c r="T24" s="11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2:33" ht="15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2:33" ht="15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2:33" ht="15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2:33" ht="15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2:33" ht="15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ht="15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ht="15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3" ht="15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33" ht="15.75">
      <c r="B33" s="3"/>
      <c r="C33" s="3"/>
      <c r="D33" s="3">
        <v>1999</v>
      </c>
      <c r="E33" s="3">
        <v>2000</v>
      </c>
      <c r="F33" s="3"/>
      <c r="G33" s="3"/>
      <c r="H33" s="3">
        <v>2001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4:8" ht="15.75">
      <c r="D34" s="1">
        <f>+E9</f>
        <v>52153</v>
      </c>
      <c r="E34" s="1">
        <f>+K9</f>
        <v>57203.5</v>
      </c>
      <c r="F34" s="1"/>
      <c r="G34" s="1"/>
      <c r="H34" s="1">
        <f aca="true" t="shared" si="12" ref="H34:H39">+Q9</f>
        <v>60925.72</v>
      </c>
    </row>
    <row r="35" spans="4:8" ht="15.75">
      <c r="D35" s="1">
        <f aca="true" t="shared" si="13" ref="D35:D45">+E10</f>
        <v>52153</v>
      </c>
      <c r="E35" s="1">
        <f aca="true" t="shared" si="14" ref="E35:E45">+K10</f>
        <v>57496.17</v>
      </c>
      <c r="F35" s="1"/>
      <c r="G35" s="1"/>
      <c r="H35" s="1">
        <f t="shared" si="12"/>
        <v>60330.16</v>
      </c>
    </row>
    <row r="36" spans="4:8" ht="15.75">
      <c r="D36" s="1">
        <f t="shared" si="13"/>
        <v>52153</v>
      </c>
      <c r="E36" s="1">
        <f t="shared" si="14"/>
        <v>56721.26</v>
      </c>
      <c r="F36" s="1"/>
      <c r="G36" s="1"/>
      <c r="H36" s="1">
        <f t="shared" si="12"/>
        <v>55117.4</v>
      </c>
    </row>
    <row r="37" spans="4:8" ht="15.75">
      <c r="D37" s="1">
        <f t="shared" si="13"/>
        <v>51524.34</v>
      </c>
      <c r="E37" s="1">
        <f t="shared" si="14"/>
        <v>58259.11</v>
      </c>
      <c r="F37" s="1"/>
      <c r="G37" s="1"/>
      <c r="H37" s="1">
        <f t="shared" si="12"/>
        <v>58052.22</v>
      </c>
    </row>
    <row r="38" spans="4:8" ht="15.75">
      <c r="D38" s="1">
        <f t="shared" si="13"/>
        <v>50205.96</v>
      </c>
      <c r="E38" s="1">
        <f t="shared" si="14"/>
        <v>59589.07</v>
      </c>
      <c r="F38" s="1"/>
      <c r="G38" s="1"/>
      <c r="H38" s="1">
        <f t="shared" si="12"/>
        <v>58129.28</v>
      </c>
    </row>
    <row r="39" spans="4:8" ht="15.75">
      <c r="D39" s="1">
        <f t="shared" si="13"/>
        <v>57257.5</v>
      </c>
      <c r="E39" s="1">
        <f t="shared" si="14"/>
        <v>88879.64</v>
      </c>
      <c r="F39" s="1"/>
      <c r="G39" s="1"/>
      <c r="H39" s="1">
        <f t="shared" si="12"/>
        <v>66772.18</v>
      </c>
    </row>
    <row r="40" spans="4:8" ht="15.75">
      <c r="D40" s="1">
        <f t="shared" si="13"/>
        <v>61420.8</v>
      </c>
      <c r="E40" s="1">
        <f t="shared" si="14"/>
        <v>74009.65</v>
      </c>
      <c r="F40" s="1"/>
      <c r="G40" s="1"/>
      <c r="H40" s="1"/>
    </row>
    <row r="41" spans="4:8" ht="15.75">
      <c r="D41" s="1">
        <f t="shared" si="13"/>
        <v>72118.08</v>
      </c>
      <c r="E41" s="1">
        <f t="shared" si="14"/>
        <v>87310.54</v>
      </c>
      <c r="F41" s="1"/>
      <c r="G41" s="1"/>
      <c r="H41" s="1"/>
    </row>
    <row r="42" spans="4:8" ht="15.75">
      <c r="D42" s="1">
        <f t="shared" si="13"/>
        <v>72424.94</v>
      </c>
      <c r="E42" s="1">
        <f t="shared" si="14"/>
        <v>71206.45</v>
      </c>
      <c r="F42" s="1"/>
      <c r="G42" s="1"/>
      <c r="H42" s="1"/>
    </row>
    <row r="43" spans="4:8" ht="15.75">
      <c r="D43" s="1">
        <f t="shared" si="13"/>
        <v>61805.8</v>
      </c>
      <c r="E43" s="1">
        <f t="shared" si="14"/>
        <v>63044.92</v>
      </c>
      <c r="F43" s="1"/>
      <c r="G43" s="1"/>
      <c r="H43" s="1"/>
    </row>
    <row r="44" spans="4:8" ht="15.75">
      <c r="D44" s="1">
        <f t="shared" si="13"/>
        <v>55877.13</v>
      </c>
      <c r="E44" s="1">
        <f t="shared" si="14"/>
        <v>61178.76</v>
      </c>
      <c r="F44" s="1"/>
      <c r="G44" s="1"/>
      <c r="H44" s="1"/>
    </row>
    <row r="45" spans="4:8" ht="15.75">
      <c r="D45" s="1">
        <f t="shared" si="13"/>
        <v>46570.23</v>
      </c>
      <c r="E45" s="1">
        <f t="shared" si="14"/>
        <v>56349.84</v>
      </c>
      <c r="F45" s="1"/>
      <c r="G45" s="1"/>
      <c r="H45" s="1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Information Services</cp:lastModifiedBy>
  <cp:lastPrinted>2001-10-23T21:16:32Z</cp:lastPrinted>
  <dcterms:created xsi:type="dcterms:W3CDTF">2001-07-18T16:08:39Z</dcterms:created>
  <dcterms:modified xsi:type="dcterms:W3CDTF">2001-10-23T21:16:46Z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010961</vt:lpwstr>
  </property>
  <property fmtid="{D5CDD505-2E9C-101B-9397-08002B2CF9AE}" pid="6" name="IsConfidenti">
    <vt:lpwstr>0</vt:lpwstr>
  </property>
  <property fmtid="{D5CDD505-2E9C-101B-9397-08002B2CF9AE}" pid="7" name="Dat">
    <vt:lpwstr>2001-10-24T00:00:00Z</vt:lpwstr>
  </property>
  <property fmtid="{D5CDD505-2E9C-101B-9397-08002B2CF9AE}" pid="8" name="CaseTy">
    <vt:lpwstr>Tariff Revision</vt:lpwstr>
  </property>
  <property fmtid="{D5CDD505-2E9C-101B-9397-08002B2CF9AE}" pid="9" name="OpenedDa">
    <vt:lpwstr>2001-07-03T00:00:00Z</vt:lpwstr>
  </property>
  <property fmtid="{D5CDD505-2E9C-101B-9397-08002B2CF9AE}" pid="10" name="Pref">
    <vt:lpwstr>UW</vt:lpwstr>
  </property>
  <property fmtid="{D5CDD505-2E9C-101B-9397-08002B2CF9AE}" pid="11" name="CaseCompanyNam">
    <vt:lpwstr>American Water Resources, Inc.</vt:lpwstr>
  </property>
  <property fmtid="{D5CDD505-2E9C-101B-9397-08002B2CF9AE}" pid="12" name="IndustryCo">
    <vt:lpwstr>160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