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1.bin" ContentType="application/vnd.openxmlformats-officedocument.spreadsheetml.customProperty"/>
  <Override PartName="/xl/customProperty30.bin" ContentType="application/vnd.openxmlformats-officedocument.spreadsheetml.customProperty"/>
  <Override PartName="/xl/customProperty29.bin" ContentType="application/vnd.openxmlformats-officedocument.spreadsheetml.customProperty"/>
  <Override PartName="/xl/customProperty32.bin" ContentType="application/vnd.openxmlformats-officedocument.spreadsheetml.customProperty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28.bin" ContentType="application/vnd.openxmlformats-officedocument.spreadsheetml.customProperty"/>
  <Override PartName="/xl/customProperty27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ates\Public\Decoupling\2025 Decoupling Filing\Filed on 3-28-2025\"/>
    </mc:Choice>
  </mc:AlternateContent>
  <bookViews>
    <workbookView xWindow="0" yWindow="0" windowWidth="28800" windowHeight="12300" tabRatio="889" activeTab="1"/>
  </bookViews>
  <sheets>
    <sheet name="Delivery Rate Change Calc" sheetId="56" r:id="rId1"/>
    <sheet name="Summary of Rates" sheetId="57" r:id="rId2"/>
    <sheet name="RateDev (31,31T,41,41T,86,86T)" sheetId="97" r:id="rId3"/>
    <sheet name="Rate Test" sheetId="59" r:id="rId4"/>
    <sheet name="Rate and Revenue Impacts--&gt;" sheetId="46" r:id="rId5"/>
    <sheet name="Rate Impacts Sch 142" sheetId="117" r:id="rId6"/>
    <sheet name="Typical Res Bill Sch 142" sheetId="118" r:id="rId7"/>
    <sheet name="Sch. 142" sheetId="119" r:id="rId8"/>
    <sheet name="Balances -&gt;" sheetId="51" r:id="rId9"/>
    <sheet name="Deferral Balance" sheetId="61" r:id="rId10"/>
    <sheet name="Historic Account Balances" sheetId="23" r:id="rId11"/>
    <sheet name="Amort Estimate" sheetId="62" r:id="rId12"/>
    <sheet name="Work Papers--&gt;" sheetId="36" r:id="rId13"/>
    <sheet name="Sch23&amp;53 Deferral Calc" sheetId="110" r:id="rId14"/>
    <sheet name="Sch31&amp;31T Deferral Calc" sheetId="111" r:id="rId15"/>
    <sheet name="Sch41&amp;86 Deferral Calc" sheetId="112" r:id="rId16"/>
    <sheet name="F2024 Forecast" sheetId="21" r:id="rId17"/>
    <sheet name="2024 Weather Adj." sheetId="121" r:id="rId18"/>
    <sheet name="Conversion Factor--&gt;" sheetId="98" r:id="rId19"/>
    <sheet name="2022 GRC Conversion Factor" sheetId="114" r:id="rId20"/>
    <sheet name="2024 GRC Conversion Factor" sheetId="101" r:id="rId21"/>
    <sheet name="Transfer to Amort -&gt;" sheetId="65" r:id="rId22"/>
    <sheet name="Gas Transfer to Amort" sheetId="64" r:id="rId23"/>
    <sheet name="2024 GRC Filings--&gt;" sheetId="115" r:id="rId24"/>
    <sheet name="WP - Gas Blended Rate" sheetId="102" r:id="rId25"/>
    <sheet name="Exh. JDT-7 (Del Rev Rates)" sheetId="116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_____six6" localSheetId="2" hidden="1">{#N/A,#N/A,FALSE,"CRPT";#N/A,#N/A,FALSE,"TREND";#N/A,#N/A,FALSE,"%Curve"}</definedName>
    <definedName name="_____________________six6" localSheetId="13" hidden="1">{#N/A,#N/A,FALSE,"CRPT";#N/A,#N/A,FALSE,"TREND";#N/A,#N/A,FALSE,"%Curve"}</definedName>
    <definedName name="_____________________six6" localSheetId="14" hidden="1">{#N/A,#N/A,FALSE,"CRPT";#N/A,#N/A,FALSE,"TREND";#N/A,#N/A,FALSE,"%Curve"}</definedName>
    <definedName name="_____________________six6" localSheetId="15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2" hidden="1">{#N/A,#N/A,FALSE,"CRPT";#N/A,#N/A,FALSE,"TREND";#N/A,#N/A,FALSE,"%Curve"}</definedName>
    <definedName name="____________________six6" localSheetId="13" hidden="1">{#N/A,#N/A,FALSE,"CRPT";#N/A,#N/A,FALSE,"TREND";#N/A,#N/A,FALSE,"%Curve"}</definedName>
    <definedName name="____________________six6" localSheetId="14" hidden="1">{#N/A,#N/A,FALSE,"CRPT";#N/A,#N/A,FALSE,"TREND";#N/A,#N/A,FALSE,"%Curve"}</definedName>
    <definedName name="____________________six6" localSheetId="15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2" hidden="1">{#N/A,#N/A,FALSE,"schA"}</definedName>
    <definedName name="____________________www1" localSheetId="13" hidden="1">{#N/A,#N/A,FALSE,"schA"}</definedName>
    <definedName name="____________________www1" localSheetId="14" hidden="1">{#N/A,#N/A,FALSE,"schA"}</definedName>
    <definedName name="____________________www1" localSheetId="15" hidden="1">{#N/A,#N/A,FALSE,"schA"}</definedName>
    <definedName name="____________________www1" hidden="1">{#N/A,#N/A,FALSE,"schA"}</definedName>
    <definedName name="__________________six6" localSheetId="2" hidden="1">{#N/A,#N/A,FALSE,"CRPT";#N/A,#N/A,FALSE,"TREND";#N/A,#N/A,FALSE,"%Curve"}</definedName>
    <definedName name="__________________six6" localSheetId="13" hidden="1">{#N/A,#N/A,FALSE,"CRPT";#N/A,#N/A,FALSE,"TREND";#N/A,#N/A,FALSE,"%Curve"}</definedName>
    <definedName name="__________________six6" localSheetId="14" hidden="1">{#N/A,#N/A,FALSE,"CRPT";#N/A,#N/A,FALSE,"TREND";#N/A,#N/A,FALSE,"%Curve"}</definedName>
    <definedName name="__________________six6" localSheetId="15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2" hidden="1">{#N/A,#N/A,FALSE,"schA"}</definedName>
    <definedName name="__________________www1" localSheetId="13" hidden="1">{#N/A,#N/A,FALSE,"schA"}</definedName>
    <definedName name="__________________www1" localSheetId="14" hidden="1">{#N/A,#N/A,FALSE,"schA"}</definedName>
    <definedName name="__________________www1" localSheetId="15" hidden="1">{#N/A,#N/A,FALSE,"schA"}</definedName>
    <definedName name="__________________www1" hidden="1">{#N/A,#N/A,FALSE,"schA"}</definedName>
    <definedName name="_________________six6" localSheetId="2" hidden="1">{#N/A,#N/A,FALSE,"CRPT";#N/A,#N/A,FALSE,"TREND";#N/A,#N/A,FALSE,"%Curve"}</definedName>
    <definedName name="_________________six6" localSheetId="13" hidden="1">{#N/A,#N/A,FALSE,"CRPT";#N/A,#N/A,FALSE,"TREND";#N/A,#N/A,FALSE,"%Curve"}</definedName>
    <definedName name="_________________six6" localSheetId="14" hidden="1">{#N/A,#N/A,FALSE,"CRPT";#N/A,#N/A,FALSE,"TREND";#N/A,#N/A,FALSE,"%Curve"}</definedName>
    <definedName name="_________________six6" localSheetId="15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2" hidden="1">{#N/A,#N/A,FALSE,"schA"}</definedName>
    <definedName name="_________________www1" localSheetId="13" hidden="1">{#N/A,#N/A,FALSE,"schA"}</definedName>
    <definedName name="_________________www1" localSheetId="14" hidden="1">{#N/A,#N/A,FALSE,"schA"}</definedName>
    <definedName name="_________________www1" localSheetId="15" hidden="1">{#N/A,#N/A,FALSE,"schA"}</definedName>
    <definedName name="_________________www1" hidden="1">{#N/A,#N/A,FALSE,"schA"}</definedName>
    <definedName name="________________six6" localSheetId="2" hidden="1">{#N/A,#N/A,FALSE,"CRPT";#N/A,#N/A,FALSE,"TREND";#N/A,#N/A,FALSE,"%Curve"}</definedName>
    <definedName name="________________six6" localSheetId="13" hidden="1">{#N/A,#N/A,FALSE,"CRPT";#N/A,#N/A,FALSE,"TREND";#N/A,#N/A,FALSE,"%Curve"}</definedName>
    <definedName name="________________six6" localSheetId="14" hidden="1">{#N/A,#N/A,FALSE,"CRPT";#N/A,#N/A,FALSE,"TREND";#N/A,#N/A,FALSE,"%Curve"}</definedName>
    <definedName name="________________six6" localSheetId="15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2" hidden="1">{#N/A,#N/A,FALSE,"schA"}</definedName>
    <definedName name="________________www1" localSheetId="13" hidden="1">{#N/A,#N/A,FALSE,"schA"}</definedName>
    <definedName name="________________www1" localSheetId="14" hidden="1">{#N/A,#N/A,FALSE,"schA"}</definedName>
    <definedName name="________________www1" localSheetId="15" hidden="1">{#N/A,#N/A,FALSE,"schA"}</definedName>
    <definedName name="________________www1" hidden="1">{#N/A,#N/A,FALSE,"schA"}</definedName>
    <definedName name="_______________six6" localSheetId="2" hidden="1">{#N/A,#N/A,FALSE,"CRPT";#N/A,#N/A,FALSE,"TREND";#N/A,#N/A,FALSE,"%Curve"}</definedName>
    <definedName name="_______________six6" localSheetId="13" hidden="1">{#N/A,#N/A,FALSE,"CRPT";#N/A,#N/A,FALSE,"TREND";#N/A,#N/A,FALSE,"%Curve"}</definedName>
    <definedName name="_______________six6" localSheetId="14" hidden="1">{#N/A,#N/A,FALSE,"CRPT";#N/A,#N/A,FALSE,"TREND";#N/A,#N/A,FALSE,"%Curve"}</definedName>
    <definedName name="_______________six6" localSheetId="15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2" hidden="1">{#N/A,#N/A,FALSE,"schA"}</definedName>
    <definedName name="_______________www1" localSheetId="13" hidden="1">{#N/A,#N/A,FALSE,"schA"}</definedName>
    <definedName name="_______________www1" localSheetId="14" hidden="1">{#N/A,#N/A,FALSE,"schA"}</definedName>
    <definedName name="_______________www1" localSheetId="15" hidden="1">{#N/A,#N/A,FALSE,"schA"}</definedName>
    <definedName name="_______________www1" hidden="1">{#N/A,#N/A,FALSE,"schA"}</definedName>
    <definedName name="______________six6" localSheetId="2" hidden="1">{#N/A,#N/A,FALSE,"CRPT";#N/A,#N/A,FALSE,"TREND";#N/A,#N/A,FALSE,"%Curve"}</definedName>
    <definedName name="______________six6" localSheetId="13" hidden="1">{#N/A,#N/A,FALSE,"CRPT";#N/A,#N/A,FALSE,"TREND";#N/A,#N/A,FALSE,"%Curve"}</definedName>
    <definedName name="______________six6" localSheetId="14" hidden="1">{#N/A,#N/A,FALSE,"CRPT";#N/A,#N/A,FALSE,"TREND";#N/A,#N/A,FALSE,"%Curve"}</definedName>
    <definedName name="______________six6" localSheetId="15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2" hidden="1">{#N/A,#N/A,FALSE,"schA"}</definedName>
    <definedName name="______________www1" localSheetId="13" hidden="1">{#N/A,#N/A,FALSE,"schA"}</definedName>
    <definedName name="______________www1" localSheetId="14" hidden="1">{#N/A,#N/A,FALSE,"schA"}</definedName>
    <definedName name="______________www1" localSheetId="15" hidden="1">{#N/A,#N/A,FALSE,"schA"}</definedName>
    <definedName name="______________www1" hidden="1">{#N/A,#N/A,FALSE,"schA"}</definedName>
    <definedName name="_____________six6" localSheetId="2" hidden="1">{#N/A,#N/A,FALSE,"CRPT";#N/A,#N/A,FALSE,"TREND";#N/A,#N/A,FALSE,"%Curve"}</definedName>
    <definedName name="_____________six6" localSheetId="13" hidden="1">{#N/A,#N/A,FALSE,"CRPT";#N/A,#N/A,FALSE,"TREND";#N/A,#N/A,FALSE,"%Curve"}</definedName>
    <definedName name="_____________six6" localSheetId="14" hidden="1">{#N/A,#N/A,FALSE,"CRPT";#N/A,#N/A,FALSE,"TREND";#N/A,#N/A,FALSE,"%Curve"}</definedName>
    <definedName name="_____________six6" localSheetId="15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2" hidden="1">{#N/A,#N/A,FALSE,"schA"}</definedName>
    <definedName name="_____________www1" localSheetId="13" hidden="1">{#N/A,#N/A,FALSE,"schA"}</definedName>
    <definedName name="_____________www1" localSheetId="14" hidden="1">{#N/A,#N/A,FALSE,"schA"}</definedName>
    <definedName name="_____________www1" localSheetId="15" hidden="1">{#N/A,#N/A,FALSE,"schA"}</definedName>
    <definedName name="_____________www1" hidden="1">{#N/A,#N/A,FALSE,"schA"}</definedName>
    <definedName name="____________six6" localSheetId="2" hidden="1">{#N/A,#N/A,FALSE,"CRPT";#N/A,#N/A,FALSE,"TREND";#N/A,#N/A,FALSE,"%Curve"}</definedName>
    <definedName name="____________six6" localSheetId="13" hidden="1">{#N/A,#N/A,FALSE,"CRPT";#N/A,#N/A,FALSE,"TREND";#N/A,#N/A,FALSE,"%Curve"}</definedName>
    <definedName name="____________six6" localSheetId="14" hidden="1">{#N/A,#N/A,FALSE,"CRPT";#N/A,#N/A,FALSE,"TREND";#N/A,#N/A,FALSE,"%Curve"}</definedName>
    <definedName name="____________six6" localSheetId="15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2" hidden="1">{#N/A,#N/A,FALSE,"schA"}</definedName>
    <definedName name="____________www1" localSheetId="13" hidden="1">{#N/A,#N/A,FALSE,"schA"}</definedName>
    <definedName name="____________www1" localSheetId="14" hidden="1">{#N/A,#N/A,FALSE,"schA"}</definedName>
    <definedName name="____________www1" localSheetId="15" hidden="1">{#N/A,#N/A,FALSE,"schA"}</definedName>
    <definedName name="____________www1" hidden="1">{#N/A,#N/A,FALSE,"schA"}</definedName>
    <definedName name="___________six6" localSheetId="2" hidden="1">{#N/A,#N/A,FALSE,"CRPT";#N/A,#N/A,FALSE,"TREND";#N/A,#N/A,FALSE,"%Curve"}</definedName>
    <definedName name="___________six6" localSheetId="13" hidden="1">{#N/A,#N/A,FALSE,"CRPT";#N/A,#N/A,FALSE,"TREND";#N/A,#N/A,FALSE,"%Curve"}</definedName>
    <definedName name="___________six6" localSheetId="14" hidden="1">{#N/A,#N/A,FALSE,"CRPT";#N/A,#N/A,FALSE,"TREND";#N/A,#N/A,FALSE,"%Curve"}</definedName>
    <definedName name="___________six6" localSheetId="15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2" hidden="1">{#N/A,#N/A,FALSE,"schA"}</definedName>
    <definedName name="___________www1" localSheetId="13" hidden="1">{#N/A,#N/A,FALSE,"schA"}</definedName>
    <definedName name="___________www1" localSheetId="14" hidden="1">{#N/A,#N/A,FALSE,"schA"}</definedName>
    <definedName name="___________www1" localSheetId="15" hidden="1">{#N/A,#N/A,FALSE,"schA"}</definedName>
    <definedName name="___________www1" hidden="1">{#N/A,#N/A,FALSE,"schA"}</definedName>
    <definedName name="__________six6" localSheetId="2" hidden="1">{#N/A,#N/A,FALSE,"CRPT";#N/A,#N/A,FALSE,"TREND";#N/A,#N/A,FALSE,"%Curve"}</definedName>
    <definedName name="__________six6" localSheetId="13" hidden="1">{#N/A,#N/A,FALSE,"CRPT";#N/A,#N/A,FALSE,"TREND";#N/A,#N/A,FALSE,"%Curve"}</definedName>
    <definedName name="__________six6" localSheetId="14" hidden="1">{#N/A,#N/A,FALSE,"CRPT";#N/A,#N/A,FALSE,"TREND";#N/A,#N/A,FALSE,"%Curve"}</definedName>
    <definedName name="__________six6" localSheetId="15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2" hidden="1">{#N/A,#N/A,FALSE,"schA"}</definedName>
    <definedName name="__________www1" localSheetId="13" hidden="1">{#N/A,#N/A,FALSE,"schA"}</definedName>
    <definedName name="__________www1" localSheetId="14" hidden="1">{#N/A,#N/A,FALSE,"schA"}</definedName>
    <definedName name="__________www1" localSheetId="15" hidden="1">{#N/A,#N/A,FALSE,"schA"}</definedName>
    <definedName name="__________www1" hidden="1">{#N/A,#N/A,FALSE,"schA"}</definedName>
    <definedName name="_________six6" localSheetId="2" hidden="1">{#N/A,#N/A,FALSE,"CRPT";#N/A,#N/A,FALSE,"TREND";#N/A,#N/A,FALSE,"%Curve"}</definedName>
    <definedName name="_________six6" localSheetId="13" hidden="1">{#N/A,#N/A,FALSE,"CRPT";#N/A,#N/A,FALSE,"TREND";#N/A,#N/A,FALSE,"%Curve"}</definedName>
    <definedName name="_________six6" localSheetId="14" hidden="1">{#N/A,#N/A,FALSE,"CRPT";#N/A,#N/A,FALSE,"TREND";#N/A,#N/A,FALSE,"%Curve"}</definedName>
    <definedName name="_________six6" localSheetId="15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2" hidden="1">{#N/A,#N/A,FALSE,"schA"}</definedName>
    <definedName name="_________www1" localSheetId="13" hidden="1">{#N/A,#N/A,FALSE,"schA"}</definedName>
    <definedName name="_________www1" localSheetId="14" hidden="1">{#N/A,#N/A,FALSE,"schA"}</definedName>
    <definedName name="_________www1" localSheetId="15" hidden="1">{#N/A,#N/A,FALSE,"schA"}</definedName>
    <definedName name="_________www1" hidden="1">{#N/A,#N/A,FALSE,"schA"}</definedName>
    <definedName name="________six6" localSheetId="2" hidden="1">{#N/A,#N/A,FALSE,"CRPT";#N/A,#N/A,FALSE,"TREND";#N/A,#N/A,FALSE,"%Curve"}</definedName>
    <definedName name="________six6" localSheetId="13" hidden="1">{#N/A,#N/A,FALSE,"CRPT";#N/A,#N/A,FALSE,"TREND";#N/A,#N/A,FALSE,"%Curve"}</definedName>
    <definedName name="________six6" localSheetId="14" hidden="1">{#N/A,#N/A,FALSE,"CRPT";#N/A,#N/A,FALSE,"TREND";#N/A,#N/A,FALSE,"%Curve"}</definedName>
    <definedName name="________six6" localSheetId="15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2" hidden="1">{#N/A,#N/A,FALSE,"schA"}</definedName>
    <definedName name="________www1" localSheetId="13" hidden="1">{#N/A,#N/A,FALSE,"schA"}</definedName>
    <definedName name="________www1" localSheetId="14" hidden="1">{#N/A,#N/A,FALSE,"schA"}</definedName>
    <definedName name="________www1" localSheetId="15" hidden="1">{#N/A,#N/A,FALSE,"schA"}</definedName>
    <definedName name="________www1" hidden="1">{#N/A,#N/A,FALSE,"schA"}</definedName>
    <definedName name="_______ex1" localSheetId="2" hidden="1">{#N/A,#N/A,FALSE,"Summ";#N/A,#N/A,FALSE,"General"}</definedName>
    <definedName name="_______ex1" localSheetId="13" hidden="1">{#N/A,#N/A,FALSE,"Summ";#N/A,#N/A,FALSE,"General"}</definedName>
    <definedName name="_______ex1" localSheetId="14" hidden="1">{#N/A,#N/A,FALSE,"Summ";#N/A,#N/A,FALSE,"General"}</definedName>
    <definedName name="_______ex1" localSheetId="15" hidden="1">{#N/A,#N/A,FALSE,"Summ";#N/A,#N/A,FALSE,"General"}</definedName>
    <definedName name="_______ex1" hidden="1">{#N/A,#N/A,FALSE,"Summ";#N/A,#N/A,FALSE,"General"}</definedName>
    <definedName name="_______new1" localSheetId="2" hidden="1">{#N/A,#N/A,FALSE,"Summ";#N/A,#N/A,FALSE,"General"}</definedName>
    <definedName name="_______new1" localSheetId="13" hidden="1">{#N/A,#N/A,FALSE,"Summ";#N/A,#N/A,FALSE,"General"}</definedName>
    <definedName name="_______new1" localSheetId="14" hidden="1">{#N/A,#N/A,FALSE,"Summ";#N/A,#N/A,FALSE,"General"}</definedName>
    <definedName name="_______new1" localSheetId="15" hidden="1">{#N/A,#N/A,FALSE,"Summ";#N/A,#N/A,FALSE,"General"}</definedName>
    <definedName name="_______new1" hidden="1">{#N/A,#N/A,FALSE,"Summ";#N/A,#N/A,FALSE,"General"}</definedName>
    <definedName name="_______six6" localSheetId="2" hidden="1">{#N/A,#N/A,FALSE,"CRPT";#N/A,#N/A,FALSE,"TREND";#N/A,#N/A,FALSE,"%Curve"}</definedName>
    <definedName name="_______six6" localSheetId="13" hidden="1">{#N/A,#N/A,FALSE,"CRPT";#N/A,#N/A,FALSE,"TREND";#N/A,#N/A,FALSE,"%Curve"}</definedName>
    <definedName name="_______six6" localSheetId="14" hidden="1">{#N/A,#N/A,FALSE,"CRPT";#N/A,#N/A,FALSE,"TREND";#N/A,#N/A,FALSE,"%Curve"}</definedName>
    <definedName name="_______six6" localSheetId="15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2" hidden="1">{#N/A,#N/A,FALSE,"schA"}</definedName>
    <definedName name="_______www1" localSheetId="13" hidden="1">{#N/A,#N/A,FALSE,"schA"}</definedName>
    <definedName name="_______www1" localSheetId="14" hidden="1">{#N/A,#N/A,FALSE,"schA"}</definedName>
    <definedName name="_______www1" localSheetId="15" hidden="1">{#N/A,#N/A,FALSE,"schA"}</definedName>
    <definedName name="_______www1" hidden="1">{#N/A,#N/A,FALSE,"schA"}</definedName>
    <definedName name="______ex1" localSheetId="2" hidden="1">{#N/A,#N/A,FALSE,"Summ";#N/A,#N/A,FALSE,"General"}</definedName>
    <definedName name="______ex1" localSheetId="13" hidden="1">{#N/A,#N/A,FALSE,"Summ";#N/A,#N/A,FALSE,"General"}</definedName>
    <definedName name="______ex1" localSheetId="14" hidden="1">{#N/A,#N/A,FALSE,"Summ";#N/A,#N/A,FALSE,"General"}</definedName>
    <definedName name="______ex1" localSheetId="15" hidden="1">{#N/A,#N/A,FALSE,"Summ";#N/A,#N/A,FALSE,"General"}</definedName>
    <definedName name="______ex1" hidden="1">{#N/A,#N/A,FALSE,"Summ";#N/A,#N/A,FALSE,"General"}</definedName>
    <definedName name="______new1" localSheetId="2" hidden="1">{#N/A,#N/A,FALSE,"Summ";#N/A,#N/A,FALSE,"General"}</definedName>
    <definedName name="______new1" localSheetId="13" hidden="1">{#N/A,#N/A,FALSE,"Summ";#N/A,#N/A,FALSE,"General"}</definedName>
    <definedName name="______new1" localSheetId="14" hidden="1">{#N/A,#N/A,FALSE,"Summ";#N/A,#N/A,FALSE,"General"}</definedName>
    <definedName name="______new1" localSheetId="15" hidden="1">{#N/A,#N/A,FALSE,"Summ";#N/A,#N/A,FALSE,"General"}</definedName>
    <definedName name="______new1" hidden="1">{#N/A,#N/A,FALSE,"Summ";#N/A,#N/A,FALSE,"General"}</definedName>
    <definedName name="______six6" localSheetId="2" hidden="1">{#N/A,#N/A,FALSE,"CRPT";#N/A,#N/A,FALSE,"TREND";#N/A,#N/A,FALSE,"%Curve"}</definedName>
    <definedName name="______six6" localSheetId="13" hidden="1">{#N/A,#N/A,FALSE,"CRPT";#N/A,#N/A,FALSE,"TREND";#N/A,#N/A,FALSE,"%Curve"}</definedName>
    <definedName name="______six6" localSheetId="14" hidden="1">{#N/A,#N/A,FALSE,"CRPT";#N/A,#N/A,FALSE,"TREND";#N/A,#N/A,FALSE,"%Curve"}</definedName>
    <definedName name="______six6" localSheetId="15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2" hidden="1">{#N/A,#N/A,FALSE,"schA"}</definedName>
    <definedName name="______www1" localSheetId="13" hidden="1">{#N/A,#N/A,FALSE,"schA"}</definedName>
    <definedName name="______www1" localSheetId="14" hidden="1">{#N/A,#N/A,FALSE,"schA"}</definedName>
    <definedName name="______www1" localSheetId="15" hidden="1">{#N/A,#N/A,FALSE,"schA"}</definedName>
    <definedName name="______www1" hidden="1">{#N/A,#N/A,FALSE,"schA"}</definedName>
    <definedName name="_____ex1" localSheetId="2" hidden="1">{#N/A,#N/A,FALSE,"Summ";#N/A,#N/A,FALSE,"General"}</definedName>
    <definedName name="_____ex1" localSheetId="13" hidden="1">{#N/A,#N/A,FALSE,"Summ";#N/A,#N/A,FALSE,"General"}</definedName>
    <definedName name="_____ex1" localSheetId="14" hidden="1">{#N/A,#N/A,FALSE,"Summ";#N/A,#N/A,FALSE,"General"}</definedName>
    <definedName name="_____ex1" localSheetId="15" hidden="1">{#N/A,#N/A,FALSE,"Summ";#N/A,#N/A,FALSE,"General"}</definedName>
    <definedName name="_____ex1" hidden="1">{#N/A,#N/A,FALSE,"Summ";#N/A,#N/A,FALSE,"General"}</definedName>
    <definedName name="_____new1" localSheetId="2" hidden="1">{#N/A,#N/A,FALSE,"Summ";#N/A,#N/A,FALSE,"General"}</definedName>
    <definedName name="_____new1" localSheetId="13" hidden="1">{#N/A,#N/A,FALSE,"Summ";#N/A,#N/A,FALSE,"General"}</definedName>
    <definedName name="_____new1" localSheetId="14" hidden="1">{#N/A,#N/A,FALSE,"Summ";#N/A,#N/A,FALSE,"General"}</definedName>
    <definedName name="_____new1" localSheetId="15" hidden="1">{#N/A,#N/A,FALSE,"Summ";#N/A,#N/A,FALSE,"General"}</definedName>
    <definedName name="_____new1" hidden="1">{#N/A,#N/A,FALSE,"Summ";#N/A,#N/A,FALSE,"General"}</definedName>
    <definedName name="_____six6" localSheetId="2" hidden="1">{#N/A,#N/A,FALSE,"CRPT";#N/A,#N/A,FALSE,"TREND";#N/A,#N/A,FALSE,"%Curve"}</definedName>
    <definedName name="_____six6" localSheetId="13" hidden="1">{#N/A,#N/A,FALSE,"CRPT";#N/A,#N/A,FALSE,"TREND";#N/A,#N/A,FALSE,"%Curve"}</definedName>
    <definedName name="_____six6" localSheetId="14" hidden="1">{#N/A,#N/A,FALSE,"CRPT";#N/A,#N/A,FALSE,"TREND";#N/A,#N/A,FALSE,"%Curve"}</definedName>
    <definedName name="_____six6" localSheetId="15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2" hidden="1">{#N/A,#N/A,FALSE,"schA"}</definedName>
    <definedName name="_____www1" localSheetId="13" hidden="1">{#N/A,#N/A,FALSE,"schA"}</definedName>
    <definedName name="_____www1" localSheetId="14" hidden="1">{#N/A,#N/A,FALSE,"schA"}</definedName>
    <definedName name="_____www1" localSheetId="15" hidden="1">{#N/A,#N/A,FALSE,"schA"}</definedName>
    <definedName name="_____www1" hidden="1">{#N/A,#N/A,FALSE,"schA"}</definedName>
    <definedName name="____ex1" localSheetId="2" hidden="1">{#N/A,#N/A,FALSE,"Summ";#N/A,#N/A,FALSE,"General"}</definedName>
    <definedName name="____ex1" localSheetId="13" hidden="1">{#N/A,#N/A,FALSE,"Summ";#N/A,#N/A,FALSE,"General"}</definedName>
    <definedName name="____ex1" localSheetId="14" hidden="1">{#N/A,#N/A,FALSE,"Summ";#N/A,#N/A,FALSE,"General"}</definedName>
    <definedName name="____ex1" localSheetId="15" hidden="1">{#N/A,#N/A,FALSE,"Summ";#N/A,#N/A,FALSE,"General"}</definedName>
    <definedName name="____ex1" hidden="1">{#N/A,#N/A,FALSE,"Summ";#N/A,#N/A,FALSE,"General"}</definedName>
    <definedName name="____new1" localSheetId="2" hidden="1">{#N/A,#N/A,FALSE,"Summ";#N/A,#N/A,FALSE,"General"}</definedName>
    <definedName name="____new1" localSheetId="13" hidden="1">{#N/A,#N/A,FALSE,"Summ";#N/A,#N/A,FALSE,"General"}</definedName>
    <definedName name="____new1" localSheetId="14" hidden="1">{#N/A,#N/A,FALSE,"Summ";#N/A,#N/A,FALSE,"General"}</definedName>
    <definedName name="____new1" localSheetId="15" hidden="1">{#N/A,#N/A,FALSE,"Summ";#N/A,#N/A,FALSE,"General"}</definedName>
    <definedName name="____new1" hidden="1">{#N/A,#N/A,FALSE,"Summ";#N/A,#N/A,FALSE,"General"}</definedName>
    <definedName name="____six6" localSheetId="2" hidden="1">{#N/A,#N/A,FALSE,"CRPT";#N/A,#N/A,FALSE,"TREND";#N/A,#N/A,FALSE,"%Curve"}</definedName>
    <definedName name="____six6" localSheetId="13" hidden="1">{#N/A,#N/A,FALSE,"CRPT";#N/A,#N/A,FALSE,"TREND";#N/A,#N/A,FALSE,"%Curve"}</definedName>
    <definedName name="____six6" localSheetId="14" hidden="1">{#N/A,#N/A,FALSE,"CRPT";#N/A,#N/A,FALSE,"TREND";#N/A,#N/A,FALSE,"%Curve"}</definedName>
    <definedName name="____six6" localSheetId="15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2" hidden="1">{#N/A,#N/A,FALSE,"schA"}</definedName>
    <definedName name="____www1" localSheetId="13" hidden="1">{#N/A,#N/A,FALSE,"schA"}</definedName>
    <definedName name="____www1" localSheetId="14" hidden="1">{#N/A,#N/A,FALSE,"schA"}</definedName>
    <definedName name="____www1" localSheetId="15" hidden="1">{#N/A,#N/A,FALSE,"schA"}</definedName>
    <definedName name="____www1" hidden="1">{#N/A,#N/A,FALSE,"schA"}</definedName>
    <definedName name="___ex1" localSheetId="2" hidden="1">{#N/A,#N/A,FALSE,"Summ";#N/A,#N/A,FALSE,"General"}</definedName>
    <definedName name="___ex1" localSheetId="13" hidden="1">{#N/A,#N/A,FALSE,"Summ";#N/A,#N/A,FALSE,"General"}</definedName>
    <definedName name="___ex1" localSheetId="14" hidden="1">{#N/A,#N/A,FALSE,"Summ";#N/A,#N/A,FALSE,"General"}</definedName>
    <definedName name="___ex1" localSheetId="15" hidden="1">{#N/A,#N/A,FALSE,"Summ";#N/A,#N/A,FALSE,"General"}</definedName>
    <definedName name="___ex1" hidden="1">{#N/A,#N/A,FALSE,"Summ";#N/A,#N/A,FALSE,"General"}</definedName>
    <definedName name="___new1" localSheetId="2" hidden="1">{#N/A,#N/A,FALSE,"Summ";#N/A,#N/A,FALSE,"General"}</definedName>
    <definedName name="___new1" localSheetId="13" hidden="1">{#N/A,#N/A,FALSE,"Summ";#N/A,#N/A,FALSE,"General"}</definedName>
    <definedName name="___new1" localSheetId="14" hidden="1">{#N/A,#N/A,FALSE,"Summ";#N/A,#N/A,FALSE,"General"}</definedName>
    <definedName name="___new1" localSheetId="15" hidden="1">{#N/A,#N/A,FALSE,"Summ";#N/A,#N/A,FALSE,"General"}</definedName>
    <definedName name="___new1" hidden="1">{#N/A,#N/A,FALSE,"Summ";#N/A,#N/A,FALSE,"General"}</definedName>
    <definedName name="___six6" localSheetId="2" hidden="1">{#N/A,#N/A,FALSE,"CRPT";#N/A,#N/A,FALSE,"TREND";#N/A,#N/A,FALSE,"%Curve"}</definedName>
    <definedName name="___six6" localSheetId="13" hidden="1">{#N/A,#N/A,FALSE,"CRPT";#N/A,#N/A,FALSE,"TREND";#N/A,#N/A,FALSE,"%Curve"}</definedName>
    <definedName name="___six6" localSheetId="14" hidden="1">{#N/A,#N/A,FALSE,"CRPT";#N/A,#N/A,FALSE,"TREND";#N/A,#N/A,FALSE,"%Curve"}</definedName>
    <definedName name="___six6" localSheetId="15" hidden="1">{#N/A,#N/A,FALSE,"CRPT";#N/A,#N/A,FALSE,"TREND";#N/A,#N/A,FALSE,"%Curve"}</definedName>
    <definedName name="___six6" hidden="1">{#N/A,#N/A,FALSE,"CRPT";#N/A,#N/A,FALSE,"TREND";#N/A,#N/A,FALSE,"%Curve"}</definedName>
    <definedName name="___www1" localSheetId="2" hidden="1">{#N/A,#N/A,FALSE,"schA"}</definedName>
    <definedName name="___www1" localSheetId="13" hidden="1">{#N/A,#N/A,FALSE,"schA"}</definedName>
    <definedName name="___www1" localSheetId="14" hidden="1">{#N/A,#N/A,FALSE,"schA"}</definedName>
    <definedName name="___www1" localSheetId="15" hidden="1">{#N/A,#N/A,FALSE,"schA"}</definedName>
    <definedName name="___www1" hidden="1">{#N/A,#N/A,FALSE,"schA"}</definedName>
    <definedName name="__123Graph_A" localSheetId="13" hidden="1">#REF!</definedName>
    <definedName name="__123Graph_A" localSheetId="14" hidden="1">#REF!</definedName>
    <definedName name="__123Graph_A" localSheetId="15" hidden="1">#REF!</definedName>
    <definedName name="__123Graph_A" hidden="1">[1]Quant!$D$71:$O$71</definedName>
    <definedName name="__123Graph_ABUDG6_DSCRPR" localSheetId="13" hidden="1">#REF!</definedName>
    <definedName name="__123Graph_ABUDG6_DSCRPR" localSheetId="14" hidden="1">#REF!</definedName>
    <definedName name="__123Graph_ABUDG6_DSCRPR" localSheetId="15" hidden="1">#REF!</definedName>
    <definedName name="__123Graph_ABUDG6_DSCRPR" hidden="1">[1]Quant!$D$71:$O$71</definedName>
    <definedName name="__123Graph_ABUDG6_ESCRPR1" localSheetId="13" hidden="1">#REF!</definedName>
    <definedName name="__123Graph_ABUDG6_ESCRPR1" localSheetId="14" hidden="1">#REF!</definedName>
    <definedName name="__123Graph_ABUDG6_ESCRPR1" localSheetId="15" hidden="1">#REF!</definedName>
    <definedName name="__123Graph_ABUDG6_ESCRPR1" hidden="1">[1]Quant!$D$100:$O$100</definedName>
    <definedName name="__123Graph_B" localSheetId="13" hidden="1">#REF!</definedName>
    <definedName name="__123Graph_B" localSheetId="14" hidden="1">#REF!</definedName>
    <definedName name="__123Graph_B" localSheetId="15" hidden="1">#REF!</definedName>
    <definedName name="__123Graph_B" hidden="1">[1]Quant!$D$72:$O$72</definedName>
    <definedName name="__123Graph_BBUDG6_DSCRPR" localSheetId="13" hidden="1">#REF!</definedName>
    <definedName name="__123Graph_BBUDG6_DSCRPR" localSheetId="14" hidden="1">#REF!</definedName>
    <definedName name="__123Graph_BBUDG6_DSCRPR" localSheetId="15" hidden="1">#REF!</definedName>
    <definedName name="__123Graph_BBUDG6_DSCRPR" hidden="1">[1]Quant!$D$72:$O$72</definedName>
    <definedName name="__123Graph_BBUDG6_ESCRPR1" localSheetId="13" hidden="1">#REF!</definedName>
    <definedName name="__123Graph_BBUDG6_ESCRPR1" localSheetId="14" hidden="1">#REF!</definedName>
    <definedName name="__123Graph_BBUDG6_ESCRPR1" localSheetId="15" hidden="1">#REF!</definedName>
    <definedName name="__123Graph_BBUDG6_ESCRPR1" hidden="1">[1]Quant!$D$88:$O$88</definedName>
    <definedName name="__123Graph_D" localSheetId="20" hidden="1">#REF!</definedName>
    <definedName name="__123Graph_D" localSheetId="18" hidden="1">#REF!</definedName>
    <definedName name="__123Graph_D" localSheetId="13" hidden="1">#REF!</definedName>
    <definedName name="__123Graph_D" localSheetId="14" hidden="1">#REF!</definedName>
    <definedName name="__123Graph_D" localSheetId="15" hidden="1">#REF!</definedName>
    <definedName name="__123Graph_D" hidden="1">#REF!</definedName>
    <definedName name="__123Graph_ECURRENT" localSheetId="20" hidden="1">[2]ConsolidatingPL!#REF!</definedName>
    <definedName name="__123Graph_ECURRENT" localSheetId="18" hidden="1">[2]ConsolidatingPL!#REF!</definedName>
    <definedName name="__123Graph_ECURRENT" localSheetId="13" hidden="1">#REF!</definedName>
    <definedName name="__123Graph_ECURRENT" localSheetId="14" hidden="1">#REF!</definedName>
    <definedName name="__123Graph_ECURRENT" localSheetId="15" hidden="1">#REF!</definedName>
    <definedName name="__123Graph_ECURRENT" hidden="1">[2]ConsolidatingPL!#REF!</definedName>
    <definedName name="__123Graph_X" localSheetId="13" hidden="1">#REF!</definedName>
    <definedName name="__123Graph_X" localSheetId="14" hidden="1">#REF!</definedName>
    <definedName name="__123Graph_X" localSheetId="15" hidden="1">#REF!</definedName>
    <definedName name="__123Graph_X" hidden="1">[1]Quant!$D$5:$O$5</definedName>
    <definedName name="__123Graph_XBUDG6_DSCRPR" localSheetId="13" hidden="1">#REF!</definedName>
    <definedName name="__123Graph_XBUDG6_DSCRPR" localSheetId="14" hidden="1">#REF!</definedName>
    <definedName name="__123Graph_XBUDG6_DSCRPR" localSheetId="15" hidden="1">#REF!</definedName>
    <definedName name="__123Graph_XBUDG6_DSCRPR" hidden="1">[1]Quant!$D$5:$O$5</definedName>
    <definedName name="__123Graph_XBUDG6_ESCRPR1" localSheetId="13" hidden="1">#REF!</definedName>
    <definedName name="__123Graph_XBUDG6_ESCRPR1" localSheetId="14" hidden="1">#REF!</definedName>
    <definedName name="__123Graph_XBUDG6_ESCRPR1" localSheetId="15" hidden="1">#REF!</definedName>
    <definedName name="__123Graph_XBUDG6_ESCRPR1" hidden="1">[1]Quant!$D$5:$O$5</definedName>
    <definedName name="__ex1" localSheetId="2" hidden="1">{#N/A,#N/A,FALSE,"Summ";#N/A,#N/A,FALSE,"General"}</definedName>
    <definedName name="__ex1" localSheetId="13" hidden="1">{#N/A,#N/A,FALSE,"Summ";#N/A,#N/A,FALSE,"General"}</definedName>
    <definedName name="__ex1" localSheetId="14" hidden="1">{#N/A,#N/A,FALSE,"Summ";#N/A,#N/A,FALSE,"General"}</definedName>
    <definedName name="__ex1" localSheetId="15" hidden="1">{#N/A,#N/A,FALSE,"Summ";#N/A,#N/A,FALSE,"General"}</definedName>
    <definedName name="__ex1" hidden="1">{#N/A,#N/A,FALSE,"Summ";#N/A,#N/A,FALSE,"General"}</definedName>
    <definedName name="__new1" localSheetId="2" hidden="1">{#N/A,#N/A,FALSE,"Summ";#N/A,#N/A,FALSE,"General"}</definedName>
    <definedName name="__new1" localSheetId="13" hidden="1">{#N/A,#N/A,FALSE,"Summ";#N/A,#N/A,FALSE,"General"}</definedName>
    <definedName name="__new1" localSheetId="14" hidden="1">{#N/A,#N/A,FALSE,"Summ";#N/A,#N/A,FALSE,"General"}</definedName>
    <definedName name="__new1" localSheetId="15" hidden="1">{#N/A,#N/A,FALSE,"Summ";#N/A,#N/A,FALSE,"General"}</definedName>
    <definedName name="__new1" hidden="1">{#N/A,#N/A,FALSE,"Summ";#N/A,#N/A,FALSE,"General"}</definedName>
    <definedName name="__six6" localSheetId="2" hidden="1">{#N/A,#N/A,FALSE,"CRPT";#N/A,#N/A,FALSE,"TREND";#N/A,#N/A,FALSE,"%Curve"}</definedName>
    <definedName name="__six6" localSheetId="13" hidden="1">{#N/A,#N/A,FALSE,"CRPT";#N/A,#N/A,FALSE,"TREND";#N/A,#N/A,FALSE,"%Curve"}</definedName>
    <definedName name="__six6" localSheetId="14" hidden="1">{#N/A,#N/A,FALSE,"CRPT";#N/A,#N/A,FALSE,"TREND";#N/A,#N/A,FALSE,"%Curve"}</definedName>
    <definedName name="__six6" localSheetId="15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localSheetId="13" hidden="1">{#N/A,#N/A,FALSE,"schA"}</definedName>
    <definedName name="__www1" localSheetId="14" hidden="1">{#N/A,#N/A,FALSE,"schA"}</definedName>
    <definedName name="__www1" localSheetId="15" hidden="1">{#N/A,#N/A,FALSE,"schA"}</definedName>
    <definedName name="__www1" hidden="1">{#N/A,#N/A,FALSE,"schA"}</definedName>
    <definedName name="_1__123Graph_ABUDG6_D_ESCRPR" localSheetId="13" hidden="1">#REF!</definedName>
    <definedName name="_1__123Graph_ABUDG6_D_ESCRPR" localSheetId="14" hidden="1">#REF!</definedName>
    <definedName name="_1__123Graph_ABUDG6_D_ESCRPR" localSheetId="15" hidden="1">#REF!</definedName>
    <definedName name="_1__123Graph_ABUDG6_D_ESCRPR" hidden="1">[1]Quant!$D$71:$O$71</definedName>
    <definedName name="_2__123Graph_ABUDG6_Dtons_inv" localSheetId="20" hidden="1">[3]Quant!#REF!</definedName>
    <definedName name="_2__123Graph_ABUDG6_Dtons_inv" localSheetId="18" hidden="1">[3]Quant!#REF!</definedName>
    <definedName name="_2__123Graph_ABUDG6_Dtons_inv" localSheetId="13" hidden="1">#REF!</definedName>
    <definedName name="_2__123Graph_ABUDG6_Dtons_inv" localSheetId="14" hidden="1">#REF!</definedName>
    <definedName name="_2__123Graph_ABUDG6_Dtons_inv" localSheetId="15" hidden="1">#REF!</definedName>
    <definedName name="_2__123Graph_ABUDG6_Dtons_inv" hidden="1">[3]Quant!#REF!</definedName>
    <definedName name="_3__123Graph_ABUDG6_Dtons_inv" localSheetId="20" hidden="1">[4]Quant!#REF!</definedName>
    <definedName name="_3__123Graph_ABUDG6_Dtons_inv" localSheetId="18" hidden="1">[4]Quant!#REF!</definedName>
    <definedName name="_3__123Graph_ABUDG6_Dtons_inv" localSheetId="13" hidden="1">#REF!</definedName>
    <definedName name="_3__123Graph_ABUDG6_Dtons_inv" localSheetId="14" hidden="1">#REF!</definedName>
    <definedName name="_3__123Graph_ABUDG6_Dtons_inv" localSheetId="15" hidden="1">#REF!</definedName>
    <definedName name="_3__123Graph_ABUDG6_Dtons_inv" hidden="1">[4]Quant!#REF!</definedName>
    <definedName name="_3__123Graph_BBUDG6_D_ESCRPR" localSheetId="13" hidden="1">#REF!</definedName>
    <definedName name="_3__123Graph_BBUDG6_D_ESCRPR" localSheetId="14" hidden="1">#REF!</definedName>
    <definedName name="_3__123Graph_BBUDG6_D_ESCRPR" localSheetId="15" hidden="1">#REF!</definedName>
    <definedName name="_3__123Graph_BBUDG6_D_ESCRPR" hidden="1">[1]Quant!$D$72:$O$72</definedName>
    <definedName name="_4__123Graph_ABUDG6_Dtons_inv" localSheetId="20" hidden="1">'[5]Area D 2011'!#REF!</definedName>
    <definedName name="_4__123Graph_ABUDG6_Dtons_inv" localSheetId="18" hidden="1">'[5]Area D 2011'!#REF!</definedName>
    <definedName name="_4__123Graph_ABUDG6_Dtons_inv" localSheetId="13" hidden="1">#REF!</definedName>
    <definedName name="_4__123Graph_ABUDG6_Dtons_inv" localSheetId="14" hidden="1">#REF!</definedName>
    <definedName name="_4__123Graph_ABUDG6_Dtons_inv" localSheetId="15" hidden="1">#REF!</definedName>
    <definedName name="_4__123Graph_ABUDG6_Dtons_inv" hidden="1">'[5]Area D 2011'!#REF!</definedName>
    <definedName name="_4__123Graph_BBUDG6_Dtons_inv" localSheetId="13" hidden="1">#REF!</definedName>
    <definedName name="_4__123Graph_BBUDG6_Dtons_inv" localSheetId="14" hidden="1">#REF!</definedName>
    <definedName name="_4__123Graph_BBUDG6_Dtons_inv" localSheetId="15" hidden="1">#REF!</definedName>
    <definedName name="_4__123Graph_BBUDG6_Dtons_inv" hidden="1">[1]Quant!$D$9:$O$9</definedName>
    <definedName name="_5__123Graph_CBUDG6_D_ESCRPR" localSheetId="13" hidden="1">#REF!</definedName>
    <definedName name="_5__123Graph_CBUDG6_D_ESCRPR" localSheetId="14" hidden="1">#REF!</definedName>
    <definedName name="_5__123Graph_CBUDG6_D_ESCRPR" localSheetId="15" hidden="1">#REF!</definedName>
    <definedName name="_5__123Graph_CBUDG6_D_ESCRPR" hidden="1">[1]Quant!$D$100:$O$100</definedName>
    <definedName name="_6__123Graph_CBUDG6_D_ESCRPR" localSheetId="20" hidden="1">'[6]2012 Area AB BudgetSummary'!#REF!</definedName>
    <definedName name="_6__123Graph_CBUDG6_D_ESCRPR" localSheetId="18" hidden="1">'[6]2012 Area AB BudgetSummary'!#REF!</definedName>
    <definedName name="_6__123Graph_CBUDG6_D_ESCRPR" localSheetId="13" hidden="1">#REF!</definedName>
    <definedName name="_6__123Graph_CBUDG6_D_ESCRPR" localSheetId="14" hidden="1">#REF!</definedName>
    <definedName name="_6__123Graph_CBUDG6_D_ESCRPR" localSheetId="15" hidden="1">#REF!</definedName>
    <definedName name="_6__123Graph_CBUDG6_D_ESCRPR" hidden="1">'[6]2012 Area AB BudgetSummary'!#REF!</definedName>
    <definedName name="_6__123Graph_DBUDG6_D_ESCRPR" localSheetId="13" hidden="1">#REF!</definedName>
    <definedName name="_6__123Graph_DBUDG6_D_ESCRPR" localSheetId="14" hidden="1">#REF!</definedName>
    <definedName name="_6__123Graph_DBUDG6_D_ESCRPR" localSheetId="15" hidden="1">#REF!</definedName>
    <definedName name="_6__123Graph_DBUDG6_D_ESCRPR" hidden="1">[1]Quant!$D$88:$O$88</definedName>
    <definedName name="_7__123Graph_CBUDG6_D_ESCRPR" localSheetId="20" hidden="1">'[5]Area D 2011'!#REF!</definedName>
    <definedName name="_7__123Graph_CBUDG6_D_ESCRPR" localSheetId="18" hidden="1">'[5]Area D 2011'!#REF!</definedName>
    <definedName name="_7__123Graph_CBUDG6_D_ESCRPR" localSheetId="13" hidden="1">#REF!</definedName>
    <definedName name="_7__123Graph_CBUDG6_D_ESCRPR" localSheetId="14" hidden="1">#REF!</definedName>
    <definedName name="_7__123Graph_CBUDG6_D_ESCRPR" localSheetId="15" hidden="1">#REF!</definedName>
    <definedName name="_7__123Graph_CBUDG6_D_ESCRPR" hidden="1">'[5]Area D 2011'!#REF!</definedName>
    <definedName name="_7__123Graph_DBUDG6_D_ESCRPR" localSheetId="20" hidden="1">'[6]2012 Area AB BudgetSummary'!#REF!</definedName>
    <definedName name="_7__123Graph_DBUDG6_D_ESCRPR" localSheetId="18" hidden="1">'[6]2012 Area AB BudgetSummary'!#REF!</definedName>
    <definedName name="_7__123Graph_DBUDG6_D_ESCRPR" localSheetId="13" hidden="1">#REF!</definedName>
    <definedName name="_7__123Graph_DBUDG6_D_ESCRPR" localSheetId="14" hidden="1">#REF!</definedName>
    <definedName name="_7__123Graph_DBUDG6_D_ESCRPR" localSheetId="15" hidden="1">#REF!</definedName>
    <definedName name="_7__123Graph_DBUDG6_D_ESCRPR" hidden="1">'[6]2012 Area AB BudgetSummary'!#REF!</definedName>
    <definedName name="_7__123Graph_XBUDG6_D_ESCRPR" localSheetId="13" hidden="1">#REF!</definedName>
    <definedName name="_7__123Graph_XBUDG6_D_ESCRPR" localSheetId="14" hidden="1">#REF!</definedName>
    <definedName name="_7__123Graph_XBUDG6_D_ESCRPR" localSheetId="15" hidden="1">#REF!</definedName>
    <definedName name="_7__123Graph_XBUDG6_D_ESCRPR" hidden="1">[1]Quant!$D$5:$O$5</definedName>
    <definedName name="_8__123Graph_DBUDG6_D_ESCRPR" localSheetId="20" hidden="1">'[5]Area D 2011'!#REF!</definedName>
    <definedName name="_8__123Graph_DBUDG6_D_ESCRPR" localSheetId="18" hidden="1">'[5]Area D 2011'!#REF!</definedName>
    <definedName name="_8__123Graph_DBUDG6_D_ESCRPR" localSheetId="13" hidden="1">#REF!</definedName>
    <definedName name="_8__123Graph_DBUDG6_D_ESCRPR" localSheetId="14" hidden="1">#REF!</definedName>
    <definedName name="_8__123Graph_DBUDG6_D_ESCRPR" localSheetId="15" hidden="1">#REF!</definedName>
    <definedName name="_8__123Graph_DBUDG6_D_ESCRPR" hidden="1">'[5]Area D 2011'!#REF!</definedName>
    <definedName name="_8__123Graph_XBUDG6_Dtons_inv" localSheetId="13" hidden="1">#REF!</definedName>
    <definedName name="_8__123Graph_XBUDG6_Dtons_inv" localSheetId="14" hidden="1">#REF!</definedName>
    <definedName name="_8__123Graph_XBUDG6_Dtons_inv" localSheetId="15" hidden="1">#REF!</definedName>
    <definedName name="_8__123Graph_XBUDG6_Dtons_inv" hidden="1">[1]Quant!$D$5:$O$5</definedName>
    <definedName name="_ex1" localSheetId="2" hidden="1">{#N/A,#N/A,FALSE,"Summ";#N/A,#N/A,FALSE,"General"}</definedName>
    <definedName name="_ex1" localSheetId="13" hidden="1">{#N/A,#N/A,FALSE,"Summ";#N/A,#N/A,FALSE,"General"}</definedName>
    <definedName name="_ex1" localSheetId="14" hidden="1">{#N/A,#N/A,FALSE,"Summ";#N/A,#N/A,FALSE,"General"}</definedName>
    <definedName name="_ex1" localSheetId="15" hidden="1">{#N/A,#N/A,FALSE,"Summ";#N/A,#N/A,FALSE,"General"}</definedName>
    <definedName name="_ex1" hidden="1">{#N/A,#N/A,FALSE,"Summ";#N/A,#N/A,FALSE,"General"}</definedName>
    <definedName name="_Fill" localSheetId="20" hidden="1">#REF!</definedName>
    <definedName name="_Fill" localSheetId="18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_Key1" localSheetId="20" hidden="1">#REF!</definedName>
    <definedName name="_Key1" localSheetId="18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hidden="1">#REF!</definedName>
    <definedName name="_Key2" localSheetId="20" hidden="1">#REF!</definedName>
    <definedName name="_Key2" localSheetId="18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hidden="1">#REF!</definedName>
    <definedName name="_new1" localSheetId="2" hidden="1">{#N/A,#N/A,FALSE,"Summ";#N/A,#N/A,FALSE,"General"}</definedName>
    <definedName name="_new1" localSheetId="13" hidden="1">{#N/A,#N/A,FALSE,"Summ";#N/A,#N/A,FALSE,"General"}</definedName>
    <definedName name="_new1" localSheetId="14" hidden="1">{#N/A,#N/A,FALSE,"Summ";#N/A,#N/A,FALSE,"General"}</definedName>
    <definedName name="_new1" localSheetId="15" hidden="1">{#N/A,#N/A,FALSE,"Summ";#N/A,#N/A,FALSE,"General"}</definedName>
    <definedName name="_new1" hidden="1">{#N/A,#N/A,FALSE,"Summ";#N/A,#N/A,FALSE,"General"}</definedName>
    <definedName name="_Order1">255</definedName>
    <definedName name="_Order2">255</definedName>
    <definedName name="_Parse_In" localSheetId="20" hidden="1">#REF!</definedName>
    <definedName name="_Parse_In" localSheetId="18" hidden="1">#REF!</definedName>
    <definedName name="_Parse_In" localSheetId="13" hidden="1">#REF!</definedName>
    <definedName name="_Parse_In" localSheetId="14" hidden="1">#REF!</definedName>
    <definedName name="_Parse_In" localSheetId="15" hidden="1">#REF!</definedName>
    <definedName name="_Parse_In" hidden="1">#REF!</definedName>
    <definedName name="_Regression_Int">1</definedName>
    <definedName name="_six6" localSheetId="2" hidden="1">{#N/A,#N/A,FALSE,"CRPT";#N/A,#N/A,FALSE,"TREND";#N/A,#N/A,FALSE,"%Curve"}</definedName>
    <definedName name="_six6" localSheetId="13" hidden="1">{#N/A,#N/A,FALSE,"CRPT";#N/A,#N/A,FALSE,"TREND";#N/A,#N/A,FALSE,"%Curve"}</definedName>
    <definedName name="_six6" localSheetId="14" hidden="1">{#N/A,#N/A,FALSE,"CRPT";#N/A,#N/A,FALSE,"TREND";#N/A,#N/A,FALSE,"%Curve"}</definedName>
    <definedName name="_six6" localSheetId="15" hidden="1">{#N/A,#N/A,FALSE,"CRPT";#N/A,#N/A,FALSE,"TREND";#N/A,#N/A,FALSE,"%Curve"}</definedName>
    <definedName name="_six6" hidden="1">{#N/A,#N/A,FALSE,"CRPT";#N/A,#N/A,FALSE,"TREND";#N/A,#N/A,FALSE,"%Curve"}</definedName>
    <definedName name="_Sort" localSheetId="20" hidden="1">#REF!</definedName>
    <definedName name="_Sort" localSheetId="18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_www1" localSheetId="2" hidden="1">{#N/A,#N/A,FALSE,"schA"}</definedName>
    <definedName name="_www1" localSheetId="13" hidden="1">{#N/A,#N/A,FALSE,"schA"}</definedName>
    <definedName name="_www1" localSheetId="14" hidden="1">{#N/A,#N/A,FALSE,"schA"}</definedName>
    <definedName name="_www1" localSheetId="15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13" hidden="1">{#N/A,#N/A,FALSE,"Coversheet";#N/A,#N/A,FALSE,"QA"}</definedName>
    <definedName name="a" localSheetId="14" hidden="1">{#N/A,#N/A,FALSE,"Coversheet";#N/A,#N/A,FALSE,"QA"}</definedName>
    <definedName name="a" localSheetId="15" hidden="1">{#N/A,#N/A,FALSE,"Coversheet";#N/A,#N/A,FALSE,"QA"}</definedName>
    <definedName name="a" hidden="1">{#N/A,#N/A,FALSE,"Coversheet";#N/A,#N/A,FALSE,"QA"}</definedName>
    <definedName name="aaa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2" hidden="1">{#N/A,#N/A,FALSE,"Coversheet";#N/A,#N/A,FALSE,"QA"}</definedName>
    <definedName name="AAAAAAAAAAAAAA" localSheetId="13" hidden="1">{#N/A,#N/A,FALSE,"Coversheet";#N/A,#N/A,FALSE,"QA"}</definedName>
    <definedName name="AAAAAAAAAAAAAA" localSheetId="14" hidden="1">{#N/A,#N/A,FALSE,"Coversheet";#N/A,#N/A,FALSE,"QA"}</definedName>
    <definedName name="AAAAAAAAAAAAAA" localSheetId="15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b" localSheetId="2" hidden="1">{#N/A,#N/A,FALSE,"Coversheet";#N/A,#N/A,FALSE,"QA"}</definedName>
    <definedName name="b" localSheetId="13" hidden="1">{#N/A,#N/A,FALSE,"Coversheet";#N/A,#N/A,FALSE,"QA"}</definedName>
    <definedName name="b" localSheetId="14" hidden="1">{#N/A,#N/A,FALSE,"Coversheet";#N/A,#N/A,FALSE,"QA"}</definedName>
    <definedName name="b" localSheetId="15" hidden="1">{#N/A,#N/A,FALSE,"Coversheet";#N/A,#N/A,FALSE,"QA"}</definedName>
    <definedName name="b" hidden="1">{#N/A,#N/A,FALSE,"Coversheet";#N/A,#N/A,FALSE,"QA"}</definedName>
    <definedName name="BEm" localSheetId="20" hidden="1">#REF!</definedName>
    <definedName name="BEm" localSheetId="18" hidden="1">#REF!</definedName>
    <definedName name="BEm" localSheetId="13" hidden="1">#REF!</definedName>
    <definedName name="BEm" localSheetId="14" hidden="1">#REF!</definedName>
    <definedName name="BEm" localSheetId="15" hidden="1">#REF!</definedName>
    <definedName name="BEm" hidden="1">#REF!</definedName>
    <definedName name="BEx0017DGUEDPCFJUPUZOOLJCS2B" localSheetId="20" hidden="1">#REF!</definedName>
    <definedName name="BEx0017DGUEDPCFJUPUZOOLJCS2B" localSheetId="18" hidden="1">#REF!</definedName>
    <definedName name="BEx0017DGUEDPCFJUPUZOOLJCS2B" localSheetId="13" hidden="1">#REF!</definedName>
    <definedName name="BEx0017DGUEDPCFJUPUZOOLJCS2B" localSheetId="14" hidden="1">#REF!</definedName>
    <definedName name="BEx0017DGUEDPCFJUPUZOOLJCS2B" localSheetId="15" hidden="1">#REF!</definedName>
    <definedName name="BEx0017DGUEDPCFJUPUZOOLJCS2B" hidden="1">#REF!</definedName>
    <definedName name="BEx001CNWHJ5RULCSFM36ZCGJ1UH" localSheetId="20" hidden="1">#REF!</definedName>
    <definedName name="BEx001CNWHJ5RULCSFM36ZCGJ1UH" localSheetId="18" hidden="1">#REF!</definedName>
    <definedName name="BEx001CNWHJ5RULCSFM36ZCGJ1UH" localSheetId="13" hidden="1">#REF!</definedName>
    <definedName name="BEx001CNWHJ5RULCSFM36ZCGJ1UH" localSheetId="14" hidden="1">#REF!</definedName>
    <definedName name="BEx001CNWHJ5RULCSFM36ZCGJ1UH" localSheetId="15" hidden="1">#REF!</definedName>
    <definedName name="BEx001CNWHJ5RULCSFM36ZCGJ1UH" hidden="1">#REF!</definedName>
    <definedName name="BEx004791UAJIJSN57OT7YBLNP82" localSheetId="20" hidden="1">#REF!</definedName>
    <definedName name="BEx004791UAJIJSN57OT7YBLNP82" localSheetId="18" hidden="1">#REF!</definedName>
    <definedName name="BEx004791UAJIJSN57OT7YBLNP82" localSheetId="13" hidden="1">#REF!</definedName>
    <definedName name="BEx004791UAJIJSN57OT7YBLNP82" localSheetId="14" hidden="1">#REF!</definedName>
    <definedName name="BEx004791UAJIJSN57OT7YBLNP82" localSheetId="15" hidden="1">#REF!</definedName>
    <definedName name="BEx004791UAJIJSN57OT7YBLNP82" hidden="1">#REF!</definedName>
    <definedName name="BEx008P2NVFDLBHL7IZ5WTMVOQ1F" localSheetId="20" hidden="1">#REF!</definedName>
    <definedName name="BEx008P2NVFDLBHL7IZ5WTMVOQ1F" localSheetId="18" hidden="1">#REF!</definedName>
    <definedName name="BEx008P2NVFDLBHL7IZ5WTMVOQ1F" localSheetId="13" hidden="1">#REF!</definedName>
    <definedName name="BEx008P2NVFDLBHL7IZ5WTMVOQ1F" localSheetId="14" hidden="1">#REF!</definedName>
    <definedName name="BEx008P2NVFDLBHL7IZ5WTMVOQ1F" localSheetId="15" hidden="1">#REF!</definedName>
    <definedName name="BEx008P2NVFDLBHL7IZ5WTMVOQ1F" hidden="1">#REF!</definedName>
    <definedName name="BEx009G00IN0JUIAQ4WE9NHTMQE2" localSheetId="20" hidden="1">#REF!</definedName>
    <definedName name="BEx009G00IN0JUIAQ4WE9NHTMQE2" localSheetId="18" hidden="1">#REF!</definedName>
    <definedName name="BEx009G00IN0JUIAQ4WE9NHTMQE2" localSheetId="13" hidden="1">#REF!</definedName>
    <definedName name="BEx009G00IN0JUIAQ4WE9NHTMQE2" localSheetId="14" hidden="1">#REF!</definedName>
    <definedName name="BEx009G00IN0JUIAQ4WE9NHTMQE2" localSheetId="15" hidden="1">#REF!</definedName>
    <definedName name="BEx009G00IN0JUIAQ4WE9NHTMQE2" hidden="1">#REF!</definedName>
    <definedName name="BEx00DXTY2JDVGWQKV8H7FG4SV30" localSheetId="20" hidden="1">#REF!</definedName>
    <definedName name="BEx00DXTY2JDVGWQKV8H7FG4SV30" localSheetId="18" hidden="1">#REF!</definedName>
    <definedName name="BEx00DXTY2JDVGWQKV8H7FG4SV30" localSheetId="13" hidden="1">#REF!</definedName>
    <definedName name="BEx00DXTY2JDVGWQKV8H7FG4SV30" localSheetId="14" hidden="1">#REF!</definedName>
    <definedName name="BEx00DXTY2JDVGWQKV8H7FG4SV30" localSheetId="15" hidden="1">#REF!</definedName>
    <definedName name="BEx00DXTY2JDVGWQKV8H7FG4SV30" hidden="1">#REF!</definedName>
    <definedName name="BEx00GHLTYRH5N2S6P78YW1CD30N" localSheetId="20" hidden="1">#REF!</definedName>
    <definedName name="BEx00GHLTYRH5N2S6P78YW1CD30N" localSheetId="18" hidden="1">#REF!</definedName>
    <definedName name="BEx00GHLTYRH5N2S6P78YW1CD30N" localSheetId="13" hidden="1">#REF!</definedName>
    <definedName name="BEx00GHLTYRH5N2S6P78YW1CD30N" localSheetId="14" hidden="1">#REF!</definedName>
    <definedName name="BEx00GHLTYRH5N2S6P78YW1CD30N" localSheetId="15" hidden="1">#REF!</definedName>
    <definedName name="BEx00GHLTYRH5N2S6P78YW1CD30N" hidden="1">#REF!</definedName>
    <definedName name="BEx00JC31DY11L45SEU4B10BIN6W" localSheetId="20" hidden="1">#REF!</definedName>
    <definedName name="BEx00JC31DY11L45SEU4B10BIN6W" localSheetId="18" hidden="1">#REF!</definedName>
    <definedName name="BEx00JC31DY11L45SEU4B10BIN6W" localSheetId="13" hidden="1">#REF!</definedName>
    <definedName name="BEx00JC31DY11L45SEU4B10BIN6W" localSheetId="14" hidden="1">#REF!</definedName>
    <definedName name="BEx00JC31DY11L45SEU4B10BIN6W" localSheetId="15" hidden="1">#REF!</definedName>
    <definedName name="BEx00JC31DY11L45SEU4B10BIN6W" hidden="1">#REF!</definedName>
    <definedName name="BEx00KZHZBHP3TDV1YMX4B19B95O" localSheetId="20" hidden="1">#REF!</definedName>
    <definedName name="BEx00KZHZBHP3TDV1YMX4B19B95O" localSheetId="18" hidden="1">#REF!</definedName>
    <definedName name="BEx00KZHZBHP3TDV1YMX4B19B95O" localSheetId="13" hidden="1">#REF!</definedName>
    <definedName name="BEx00KZHZBHP3TDV1YMX4B19B95O" localSheetId="14" hidden="1">#REF!</definedName>
    <definedName name="BEx00KZHZBHP3TDV1YMX4B19B95O" localSheetId="15" hidden="1">#REF!</definedName>
    <definedName name="BEx00KZHZBHP3TDV1YMX4B19B95O" hidden="1">#REF!</definedName>
    <definedName name="BEx00P11V7HA4MS6XYY3P4BPVXML" localSheetId="20" hidden="1">#REF!</definedName>
    <definedName name="BEx00P11V7HA4MS6XYY3P4BPVXML" localSheetId="18" hidden="1">#REF!</definedName>
    <definedName name="BEx00P11V7HA4MS6XYY3P4BPVXML" localSheetId="13" hidden="1">#REF!</definedName>
    <definedName name="BEx00P11V7HA4MS6XYY3P4BPVXML" localSheetId="14" hidden="1">#REF!</definedName>
    <definedName name="BEx00P11V7HA4MS6XYY3P4BPVXML" localSheetId="15" hidden="1">#REF!</definedName>
    <definedName name="BEx00P11V7HA4MS6XYY3P4BPVXML" hidden="1">#REF!</definedName>
    <definedName name="BEx00PBV7V99V7M3LDYUTF31MUFJ" localSheetId="20" hidden="1">#REF!</definedName>
    <definedName name="BEx00PBV7V99V7M3LDYUTF31MUFJ" localSheetId="18" hidden="1">#REF!</definedName>
    <definedName name="BEx00PBV7V99V7M3LDYUTF31MUFJ" localSheetId="13" hidden="1">#REF!</definedName>
    <definedName name="BEx00PBV7V99V7M3LDYUTF31MUFJ" localSheetId="14" hidden="1">#REF!</definedName>
    <definedName name="BEx00PBV7V99V7M3LDYUTF31MUFJ" localSheetId="15" hidden="1">#REF!</definedName>
    <definedName name="BEx00PBV7V99V7M3LDYUTF31MUFJ" hidden="1">#REF!</definedName>
    <definedName name="BEx00SMIQJ55EVB7T24CORX0JWQO" localSheetId="20" hidden="1">#REF!</definedName>
    <definedName name="BEx00SMIQJ55EVB7T24CORX0JWQO" localSheetId="18" hidden="1">#REF!</definedName>
    <definedName name="BEx00SMIQJ55EVB7T24CORX0JWQO" localSheetId="13" hidden="1">#REF!</definedName>
    <definedName name="BEx00SMIQJ55EVB7T24CORX0JWQO" localSheetId="14" hidden="1">#REF!</definedName>
    <definedName name="BEx00SMIQJ55EVB7T24CORX0JWQO" localSheetId="15" hidden="1">#REF!</definedName>
    <definedName name="BEx00SMIQJ55EVB7T24CORX0JWQO" hidden="1">#REF!</definedName>
    <definedName name="BEx010V7DB7O7Z9NHSX27HZK4H76" localSheetId="20" hidden="1">#REF!</definedName>
    <definedName name="BEx010V7DB7O7Z9NHSX27HZK4H76" localSheetId="18" hidden="1">#REF!</definedName>
    <definedName name="BEx010V7DB7O7Z9NHSX27HZK4H76" localSheetId="13" hidden="1">#REF!</definedName>
    <definedName name="BEx010V7DB7O7Z9NHSX27HZK4H76" localSheetId="14" hidden="1">#REF!</definedName>
    <definedName name="BEx010V7DB7O7Z9NHSX27HZK4H76" localSheetId="15" hidden="1">#REF!</definedName>
    <definedName name="BEx010V7DB7O7Z9NHSX27HZK4H76" hidden="1">#REF!</definedName>
    <definedName name="BEx012IKS6YVHG9KTG2FAKRSMYLU" localSheetId="20" hidden="1">#REF!</definedName>
    <definedName name="BEx012IKS6YVHG9KTG2FAKRSMYLU" localSheetId="18" hidden="1">#REF!</definedName>
    <definedName name="BEx012IKS6YVHG9KTG2FAKRSMYLU" localSheetId="13" hidden="1">#REF!</definedName>
    <definedName name="BEx012IKS6YVHG9KTG2FAKRSMYLU" localSheetId="14" hidden="1">#REF!</definedName>
    <definedName name="BEx012IKS6YVHG9KTG2FAKRSMYLU" localSheetId="15" hidden="1">#REF!</definedName>
    <definedName name="BEx012IKS6YVHG9KTG2FAKRSMYLU" hidden="1">#REF!</definedName>
    <definedName name="BEx01HY6E3GJ66ABU5ABN26V6Q13" localSheetId="20" hidden="1">#REF!</definedName>
    <definedName name="BEx01HY6E3GJ66ABU5ABN26V6Q13" localSheetId="18" hidden="1">#REF!</definedName>
    <definedName name="BEx01HY6E3GJ66ABU5ABN26V6Q13" localSheetId="13" hidden="1">#REF!</definedName>
    <definedName name="BEx01HY6E3GJ66ABU5ABN26V6Q13" localSheetId="14" hidden="1">#REF!</definedName>
    <definedName name="BEx01HY6E3GJ66ABU5ABN26V6Q13" localSheetId="15" hidden="1">#REF!</definedName>
    <definedName name="BEx01HY6E3GJ66ABU5ABN26V6Q13" hidden="1">#REF!</definedName>
    <definedName name="BEx01PW5YQKEGAR8JDDI5OARYXDF" localSheetId="20" hidden="1">#REF!</definedName>
    <definedName name="BEx01PW5YQKEGAR8JDDI5OARYXDF" localSheetId="18" hidden="1">#REF!</definedName>
    <definedName name="BEx01PW5YQKEGAR8JDDI5OARYXDF" localSheetId="13" hidden="1">#REF!</definedName>
    <definedName name="BEx01PW5YQKEGAR8JDDI5OARYXDF" localSheetId="14" hidden="1">#REF!</definedName>
    <definedName name="BEx01PW5YQKEGAR8JDDI5OARYXDF" localSheetId="15" hidden="1">#REF!</definedName>
    <definedName name="BEx01PW5YQKEGAR8JDDI5OARYXDF" hidden="1">#REF!</definedName>
    <definedName name="BEx01QCB2ERCAYYOFDP3OQRWUU60" localSheetId="20" hidden="1">#REF!</definedName>
    <definedName name="BEx01QCB2ERCAYYOFDP3OQRWUU60" localSheetId="18" hidden="1">#REF!</definedName>
    <definedName name="BEx01QCB2ERCAYYOFDP3OQRWUU60" localSheetId="13" hidden="1">#REF!</definedName>
    <definedName name="BEx01QCB2ERCAYYOFDP3OQRWUU60" localSheetId="14" hidden="1">#REF!</definedName>
    <definedName name="BEx01QCB2ERCAYYOFDP3OQRWUU60" localSheetId="15" hidden="1">#REF!</definedName>
    <definedName name="BEx01QCB2ERCAYYOFDP3OQRWUU60" hidden="1">#REF!</definedName>
    <definedName name="BEx01U37NQSMTGJRU8EGTJORBJ6H" localSheetId="20" hidden="1">#REF!</definedName>
    <definedName name="BEx01U37NQSMTGJRU8EGTJORBJ6H" localSheetId="18" hidden="1">#REF!</definedName>
    <definedName name="BEx01U37NQSMTGJRU8EGTJORBJ6H" localSheetId="13" hidden="1">#REF!</definedName>
    <definedName name="BEx01U37NQSMTGJRU8EGTJORBJ6H" localSheetId="14" hidden="1">#REF!</definedName>
    <definedName name="BEx01U37NQSMTGJRU8EGTJORBJ6H" localSheetId="15" hidden="1">#REF!</definedName>
    <definedName name="BEx01U37NQSMTGJRU8EGTJORBJ6H" hidden="1">#REF!</definedName>
    <definedName name="BEx01XJ94SHJ1YQ7ORPW0RQGKI2H" localSheetId="20" hidden="1">#REF!</definedName>
    <definedName name="BEx01XJ94SHJ1YQ7ORPW0RQGKI2H" localSheetId="18" hidden="1">#REF!</definedName>
    <definedName name="BEx01XJ94SHJ1YQ7ORPW0RQGKI2H" localSheetId="13" hidden="1">#REF!</definedName>
    <definedName name="BEx01XJ94SHJ1YQ7ORPW0RQGKI2H" localSheetId="14" hidden="1">#REF!</definedName>
    <definedName name="BEx01XJ94SHJ1YQ7ORPW0RQGKI2H" localSheetId="15" hidden="1">#REF!</definedName>
    <definedName name="BEx01XJ94SHJ1YQ7ORPW0RQGKI2H" hidden="1">#REF!</definedName>
    <definedName name="BEx028BOZCS2MQO9MODVS6F7NCA3" localSheetId="20" hidden="1">#REF!</definedName>
    <definedName name="BEx028BOZCS2MQO9MODVS6F7NCA3" localSheetId="18" hidden="1">#REF!</definedName>
    <definedName name="BEx028BOZCS2MQO9MODVS6F7NCA3" localSheetId="13" hidden="1">#REF!</definedName>
    <definedName name="BEx028BOZCS2MQO9MODVS6F7NCA3" localSheetId="14" hidden="1">#REF!</definedName>
    <definedName name="BEx028BOZCS2MQO9MODVS6F7NCA3" localSheetId="15" hidden="1">#REF!</definedName>
    <definedName name="BEx028BOZCS2MQO9MODVS6F7NCA3" hidden="1">#REF!</definedName>
    <definedName name="BEx02DPUYNH76938V8GVORY8LRY1" localSheetId="20" hidden="1">#REF!</definedName>
    <definedName name="BEx02DPUYNH76938V8GVORY8LRY1" localSheetId="18" hidden="1">#REF!</definedName>
    <definedName name="BEx02DPUYNH76938V8GVORY8LRY1" localSheetId="13" hidden="1">#REF!</definedName>
    <definedName name="BEx02DPUYNH76938V8GVORY8LRY1" localSheetId="14" hidden="1">#REF!</definedName>
    <definedName name="BEx02DPUYNH76938V8GVORY8LRY1" localSheetId="15" hidden="1">#REF!</definedName>
    <definedName name="BEx02DPUYNH76938V8GVORY8LRY1" hidden="1">#REF!</definedName>
    <definedName name="BEx02PEP6DY4K1JGB0HHS3B6QOGZ" localSheetId="20" hidden="1">#REF!</definedName>
    <definedName name="BEx02PEP6DY4K1JGB0HHS3B6QOGZ" localSheetId="18" hidden="1">#REF!</definedName>
    <definedName name="BEx02PEP6DY4K1JGB0HHS3B6QOGZ" localSheetId="13" hidden="1">#REF!</definedName>
    <definedName name="BEx02PEP6DY4K1JGB0HHS3B6QOGZ" localSheetId="14" hidden="1">#REF!</definedName>
    <definedName name="BEx02PEP6DY4K1JGB0HHS3B6QOGZ" localSheetId="15" hidden="1">#REF!</definedName>
    <definedName name="BEx02PEP6DY4K1JGB0HHS3B6QOGZ" hidden="1">#REF!</definedName>
    <definedName name="BEx02Q08R9G839Q4RFGG9026C7PX" localSheetId="20" hidden="1">#REF!</definedName>
    <definedName name="BEx02Q08R9G839Q4RFGG9026C7PX" localSheetId="18" hidden="1">#REF!</definedName>
    <definedName name="BEx02Q08R9G839Q4RFGG9026C7PX" localSheetId="13" hidden="1">#REF!</definedName>
    <definedName name="BEx02Q08R9G839Q4RFGG9026C7PX" localSheetId="14" hidden="1">#REF!</definedName>
    <definedName name="BEx02Q08R9G839Q4RFGG9026C7PX" localSheetId="15" hidden="1">#REF!</definedName>
    <definedName name="BEx02Q08R9G839Q4RFGG9026C7PX" hidden="1">#REF!</definedName>
    <definedName name="BEx02SEL3Z1QWGAHXDPUA9WLTTPS" localSheetId="20" hidden="1">#REF!</definedName>
    <definedName name="BEx02SEL3Z1QWGAHXDPUA9WLTTPS" localSheetId="18" hidden="1">#REF!</definedName>
    <definedName name="BEx02SEL3Z1QWGAHXDPUA9WLTTPS" localSheetId="13" hidden="1">#REF!</definedName>
    <definedName name="BEx02SEL3Z1QWGAHXDPUA9WLTTPS" localSheetId="14" hidden="1">#REF!</definedName>
    <definedName name="BEx02SEL3Z1QWGAHXDPUA9WLTTPS" localSheetId="15" hidden="1">#REF!</definedName>
    <definedName name="BEx02SEL3Z1QWGAHXDPUA9WLTTPS" hidden="1">#REF!</definedName>
    <definedName name="BEx02Y3KJZH5BGDM9QEZ1PVVI114" localSheetId="20" hidden="1">#REF!</definedName>
    <definedName name="BEx02Y3KJZH5BGDM9QEZ1PVVI114" localSheetId="18" hidden="1">#REF!</definedName>
    <definedName name="BEx02Y3KJZH5BGDM9QEZ1PVVI114" localSheetId="13" hidden="1">#REF!</definedName>
    <definedName name="BEx02Y3KJZH5BGDM9QEZ1PVVI114" localSheetId="14" hidden="1">#REF!</definedName>
    <definedName name="BEx02Y3KJZH5BGDM9QEZ1PVVI114" localSheetId="15" hidden="1">#REF!</definedName>
    <definedName name="BEx02Y3KJZH5BGDM9QEZ1PVVI114" hidden="1">#REF!</definedName>
    <definedName name="BEx0313GRLLASDTVPW5DHTXHE74M" localSheetId="20" hidden="1">#REF!</definedName>
    <definedName name="BEx0313GRLLASDTVPW5DHTXHE74M" localSheetId="18" hidden="1">#REF!</definedName>
    <definedName name="BEx0313GRLLASDTVPW5DHTXHE74M" localSheetId="13" hidden="1">#REF!</definedName>
    <definedName name="BEx0313GRLLASDTVPW5DHTXHE74M" localSheetId="14" hidden="1">#REF!</definedName>
    <definedName name="BEx0313GRLLASDTVPW5DHTXHE74M" localSheetId="15" hidden="1">#REF!</definedName>
    <definedName name="BEx0313GRLLASDTVPW5DHTXHE74M" hidden="1">#REF!</definedName>
    <definedName name="BEx1F0SOZ3H5XUHXD7O01TCR8T6J" localSheetId="20" hidden="1">#REF!</definedName>
    <definedName name="BEx1F0SOZ3H5XUHXD7O01TCR8T6J" localSheetId="18" hidden="1">#REF!</definedName>
    <definedName name="BEx1F0SOZ3H5XUHXD7O01TCR8T6J" localSheetId="13" hidden="1">#REF!</definedName>
    <definedName name="BEx1F0SOZ3H5XUHXD7O01TCR8T6J" localSheetId="14" hidden="1">#REF!</definedName>
    <definedName name="BEx1F0SOZ3H5XUHXD7O01TCR8T6J" localSheetId="15" hidden="1">#REF!</definedName>
    <definedName name="BEx1F0SOZ3H5XUHXD7O01TCR8T6J" hidden="1">#REF!</definedName>
    <definedName name="BEx1F9HL824UCNCVZ2U62J4KZCX8" localSheetId="20" hidden="1">#REF!</definedName>
    <definedName name="BEx1F9HL824UCNCVZ2U62J4KZCX8" localSheetId="18" hidden="1">#REF!</definedName>
    <definedName name="BEx1F9HL824UCNCVZ2U62J4KZCX8" localSheetId="13" hidden="1">#REF!</definedName>
    <definedName name="BEx1F9HL824UCNCVZ2U62J4KZCX8" localSheetId="14" hidden="1">#REF!</definedName>
    <definedName name="BEx1F9HL824UCNCVZ2U62J4KZCX8" localSheetId="15" hidden="1">#REF!</definedName>
    <definedName name="BEx1F9HL824UCNCVZ2U62J4KZCX8" hidden="1">#REF!</definedName>
    <definedName name="BEx1FEVSJKTI1Q1Z874QZVFSJSVA" localSheetId="20" hidden="1">#REF!</definedName>
    <definedName name="BEx1FEVSJKTI1Q1Z874QZVFSJSVA" localSheetId="18" hidden="1">#REF!</definedName>
    <definedName name="BEx1FEVSJKTI1Q1Z874QZVFSJSVA" localSheetId="13" hidden="1">#REF!</definedName>
    <definedName name="BEx1FEVSJKTI1Q1Z874QZVFSJSVA" localSheetId="14" hidden="1">#REF!</definedName>
    <definedName name="BEx1FEVSJKTI1Q1Z874QZVFSJSVA" localSheetId="15" hidden="1">#REF!</definedName>
    <definedName name="BEx1FEVSJKTI1Q1Z874QZVFSJSVA" hidden="1">#REF!</definedName>
    <definedName name="BEx1FGDRUHHLI1GBHELT4PK0LY4V" localSheetId="20" hidden="1">#REF!</definedName>
    <definedName name="BEx1FGDRUHHLI1GBHELT4PK0LY4V" localSheetId="18" hidden="1">#REF!</definedName>
    <definedName name="BEx1FGDRUHHLI1GBHELT4PK0LY4V" localSheetId="13" hidden="1">#REF!</definedName>
    <definedName name="BEx1FGDRUHHLI1GBHELT4PK0LY4V" localSheetId="14" hidden="1">#REF!</definedName>
    <definedName name="BEx1FGDRUHHLI1GBHELT4PK0LY4V" localSheetId="15" hidden="1">#REF!</definedName>
    <definedName name="BEx1FGDRUHHLI1GBHELT4PK0LY4V" hidden="1">#REF!</definedName>
    <definedName name="BEx1FJZ7GKO99IYTP6GGGF7EUL3Z" localSheetId="20" hidden="1">#REF!</definedName>
    <definedName name="BEx1FJZ7GKO99IYTP6GGGF7EUL3Z" localSheetId="18" hidden="1">#REF!</definedName>
    <definedName name="BEx1FJZ7GKO99IYTP6GGGF7EUL3Z" localSheetId="13" hidden="1">#REF!</definedName>
    <definedName name="BEx1FJZ7GKO99IYTP6GGGF7EUL3Z" localSheetId="14" hidden="1">#REF!</definedName>
    <definedName name="BEx1FJZ7GKO99IYTP6GGGF7EUL3Z" localSheetId="15" hidden="1">#REF!</definedName>
    <definedName name="BEx1FJZ7GKO99IYTP6GGGF7EUL3Z" hidden="1">#REF!</definedName>
    <definedName name="BEx1FPDH0YKYQXDHUTFIQLIF34J8" localSheetId="20" hidden="1">#REF!</definedName>
    <definedName name="BEx1FPDH0YKYQXDHUTFIQLIF34J8" localSheetId="18" hidden="1">#REF!</definedName>
    <definedName name="BEx1FPDH0YKYQXDHUTFIQLIF34J8" localSheetId="13" hidden="1">#REF!</definedName>
    <definedName name="BEx1FPDH0YKYQXDHUTFIQLIF34J8" localSheetId="14" hidden="1">#REF!</definedName>
    <definedName name="BEx1FPDH0YKYQXDHUTFIQLIF34J8" localSheetId="15" hidden="1">#REF!</definedName>
    <definedName name="BEx1FPDH0YKYQXDHUTFIQLIF34J8" hidden="1">#REF!</definedName>
    <definedName name="BEx1FQ9SZAGL2HEKRB046EOQDWOX" localSheetId="20" hidden="1">#REF!</definedName>
    <definedName name="BEx1FQ9SZAGL2HEKRB046EOQDWOX" localSheetId="18" hidden="1">#REF!</definedName>
    <definedName name="BEx1FQ9SZAGL2HEKRB046EOQDWOX" localSheetId="13" hidden="1">#REF!</definedName>
    <definedName name="BEx1FQ9SZAGL2HEKRB046EOQDWOX" localSheetId="14" hidden="1">#REF!</definedName>
    <definedName name="BEx1FQ9SZAGL2HEKRB046EOQDWOX" localSheetId="15" hidden="1">#REF!</definedName>
    <definedName name="BEx1FQ9SZAGL2HEKRB046EOQDWOX" hidden="1">#REF!</definedName>
    <definedName name="BEx1FZV2CM77TBH1R6YYV9P06KA2" localSheetId="20" hidden="1">#REF!</definedName>
    <definedName name="BEx1FZV2CM77TBH1R6YYV9P06KA2" localSheetId="18" hidden="1">#REF!</definedName>
    <definedName name="BEx1FZV2CM77TBH1R6YYV9P06KA2" localSheetId="13" hidden="1">#REF!</definedName>
    <definedName name="BEx1FZV2CM77TBH1R6YYV9P06KA2" localSheetId="14" hidden="1">#REF!</definedName>
    <definedName name="BEx1FZV2CM77TBH1R6YYV9P06KA2" localSheetId="15" hidden="1">#REF!</definedName>
    <definedName name="BEx1FZV2CM77TBH1R6YYV9P06KA2" hidden="1">#REF!</definedName>
    <definedName name="BEx1G59AY8195JTUM6P18VXUFJ3E" localSheetId="20" hidden="1">#REF!</definedName>
    <definedName name="BEx1G59AY8195JTUM6P18VXUFJ3E" localSheetId="18" hidden="1">#REF!</definedName>
    <definedName name="BEx1G59AY8195JTUM6P18VXUFJ3E" localSheetId="13" hidden="1">#REF!</definedName>
    <definedName name="BEx1G59AY8195JTUM6P18VXUFJ3E" localSheetId="14" hidden="1">#REF!</definedName>
    <definedName name="BEx1G59AY8195JTUM6P18VXUFJ3E" localSheetId="15" hidden="1">#REF!</definedName>
    <definedName name="BEx1G59AY8195JTUM6P18VXUFJ3E" hidden="1">#REF!</definedName>
    <definedName name="BEx1GKUDMCV60BOZT0SENCT0MD8L" localSheetId="20" hidden="1">#REF!</definedName>
    <definedName name="BEx1GKUDMCV60BOZT0SENCT0MD8L" localSheetId="18" hidden="1">#REF!</definedName>
    <definedName name="BEx1GKUDMCV60BOZT0SENCT0MD8L" localSheetId="13" hidden="1">#REF!</definedName>
    <definedName name="BEx1GKUDMCV60BOZT0SENCT0MD8L" localSheetId="14" hidden="1">#REF!</definedName>
    <definedName name="BEx1GKUDMCV60BOZT0SENCT0MD8L" localSheetId="15" hidden="1">#REF!</definedName>
    <definedName name="BEx1GKUDMCV60BOZT0SENCT0MD8L" hidden="1">#REF!</definedName>
    <definedName name="BEx1GUVQ5L0JCX3E4SROI4WBYVTO" localSheetId="20" hidden="1">#REF!</definedName>
    <definedName name="BEx1GUVQ5L0JCX3E4SROI4WBYVTO" localSheetId="18" hidden="1">#REF!</definedName>
    <definedName name="BEx1GUVQ5L0JCX3E4SROI4WBYVTO" localSheetId="13" hidden="1">#REF!</definedName>
    <definedName name="BEx1GUVQ5L0JCX3E4SROI4WBYVTO" localSheetId="14" hidden="1">#REF!</definedName>
    <definedName name="BEx1GUVQ5L0JCX3E4SROI4WBYVTO" localSheetId="15" hidden="1">#REF!</definedName>
    <definedName name="BEx1GUVQ5L0JCX3E4SROI4WBYVTO" hidden="1">#REF!</definedName>
    <definedName name="BEx1GVMRHFXUP6XYYY9NR12PV5TF" localSheetId="20" hidden="1">#REF!</definedName>
    <definedName name="BEx1GVMRHFXUP6XYYY9NR12PV5TF" localSheetId="18" hidden="1">#REF!</definedName>
    <definedName name="BEx1GVMRHFXUP6XYYY9NR12PV5TF" localSheetId="13" hidden="1">#REF!</definedName>
    <definedName name="BEx1GVMRHFXUP6XYYY9NR12PV5TF" localSheetId="14" hidden="1">#REF!</definedName>
    <definedName name="BEx1GVMRHFXUP6XYYY9NR12PV5TF" localSheetId="15" hidden="1">#REF!</definedName>
    <definedName name="BEx1GVMRHFXUP6XYYY9NR12PV5TF" hidden="1">#REF!</definedName>
    <definedName name="BEx1H6KIT7BHUH6MDDWC935V9N47" localSheetId="20" hidden="1">#REF!</definedName>
    <definedName name="BEx1H6KIT7BHUH6MDDWC935V9N47" localSheetId="18" hidden="1">#REF!</definedName>
    <definedName name="BEx1H6KIT7BHUH6MDDWC935V9N47" localSheetId="13" hidden="1">#REF!</definedName>
    <definedName name="BEx1H6KIT7BHUH6MDDWC935V9N47" localSheetId="14" hidden="1">#REF!</definedName>
    <definedName name="BEx1H6KIT7BHUH6MDDWC935V9N47" localSheetId="15" hidden="1">#REF!</definedName>
    <definedName name="BEx1H6KIT7BHUH6MDDWC935V9N47" hidden="1">#REF!</definedName>
    <definedName name="BEx1HA60AI3STEJQZAQ0RA3Q3AZV" localSheetId="20" hidden="1">#REF!</definedName>
    <definedName name="BEx1HA60AI3STEJQZAQ0RA3Q3AZV" localSheetId="18" hidden="1">#REF!</definedName>
    <definedName name="BEx1HA60AI3STEJQZAQ0RA3Q3AZV" localSheetId="13" hidden="1">#REF!</definedName>
    <definedName name="BEx1HA60AI3STEJQZAQ0RA3Q3AZV" localSheetId="14" hidden="1">#REF!</definedName>
    <definedName name="BEx1HA60AI3STEJQZAQ0RA3Q3AZV" localSheetId="15" hidden="1">#REF!</definedName>
    <definedName name="BEx1HA60AI3STEJQZAQ0RA3Q3AZV" hidden="1">#REF!</definedName>
    <definedName name="BEx1HB2DBVO5N6V2WX7BEHUFYTFU" localSheetId="20" hidden="1">#REF!</definedName>
    <definedName name="BEx1HB2DBVO5N6V2WX7BEHUFYTFU" localSheetId="18" hidden="1">#REF!</definedName>
    <definedName name="BEx1HB2DBVO5N6V2WX7BEHUFYTFU" localSheetId="13" hidden="1">#REF!</definedName>
    <definedName name="BEx1HB2DBVO5N6V2WX7BEHUFYTFU" localSheetId="14" hidden="1">#REF!</definedName>
    <definedName name="BEx1HB2DBVO5N6V2WX7BEHUFYTFU" localSheetId="15" hidden="1">#REF!</definedName>
    <definedName name="BEx1HB2DBVO5N6V2WX7BEHUFYTFU" hidden="1">#REF!</definedName>
    <definedName name="BEx1HDGOOJ3SKHYMWUZJ1P0RQZ9N" localSheetId="20" hidden="1">#REF!</definedName>
    <definedName name="BEx1HDGOOJ3SKHYMWUZJ1P0RQZ9N" localSheetId="18" hidden="1">#REF!</definedName>
    <definedName name="BEx1HDGOOJ3SKHYMWUZJ1P0RQZ9N" localSheetId="13" hidden="1">#REF!</definedName>
    <definedName name="BEx1HDGOOJ3SKHYMWUZJ1P0RQZ9N" localSheetId="14" hidden="1">#REF!</definedName>
    <definedName name="BEx1HDGOOJ3SKHYMWUZJ1P0RQZ9N" localSheetId="15" hidden="1">#REF!</definedName>
    <definedName name="BEx1HDGOOJ3SKHYMWUZJ1P0RQZ9N" hidden="1">#REF!</definedName>
    <definedName name="BEx1HDM5ZXSJG6JQEMSFV52PZ10V" localSheetId="20" hidden="1">#REF!</definedName>
    <definedName name="BEx1HDM5ZXSJG6JQEMSFV52PZ10V" localSheetId="18" hidden="1">#REF!</definedName>
    <definedName name="BEx1HDM5ZXSJG6JQEMSFV52PZ10V" localSheetId="13" hidden="1">#REF!</definedName>
    <definedName name="BEx1HDM5ZXSJG6JQEMSFV52PZ10V" localSheetId="14" hidden="1">#REF!</definedName>
    <definedName name="BEx1HDM5ZXSJG6JQEMSFV52PZ10V" localSheetId="15" hidden="1">#REF!</definedName>
    <definedName name="BEx1HDM5ZXSJG6JQEMSFV52PZ10V" hidden="1">#REF!</definedName>
    <definedName name="BEx1HETBBZVN5F43LKOFMC4QB0CR" localSheetId="20" hidden="1">#REF!</definedName>
    <definedName name="BEx1HETBBZVN5F43LKOFMC4QB0CR" localSheetId="18" hidden="1">#REF!</definedName>
    <definedName name="BEx1HETBBZVN5F43LKOFMC4QB0CR" localSheetId="13" hidden="1">#REF!</definedName>
    <definedName name="BEx1HETBBZVN5F43LKOFMC4QB0CR" localSheetId="14" hidden="1">#REF!</definedName>
    <definedName name="BEx1HETBBZVN5F43LKOFMC4QB0CR" localSheetId="15" hidden="1">#REF!</definedName>
    <definedName name="BEx1HETBBZVN5F43LKOFMC4QB0CR" hidden="1">#REF!</definedName>
    <definedName name="BEx1HGWNWPLNXICOTP90TKQVVE4E" localSheetId="20" hidden="1">#REF!</definedName>
    <definedName name="BEx1HGWNWPLNXICOTP90TKQVVE4E" localSheetId="18" hidden="1">#REF!</definedName>
    <definedName name="BEx1HGWNWPLNXICOTP90TKQVVE4E" localSheetId="13" hidden="1">#REF!</definedName>
    <definedName name="BEx1HGWNWPLNXICOTP90TKQVVE4E" localSheetId="14" hidden="1">#REF!</definedName>
    <definedName name="BEx1HGWNWPLNXICOTP90TKQVVE4E" localSheetId="15" hidden="1">#REF!</definedName>
    <definedName name="BEx1HGWNWPLNXICOTP90TKQVVE4E" hidden="1">#REF!</definedName>
    <definedName name="BEx1HIPLJZABY0EMUOTZN0EQMDPU" localSheetId="20" hidden="1">#REF!</definedName>
    <definedName name="BEx1HIPLJZABY0EMUOTZN0EQMDPU" localSheetId="18" hidden="1">#REF!</definedName>
    <definedName name="BEx1HIPLJZABY0EMUOTZN0EQMDPU" localSheetId="13" hidden="1">#REF!</definedName>
    <definedName name="BEx1HIPLJZABY0EMUOTZN0EQMDPU" localSheetId="14" hidden="1">#REF!</definedName>
    <definedName name="BEx1HIPLJZABY0EMUOTZN0EQMDPU" localSheetId="15" hidden="1">#REF!</definedName>
    <definedName name="BEx1HIPLJZABY0EMUOTZN0EQMDPU" hidden="1">#REF!</definedName>
    <definedName name="BEx1HO94JIRX219MPWMB5E5XZ04X" localSheetId="20" hidden="1">#REF!</definedName>
    <definedName name="BEx1HO94JIRX219MPWMB5E5XZ04X" localSheetId="18" hidden="1">#REF!</definedName>
    <definedName name="BEx1HO94JIRX219MPWMB5E5XZ04X" localSheetId="13" hidden="1">#REF!</definedName>
    <definedName name="BEx1HO94JIRX219MPWMB5E5XZ04X" localSheetId="14" hidden="1">#REF!</definedName>
    <definedName name="BEx1HO94JIRX219MPWMB5E5XZ04X" localSheetId="15" hidden="1">#REF!</definedName>
    <definedName name="BEx1HO94JIRX219MPWMB5E5XZ04X" hidden="1">#REF!</definedName>
    <definedName name="BEx1HQNF6KHM21E3XLW0NMSSEI9S" localSheetId="20" hidden="1">#REF!</definedName>
    <definedName name="BEx1HQNF6KHM21E3XLW0NMSSEI9S" localSheetId="18" hidden="1">#REF!</definedName>
    <definedName name="BEx1HQNF6KHM21E3XLW0NMSSEI9S" localSheetId="13" hidden="1">#REF!</definedName>
    <definedName name="BEx1HQNF6KHM21E3XLW0NMSSEI9S" localSheetId="14" hidden="1">#REF!</definedName>
    <definedName name="BEx1HQNF6KHM21E3XLW0NMSSEI9S" localSheetId="15" hidden="1">#REF!</definedName>
    <definedName name="BEx1HQNF6KHM21E3XLW0NMSSEI9S" hidden="1">#REF!</definedName>
    <definedName name="BEx1HSLNWIW4S97ZBYY7I7M5YVH4" localSheetId="20" hidden="1">#REF!</definedName>
    <definedName name="BEx1HSLNWIW4S97ZBYY7I7M5YVH4" localSheetId="18" hidden="1">#REF!</definedName>
    <definedName name="BEx1HSLNWIW4S97ZBYY7I7M5YVH4" localSheetId="13" hidden="1">#REF!</definedName>
    <definedName name="BEx1HSLNWIW4S97ZBYY7I7M5YVH4" localSheetId="14" hidden="1">#REF!</definedName>
    <definedName name="BEx1HSLNWIW4S97ZBYY7I7M5YVH4" localSheetId="15" hidden="1">#REF!</definedName>
    <definedName name="BEx1HSLNWIW4S97ZBYY7I7M5YVH4" hidden="1">#REF!</definedName>
    <definedName name="BEx1HZCBBWLB2BTNOXP319ZDEVOJ" localSheetId="20" hidden="1">#REF!</definedName>
    <definedName name="BEx1HZCBBWLB2BTNOXP319ZDEVOJ" localSheetId="18" hidden="1">#REF!</definedName>
    <definedName name="BEx1HZCBBWLB2BTNOXP319ZDEVOJ" localSheetId="13" hidden="1">#REF!</definedName>
    <definedName name="BEx1HZCBBWLB2BTNOXP319ZDEVOJ" localSheetId="14" hidden="1">#REF!</definedName>
    <definedName name="BEx1HZCBBWLB2BTNOXP319ZDEVOJ" localSheetId="15" hidden="1">#REF!</definedName>
    <definedName name="BEx1HZCBBWLB2BTNOXP319ZDEVOJ" hidden="1">#REF!</definedName>
    <definedName name="BEx1I4QKTILCKZUSOJCVZN7SNHL5" localSheetId="20" hidden="1">#REF!</definedName>
    <definedName name="BEx1I4QKTILCKZUSOJCVZN7SNHL5" localSheetId="18" hidden="1">#REF!</definedName>
    <definedName name="BEx1I4QKTILCKZUSOJCVZN7SNHL5" localSheetId="13" hidden="1">#REF!</definedName>
    <definedName name="BEx1I4QKTILCKZUSOJCVZN7SNHL5" localSheetId="14" hidden="1">#REF!</definedName>
    <definedName name="BEx1I4QKTILCKZUSOJCVZN7SNHL5" localSheetId="15" hidden="1">#REF!</definedName>
    <definedName name="BEx1I4QKTILCKZUSOJCVZN7SNHL5" hidden="1">#REF!</definedName>
    <definedName name="BEx1IE0ZP7RIFM9FI24S9I6AAJ14" localSheetId="20" hidden="1">#REF!</definedName>
    <definedName name="BEx1IE0ZP7RIFM9FI24S9I6AAJ14" localSheetId="18" hidden="1">#REF!</definedName>
    <definedName name="BEx1IE0ZP7RIFM9FI24S9I6AAJ14" localSheetId="13" hidden="1">#REF!</definedName>
    <definedName name="BEx1IE0ZP7RIFM9FI24S9I6AAJ14" localSheetId="14" hidden="1">#REF!</definedName>
    <definedName name="BEx1IE0ZP7RIFM9FI24S9I6AAJ14" localSheetId="15" hidden="1">#REF!</definedName>
    <definedName name="BEx1IE0ZP7RIFM9FI24S9I6AAJ14" hidden="1">#REF!</definedName>
    <definedName name="BEx1IGQ5B697MNDOE06MVSR0H58E" localSheetId="20" hidden="1">#REF!</definedName>
    <definedName name="BEx1IGQ5B697MNDOE06MVSR0H58E" localSheetId="18" hidden="1">#REF!</definedName>
    <definedName name="BEx1IGQ5B697MNDOE06MVSR0H58E" localSheetId="13" hidden="1">#REF!</definedName>
    <definedName name="BEx1IGQ5B697MNDOE06MVSR0H58E" localSheetId="14" hidden="1">#REF!</definedName>
    <definedName name="BEx1IGQ5B697MNDOE06MVSR0H58E" localSheetId="15" hidden="1">#REF!</definedName>
    <definedName name="BEx1IGQ5B697MNDOE06MVSR0H58E" hidden="1">#REF!</definedName>
    <definedName name="BEx1IKRPW8MLB9Y485M1TL2IT9SH" localSheetId="20" hidden="1">#REF!</definedName>
    <definedName name="BEx1IKRPW8MLB9Y485M1TL2IT9SH" localSheetId="18" hidden="1">#REF!</definedName>
    <definedName name="BEx1IKRPW8MLB9Y485M1TL2IT9SH" localSheetId="13" hidden="1">#REF!</definedName>
    <definedName name="BEx1IKRPW8MLB9Y485M1TL2IT9SH" localSheetId="14" hidden="1">#REF!</definedName>
    <definedName name="BEx1IKRPW8MLB9Y485M1TL2IT9SH" localSheetId="15" hidden="1">#REF!</definedName>
    <definedName name="BEx1IKRPW8MLB9Y485M1TL2IT9SH" hidden="1">#REF!</definedName>
    <definedName name="BEx1IPKCFCT3TL9MSO1LSYJ2VJ2X" localSheetId="20" hidden="1">#REF!</definedName>
    <definedName name="BEx1IPKCFCT3TL9MSO1LSYJ2VJ2X" localSheetId="18" hidden="1">#REF!</definedName>
    <definedName name="BEx1IPKCFCT3TL9MSO1LSYJ2VJ2X" localSheetId="13" hidden="1">#REF!</definedName>
    <definedName name="BEx1IPKCFCT3TL9MSO1LSYJ2VJ2X" localSheetId="14" hidden="1">#REF!</definedName>
    <definedName name="BEx1IPKCFCT3TL9MSO1LSYJ2VJ2X" localSheetId="15" hidden="1">#REF!</definedName>
    <definedName name="BEx1IPKCFCT3TL9MSO1LSYJ2VJ2X" hidden="1">#REF!</definedName>
    <definedName name="BEx1IW5PQTTMD62XZ287XF2O3FBQ" localSheetId="20" hidden="1">#REF!</definedName>
    <definedName name="BEx1IW5PQTTMD62XZ287XF2O3FBQ" localSheetId="18" hidden="1">#REF!</definedName>
    <definedName name="BEx1IW5PQTTMD62XZ287XF2O3FBQ" localSheetId="13" hidden="1">#REF!</definedName>
    <definedName name="BEx1IW5PQTTMD62XZ287XF2O3FBQ" localSheetId="14" hidden="1">#REF!</definedName>
    <definedName name="BEx1IW5PQTTMD62XZ287XF2O3FBQ" localSheetId="15" hidden="1">#REF!</definedName>
    <definedName name="BEx1IW5PQTTMD62XZ287XF2O3FBQ" hidden="1">#REF!</definedName>
    <definedName name="BEx1J0CSSHDJGBJUHVOEMCF2P4DL" localSheetId="20" hidden="1">#REF!</definedName>
    <definedName name="BEx1J0CSSHDJGBJUHVOEMCF2P4DL" localSheetId="18" hidden="1">#REF!</definedName>
    <definedName name="BEx1J0CSSHDJGBJUHVOEMCF2P4DL" localSheetId="13" hidden="1">#REF!</definedName>
    <definedName name="BEx1J0CSSHDJGBJUHVOEMCF2P4DL" localSheetId="14" hidden="1">#REF!</definedName>
    <definedName name="BEx1J0CSSHDJGBJUHVOEMCF2P4DL" localSheetId="15" hidden="1">#REF!</definedName>
    <definedName name="BEx1J0CSSHDJGBJUHVOEMCF2P4DL" hidden="1">#REF!</definedName>
    <definedName name="BEx1J0NL6D3ILC18B48AL0VNEN9A" localSheetId="20" hidden="1">#REF!</definedName>
    <definedName name="BEx1J0NL6D3ILC18B48AL0VNEN9A" localSheetId="18" hidden="1">#REF!</definedName>
    <definedName name="BEx1J0NL6D3ILC18B48AL0VNEN9A" localSheetId="13" hidden="1">#REF!</definedName>
    <definedName name="BEx1J0NL6D3ILC18B48AL0VNEN9A" localSheetId="14" hidden="1">#REF!</definedName>
    <definedName name="BEx1J0NL6D3ILC18B48AL0VNEN9A" localSheetId="15" hidden="1">#REF!</definedName>
    <definedName name="BEx1J0NL6D3ILC18B48AL0VNEN9A" hidden="1">#REF!</definedName>
    <definedName name="BEx1J7E8VCGLPYU82QXVUG5N3ZAI" localSheetId="20" hidden="1">#REF!</definedName>
    <definedName name="BEx1J7E8VCGLPYU82QXVUG5N3ZAI" localSheetId="18" hidden="1">#REF!</definedName>
    <definedName name="BEx1J7E8VCGLPYU82QXVUG5N3ZAI" localSheetId="13" hidden="1">#REF!</definedName>
    <definedName name="BEx1J7E8VCGLPYU82QXVUG5N3ZAI" localSheetId="14" hidden="1">#REF!</definedName>
    <definedName name="BEx1J7E8VCGLPYU82QXVUG5N3ZAI" localSheetId="15" hidden="1">#REF!</definedName>
    <definedName name="BEx1J7E8VCGLPYU82QXVUG5N3ZAI" hidden="1">#REF!</definedName>
    <definedName name="BEx1JGE2YQWH8S25USOY08XVGO0D" localSheetId="20" hidden="1">#REF!</definedName>
    <definedName name="BEx1JGE2YQWH8S25USOY08XVGO0D" localSheetId="18" hidden="1">#REF!</definedName>
    <definedName name="BEx1JGE2YQWH8S25USOY08XVGO0D" localSheetId="13" hidden="1">#REF!</definedName>
    <definedName name="BEx1JGE2YQWH8S25USOY08XVGO0D" localSheetId="14" hidden="1">#REF!</definedName>
    <definedName name="BEx1JGE2YQWH8S25USOY08XVGO0D" localSheetId="15" hidden="1">#REF!</definedName>
    <definedName name="BEx1JGE2YQWH8S25USOY08XVGO0D" hidden="1">#REF!</definedName>
    <definedName name="BEx1JJJC9T1W7HY4V7HP1S1W4JO1" localSheetId="20" hidden="1">#REF!</definedName>
    <definedName name="BEx1JJJC9T1W7HY4V7HP1S1W4JO1" localSheetId="18" hidden="1">#REF!</definedName>
    <definedName name="BEx1JJJC9T1W7HY4V7HP1S1W4JO1" localSheetId="13" hidden="1">#REF!</definedName>
    <definedName name="BEx1JJJC9T1W7HY4V7HP1S1W4JO1" localSheetId="14" hidden="1">#REF!</definedName>
    <definedName name="BEx1JJJC9T1W7HY4V7HP1S1W4JO1" localSheetId="15" hidden="1">#REF!</definedName>
    <definedName name="BEx1JJJC9T1W7HY4V7HP1S1W4JO1" hidden="1">#REF!</definedName>
    <definedName name="BEx1JKKZSJ7DI4PTFVI9VVFMB1X2" localSheetId="20" hidden="1">#REF!</definedName>
    <definedName name="BEx1JKKZSJ7DI4PTFVI9VVFMB1X2" localSheetId="18" hidden="1">#REF!</definedName>
    <definedName name="BEx1JKKZSJ7DI4PTFVI9VVFMB1X2" localSheetId="13" hidden="1">#REF!</definedName>
    <definedName name="BEx1JKKZSJ7DI4PTFVI9VVFMB1X2" localSheetId="14" hidden="1">#REF!</definedName>
    <definedName name="BEx1JKKZSJ7DI4PTFVI9VVFMB1X2" localSheetId="15" hidden="1">#REF!</definedName>
    <definedName name="BEx1JKKZSJ7DI4PTFVI9VVFMB1X2" hidden="1">#REF!</definedName>
    <definedName name="BEx1JUBQFRVMASSFK4B3V0AD7YP9" localSheetId="20" hidden="1">#REF!</definedName>
    <definedName name="BEx1JUBQFRVMASSFK4B3V0AD7YP9" localSheetId="18" hidden="1">#REF!</definedName>
    <definedName name="BEx1JUBQFRVMASSFK4B3V0AD7YP9" localSheetId="13" hidden="1">#REF!</definedName>
    <definedName name="BEx1JUBQFRVMASSFK4B3V0AD7YP9" localSheetId="14" hidden="1">#REF!</definedName>
    <definedName name="BEx1JUBQFRVMASSFK4B3V0AD7YP9" localSheetId="15" hidden="1">#REF!</definedName>
    <definedName name="BEx1JUBQFRVMASSFK4B3V0AD7YP9" hidden="1">#REF!</definedName>
    <definedName name="BEx1JVTOATZGRJFXGXPJJLC4DOBE" localSheetId="20" hidden="1">#REF!</definedName>
    <definedName name="BEx1JVTOATZGRJFXGXPJJLC4DOBE" localSheetId="18" hidden="1">#REF!</definedName>
    <definedName name="BEx1JVTOATZGRJFXGXPJJLC4DOBE" localSheetId="13" hidden="1">#REF!</definedName>
    <definedName name="BEx1JVTOATZGRJFXGXPJJLC4DOBE" localSheetId="14" hidden="1">#REF!</definedName>
    <definedName name="BEx1JVTOATZGRJFXGXPJJLC4DOBE" localSheetId="15" hidden="1">#REF!</definedName>
    <definedName name="BEx1JVTOATZGRJFXGXPJJLC4DOBE" hidden="1">#REF!</definedName>
    <definedName name="BEx1JXBM5W4YRWNQ0P95QQS6JWD6" localSheetId="20" hidden="1">#REF!</definedName>
    <definedName name="BEx1JXBM5W4YRWNQ0P95QQS6JWD6" localSheetId="18" hidden="1">#REF!</definedName>
    <definedName name="BEx1JXBM5W4YRWNQ0P95QQS6JWD6" localSheetId="13" hidden="1">#REF!</definedName>
    <definedName name="BEx1JXBM5W4YRWNQ0P95QQS6JWD6" localSheetId="14" hidden="1">#REF!</definedName>
    <definedName name="BEx1JXBM5W4YRWNQ0P95QQS6JWD6" localSheetId="15" hidden="1">#REF!</definedName>
    <definedName name="BEx1JXBM5W4YRWNQ0P95QQS6JWD6" hidden="1">#REF!</definedName>
    <definedName name="BEx1KGY9QEHZ9QSARMQUTQKRK4UX" localSheetId="20" hidden="1">#REF!</definedName>
    <definedName name="BEx1KGY9QEHZ9QSARMQUTQKRK4UX" localSheetId="18" hidden="1">#REF!</definedName>
    <definedName name="BEx1KGY9QEHZ9QSARMQUTQKRK4UX" localSheetId="13" hidden="1">#REF!</definedName>
    <definedName name="BEx1KGY9QEHZ9QSARMQUTQKRK4UX" localSheetId="14" hidden="1">#REF!</definedName>
    <definedName name="BEx1KGY9QEHZ9QSARMQUTQKRK4UX" localSheetId="15" hidden="1">#REF!</definedName>
    <definedName name="BEx1KGY9QEHZ9QSARMQUTQKRK4UX" hidden="1">#REF!</definedName>
    <definedName name="BEx1KIWH5MOLR00SBECT39NS3AJ1" localSheetId="20" hidden="1">#REF!</definedName>
    <definedName name="BEx1KIWH5MOLR00SBECT39NS3AJ1" localSheetId="18" hidden="1">#REF!</definedName>
    <definedName name="BEx1KIWH5MOLR00SBECT39NS3AJ1" localSheetId="13" hidden="1">#REF!</definedName>
    <definedName name="BEx1KIWH5MOLR00SBECT39NS3AJ1" localSheetId="14" hidden="1">#REF!</definedName>
    <definedName name="BEx1KIWH5MOLR00SBECT39NS3AJ1" localSheetId="15" hidden="1">#REF!</definedName>
    <definedName name="BEx1KIWH5MOLR00SBECT39NS3AJ1" hidden="1">#REF!</definedName>
    <definedName name="BEx1KKP1ELIF2UII2FWVGL7M1X7J" localSheetId="20" hidden="1">#REF!</definedName>
    <definedName name="BEx1KKP1ELIF2UII2FWVGL7M1X7J" localSheetId="18" hidden="1">#REF!</definedName>
    <definedName name="BEx1KKP1ELIF2UII2FWVGL7M1X7J" localSheetId="13" hidden="1">#REF!</definedName>
    <definedName name="BEx1KKP1ELIF2UII2FWVGL7M1X7J" localSheetId="14" hidden="1">#REF!</definedName>
    <definedName name="BEx1KKP1ELIF2UII2FWVGL7M1X7J" localSheetId="15" hidden="1">#REF!</definedName>
    <definedName name="BEx1KKP1ELIF2UII2FWVGL7M1X7J" hidden="1">#REF!</definedName>
    <definedName name="BEx1KQJKIAPZKE9YDYH5HKXX52FM" localSheetId="20" hidden="1">#REF!</definedName>
    <definedName name="BEx1KQJKIAPZKE9YDYH5HKXX52FM" localSheetId="18" hidden="1">#REF!</definedName>
    <definedName name="BEx1KQJKIAPZKE9YDYH5HKXX52FM" localSheetId="13" hidden="1">#REF!</definedName>
    <definedName name="BEx1KQJKIAPZKE9YDYH5HKXX52FM" localSheetId="14" hidden="1">#REF!</definedName>
    <definedName name="BEx1KQJKIAPZKE9YDYH5HKXX52FM" localSheetId="15" hidden="1">#REF!</definedName>
    <definedName name="BEx1KQJKIAPZKE9YDYH5HKXX52FM" hidden="1">#REF!</definedName>
    <definedName name="BEx1KUVWMB0QCWA3RBE4CADFVRIS" localSheetId="20" hidden="1">#REF!</definedName>
    <definedName name="BEx1KUVWMB0QCWA3RBE4CADFVRIS" localSheetId="18" hidden="1">#REF!</definedName>
    <definedName name="BEx1KUVWMB0QCWA3RBE4CADFVRIS" localSheetId="13" hidden="1">#REF!</definedName>
    <definedName name="BEx1KUVWMB0QCWA3RBE4CADFVRIS" localSheetId="14" hidden="1">#REF!</definedName>
    <definedName name="BEx1KUVWMB0QCWA3RBE4CADFVRIS" localSheetId="15" hidden="1">#REF!</definedName>
    <definedName name="BEx1KUVWMB0QCWA3RBE4CADFVRIS" hidden="1">#REF!</definedName>
    <definedName name="BEx1L0AAH7PV8PPQQDBP5AI4TLYP" localSheetId="20" hidden="1">#REF!</definedName>
    <definedName name="BEx1L0AAH7PV8PPQQDBP5AI4TLYP" localSheetId="18" hidden="1">#REF!</definedName>
    <definedName name="BEx1L0AAH7PV8PPQQDBP5AI4TLYP" localSheetId="13" hidden="1">#REF!</definedName>
    <definedName name="BEx1L0AAH7PV8PPQQDBP5AI4TLYP" localSheetId="14" hidden="1">#REF!</definedName>
    <definedName name="BEx1L0AAH7PV8PPQQDBP5AI4TLYP" localSheetId="15" hidden="1">#REF!</definedName>
    <definedName name="BEx1L0AAH7PV8PPQQDBP5AI4TLYP" hidden="1">#REF!</definedName>
    <definedName name="BEx1L2OG1SDFK2TPXELJ77YP4NI2" localSheetId="20" hidden="1">#REF!</definedName>
    <definedName name="BEx1L2OG1SDFK2TPXELJ77YP4NI2" localSheetId="18" hidden="1">#REF!</definedName>
    <definedName name="BEx1L2OG1SDFK2TPXELJ77YP4NI2" localSheetId="13" hidden="1">#REF!</definedName>
    <definedName name="BEx1L2OG1SDFK2TPXELJ77YP4NI2" localSheetId="14" hidden="1">#REF!</definedName>
    <definedName name="BEx1L2OG1SDFK2TPXELJ77YP4NI2" localSheetId="15" hidden="1">#REF!</definedName>
    <definedName name="BEx1L2OG1SDFK2TPXELJ77YP4NI2" hidden="1">#REF!</definedName>
    <definedName name="BEx1L6Q60MWRDJB4L20LK0XPA0Z2" localSheetId="20" hidden="1">#REF!</definedName>
    <definedName name="BEx1L6Q60MWRDJB4L20LK0XPA0Z2" localSheetId="18" hidden="1">#REF!</definedName>
    <definedName name="BEx1L6Q60MWRDJB4L20LK0XPA0Z2" localSheetId="13" hidden="1">#REF!</definedName>
    <definedName name="BEx1L6Q60MWRDJB4L20LK0XPA0Z2" localSheetId="14" hidden="1">#REF!</definedName>
    <definedName name="BEx1L6Q60MWRDJB4L20LK0XPA0Z2" localSheetId="15" hidden="1">#REF!</definedName>
    <definedName name="BEx1L6Q60MWRDJB4L20LK0XPA0Z2" hidden="1">#REF!</definedName>
    <definedName name="BEx1L7BSEFOLQDNZWMLUNBRO08T4" localSheetId="20" hidden="1">#REF!</definedName>
    <definedName name="BEx1L7BSEFOLQDNZWMLUNBRO08T4" localSheetId="18" hidden="1">#REF!</definedName>
    <definedName name="BEx1L7BSEFOLQDNZWMLUNBRO08T4" localSheetId="13" hidden="1">#REF!</definedName>
    <definedName name="BEx1L7BSEFOLQDNZWMLUNBRO08T4" localSheetId="14" hidden="1">#REF!</definedName>
    <definedName name="BEx1L7BSEFOLQDNZWMLUNBRO08T4" localSheetId="15" hidden="1">#REF!</definedName>
    <definedName name="BEx1L7BSEFOLQDNZWMLUNBRO08T4" hidden="1">#REF!</definedName>
    <definedName name="BEx1LD63FP2Z4BR9TKSHOZW9KKZ5" localSheetId="20" hidden="1">#REF!</definedName>
    <definedName name="BEx1LD63FP2Z4BR9TKSHOZW9KKZ5" localSheetId="18" hidden="1">#REF!</definedName>
    <definedName name="BEx1LD63FP2Z4BR9TKSHOZW9KKZ5" localSheetId="13" hidden="1">#REF!</definedName>
    <definedName name="BEx1LD63FP2Z4BR9TKSHOZW9KKZ5" localSheetId="14" hidden="1">#REF!</definedName>
    <definedName name="BEx1LD63FP2Z4BR9TKSHOZW9KKZ5" localSheetId="15" hidden="1">#REF!</definedName>
    <definedName name="BEx1LD63FP2Z4BR9TKSHOZW9KKZ5" hidden="1">#REF!</definedName>
    <definedName name="BEx1LDMB9RW982DUILM2WPT5VWQ3" localSheetId="20" hidden="1">#REF!</definedName>
    <definedName name="BEx1LDMB9RW982DUILM2WPT5VWQ3" localSheetId="18" hidden="1">#REF!</definedName>
    <definedName name="BEx1LDMB9RW982DUILM2WPT5VWQ3" localSheetId="13" hidden="1">#REF!</definedName>
    <definedName name="BEx1LDMB9RW982DUILM2WPT5VWQ3" localSheetId="14" hidden="1">#REF!</definedName>
    <definedName name="BEx1LDMB9RW982DUILM2WPT5VWQ3" localSheetId="15" hidden="1">#REF!</definedName>
    <definedName name="BEx1LDMB9RW982DUILM2WPT5VWQ3" hidden="1">#REF!</definedName>
    <definedName name="BEx1LFF2UQ13XL4X1I2WBD73NZ21" localSheetId="20" hidden="1">#REF!</definedName>
    <definedName name="BEx1LFF2UQ13XL4X1I2WBD73NZ21" localSheetId="18" hidden="1">#REF!</definedName>
    <definedName name="BEx1LFF2UQ13XL4X1I2WBD73NZ21" localSheetId="13" hidden="1">#REF!</definedName>
    <definedName name="BEx1LFF2UQ13XL4X1I2WBD73NZ21" localSheetId="14" hidden="1">#REF!</definedName>
    <definedName name="BEx1LFF2UQ13XL4X1I2WBD73NZ21" localSheetId="15" hidden="1">#REF!</definedName>
    <definedName name="BEx1LFF2UQ13XL4X1I2WBD73NZ21" hidden="1">#REF!</definedName>
    <definedName name="BEx1LKTB33LO23ACTADIVRY7ZNFC" localSheetId="20" hidden="1">#REF!</definedName>
    <definedName name="BEx1LKTB33LO23ACTADIVRY7ZNFC" localSheetId="18" hidden="1">#REF!</definedName>
    <definedName name="BEx1LKTB33LO23ACTADIVRY7ZNFC" localSheetId="13" hidden="1">#REF!</definedName>
    <definedName name="BEx1LKTB33LO23ACTADIVRY7ZNFC" localSheetId="14" hidden="1">#REF!</definedName>
    <definedName name="BEx1LKTB33LO23ACTADIVRY7ZNFC" localSheetId="15" hidden="1">#REF!</definedName>
    <definedName name="BEx1LKTB33LO23ACTADIVRY7ZNFC" hidden="1">#REF!</definedName>
    <definedName name="BEx1LQNKVZAXGSEPDAM8AWU2FHHJ" localSheetId="20" hidden="1">#REF!</definedName>
    <definedName name="BEx1LQNKVZAXGSEPDAM8AWU2FHHJ" localSheetId="18" hidden="1">#REF!</definedName>
    <definedName name="BEx1LQNKVZAXGSEPDAM8AWU2FHHJ" localSheetId="13" hidden="1">#REF!</definedName>
    <definedName name="BEx1LQNKVZAXGSEPDAM8AWU2FHHJ" localSheetId="14" hidden="1">#REF!</definedName>
    <definedName name="BEx1LQNKVZAXGSEPDAM8AWU2FHHJ" localSheetId="15" hidden="1">#REF!</definedName>
    <definedName name="BEx1LQNKVZAXGSEPDAM8AWU2FHHJ" hidden="1">#REF!</definedName>
    <definedName name="BEx1LRPGDQCOEMW8YT80J1XCDCIV" localSheetId="20" hidden="1">#REF!</definedName>
    <definedName name="BEx1LRPGDQCOEMW8YT80J1XCDCIV" localSheetId="18" hidden="1">#REF!</definedName>
    <definedName name="BEx1LRPGDQCOEMW8YT80J1XCDCIV" localSheetId="13" hidden="1">#REF!</definedName>
    <definedName name="BEx1LRPGDQCOEMW8YT80J1XCDCIV" localSheetId="14" hidden="1">#REF!</definedName>
    <definedName name="BEx1LRPGDQCOEMW8YT80J1XCDCIV" localSheetId="15" hidden="1">#REF!</definedName>
    <definedName name="BEx1LRPGDQCOEMW8YT80J1XCDCIV" hidden="1">#REF!</definedName>
    <definedName name="BEx1LRUSJW4JG54X07QWD9R27WV9" localSheetId="20" hidden="1">#REF!</definedName>
    <definedName name="BEx1LRUSJW4JG54X07QWD9R27WV9" localSheetId="18" hidden="1">#REF!</definedName>
    <definedName name="BEx1LRUSJW4JG54X07QWD9R27WV9" localSheetId="13" hidden="1">#REF!</definedName>
    <definedName name="BEx1LRUSJW4JG54X07QWD9R27WV9" localSheetId="14" hidden="1">#REF!</definedName>
    <definedName name="BEx1LRUSJW4JG54X07QWD9R27WV9" localSheetId="15" hidden="1">#REF!</definedName>
    <definedName name="BEx1LRUSJW4JG54X07QWD9R27WV9" hidden="1">#REF!</definedName>
    <definedName name="BEx1M1WBK5T0LP1AK2JYV6W87ID6" localSheetId="20" hidden="1">#REF!</definedName>
    <definedName name="BEx1M1WBK5T0LP1AK2JYV6W87ID6" localSheetId="18" hidden="1">#REF!</definedName>
    <definedName name="BEx1M1WBK5T0LP1AK2JYV6W87ID6" localSheetId="13" hidden="1">#REF!</definedName>
    <definedName name="BEx1M1WBK5T0LP1AK2JYV6W87ID6" localSheetId="14" hidden="1">#REF!</definedName>
    <definedName name="BEx1M1WBK5T0LP1AK2JYV6W87ID6" localSheetId="15" hidden="1">#REF!</definedName>
    <definedName name="BEx1M1WBK5T0LP1AK2JYV6W87ID6" hidden="1">#REF!</definedName>
    <definedName name="BEx1M51HHDYGIT8PON7U8ICL2S95" localSheetId="20" hidden="1">#REF!</definedName>
    <definedName name="BEx1M51HHDYGIT8PON7U8ICL2S95" localSheetId="18" hidden="1">#REF!</definedName>
    <definedName name="BEx1M51HHDYGIT8PON7U8ICL2S95" localSheetId="13" hidden="1">#REF!</definedName>
    <definedName name="BEx1M51HHDYGIT8PON7U8ICL2S95" localSheetId="14" hidden="1">#REF!</definedName>
    <definedName name="BEx1M51HHDYGIT8PON7U8ICL2S95" localSheetId="15" hidden="1">#REF!</definedName>
    <definedName name="BEx1M51HHDYGIT8PON7U8ICL2S95" hidden="1">#REF!</definedName>
    <definedName name="BEx1MP4FWKV0QYXE13PX9JSNA270" localSheetId="20" hidden="1">#REF!</definedName>
    <definedName name="BEx1MP4FWKV0QYXE13PX9JSNA270" localSheetId="18" hidden="1">#REF!</definedName>
    <definedName name="BEx1MP4FWKV0QYXE13PX9JSNA270" localSheetId="13" hidden="1">#REF!</definedName>
    <definedName name="BEx1MP4FWKV0QYXE13PX9JSNA270" localSheetId="14" hidden="1">#REF!</definedName>
    <definedName name="BEx1MP4FWKV0QYXE13PX9JSNA270" localSheetId="15" hidden="1">#REF!</definedName>
    <definedName name="BEx1MP4FWKV0QYXE13PX9JSNA270" hidden="1">#REF!</definedName>
    <definedName name="BEx1MSV791FSS4CZQKG04NHT3F79" localSheetId="20" hidden="1">#REF!</definedName>
    <definedName name="BEx1MSV791FSS4CZQKG04NHT3F79" localSheetId="18" hidden="1">#REF!</definedName>
    <definedName name="BEx1MSV791FSS4CZQKG04NHT3F79" localSheetId="13" hidden="1">#REF!</definedName>
    <definedName name="BEx1MSV791FSS4CZQKG04NHT3F79" localSheetId="14" hidden="1">#REF!</definedName>
    <definedName name="BEx1MSV791FSS4CZQKG04NHT3F79" localSheetId="15" hidden="1">#REF!</definedName>
    <definedName name="BEx1MSV791FSS4CZQKG04NHT3F79" hidden="1">#REF!</definedName>
    <definedName name="BEx1MTRKKVCHOZ0YGID6HZ49LJTO" localSheetId="20" hidden="1">#REF!</definedName>
    <definedName name="BEx1MTRKKVCHOZ0YGID6HZ49LJTO" localSheetId="18" hidden="1">#REF!</definedName>
    <definedName name="BEx1MTRKKVCHOZ0YGID6HZ49LJTO" localSheetId="13" hidden="1">#REF!</definedName>
    <definedName name="BEx1MTRKKVCHOZ0YGID6HZ49LJTO" localSheetId="14" hidden="1">#REF!</definedName>
    <definedName name="BEx1MTRKKVCHOZ0YGID6HZ49LJTO" localSheetId="15" hidden="1">#REF!</definedName>
    <definedName name="BEx1MTRKKVCHOZ0YGID6HZ49LJTO" hidden="1">#REF!</definedName>
    <definedName name="BEx1N3CUJ3UX61X38ZAJVPEN4KMC" localSheetId="20" hidden="1">#REF!</definedName>
    <definedName name="BEx1N3CUJ3UX61X38ZAJVPEN4KMC" localSheetId="18" hidden="1">#REF!</definedName>
    <definedName name="BEx1N3CUJ3UX61X38ZAJVPEN4KMC" localSheetId="13" hidden="1">#REF!</definedName>
    <definedName name="BEx1N3CUJ3UX61X38ZAJVPEN4KMC" localSheetId="14" hidden="1">#REF!</definedName>
    <definedName name="BEx1N3CUJ3UX61X38ZAJVPEN4KMC" localSheetId="15" hidden="1">#REF!</definedName>
    <definedName name="BEx1N3CUJ3UX61X38ZAJVPEN4KMC" hidden="1">#REF!</definedName>
    <definedName name="BEx1N5R5IJ3CG6CL344F5KWPINEO" localSheetId="20" hidden="1">#REF!</definedName>
    <definedName name="BEx1N5R5IJ3CG6CL344F5KWPINEO" localSheetId="18" hidden="1">#REF!</definedName>
    <definedName name="BEx1N5R5IJ3CG6CL344F5KWPINEO" localSheetId="13" hidden="1">#REF!</definedName>
    <definedName name="BEx1N5R5IJ3CG6CL344F5KWPINEO" localSheetId="14" hidden="1">#REF!</definedName>
    <definedName name="BEx1N5R5IJ3CG6CL344F5KWPINEO" localSheetId="15" hidden="1">#REF!</definedName>
    <definedName name="BEx1N5R5IJ3CG6CL344F5KWPINEO" hidden="1">#REF!</definedName>
    <definedName name="BEx1NFCFVPBS7XURQ8Y0BZEGPBVP" localSheetId="20" hidden="1">#REF!</definedName>
    <definedName name="BEx1NFCFVPBS7XURQ8Y0BZEGPBVP" localSheetId="18" hidden="1">#REF!</definedName>
    <definedName name="BEx1NFCFVPBS7XURQ8Y0BZEGPBVP" localSheetId="13" hidden="1">#REF!</definedName>
    <definedName name="BEx1NFCFVPBS7XURQ8Y0BZEGPBVP" localSheetId="14" hidden="1">#REF!</definedName>
    <definedName name="BEx1NFCFVPBS7XURQ8Y0BZEGPBVP" localSheetId="15" hidden="1">#REF!</definedName>
    <definedName name="BEx1NFCFVPBS7XURQ8Y0BZEGPBVP" hidden="1">#REF!</definedName>
    <definedName name="BEx1NM34KQTO1LDNSAFD1L82UZFG" localSheetId="20" hidden="1">#REF!</definedName>
    <definedName name="BEx1NM34KQTO1LDNSAFD1L82UZFG" localSheetId="18" hidden="1">#REF!</definedName>
    <definedName name="BEx1NM34KQTO1LDNSAFD1L82UZFG" localSheetId="13" hidden="1">#REF!</definedName>
    <definedName name="BEx1NM34KQTO1LDNSAFD1L82UZFG" localSheetId="14" hidden="1">#REF!</definedName>
    <definedName name="BEx1NM34KQTO1LDNSAFD1L82UZFG" localSheetId="15" hidden="1">#REF!</definedName>
    <definedName name="BEx1NM34KQTO1LDNSAFD1L82UZFG" hidden="1">#REF!</definedName>
    <definedName name="BEx1NO6TXZVOGCUWCCRTXRXWW0XL" localSheetId="20" hidden="1">#REF!</definedName>
    <definedName name="BEx1NO6TXZVOGCUWCCRTXRXWW0XL" localSheetId="18" hidden="1">#REF!</definedName>
    <definedName name="BEx1NO6TXZVOGCUWCCRTXRXWW0XL" localSheetId="13" hidden="1">#REF!</definedName>
    <definedName name="BEx1NO6TXZVOGCUWCCRTXRXWW0XL" localSheetId="14" hidden="1">#REF!</definedName>
    <definedName name="BEx1NO6TXZVOGCUWCCRTXRXWW0XL" localSheetId="15" hidden="1">#REF!</definedName>
    <definedName name="BEx1NO6TXZVOGCUWCCRTXRXWW0XL" hidden="1">#REF!</definedName>
    <definedName name="BEx1NS8EU5P9FQV3S0WRTXI5L361" localSheetId="20" hidden="1">#REF!</definedName>
    <definedName name="BEx1NS8EU5P9FQV3S0WRTXI5L361" localSheetId="18" hidden="1">#REF!</definedName>
    <definedName name="BEx1NS8EU5P9FQV3S0WRTXI5L361" localSheetId="13" hidden="1">#REF!</definedName>
    <definedName name="BEx1NS8EU5P9FQV3S0WRTXI5L361" localSheetId="14" hidden="1">#REF!</definedName>
    <definedName name="BEx1NS8EU5P9FQV3S0WRTXI5L361" localSheetId="15" hidden="1">#REF!</definedName>
    <definedName name="BEx1NS8EU5P9FQV3S0WRTXI5L361" hidden="1">#REF!</definedName>
    <definedName name="BEx1NUBX5VUYZFKQH69FN6BTLWCR" localSheetId="20" hidden="1">#REF!</definedName>
    <definedName name="BEx1NUBX5VUYZFKQH69FN6BTLWCR" localSheetId="18" hidden="1">#REF!</definedName>
    <definedName name="BEx1NUBX5VUYZFKQH69FN6BTLWCR" localSheetId="13" hidden="1">#REF!</definedName>
    <definedName name="BEx1NUBX5VUYZFKQH69FN6BTLWCR" localSheetId="14" hidden="1">#REF!</definedName>
    <definedName name="BEx1NUBX5VUYZFKQH69FN6BTLWCR" localSheetId="15" hidden="1">#REF!</definedName>
    <definedName name="BEx1NUBX5VUYZFKQH69FN6BTLWCR" hidden="1">#REF!</definedName>
    <definedName name="BEx1NZ4K1L8UON80Y2A4RASKWGNP" localSheetId="20" hidden="1">#REF!</definedName>
    <definedName name="BEx1NZ4K1L8UON80Y2A4RASKWGNP" localSheetId="18" hidden="1">#REF!</definedName>
    <definedName name="BEx1NZ4K1L8UON80Y2A4RASKWGNP" localSheetId="13" hidden="1">#REF!</definedName>
    <definedName name="BEx1NZ4K1L8UON80Y2A4RASKWGNP" localSheetId="14" hidden="1">#REF!</definedName>
    <definedName name="BEx1NZ4K1L8UON80Y2A4RASKWGNP" localSheetId="15" hidden="1">#REF!</definedName>
    <definedName name="BEx1NZ4K1L8UON80Y2A4RASKWGNP" hidden="1">#REF!</definedName>
    <definedName name="BEx1O24FB2CPATAGE3T7L1NBQQO1" localSheetId="20" hidden="1">#REF!</definedName>
    <definedName name="BEx1O24FB2CPATAGE3T7L1NBQQO1" localSheetId="18" hidden="1">#REF!</definedName>
    <definedName name="BEx1O24FB2CPATAGE3T7L1NBQQO1" localSheetId="13" hidden="1">#REF!</definedName>
    <definedName name="BEx1O24FB2CPATAGE3T7L1NBQQO1" localSheetId="14" hidden="1">#REF!</definedName>
    <definedName name="BEx1O24FB2CPATAGE3T7L1NBQQO1" localSheetId="15" hidden="1">#REF!</definedName>
    <definedName name="BEx1O24FB2CPATAGE3T7L1NBQQO1" hidden="1">#REF!</definedName>
    <definedName name="BEx1OLAZ915OGYWP0QP1QQWDLCRX" localSheetId="20" hidden="1">#REF!</definedName>
    <definedName name="BEx1OLAZ915OGYWP0QP1QQWDLCRX" localSheetId="18" hidden="1">#REF!</definedName>
    <definedName name="BEx1OLAZ915OGYWP0QP1QQWDLCRX" localSheetId="13" hidden="1">#REF!</definedName>
    <definedName name="BEx1OLAZ915OGYWP0QP1QQWDLCRX" localSheetId="14" hidden="1">#REF!</definedName>
    <definedName name="BEx1OLAZ915OGYWP0QP1QQWDLCRX" localSheetId="15" hidden="1">#REF!</definedName>
    <definedName name="BEx1OLAZ915OGYWP0QP1QQWDLCRX" hidden="1">#REF!</definedName>
    <definedName name="BEx1OO5ER042IS6IC4TLDI75JNVH" localSheetId="20" hidden="1">#REF!</definedName>
    <definedName name="BEx1OO5ER042IS6IC4TLDI75JNVH" localSheetId="18" hidden="1">#REF!</definedName>
    <definedName name="BEx1OO5ER042IS6IC4TLDI75JNVH" localSheetId="13" hidden="1">#REF!</definedName>
    <definedName name="BEx1OO5ER042IS6IC4TLDI75JNVH" localSheetId="14" hidden="1">#REF!</definedName>
    <definedName name="BEx1OO5ER042IS6IC4TLDI75JNVH" localSheetId="15" hidden="1">#REF!</definedName>
    <definedName name="BEx1OO5ER042IS6IC4TLDI75JNVH" hidden="1">#REF!</definedName>
    <definedName name="BEx1OTE54CBSUT8FWKRALEDCUWN4" localSheetId="20" hidden="1">#REF!</definedName>
    <definedName name="BEx1OTE54CBSUT8FWKRALEDCUWN4" localSheetId="18" hidden="1">#REF!</definedName>
    <definedName name="BEx1OTE54CBSUT8FWKRALEDCUWN4" localSheetId="13" hidden="1">#REF!</definedName>
    <definedName name="BEx1OTE54CBSUT8FWKRALEDCUWN4" localSheetId="14" hidden="1">#REF!</definedName>
    <definedName name="BEx1OTE54CBSUT8FWKRALEDCUWN4" localSheetId="15" hidden="1">#REF!</definedName>
    <definedName name="BEx1OTE54CBSUT8FWKRALEDCUWN4" hidden="1">#REF!</definedName>
    <definedName name="BEx1OVSMPADTX95QUOX34KZQ8EDY" localSheetId="20" hidden="1">#REF!</definedName>
    <definedName name="BEx1OVSMPADTX95QUOX34KZQ8EDY" localSheetId="18" hidden="1">#REF!</definedName>
    <definedName name="BEx1OVSMPADTX95QUOX34KZQ8EDY" localSheetId="13" hidden="1">#REF!</definedName>
    <definedName name="BEx1OVSMPADTX95QUOX34KZQ8EDY" localSheetId="14" hidden="1">#REF!</definedName>
    <definedName name="BEx1OVSMPADTX95QUOX34KZQ8EDY" localSheetId="15" hidden="1">#REF!</definedName>
    <definedName name="BEx1OVSMPADTX95QUOX34KZQ8EDY" hidden="1">#REF!</definedName>
    <definedName name="BEx1OWJJ0DP4628GCVVRQ9X0DRHQ" localSheetId="20" hidden="1">#REF!</definedName>
    <definedName name="BEx1OWJJ0DP4628GCVVRQ9X0DRHQ" localSheetId="18" hidden="1">#REF!</definedName>
    <definedName name="BEx1OWJJ0DP4628GCVVRQ9X0DRHQ" localSheetId="13" hidden="1">#REF!</definedName>
    <definedName name="BEx1OWJJ0DP4628GCVVRQ9X0DRHQ" localSheetId="14" hidden="1">#REF!</definedName>
    <definedName name="BEx1OWJJ0DP4628GCVVRQ9X0DRHQ" localSheetId="15" hidden="1">#REF!</definedName>
    <definedName name="BEx1OWJJ0DP4628GCVVRQ9X0DRHQ" hidden="1">#REF!</definedName>
    <definedName name="BEx1OX544IO9FQJI7YYQGZCEHB3O" localSheetId="20" hidden="1">#REF!</definedName>
    <definedName name="BEx1OX544IO9FQJI7YYQGZCEHB3O" localSheetId="18" hidden="1">#REF!</definedName>
    <definedName name="BEx1OX544IO9FQJI7YYQGZCEHB3O" localSheetId="13" hidden="1">#REF!</definedName>
    <definedName name="BEx1OX544IO9FQJI7YYQGZCEHB3O" localSheetId="14" hidden="1">#REF!</definedName>
    <definedName name="BEx1OX544IO9FQJI7YYQGZCEHB3O" localSheetId="15" hidden="1">#REF!</definedName>
    <definedName name="BEx1OX544IO9FQJI7YYQGZCEHB3O" hidden="1">#REF!</definedName>
    <definedName name="BEx1OY6SVEUT2EQ26P7EKEND342G" localSheetId="20" hidden="1">#REF!</definedName>
    <definedName name="BEx1OY6SVEUT2EQ26P7EKEND342G" localSheetId="18" hidden="1">#REF!</definedName>
    <definedName name="BEx1OY6SVEUT2EQ26P7EKEND342G" localSheetId="13" hidden="1">#REF!</definedName>
    <definedName name="BEx1OY6SVEUT2EQ26P7EKEND342G" localSheetId="14" hidden="1">#REF!</definedName>
    <definedName name="BEx1OY6SVEUT2EQ26P7EKEND342G" localSheetId="15" hidden="1">#REF!</definedName>
    <definedName name="BEx1OY6SVEUT2EQ26P7EKEND342G" hidden="1">#REF!</definedName>
    <definedName name="BEx1OYN1LPIPI12O9G6F7QAOS9T4" localSheetId="20" hidden="1">#REF!</definedName>
    <definedName name="BEx1OYN1LPIPI12O9G6F7QAOS9T4" localSheetId="18" hidden="1">#REF!</definedName>
    <definedName name="BEx1OYN1LPIPI12O9G6F7QAOS9T4" localSheetId="13" hidden="1">#REF!</definedName>
    <definedName name="BEx1OYN1LPIPI12O9G6F7QAOS9T4" localSheetId="14" hidden="1">#REF!</definedName>
    <definedName name="BEx1OYN1LPIPI12O9G6F7QAOS9T4" localSheetId="15" hidden="1">#REF!</definedName>
    <definedName name="BEx1OYN1LPIPI12O9G6F7QAOS9T4" hidden="1">#REF!</definedName>
    <definedName name="BEx1P1HHKJA799O3YZXQAX6KFH58" localSheetId="20" hidden="1">#REF!</definedName>
    <definedName name="BEx1P1HHKJA799O3YZXQAX6KFH58" localSheetId="18" hidden="1">#REF!</definedName>
    <definedName name="BEx1P1HHKJA799O3YZXQAX6KFH58" localSheetId="13" hidden="1">#REF!</definedName>
    <definedName name="BEx1P1HHKJA799O3YZXQAX6KFH58" localSheetId="14" hidden="1">#REF!</definedName>
    <definedName name="BEx1P1HHKJA799O3YZXQAX6KFH58" localSheetId="15" hidden="1">#REF!</definedName>
    <definedName name="BEx1P1HHKJA799O3YZXQAX6KFH58" hidden="1">#REF!</definedName>
    <definedName name="BEx1P34W467WGPOXPK292QFJIPHJ" localSheetId="20" hidden="1">#REF!</definedName>
    <definedName name="BEx1P34W467WGPOXPK292QFJIPHJ" localSheetId="18" hidden="1">#REF!</definedName>
    <definedName name="BEx1P34W467WGPOXPK292QFJIPHJ" localSheetId="13" hidden="1">#REF!</definedName>
    <definedName name="BEx1P34W467WGPOXPK292QFJIPHJ" localSheetId="14" hidden="1">#REF!</definedName>
    <definedName name="BEx1P34W467WGPOXPK292QFJIPHJ" localSheetId="15" hidden="1">#REF!</definedName>
    <definedName name="BEx1P34W467WGPOXPK292QFJIPHJ" hidden="1">#REF!</definedName>
    <definedName name="BEx1P76FRYAB1BWA5RJS4KOB3G9I" localSheetId="20" hidden="1">#REF!</definedName>
    <definedName name="BEx1P76FRYAB1BWA5RJS4KOB3G9I" localSheetId="18" hidden="1">#REF!</definedName>
    <definedName name="BEx1P76FRYAB1BWA5RJS4KOB3G9I" localSheetId="13" hidden="1">#REF!</definedName>
    <definedName name="BEx1P76FRYAB1BWA5RJS4KOB3G9I" localSheetId="14" hidden="1">#REF!</definedName>
    <definedName name="BEx1P76FRYAB1BWA5RJS4KOB3G9I" localSheetId="15" hidden="1">#REF!</definedName>
    <definedName name="BEx1P76FRYAB1BWA5RJS4KOB3G9I" hidden="1">#REF!</definedName>
    <definedName name="BEx1P7S1J4TKGVJ43C2Q2R3M9WRB" localSheetId="20" hidden="1">#REF!</definedName>
    <definedName name="BEx1P7S1J4TKGVJ43C2Q2R3M9WRB" localSheetId="18" hidden="1">#REF!</definedName>
    <definedName name="BEx1P7S1J4TKGVJ43C2Q2R3M9WRB" localSheetId="13" hidden="1">#REF!</definedName>
    <definedName name="BEx1P7S1J4TKGVJ43C2Q2R3M9WRB" localSheetId="14" hidden="1">#REF!</definedName>
    <definedName name="BEx1P7S1J4TKGVJ43C2Q2R3M9WRB" localSheetId="15" hidden="1">#REF!</definedName>
    <definedName name="BEx1P7S1J4TKGVJ43C2Q2R3M9WRB" hidden="1">#REF!</definedName>
    <definedName name="BEx1P8OF6WY3IH8SO71KQOU83V3Y" localSheetId="20" hidden="1">#REF!</definedName>
    <definedName name="BEx1P8OF6WY3IH8SO71KQOU83V3Y" localSheetId="18" hidden="1">#REF!</definedName>
    <definedName name="BEx1P8OF6WY3IH8SO71KQOU83V3Y" localSheetId="13" hidden="1">#REF!</definedName>
    <definedName name="BEx1P8OF6WY3IH8SO71KQOU83V3Y" localSheetId="14" hidden="1">#REF!</definedName>
    <definedName name="BEx1P8OF6WY3IH8SO71KQOU83V3Y" localSheetId="15" hidden="1">#REF!</definedName>
    <definedName name="BEx1P8OF6WY3IH8SO71KQOU83V3Y" hidden="1">#REF!</definedName>
    <definedName name="BEx1PA11BLPVZM8RC5BL46WX8YB5" localSheetId="20" hidden="1">#REF!</definedName>
    <definedName name="BEx1PA11BLPVZM8RC5BL46WX8YB5" localSheetId="18" hidden="1">#REF!</definedName>
    <definedName name="BEx1PA11BLPVZM8RC5BL46WX8YB5" localSheetId="13" hidden="1">#REF!</definedName>
    <definedName name="BEx1PA11BLPVZM8RC5BL46WX8YB5" localSheetId="14" hidden="1">#REF!</definedName>
    <definedName name="BEx1PA11BLPVZM8RC5BL46WX8YB5" localSheetId="15" hidden="1">#REF!</definedName>
    <definedName name="BEx1PA11BLPVZM8RC5BL46WX8YB5" hidden="1">#REF!</definedName>
    <definedName name="BEx1PAMMMZTO2BTR6YLZ9ASMPS4N" localSheetId="20" hidden="1">#REF!</definedName>
    <definedName name="BEx1PAMMMZTO2BTR6YLZ9ASMPS4N" localSheetId="18" hidden="1">#REF!</definedName>
    <definedName name="BEx1PAMMMZTO2BTR6YLZ9ASMPS4N" localSheetId="13" hidden="1">#REF!</definedName>
    <definedName name="BEx1PAMMMZTO2BTR6YLZ9ASMPS4N" localSheetId="14" hidden="1">#REF!</definedName>
    <definedName name="BEx1PAMMMZTO2BTR6YLZ9ASMPS4N" localSheetId="15" hidden="1">#REF!</definedName>
    <definedName name="BEx1PAMMMZTO2BTR6YLZ9ASMPS4N" hidden="1">#REF!</definedName>
    <definedName name="BEx1PBZ4BEFIPGMQXT9T8S4PZ2IM" localSheetId="20" hidden="1">#REF!</definedName>
    <definedName name="BEx1PBZ4BEFIPGMQXT9T8S4PZ2IM" localSheetId="18" hidden="1">#REF!</definedName>
    <definedName name="BEx1PBZ4BEFIPGMQXT9T8S4PZ2IM" localSheetId="13" hidden="1">#REF!</definedName>
    <definedName name="BEx1PBZ4BEFIPGMQXT9T8S4PZ2IM" localSheetId="14" hidden="1">#REF!</definedName>
    <definedName name="BEx1PBZ4BEFIPGMQXT9T8S4PZ2IM" localSheetId="15" hidden="1">#REF!</definedName>
    <definedName name="BEx1PBZ4BEFIPGMQXT9T8S4PZ2IM" hidden="1">#REF!</definedName>
    <definedName name="BEx1PJMAAUI73DAR3XUON2UMXTBS" localSheetId="20" hidden="1">#REF!</definedName>
    <definedName name="BEx1PJMAAUI73DAR3XUON2UMXTBS" localSheetId="18" hidden="1">#REF!</definedName>
    <definedName name="BEx1PJMAAUI73DAR3XUON2UMXTBS" localSheetId="13" hidden="1">#REF!</definedName>
    <definedName name="BEx1PJMAAUI73DAR3XUON2UMXTBS" localSheetId="14" hidden="1">#REF!</definedName>
    <definedName name="BEx1PJMAAUI73DAR3XUON2UMXTBS" localSheetId="15" hidden="1">#REF!</definedName>
    <definedName name="BEx1PJMAAUI73DAR3XUON2UMXTBS" hidden="1">#REF!</definedName>
    <definedName name="BEx1PLF2CFSXBZPVI6CJ534EIJDN" localSheetId="20" hidden="1">#REF!</definedName>
    <definedName name="BEx1PLF2CFSXBZPVI6CJ534EIJDN" localSheetId="18" hidden="1">#REF!</definedName>
    <definedName name="BEx1PLF2CFSXBZPVI6CJ534EIJDN" localSheetId="13" hidden="1">#REF!</definedName>
    <definedName name="BEx1PLF2CFSXBZPVI6CJ534EIJDN" localSheetId="14" hidden="1">#REF!</definedName>
    <definedName name="BEx1PLF2CFSXBZPVI6CJ534EIJDN" localSheetId="15" hidden="1">#REF!</definedName>
    <definedName name="BEx1PLF2CFSXBZPVI6CJ534EIJDN" hidden="1">#REF!</definedName>
    <definedName name="BEx1PMWZB2DO6EM9BKLUICZJ65HD" localSheetId="20" hidden="1">#REF!</definedName>
    <definedName name="BEx1PMWZB2DO6EM9BKLUICZJ65HD" localSheetId="18" hidden="1">#REF!</definedName>
    <definedName name="BEx1PMWZB2DO6EM9BKLUICZJ65HD" localSheetId="13" hidden="1">#REF!</definedName>
    <definedName name="BEx1PMWZB2DO6EM9BKLUICZJ65HD" localSheetId="14" hidden="1">#REF!</definedName>
    <definedName name="BEx1PMWZB2DO6EM9BKLUICZJ65HD" localSheetId="15" hidden="1">#REF!</definedName>
    <definedName name="BEx1PMWZB2DO6EM9BKLUICZJ65HD" hidden="1">#REF!</definedName>
    <definedName name="BEx1PU3X6U0EVLY9569KVBPAH7XU" localSheetId="20" hidden="1">#REF!</definedName>
    <definedName name="BEx1PU3X6U0EVLY9569KVBPAH7XU" localSheetId="18" hidden="1">#REF!</definedName>
    <definedName name="BEx1PU3X6U0EVLY9569KVBPAH7XU" localSheetId="13" hidden="1">#REF!</definedName>
    <definedName name="BEx1PU3X6U0EVLY9569KVBPAH7XU" localSheetId="14" hidden="1">#REF!</definedName>
    <definedName name="BEx1PU3X6U0EVLY9569KVBPAH7XU" localSheetId="15" hidden="1">#REF!</definedName>
    <definedName name="BEx1PU3X6U0EVLY9569KVBPAH7XU" hidden="1">#REF!</definedName>
    <definedName name="BEx1Q9OV5AOW28OUGRFCD3ZFVWC3" localSheetId="20" hidden="1">#REF!</definedName>
    <definedName name="BEx1Q9OV5AOW28OUGRFCD3ZFVWC3" localSheetId="18" hidden="1">#REF!</definedName>
    <definedName name="BEx1Q9OV5AOW28OUGRFCD3ZFVWC3" localSheetId="13" hidden="1">#REF!</definedName>
    <definedName name="BEx1Q9OV5AOW28OUGRFCD3ZFVWC3" localSheetId="14" hidden="1">#REF!</definedName>
    <definedName name="BEx1Q9OV5AOW28OUGRFCD3ZFVWC3" localSheetId="15" hidden="1">#REF!</definedName>
    <definedName name="BEx1Q9OV5AOW28OUGRFCD3ZFVWC3" hidden="1">#REF!</definedName>
    <definedName name="BEx1QA54J2A4I7IBQR19BTY28ZMR" localSheetId="20" hidden="1">#REF!</definedName>
    <definedName name="BEx1QA54J2A4I7IBQR19BTY28ZMR" localSheetId="18" hidden="1">#REF!</definedName>
    <definedName name="BEx1QA54J2A4I7IBQR19BTY28ZMR" localSheetId="13" hidden="1">#REF!</definedName>
    <definedName name="BEx1QA54J2A4I7IBQR19BTY28ZMR" localSheetId="14" hidden="1">#REF!</definedName>
    <definedName name="BEx1QA54J2A4I7IBQR19BTY28ZMR" localSheetId="15" hidden="1">#REF!</definedName>
    <definedName name="BEx1QA54J2A4I7IBQR19BTY28ZMR" hidden="1">#REF!</definedName>
    <definedName name="BEx1QD50TNYYZ6YO943BWHPB9UD9" localSheetId="20" hidden="1">#REF!</definedName>
    <definedName name="BEx1QD50TNYYZ6YO943BWHPB9UD9" localSheetId="18" hidden="1">#REF!</definedName>
    <definedName name="BEx1QD50TNYYZ6YO943BWHPB9UD9" localSheetId="13" hidden="1">#REF!</definedName>
    <definedName name="BEx1QD50TNYYZ6YO943BWHPB9UD9" localSheetId="14" hidden="1">#REF!</definedName>
    <definedName name="BEx1QD50TNYYZ6YO943BWHPB9UD9" localSheetId="15" hidden="1">#REF!</definedName>
    <definedName name="BEx1QD50TNYYZ6YO943BWHPB9UD9" hidden="1">#REF!</definedName>
    <definedName name="BEx1QMQAHG3KQUK59DVM68SWKZIZ" localSheetId="20" hidden="1">#REF!</definedName>
    <definedName name="BEx1QMQAHG3KQUK59DVM68SWKZIZ" localSheetId="18" hidden="1">#REF!</definedName>
    <definedName name="BEx1QMQAHG3KQUK59DVM68SWKZIZ" localSheetId="13" hidden="1">#REF!</definedName>
    <definedName name="BEx1QMQAHG3KQUK59DVM68SWKZIZ" localSheetId="14" hidden="1">#REF!</definedName>
    <definedName name="BEx1QMQAHG3KQUK59DVM68SWKZIZ" localSheetId="15" hidden="1">#REF!</definedName>
    <definedName name="BEx1QMQAHG3KQUK59DVM68SWKZIZ" hidden="1">#REF!</definedName>
    <definedName name="BEx1R9YFKJCMSEST8OVCAO5E47FO" localSheetId="20" hidden="1">#REF!</definedName>
    <definedName name="BEx1R9YFKJCMSEST8OVCAO5E47FO" localSheetId="18" hidden="1">#REF!</definedName>
    <definedName name="BEx1R9YFKJCMSEST8OVCAO5E47FO" localSheetId="13" hidden="1">#REF!</definedName>
    <definedName name="BEx1R9YFKJCMSEST8OVCAO5E47FO" localSheetId="14" hidden="1">#REF!</definedName>
    <definedName name="BEx1R9YFKJCMSEST8OVCAO5E47FO" localSheetId="15" hidden="1">#REF!</definedName>
    <definedName name="BEx1R9YFKJCMSEST8OVCAO5E47FO" hidden="1">#REF!</definedName>
    <definedName name="BEx1RBGC06B3T52OIC0EQ1KGVP1I" localSheetId="20" hidden="1">#REF!</definedName>
    <definedName name="BEx1RBGC06B3T52OIC0EQ1KGVP1I" localSheetId="18" hidden="1">#REF!</definedName>
    <definedName name="BEx1RBGC06B3T52OIC0EQ1KGVP1I" localSheetId="13" hidden="1">#REF!</definedName>
    <definedName name="BEx1RBGC06B3T52OIC0EQ1KGVP1I" localSheetId="14" hidden="1">#REF!</definedName>
    <definedName name="BEx1RBGC06B3T52OIC0EQ1KGVP1I" localSheetId="15" hidden="1">#REF!</definedName>
    <definedName name="BEx1RBGC06B3T52OIC0EQ1KGVP1I" hidden="1">#REF!</definedName>
    <definedName name="BEx1RRC7X4NI1CU4EO5XYE2GVARJ" localSheetId="20" hidden="1">#REF!</definedName>
    <definedName name="BEx1RRC7X4NI1CU4EO5XYE2GVARJ" localSheetId="18" hidden="1">#REF!</definedName>
    <definedName name="BEx1RRC7X4NI1CU4EO5XYE2GVARJ" localSheetId="13" hidden="1">#REF!</definedName>
    <definedName name="BEx1RRC7X4NI1CU4EO5XYE2GVARJ" localSheetId="14" hidden="1">#REF!</definedName>
    <definedName name="BEx1RRC7X4NI1CU4EO5XYE2GVARJ" localSheetId="15" hidden="1">#REF!</definedName>
    <definedName name="BEx1RRC7X4NI1CU4EO5XYE2GVARJ" hidden="1">#REF!</definedName>
    <definedName name="BEx1RZA1NCGT832L7EMR7GMF588W" localSheetId="20" hidden="1">#REF!</definedName>
    <definedName name="BEx1RZA1NCGT832L7EMR7GMF588W" localSheetId="18" hidden="1">#REF!</definedName>
    <definedName name="BEx1RZA1NCGT832L7EMR7GMF588W" localSheetId="13" hidden="1">#REF!</definedName>
    <definedName name="BEx1RZA1NCGT832L7EMR7GMF588W" localSheetId="14" hidden="1">#REF!</definedName>
    <definedName name="BEx1RZA1NCGT832L7EMR7GMF588W" localSheetId="15" hidden="1">#REF!</definedName>
    <definedName name="BEx1RZA1NCGT832L7EMR7GMF588W" hidden="1">#REF!</definedName>
    <definedName name="BEx1S0XGIPUSZQUCSGWSK10GKW7Y" localSheetId="20" hidden="1">#REF!</definedName>
    <definedName name="BEx1S0XGIPUSZQUCSGWSK10GKW7Y" localSheetId="18" hidden="1">#REF!</definedName>
    <definedName name="BEx1S0XGIPUSZQUCSGWSK10GKW7Y" localSheetId="13" hidden="1">#REF!</definedName>
    <definedName name="BEx1S0XGIPUSZQUCSGWSK10GKW7Y" localSheetId="14" hidden="1">#REF!</definedName>
    <definedName name="BEx1S0XGIPUSZQUCSGWSK10GKW7Y" localSheetId="15" hidden="1">#REF!</definedName>
    <definedName name="BEx1S0XGIPUSZQUCSGWSK10GKW7Y" hidden="1">#REF!</definedName>
    <definedName name="BEx1S5VFNKIXHTTCWSV60UC50EZ8" localSheetId="20" hidden="1">#REF!</definedName>
    <definedName name="BEx1S5VFNKIXHTTCWSV60UC50EZ8" localSheetId="18" hidden="1">#REF!</definedName>
    <definedName name="BEx1S5VFNKIXHTTCWSV60UC50EZ8" localSheetId="13" hidden="1">#REF!</definedName>
    <definedName name="BEx1S5VFNKIXHTTCWSV60UC50EZ8" localSheetId="14" hidden="1">#REF!</definedName>
    <definedName name="BEx1S5VFNKIXHTTCWSV60UC50EZ8" localSheetId="15" hidden="1">#REF!</definedName>
    <definedName name="BEx1S5VFNKIXHTTCWSV60UC50EZ8" hidden="1">#REF!</definedName>
    <definedName name="BEx1SK3U02H0RGKEYXW7ZMCEOF3V" localSheetId="20" hidden="1">#REF!</definedName>
    <definedName name="BEx1SK3U02H0RGKEYXW7ZMCEOF3V" localSheetId="18" hidden="1">#REF!</definedName>
    <definedName name="BEx1SK3U02H0RGKEYXW7ZMCEOF3V" localSheetId="13" hidden="1">#REF!</definedName>
    <definedName name="BEx1SK3U02H0RGKEYXW7ZMCEOF3V" localSheetId="14" hidden="1">#REF!</definedName>
    <definedName name="BEx1SK3U02H0RGKEYXW7ZMCEOF3V" localSheetId="15" hidden="1">#REF!</definedName>
    <definedName name="BEx1SK3U02H0RGKEYXW7ZMCEOF3V" hidden="1">#REF!</definedName>
    <definedName name="BEx1SSNEZINBJT29QVS62VS1THT4" localSheetId="20" hidden="1">#REF!</definedName>
    <definedName name="BEx1SSNEZINBJT29QVS62VS1THT4" localSheetId="18" hidden="1">#REF!</definedName>
    <definedName name="BEx1SSNEZINBJT29QVS62VS1THT4" localSheetId="13" hidden="1">#REF!</definedName>
    <definedName name="BEx1SSNEZINBJT29QVS62VS1THT4" localSheetId="14" hidden="1">#REF!</definedName>
    <definedName name="BEx1SSNEZINBJT29QVS62VS1THT4" localSheetId="15" hidden="1">#REF!</definedName>
    <definedName name="BEx1SSNEZINBJT29QVS62VS1THT4" hidden="1">#REF!</definedName>
    <definedName name="BEx1SVNCHNANBJIDIQVB8AFK4HAN" localSheetId="20" hidden="1">#REF!</definedName>
    <definedName name="BEx1SVNCHNANBJIDIQVB8AFK4HAN" localSheetId="18" hidden="1">#REF!</definedName>
    <definedName name="BEx1SVNCHNANBJIDIQVB8AFK4HAN" localSheetId="13" hidden="1">#REF!</definedName>
    <definedName name="BEx1SVNCHNANBJIDIQVB8AFK4HAN" localSheetId="14" hidden="1">#REF!</definedName>
    <definedName name="BEx1SVNCHNANBJIDIQVB8AFK4HAN" localSheetId="15" hidden="1">#REF!</definedName>
    <definedName name="BEx1SVNCHNANBJIDIQVB8AFK4HAN" hidden="1">#REF!</definedName>
    <definedName name="BEx1SY74DYVEPAQ9TGGGXKJA025O" localSheetId="20" hidden="1">#REF!</definedName>
    <definedName name="BEx1SY74DYVEPAQ9TGGGXKJA025O" localSheetId="18" hidden="1">#REF!</definedName>
    <definedName name="BEx1SY74DYVEPAQ9TGGGXKJA025O" localSheetId="13" hidden="1">#REF!</definedName>
    <definedName name="BEx1SY74DYVEPAQ9TGGGXKJA025O" localSheetId="14" hidden="1">#REF!</definedName>
    <definedName name="BEx1SY74DYVEPAQ9TGGGXKJA025O" localSheetId="15" hidden="1">#REF!</definedName>
    <definedName name="BEx1SY74DYVEPAQ9TGGGXKJA025O" hidden="1">#REF!</definedName>
    <definedName name="BEx1TJ0WLS9O7KNSGIPWTYHDYI1D" localSheetId="20" hidden="1">#REF!</definedName>
    <definedName name="BEx1TJ0WLS9O7KNSGIPWTYHDYI1D" localSheetId="18" hidden="1">#REF!</definedName>
    <definedName name="BEx1TJ0WLS9O7KNSGIPWTYHDYI1D" localSheetId="13" hidden="1">#REF!</definedName>
    <definedName name="BEx1TJ0WLS9O7KNSGIPWTYHDYI1D" localSheetId="14" hidden="1">#REF!</definedName>
    <definedName name="BEx1TJ0WLS9O7KNSGIPWTYHDYI1D" localSheetId="15" hidden="1">#REF!</definedName>
    <definedName name="BEx1TJ0WLS9O7KNSGIPWTYHDYI1D" hidden="1">#REF!</definedName>
    <definedName name="BEx1TUPQAYGAI13ZC7FU1FJXFAPM" localSheetId="20" hidden="1">#REF!</definedName>
    <definedName name="BEx1TUPQAYGAI13ZC7FU1FJXFAPM" localSheetId="18" hidden="1">#REF!</definedName>
    <definedName name="BEx1TUPQAYGAI13ZC7FU1FJXFAPM" localSheetId="13" hidden="1">#REF!</definedName>
    <definedName name="BEx1TUPQAYGAI13ZC7FU1FJXFAPM" localSheetId="14" hidden="1">#REF!</definedName>
    <definedName name="BEx1TUPQAYGAI13ZC7FU1FJXFAPM" localSheetId="15" hidden="1">#REF!</definedName>
    <definedName name="BEx1TUPQAYGAI13ZC7FU1FJXFAPM" hidden="1">#REF!</definedName>
    <definedName name="BEx1TY0F9W7EOF31FZXITWEYBSRT" localSheetId="20" hidden="1">#REF!</definedName>
    <definedName name="BEx1TY0F9W7EOF31FZXITWEYBSRT" localSheetId="18" hidden="1">#REF!</definedName>
    <definedName name="BEx1TY0F9W7EOF31FZXITWEYBSRT" localSheetId="13" hidden="1">#REF!</definedName>
    <definedName name="BEx1TY0F9W7EOF31FZXITWEYBSRT" localSheetId="14" hidden="1">#REF!</definedName>
    <definedName name="BEx1TY0F9W7EOF31FZXITWEYBSRT" localSheetId="15" hidden="1">#REF!</definedName>
    <definedName name="BEx1TY0F9W7EOF31FZXITWEYBSRT" hidden="1">#REF!</definedName>
    <definedName name="BEx1U7WFO8OZKB1EBF4H386JW91L" localSheetId="20" hidden="1">#REF!</definedName>
    <definedName name="BEx1U7WFO8OZKB1EBF4H386JW91L" localSheetId="18" hidden="1">#REF!</definedName>
    <definedName name="BEx1U7WFO8OZKB1EBF4H386JW91L" localSheetId="13" hidden="1">#REF!</definedName>
    <definedName name="BEx1U7WFO8OZKB1EBF4H386JW91L" localSheetId="14" hidden="1">#REF!</definedName>
    <definedName name="BEx1U7WFO8OZKB1EBF4H386JW91L" localSheetId="15" hidden="1">#REF!</definedName>
    <definedName name="BEx1U7WFO8OZKB1EBF4H386JW91L" hidden="1">#REF!</definedName>
    <definedName name="BEx1U87938YR9N6HYI24KVBKLOS3" localSheetId="20" hidden="1">#REF!</definedName>
    <definedName name="BEx1U87938YR9N6HYI24KVBKLOS3" localSheetId="18" hidden="1">#REF!</definedName>
    <definedName name="BEx1U87938YR9N6HYI24KVBKLOS3" localSheetId="13" hidden="1">#REF!</definedName>
    <definedName name="BEx1U87938YR9N6HYI24KVBKLOS3" localSheetId="14" hidden="1">#REF!</definedName>
    <definedName name="BEx1U87938YR9N6HYI24KVBKLOS3" localSheetId="15" hidden="1">#REF!</definedName>
    <definedName name="BEx1U87938YR9N6HYI24KVBKLOS3" hidden="1">#REF!</definedName>
    <definedName name="BEx1U9P6VQWSVRICLZR9DYRMN61U" localSheetId="20" hidden="1">#REF!</definedName>
    <definedName name="BEx1U9P6VQWSVRICLZR9DYRMN61U" localSheetId="18" hidden="1">#REF!</definedName>
    <definedName name="BEx1U9P6VQWSVRICLZR9DYRMN61U" localSheetId="13" hidden="1">#REF!</definedName>
    <definedName name="BEx1U9P6VQWSVRICLZR9DYRMN61U" localSheetId="14" hidden="1">#REF!</definedName>
    <definedName name="BEx1U9P6VQWSVRICLZR9DYRMN61U" localSheetId="15" hidden="1">#REF!</definedName>
    <definedName name="BEx1U9P6VQWSVRICLZR9DYRMN61U" hidden="1">#REF!</definedName>
    <definedName name="BEx1UESH4KDWHYESQU2IE55RS3LI" localSheetId="20" hidden="1">#REF!</definedName>
    <definedName name="BEx1UESH4KDWHYESQU2IE55RS3LI" localSheetId="18" hidden="1">#REF!</definedName>
    <definedName name="BEx1UESH4KDWHYESQU2IE55RS3LI" localSheetId="13" hidden="1">#REF!</definedName>
    <definedName name="BEx1UESH4KDWHYESQU2IE55RS3LI" localSheetId="14" hidden="1">#REF!</definedName>
    <definedName name="BEx1UESH4KDWHYESQU2IE55RS3LI" localSheetId="15" hidden="1">#REF!</definedName>
    <definedName name="BEx1UESH4KDWHYESQU2IE55RS3LI" hidden="1">#REF!</definedName>
    <definedName name="BEx1UI8N9KTCPSOJ7RDW0T8UEBNP" localSheetId="20" hidden="1">#REF!</definedName>
    <definedName name="BEx1UI8N9KTCPSOJ7RDW0T8UEBNP" localSheetId="18" hidden="1">#REF!</definedName>
    <definedName name="BEx1UI8N9KTCPSOJ7RDW0T8UEBNP" localSheetId="13" hidden="1">#REF!</definedName>
    <definedName name="BEx1UI8N9KTCPSOJ7RDW0T8UEBNP" localSheetId="14" hidden="1">#REF!</definedName>
    <definedName name="BEx1UI8N9KTCPSOJ7RDW0T8UEBNP" localSheetId="15" hidden="1">#REF!</definedName>
    <definedName name="BEx1UI8N9KTCPSOJ7RDW0T8UEBNP" hidden="1">#REF!</definedName>
    <definedName name="BEx1UML0HHJFHA5TBOYQ24I3RV1W" localSheetId="20" hidden="1">#REF!</definedName>
    <definedName name="BEx1UML0HHJFHA5TBOYQ24I3RV1W" localSheetId="18" hidden="1">#REF!</definedName>
    <definedName name="BEx1UML0HHJFHA5TBOYQ24I3RV1W" localSheetId="13" hidden="1">#REF!</definedName>
    <definedName name="BEx1UML0HHJFHA5TBOYQ24I3RV1W" localSheetId="14" hidden="1">#REF!</definedName>
    <definedName name="BEx1UML0HHJFHA5TBOYQ24I3RV1W" localSheetId="15" hidden="1">#REF!</definedName>
    <definedName name="BEx1UML0HHJFHA5TBOYQ24I3RV1W" hidden="1">#REF!</definedName>
    <definedName name="BEx1UO8ENOJNYCNX5Z95TBIJ3MKP" localSheetId="20" hidden="1">#REF!</definedName>
    <definedName name="BEx1UO8ENOJNYCNX5Z95TBIJ3MKP" localSheetId="18" hidden="1">#REF!</definedName>
    <definedName name="BEx1UO8ENOJNYCNX5Z95TBIJ3MKP" localSheetId="13" hidden="1">#REF!</definedName>
    <definedName name="BEx1UO8ENOJNYCNX5Z95TBIJ3MKP" localSheetId="14" hidden="1">#REF!</definedName>
    <definedName name="BEx1UO8ENOJNYCNX5Z95TBIJ3MKP" localSheetId="15" hidden="1">#REF!</definedName>
    <definedName name="BEx1UO8ENOJNYCNX5Z95TBIJ3MKP" hidden="1">#REF!</definedName>
    <definedName name="BEx1UUDIQPZ23XQ79GUL0RAWRSCK" localSheetId="20" hidden="1">#REF!</definedName>
    <definedName name="BEx1UUDIQPZ23XQ79GUL0RAWRSCK" localSheetId="18" hidden="1">#REF!</definedName>
    <definedName name="BEx1UUDIQPZ23XQ79GUL0RAWRSCK" localSheetId="13" hidden="1">#REF!</definedName>
    <definedName name="BEx1UUDIQPZ23XQ79GUL0RAWRSCK" localSheetId="14" hidden="1">#REF!</definedName>
    <definedName name="BEx1UUDIQPZ23XQ79GUL0RAWRSCK" localSheetId="15" hidden="1">#REF!</definedName>
    <definedName name="BEx1UUDIQPZ23XQ79GUL0RAWRSCK" hidden="1">#REF!</definedName>
    <definedName name="BEx1V67SEV778NVW68J8W5SND1J7" localSheetId="20" hidden="1">#REF!</definedName>
    <definedName name="BEx1V67SEV778NVW68J8W5SND1J7" localSheetId="18" hidden="1">#REF!</definedName>
    <definedName name="BEx1V67SEV778NVW68J8W5SND1J7" localSheetId="13" hidden="1">#REF!</definedName>
    <definedName name="BEx1V67SEV778NVW68J8W5SND1J7" localSheetId="14" hidden="1">#REF!</definedName>
    <definedName name="BEx1V67SEV778NVW68J8W5SND1J7" localSheetId="15" hidden="1">#REF!</definedName>
    <definedName name="BEx1V67SEV778NVW68J8W5SND1J7" hidden="1">#REF!</definedName>
    <definedName name="BEx1VIY9SQLRESD11CC4PHYT0XSG" localSheetId="20" hidden="1">#REF!</definedName>
    <definedName name="BEx1VIY9SQLRESD11CC4PHYT0XSG" localSheetId="18" hidden="1">#REF!</definedName>
    <definedName name="BEx1VIY9SQLRESD11CC4PHYT0XSG" localSheetId="13" hidden="1">#REF!</definedName>
    <definedName name="BEx1VIY9SQLRESD11CC4PHYT0XSG" localSheetId="14" hidden="1">#REF!</definedName>
    <definedName name="BEx1VIY9SQLRESD11CC4PHYT0XSG" localSheetId="15" hidden="1">#REF!</definedName>
    <definedName name="BEx1VIY9SQLRESD11CC4PHYT0XSG" hidden="1">#REF!</definedName>
    <definedName name="BEx1W3170EJU6QEJR4F8E2ULUU2U" localSheetId="20" hidden="1">#REF!</definedName>
    <definedName name="BEx1W3170EJU6QEJR4F8E2ULUU2U" localSheetId="18" hidden="1">#REF!</definedName>
    <definedName name="BEx1W3170EJU6QEJR4F8E2ULUU2U" localSheetId="13" hidden="1">#REF!</definedName>
    <definedName name="BEx1W3170EJU6QEJR4F8E2ULUU2U" localSheetId="14" hidden="1">#REF!</definedName>
    <definedName name="BEx1W3170EJU6QEJR4F8E2ULUU2U" localSheetId="15" hidden="1">#REF!</definedName>
    <definedName name="BEx1W3170EJU6QEJR4F8E2ULUU2U" hidden="1">#REF!</definedName>
    <definedName name="BEx1WC67EH10SC38QWX3WEA5KH3A" localSheetId="20" hidden="1">#REF!</definedName>
    <definedName name="BEx1WC67EH10SC38QWX3WEA5KH3A" localSheetId="18" hidden="1">#REF!</definedName>
    <definedName name="BEx1WC67EH10SC38QWX3WEA5KH3A" localSheetId="13" hidden="1">#REF!</definedName>
    <definedName name="BEx1WC67EH10SC38QWX3WEA5KH3A" localSheetId="14" hidden="1">#REF!</definedName>
    <definedName name="BEx1WC67EH10SC38QWX3WEA5KH3A" localSheetId="15" hidden="1">#REF!</definedName>
    <definedName name="BEx1WC67EH10SC38QWX3WEA5KH3A" hidden="1">#REF!</definedName>
    <definedName name="BEx1WDTMC6W73PJPTY0JYLKOA883" localSheetId="20" hidden="1">#REF!</definedName>
    <definedName name="BEx1WDTMC6W73PJPTY0JYLKOA883" localSheetId="18" hidden="1">#REF!</definedName>
    <definedName name="BEx1WDTMC6W73PJPTY0JYLKOA883" localSheetId="13" hidden="1">#REF!</definedName>
    <definedName name="BEx1WDTMC6W73PJPTY0JYLKOA883" localSheetId="14" hidden="1">#REF!</definedName>
    <definedName name="BEx1WDTMC6W73PJPTY0JYLKOA883" localSheetId="15" hidden="1">#REF!</definedName>
    <definedName name="BEx1WDTMC6W73PJPTY0JYLKOA883" hidden="1">#REF!</definedName>
    <definedName name="BEx1WGYTKZZIPM1577W5FEYKFH3V" localSheetId="20" hidden="1">#REF!</definedName>
    <definedName name="BEx1WGYTKZZIPM1577W5FEYKFH3V" localSheetId="18" hidden="1">#REF!</definedName>
    <definedName name="BEx1WGYTKZZIPM1577W5FEYKFH3V" localSheetId="13" hidden="1">#REF!</definedName>
    <definedName name="BEx1WGYTKZZIPM1577W5FEYKFH3V" localSheetId="14" hidden="1">#REF!</definedName>
    <definedName name="BEx1WGYTKZZIPM1577W5FEYKFH3V" localSheetId="15" hidden="1">#REF!</definedName>
    <definedName name="BEx1WGYTKZZIPM1577W5FEYKFH3V" hidden="1">#REF!</definedName>
    <definedName name="BEx1WHPURIV3D3PTJJ359H1OP7ZV" localSheetId="20" hidden="1">#REF!</definedName>
    <definedName name="BEx1WHPURIV3D3PTJJ359H1OP7ZV" localSheetId="18" hidden="1">#REF!</definedName>
    <definedName name="BEx1WHPURIV3D3PTJJ359H1OP7ZV" localSheetId="13" hidden="1">#REF!</definedName>
    <definedName name="BEx1WHPURIV3D3PTJJ359H1OP7ZV" localSheetId="14" hidden="1">#REF!</definedName>
    <definedName name="BEx1WHPURIV3D3PTJJ359H1OP7ZV" localSheetId="15" hidden="1">#REF!</definedName>
    <definedName name="BEx1WHPURIV3D3PTJJ359H1OP7ZV" hidden="1">#REF!</definedName>
    <definedName name="BEx1WLBBR45RLDQX9FCLJWUUQX5R" localSheetId="20" hidden="1">#REF!</definedName>
    <definedName name="BEx1WLBBR45RLDQX9FCLJWUUQX5R" localSheetId="18" hidden="1">#REF!</definedName>
    <definedName name="BEx1WLBBR45RLDQX9FCLJWUUQX5R" localSheetId="13" hidden="1">#REF!</definedName>
    <definedName name="BEx1WLBBR45RLDQX9FCLJWUUQX5R" localSheetId="14" hidden="1">#REF!</definedName>
    <definedName name="BEx1WLBBR45RLDQX9FCLJWUUQX5R" localSheetId="15" hidden="1">#REF!</definedName>
    <definedName name="BEx1WLBBR45RLDQX9FCLJWUUQX5R" hidden="1">#REF!</definedName>
    <definedName name="BEx1WLWY2CR1WRD694JJSWSDFAIR" localSheetId="20" hidden="1">#REF!</definedName>
    <definedName name="BEx1WLWY2CR1WRD694JJSWSDFAIR" localSheetId="18" hidden="1">#REF!</definedName>
    <definedName name="BEx1WLWY2CR1WRD694JJSWSDFAIR" localSheetId="13" hidden="1">#REF!</definedName>
    <definedName name="BEx1WLWY2CR1WRD694JJSWSDFAIR" localSheetId="14" hidden="1">#REF!</definedName>
    <definedName name="BEx1WLWY2CR1WRD694JJSWSDFAIR" localSheetId="15" hidden="1">#REF!</definedName>
    <definedName name="BEx1WLWY2CR1WRD694JJSWSDFAIR" hidden="1">#REF!</definedName>
    <definedName name="BEx1WMD1LWPWRIK6GGAJRJAHJM8I" localSheetId="20" hidden="1">#REF!</definedName>
    <definedName name="BEx1WMD1LWPWRIK6GGAJRJAHJM8I" localSheetId="18" hidden="1">#REF!</definedName>
    <definedName name="BEx1WMD1LWPWRIK6GGAJRJAHJM8I" localSheetId="13" hidden="1">#REF!</definedName>
    <definedName name="BEx1WMD1LWPWRIK6GGAJRJAHJM8I" localSheetId="14" hidden="1">#REF!</definedName>
    <definedName name="BEx1WMD1LWPWRIK6GGAJRJAHJM8I" localSheetId="15" hidden="1">#REF!</definedName>
    <definedName name="BEx1WMD1LWPWRIK6GGAJRJAHJM8I" hidden="1">#REF!</definedName>
    <definedName name="BEx1WR0D41MR174LBF3P9E3K0J51" localSheetId="20" hidden="1">#REF!</definedName>
    <definedName name="BEx1WR0D41MR174LBF3P9E3K0J51" localSheetId="18" hidden="1">#REF!</definedName>
    <definedName name="BEx1WR0D41MR174LBF3P9E3K0J51" localSheetId="13" hidden="1">#REF!</definedName>
    <definedName name="BEx1WR0D41MR174LBF3P9E3K0J51" localSheetId="14" hidden="1">#REF!</definedName>
    <definedName name="BEx1WR0D41MR174LBF3P9E3K0J51" localSheetId="15" hidden="1">#REF!</definedName>
    <definedName name="BEx1WR0D41MR174LBF3P9E3K0J51" hidden="1">#REF!</definedName>
    <definedName name="BEx1WT3VU2F7OSUQZHBIV4KTTFJ4" localSheetId="20" hidden="1">#REF!</definedName>
    <definedName name="BEx1WT3VU2F7OSUQZHBIV4KTTFJ4" localSheetId="18" hidden="1">#REF!</definedName>
    <definedName name="BEx1WT3VU2F7OSUQZHBIV4KTTFJ4" localSheetId="13" hidden="1">#REF!</definedName>
    <definedName name="BEx1WT3VU2F7OSUQZHBIV4KTTFJ4" localSheetId="14" hidden="1">#REF!</definedName>
    <definedName name="BEx1WT3VU2F7OSUQZHBIV4KTTFJ4" localSheetId="15" hidden="1">#REF!</definedName>
    <definedName name="BEx1WT3VU2F7OSUQZHBIV4KTTFJ4" hidden="1">#REF!</definedName>
    <definedName name="BEx1WUB1FAS5PHU33TJ60SUHR618" localSheetId="20" hidden="1">#REF!</definedName>
    <definedName name="BEx1WUB1FAS5PHU33TJ60SUHR618" localSheetId="18" hidden="1">#REF!</definedName>
    <definedName name="BEx1WUB1FAS5PHU33TJ60SUHR618" localSheetId="13" hidden="1">#REF!</definedName>
    <definedName name="BEx1WUB1FAS5PHU33TJ60SUHR618" localSheetId="14" hidden="1">#REF!</definedName>
    <definedName name="BEx1WUB1FAS5PHU33TJ60SUHR618" localSheetId="15" hidden="1">#REF!</definedName>
    <definedName name="BEx1WUB1FAS5PHU33TJ60SUHR618" hidden="1">#REF!</definedName>
    <definedName name="BEx1WX04G0INSPPG9NTNR3DYR6PZ" localSheetId="20" hidden="1">#REF!</definedName>
    <definedName name="BEx1WX04G0INSPPG9NTNR3DYR6PZ" localSheetId="18" hidden="1">#REF!</definedName>
    <definedName name="BEx1WX04G0INSPPG9NTNR3DYR6PZ" localSheetId="13" hidden="1">#REF!</definedName>
    <definedName name="BEx1WX04G0INSPPG9NTNR3DYR6PZ" localSheetId="14" hidden="1">#REF!</definedName>
    <definedName name="BEx1WX04G0INSPPG9NTNR3DYR6PZ" localSheetId="15" hidden="1">#REF!</definedName>
    <definedName name="BEx1WX04G0INSPPG9NTNR3DYR6PZ" hidden="1">#REF!</definedName>
    <definedName name="BEx1X3LHU9DPG01VWX2IF65TRATF" localSheetId="20" hidden="1">#REF!</definedName>
    <definedName name="BEx1X3LHU9DPG01VWX2IF65TRATF" localSheetId="18" hidden="1">#REF!</definedName>
    <definedName name="BEx1X3LHU9DPG01VWX2IF65TRATF" localSheetId="13" hidden="1">#REF!</definedName>
    <definedName name="BEx1X3LHU9DPG01VWX2IF65TRATF" localSheetId="14" hidden="1">#REF!</definedName>
    <definedName name="BEx1X3LHU9DPG01VWX2IF65TRATF" localSheetId="15" hidden="1">#REF!</definedName>
    <definedName name="BEx1X3LHU9DPG01VWX2IF65TRATF" hidden="1">#REF!</definedName>
    <definedName name="BEx1XFL3ISYW3FU1DQ3US0DYA8NQ" localSheetId="20" hidden="1">#REF!</definedName>
    <definedName name="BEx1XFL3ISYW3FU1DQ3US0DYA8NQ" localSheetId="18" hidden="1">#REF!</definedName>
    <definedName name="BEx1XFL3ISYW3FU1DQ3US0DYA8NQ" localSheetId="13" hidden="1">#REF!</definedName>
    <definedName name="BEx1XFL3ISYW3FU1DQ3US0DYA8NQ" localSheetId="14" hidden="1">#REF!</definedName>
    <definedName name="BEx1XFL3ISYW3FU1DQ3US0DYA8NQ" localSheetId="15" hidden="1">#REF!</definedName>
    <definedName name="BEx1XFL3ISYW3FU1DQ3US0DYA8NQ" hidden="1">#REF!</definedName>
    <definedName name="BEx1XK8AAMO0AH0Z1OUKW30CA7EQ" localSheetId="20" hidden="1">#REF!</definedName>
    <definedName name="BEx1XK8AAMO0AH0Z1OUKW30CA7EQ" localSheetId="18" hidden="1">#REF!</definedName>
    <definedName name="BEx1XK8AAMO0AH0Z1OUKW30CA7EQ" localSheetId="13" hidden="1">#REF!</definedName>
    <definedName name="BEx1XK8AAMO0AH0Z1OUKW30CA7EQ" localSheetId="14" hidden="1">#REF!</definedName>
    <definedName name="BEx1XK8AAMO0AH0Z1OUKW30CA7EQ" localSheetId="15" hidden="1">#REF!</definedName>
    <definedName name="BEx1XK8AAMO0AH0Z1OUKW30CA7EQ" hidden="1">#REF!</definedName>
    <definedName name="BEx1XL4MZ7C80495GHQRWOBS16PQ" localSheetId="20" hidden="1">#REF!</definedName>
    <definedName name="BEx1XL4MZ7C80495GHQRWOBS16PQ" localSheetId="18" hidden="1">#REF!</definedName>
    <definedName name="BEx1XL4MZ7C80495GHQRWOBS16PQ" localSheetId="13" hidden="1">#REF!</definedName>
    <definedName name="BEx1XL4MZ7C80495GHQRWOBS16PQ" localSheetId="14" hidden="1">#REF!</definedName>
    <definedName name="BEx1XL4MZ7C80495GHQRWOBS16PQ" localSheetId="15" hidden="1">#REF!</definedName>
    <definedName name="BEx1XL4MZ7C80495GHQRWOBS16PQ" hidden="1">#REF!</definedName>
    <definedName name="BEx1Y2IGS2K95E1M51PEF9KJZ0KB" localSheetId="20" hidden="1">#REF!</definedName>
    <definedName name="BEx1Y2IGS2K95E1M51PEF9KJZ0KB" localSheetId="18" hidden="1">#REF!</definedName>
    <definedName name="BEx1Y2IGS2K95E1M51PEF9KJZ0KB" localSheetId="13" hidden="1">#REF!</definedName>
    <definedName name="BEx1Y2IGS2K95E1M51PEF9KJZ0KB" localSheetId="14" hidden="1">#REF!</definedName>
    <definedName name="BEx1Y2IGS2K95E1M51PEF9KJZ0KB" localSheetId="15" hidden="1">#REF!</definedName>
    <definedName name="BEx1Y2IGS2K95E1M51PEF9KJZ0KB" hidden="1">#REF!</definedName>
    <definedName name="BEx1Y3PKK83X2FN9SAALFHOWKMRQ" localSheetId="20" hidden="1">#REF!</definedName>
    <definedName name="BEx1Y3PKK83X2FN9SAALFHOWKMRQ" localSheetId="18" hidden="1">#REF!</definedName>
    <definedName name="BEx1Y3PKK83X2FN9SAALFHOWKMRQ" localSheetId="13" hidden="1">#REF!</definedName>
    <definedName name="BEx1Y3PKK83X2FN9SAALFHOWKMRQ" localSheetId="14" hidden="1">#REF!</definedName>
    <definedName name="BEx1Y3PKK83X2FN9SAALFHOWKMRQ" localSheetId="15" hidden="1">#REF!</definedName>
    <definedName name="BEx1Y3PKK83X2FN9SAALFHOWKMRQ" hidden="1">#REF!</definedName>
    <definedName name="BEx1YL3DJ7Y4AZ01ERCOGW0FJ26T" localSheetId="20" hidden="1">#REF!</definedName>
    <definedName name="BEx1YL3DJ7Y4AZ01ERCOGW0FJ26T" localSheetId="18" hidden="1">#REF!</definedName>
    <definedName name="BEx1YL3DJ7Y4AZ01ERCOGW0FJ26T" localSheetId="13" hidden="1">#REF!</definedName>
    <definedName name="BEx1YL3DJ7Y4AZ01ERCOGW0FJ26T" localSheetId="14" hidden="1">#REF!</definedName>
    <definedName name="BEx1YL3DJ7Y4AZ01ERCOGW0FJ26T" localSheetId="15" hidden="1">#REF!</definedName>
    <definedName name="BEx1YL3DJ7Y4AZ01ERCOGW0FJ26T" hidden="1">#REF!</definedName>
    <definedName name="BEx1Z2RYHSVD1H37817SN93VMURZ" localSheetId="20" hidden="1">#REF!</definedName>
    <definedName name="BEx1Z2RYHSVD1H37817SN93VMURZ" localSheetId="18" hidden="1">#REF!</definedName>
    <definedName name="BEx1Z2RYHSVD1H37817SN93VMURZ" localSheetId="13" hidden="1">#REF!</definedName>
    <definedName name="BEx1Z2RYHSVD1H37817SN93VMURZ" localSheetId="14" hidden="1">#REF!</definedName>
    <definedName name="BEx1Z2RYHSVD1H37817SN93VMURZ" localSheetId="15" hidden="1">#REF!</definedName>
    <definedName name="BEx1Z2RYHSVD1H37817SN93VMURZ" hidden="1">#REF!</definedName>
    <definedName name="BEx3AMAKWI6458B67VKZO56MCNJW" localSheetId="20" hidden="1">#REF!</definedName>
    <definedName name="BEx3AMAKWI6458B67VKZO56MCNJW" localSheetId="18" hidden="1">#REF!</definedName>
    <definedName name="BEx3AMAKWI6458B67VKZO56MCNJW" localSheetId="13" hidden="1">#REF!</definedName>
    <definedName name="BEx3AMAKWI6458B67VKZO56MCNJW" localSheetId="14" hidden="1">#REF!</definedName>
    <definedName name="BEx3AMAKWI6458B67VKZO56MCNJW" localSheetId="15" hidden="1">#REF!</definedName>
    <definedName name="BEx3AMAKWI6458B67VKZO56MCNJW" hidden="1">#REF!</definedName>
    <definedName name="BEx3AOOVM42G82TNF53W0EKXLUSI" localSheetId="20" hidden="1">#REF!</definedName>
    <definedName name="BEx3AOOVM42G82TNF53W0EKXLUSI" localSheetId="18" hidden="1">#REF!</definedName>
    <definedName name="BEx3AOOVM42G82TNF53W0EKXLUSI" localSheetId="13" hidden="1">#REF!</definedName>
    <definedName name="BEx3AOOVM42G82TNF53W0EKXLUSI" localSheetId="14" hidden="1">#REF!</definedName>
    <definedName name="BEx3AOOVM42G82TNF53W0EKXLUSI" localSheetId="15" hidden="1">#REF!</definedName>
    <definedName name="BEx3AOOVM42G82TNF53W0EKXLUSI" hidden="1">#REF!</definedName>
    <definedName name="BEx3AZH9W4SUFCAHNDOQ728R9V4L" localSheetId="20" hidden="1">#REF!</definedName>
    <definedName name="BEx3AZH9W4SUFCAHNDOQ728R9V4L" localSheetId="18" hidden="1">#REF!</definedName>
    <definedName name="BEx3AZH9W4SUFCAHNDOQ728R9V4L" localSheetId="13" hidden="1">#REF!</definedName>
    <definedName name="BEx3AZH9W4SUFCAHNDOQ728R9V4L" localSheetId="14" hidden="1">#REF!</definedName>
    <definedName name="BEx3AZH9W4SUFCAHNDOQ728R9V4L" localSheetId="15" hidden="1">#REF!</definedName>
    <definedName name="BEx3AZH9W4SUFCAHNDOQ728R9V4L" hidden="1">#REF!</definedName>
    <definedName name="BEx3BNR9ES4KY7Q1DK83KC5NDGL8" localSheetId="20" hidden="1">#REF!</definedName>
    <definedName name="BEx3BNR9ES4KY7Q1DK83KC5NDGL8" localSheetId="18" hidden="1">#REF!</definedName>
    <definedName name="BEx3BNR9ES4KY7Q1DK83KC5NDGL8" localSheetId="13" hidden="1">#REF!</definedName>
    <definedName name="BEx3BNR9ES4KY7Q1DK83KC5NDGL8" localSheetId="14" hidden="1">#REF!</definedName>
    <definedName name="BEx3BNR9ES4KY7Q1DK83KC5NDGL8" localSheetId="15" hidden="1">#REF!</definedName>
    <definedName name="BEx3BNR9ES4KY7Q1DK83KC5NDGL8" hidden="1">#REF!</definedName>
    <definedName name="BEx3BQR5VZXNQ4H949ORM8ESU3B3" localSheetId="20" hidden="1">#REF!</definedName>
    <definedName name="BEx3BQR5VZXNQ4H949ORM8ESU3B3" localSheetId="18" hidden="1">#REF!</definedName>
    <definedName name="BEx3BQR5VZXNQ4H949ORM8ESU3B3" localSheetId="13" hidden="1">#REF!</definedName>
    <definedName name="BEx3BQR5VZXNQ4H949ORM8ESU3B3" localSheetId="14" hidden="1">#REF!</definedName>
    <definedName name="BEx3BQR5VZXNQ4H949ORM8ESU3B3" localSheetId="15" hidden="1">#REF!</definedName>
    <definedName name="BEx3BQR5VZXNQ4H949ORM8ESU3B3" hidden="1">#REF!</definedName>
    <definedName name="BEx3BTLL3ASJN134DLEQTQM70VZM" localSheetId="20" hidden="1">#REF!</definedName>
    <definedName name="BEx3BTLL3ASJN134DLEQTQM70VZM" localSheetId="18" hidden="1">#REF!</definedName>
    <definedName name="BEx3BTLL3ASJN134DLEQTQM70VZM" localSheetId="13" hidden="1">#REF!</definedName>
    <definedName name="BEx3BTLL3ASJN134DLEQTQM70VZM" localSheetId="14" hidden="1">#REF!</definedName>
    <definedName name="BEx3BTLL3ASJN134DLEQTQM70VZM" localSheetId="15" hidden="1">#REF!</definedName>
    <definedName name="BEx3BTLL3ASJN134DLEQTQM70VZM" hidden="1">#REF!</definedName>
    <definedName name="BEx3BW5CTV0DJU5AQS3ZQFK2VLF3" localSheetId="20" hidden="1">#REF!</definedName>
    <definedName name="BEx3BW5CTV0DJU5AQS3ZQFK2VLF3" localSheetId="18" hidden="1">#REF!</definedName>
    <definedName name="BEx3BW5CTV0DJU5AQS3ZQFK2VLF3" localSheetId="13" hidden="1">#REF!</definedName>
    <definedName name="BEx3BW5CTV0DJU5AQS3ZQFK2VLF3" localSheetId="14" hidden="1">#REF!</definedName>
    <definedName name="BEx3BW5CTV0DJU5AQS3ZQFK2VLF3" localSheetId="15" hidden="1">#REF!</definedName>
    <definedName name="BEx3BW5CTV0DJU5AQS3ZQFK2VLF3" hidden="1">#REF!</definedName>
    <definedName name="BEx3BYP0FG369M7G3JEFLMMXAKTS" localSheetId="20" hidden="1">#REF!</definedName>
    <definedName name="BEx3BYP0FG369M7G3JEFLMMXAKTS" localSheetId="18" hidden="1">#REF!</definedName>
    <definedName name="BEx3BYP0FG369M7G3JEFLMMXAKTS" localSheetId="13" hidden="1">#REF!</definedName>
    <definedName name="BEx3BYP0FG369M7G3JEFLMMXAKTS" localSheetId="14" hidden="1">#REF!</definedName>
    <definedName name="BEx3BYP0FG369M7G3JEFLMMXAKTS" localSheetId="15" hidden="1">#REF!</definedName>
    <definedName name="BEx3BYP0FG369M7G3JEFLMMXAKTS" hidden="1">#REF!</definedName>
    <definedName name="BEx3C2QR0WUD19QSVO8EMIPNQJKH" localSheetId="20" hidden="1">#REF!</definedName>
    <definedName name="BEx3C2QR0WUD19QSVO8EMIPNQJKH" localSheetId="18" hidden="1">#REF!</definedName>
    <definedName name="BEx3C2QR0WUD19QSVO8EMIPNQJKH" localSheetId="13" hidden="1">#REF!</definedName>
    <definedName name="BEx3C2QR0WUD19QSVO8EMIPNQJKH" localSheetId="14" hidden="1">#REF!</definedName>
    <definedName name="BEx3C2QR0WUD19QSVO8EMIPNQJKH" localSheetId="15" hidden="1">#REF!</definedName>
    <definedName name="BEx3C2QR0WUD19QSVO8EMIPNQJKH" hidden="1">#REF!</definedName>
    <definedName name="BEx3CKFCCPZZ6ROLAT5C1DZNIC1U" localSheetId="20" hidden="1">#REF!</definedName>
    <definedName name="BEx3CKFCCPZZ6ROLAT5C1DZNIC1U" localSheetId="18" hidden="1">#REF!</definedName>
    <definedName name="BEx3CKFCCPZZ6ROLAT5C1DZNIC1U" localSheetId="13" hidden="1">#REF!</definedName>
    <definedName name="BEx3CKFCCPZZ6ROLAT5C1DZNIC1U" localSheetId="14" hidden="1">#REF!</definedName>
    <definedName name="BEx3CKFCCPZZ6ROLAT5C1DZNIC1U" localSheetId="15" hidden="1">#REF!</definedName>
    <definedName name="BEx3CKFCCPZZ6ROLAT5C1DZNIC1U" hidden="1">#REF!</definedName>
    <definedName name="BEx3CO0SVO4WLH0DO43DCHYDTH1P" localSheetId="20" hidden="1">#REF!</definedName>
    <definedName name="BEx3CO0SVO4WLH0DO43DCHYDTH1P" localSheetId="18" hidden="1">#REF!</definedName>
    <definedName name="BEx3CO0SVO4WLH0DO43DCHYDTH1P" localSheetId="13" hidden="1">#REF!</definedName>
    <definedName name="BEx3CO0SVO4WLH0DO43DCHYDTH1P" localSheetId="14" hidden="1">#REF!</definedName>
    <definedName name="BEx3CO0SVO4WLH0DO43DCHYDTH1P" localSheetId="15" hidden="1">#REF!</definedName>
    <definedName name="BEx3CO0SVO4WLH0DO43DCHYDTH1P" hidden="1">#REF!</definedName>
    <definedName name="BEx3CPDAEBC12450MVHX6S78ILBS" localSheetId="20" hidden="1">#REF!</definedName>
    <definedName name="BEx3CPDAEBC12450MVHX6S78ILBS" localSheetId="18" hidden="1">#REF!</definedName>
    <definedName name="BEx3CPDAEBC12450MVHX6S78ILBS" localSheetId="13" hidden="1">#REF!</definedName>
    <definedName name="BEx3CPDAEBC12450MVHX6S78ILBS" localSheetId="14" hidden="1">#REF!</definedName>
    <definedName name="BEx3CPDAEBC12450MVHX6S78ILBS" localSheetId="15" hidden="1">#REF!</definedName>
    <definedName name="BEx3CPDAEBC12450MVHX6S78ILBS" hidden="1">#REF!</definedName>
    <definedName name="BEx3CQ9OQ7E1YH93NADGWWEH0HD5" localSheetId="20" hidden="1">#REF!</definedName>
    <definedName name="BEx3CQ9OQ7E1YH93NADGWWEH0HD5" localSheetId="18" hidden="1">#REF!</definedName>
    <definedName name="BEx3CQ9OQ7E1YH93NADGWWEH0HD5" localSheetId="13" hidden="1">#REF!</definedName>
    <definedName name="BEx3CQ9OQ7E1YH93NADGWWEH0HD5" localSheetId="14" hidden="1">#REF!</definedName>
    <definedName name="BEx3CQ9OQ7E1YH93NADGWWEH0HD5" localSheetId="15" hidden="1">#REF!</definedName>
    <definedName name="BEx3CQ9OQ7E1YH93NADGWWEH0HD5" hidden="1">#REF!</definedName>
    <definedName name="BEx3D9G6QTSPF9UYI4X0XY0VE896" localSheetId="20" hidden="1">#REF!</definedName>
    <definedName name="BEx3D9G6QTSPF9UYI4X0XY0VE896" localSheetId="18" hidden="1">#REF!</definedName>
    <definedName name="BEx3D9G6QTSPF9UYI4X0XY0VE896" localSheetId="13" hidden="1">#REF!</definedName>
    <definedName name="BEx3D9G6QTSPF9UYI4X0XY0VE896" localSheetId="14" hidden="1">#REF!</definedName>
    <definedName name="BEx3D9G6QTSPF9UYI4X0XY0VE896" localSheetId="15" hidden="1">#REF!</definedName>
    <definedName name="BEx3D9G6QTSPF9UYI4X0XY0VE896" hidden="1">#REF!</definedName>
    <definedName name="BEx3DCQU9PBRXIMLO62KS5RLH447" localSheetId="20" hidden="1">#REF!</definedName>
    <definedName name="BEx3DCQU9PBRXIMLO62KS5RLH447" localSheetId="18" hidden="1">#REF!</definedName>
    <definedName name="BEx3DCQU9PBRXIMLO62KS5RLH447" localSheetId="13" hidden="1">#REF!</definedName>
    <definedName name="BEx3DCQU9PBRXIMLO62KS5RLH447" localSheetId="14" hidden="1">#REF!</definedName>
    <definedName name="BEx3DCQU9PBRXIMLO62KS5RLH447" localSheetId="15" hidden="1">#REF!</definedName>
    <definedName name="BEx3DCQU9PBRXIMLO62KS5RLH447" hidden="1">#REF!</definedName>
    <definedName name="BEx3DQ8EH7C7L4XQAOL3NRRVRRT3" localSheetId="20" hidden="1">#REF!</definedName>
    <definedName name="BEx3DQ8EH7C7L4XQAOL3NRRVRRT3" localSheetId="18" hidden="1">#REF!</definedName>
    <definedName name="BEx3DQ8EH7C7L4XQAOL3NRRVRRT3" localSheetId="13" hidden="1">#REF!</definedName>
    <definedName name="BEx3DQ8EH7C7L4XQAOL3NRRVRRT3" localSheetId="14" hidden="1">#REF!</definedName>
    <definedName name="BEx3DQ8EH7C7L4XQAOL3NRRVRRT3" localSheetId="15" hidden="1">#REF!</definedName>
    <definedName name="BEx3DQ8EH7C7L4XQAOL3NRRVRRT3" hidden="1">#REF!</definedName>
    <definedName name="BEx3EF99FD6QNNCNOKDEE67JHTUJ" localSheetId="20" hidden="1">#REF!</definedName>
    <definedName name="BEx3EF99FD6QNNCNOKDEE67JHTUJ" localSheetId="18" hidden="1">#REF!</definedName>
    <definedName name="BEx3EF99FD6QNNCNOKDEE67JHTUJ" localSheetId="13" hidden="1">#REF!</definedName>
    <definedName name="BEx3EF99FD6QNNCNOKDEE67JHTUJ" localSheetId="14" hidden="1">#REF!</definedName>
    <definedName name="BEx3EF99FD6QNNCNOKDEE67JHTUJ" localSheetId="15" hidden="1">#REF!</definedName>
    <definedName name="BEx3EF99FD6QNNCNOKDEE67JHTUJ" hidden="1">#REF!</definedName>
    <definedName name="BEx3EGLXG4AU8GXIFP26DZ61E6EP" localSheetId="20" hidden="1">#REF!</definedName>
    <definedName name="BEx3EGLXG4AU8GXIFP26DZ61E6EP" localSheetId="18" hidden="1">#REF!</definedName>
    <definedName name="BEx3EGLXG4AU8GXIFP26DZ61E6EP" localSheetId="13" hidden="1">#REF!</definedName>
    <definedName name="BEx3EGLXG4AU8GXIFP26DZ61E6EP" localSheetId="14" hidden="1">#REF!</definedName>
    <definedName name="BEx3EGLXG4AU8GXIFP26DZ61E6EP" localSheetId="15" hidden="1">#REF!</definedName>
    <definedName name="BEx3EGLXG4AU8GXIFP26DZ61E6EP" hidden="1">#REF!</definedName>
    <definedName name="BEx3EHCSERZ2O2OAG8Y95UPG2IY9" localSheetId="20" hidden="1">#REF!</definedName>
    <definedName name="BEx3EHCSERZ2O2OAG8Y95UPG2IY9" localSheetId="18" hidden="1">#REF!</definedName>
    <definedName name="BEx3EHCSERZ2O2OAG8Y95UPG2IY9" localSheetId="13" hidden="1">#REF!</definedName>
    <definedName name="BEx3EHCSERZ2O2OAG8Y95UPG2IY9" localSheetId="14" hidden="1">#REF!</definedName>
    <definedName name="BEx3EHCSERZ2O2OAG8Y95UPG2IY9" localSheetId="15" hidden="1">#REF!</definedName>
    <definedName name="BEx3EHCSERZ2O2OAG8Y95UPG2IY9" hidden="1">#REF!</definedName>
    <definedName name="BEx3EJR3TCJDYS7ZXNDS5N9KTGIK" localSheetId="20" hidden="1">#REF!</definedName>
    <definedName name="BEx3EJR3TCJDYS7ZXNDS5N9KTGIK" localSheetId="18" hidden="1">#REF!</definedName>
    <definedName name="BEx3EJR3TCJDYS7ZXNDS5N9KTGIK" localSheetId="13" hidden="1">#REF!</definedName>
    <definedName name="BEx3EJR3TCJDYS7ZXNDS5N9KTGIK" localSheetId="14" hidden="1">#REF!</definedName>
    <definedName name="BEx3EJR3TCJDYS7ZXNDS5N9KTGIK" localSheetId="15" hidden="1">#REF!</definedName>
    <definedName name="BEx3EJR3TCJDYS7ZXNDS5N9KTGIK" hidden="1">#REF!</definedName>
    <definedName name="BEx3ELJTTBS6P05CNISMGOJOA60V" localSheetId="20" hidden="1">#REF!</definedName>
    <definedName name="BEx3ELJTTBS6P05CNISMGOJOA60V" localSheetId="18" hidden="1">#REF!</definedName>
    <definedName name="BEx3ELJTTBS6P05CNISMGOJOA60V" localSheetId="13" hidden="1">#REF!</definedName>
    <definedName name="BEx3ELJTTBS6P05CNISMGOJOA60V" localSheetId="14" hidden="1">#REF!</definedName>
    <definedName name="BEx3ELJTTBS6P05CNISMGOJOA60V" localSheetId="15" hidden="1">#REF!</definedName>
    <definedName name="BEx3ELJTTBS6P05CNISMGOJOA60V" hidden="1">#REF!</definedName>
    <definedName name="BEx3EQSLJBDDJRHNX19PBFCKNY2I" localSheetId="20" hidden="1">#REF!</definedName>
    <definedName name="BEx3EQSLJBDDJRHNX19PBFCKNY2I" localSheetId="18" hidden="1">#REF!</definedName>
    <definedName name="BEx3EQSLJBDDJRHNX19PBFCKNY2I" localSheetId="13" hidden="1">#REF!</definedName>
    <definedName name="BEx3EQSLJBDDJRHNX19PBFCKNY2I" localSheetId="14" hidden="1">#REF!</definedName>
    <definedName name="BEx3EQSLJBDDJRHNX19PBFCKNY2I" localSheetId="15" hidden="1">#REF!</definedName>
    <definedName name="BEx3EQSLJBDDJRHNX19PBFCKNY2I" hidden="1">#REF!</definedName>
    <definedName name="BEx3EUUAX947Q5N6MY6W0KSNY78Y" localSheetId="20" hidden="1">#REF!</definedName>
    <definedName name="BEx3EUUAX947Q5N6MY6W0KSNY78Y" localSheetId="18" hidden="1">#REF!</definedName>
    <definedName name="BEx3EUUAX947Q5N6MY6W0KSNY78Y" localSheetId="13" hidden="1">#REF!</definedName>
    <definedName name="BEx3EUUAX947Q5N6MY6W0KSNY78Y" localSheetId="14" hidden="1">#REF!</definedName>
    <definedName name="BEx3EUUAX947Q5N6MY6W0KSNY78Y" localSheetId="15" hidden="1">#REF!</definedName>
    <definedName name="BEx3EUUAX947Q5N6MY6W0KSNY78Y" hidden="1">#REF!</definedName>
    <definedName name="BEx3F3OJYKFH63TY4TBS69H5CI8M" localSheetId="20" hidden="1">#REF!</definedName>
    <definedName name="BEx3F3OJYKFH63TY4TBS69H5CI8M" localSheetId="18" hidden="1">#REF!</definedName>
    <definedName name="BEx3F3OJYKFH63TY4TBS69H5CI8M" localSheetId="13" hidden="1">#REF!</definedName>
    <definedName name="BEx3F3OJYKFH63TY4TBS69H5CI8M" localSheetId="14" hidden="1">#REF!</definedName>
    <definedName name="BEx3F3OJYKFH63TY4TBS69H5CI8M" localSheetId="15" hidden="1">#REF!</definedName>
    <definedName name="BEx3F3OJYKFH63TY4TBS69H5CI8M" hidden="1">#REF!</definedName>
    <definedName name="BEx3FHMD1P5XBCH23ZKIFO6ZTCNB" localSheetId="20" hidden="1">#REF!</definedName>
    <definedName name="BEx3FHMD1P5XBCH23ZKIFO6ZTCNB" localSheetId="18" hidden="1">#REF!</definedName>
    <definedName name="BEx3FHMD1P5XBCH23ZKIFO6ZTCNB" localSheetId="13" hidden="1">#REF!</definedName>
    <definedName name="BEx3FHMD1P5XBCH23ZKIFO6ZTCNB" localSheetId="14" hidden="1">#REF!</definedName>
    <definedName name="BEx3FHMD1P5XBCH23ZKIFO6ZTCNB" localSheetId="15" hidden="1">#REF!</definedName>
    <definedName name="BEx3FHMD1P5XBCH23ZKIFO6ZTCNB" hidden="1">#REF!</definedName>
    <definedName name="BEx3FI2G3YYIACQHXNXEA15M8ZK5" localSheetId="20" hidden="1">#REF!</definedName>
    <definedName name="BEx3FI2G3YYIACQHXNXEA15M8ZK5" localSheetId="18" hidden="1">#REF!</definedName>
    <definedName name="BEx3FI2G3YYIACQHXNXEA15M8ZK5" localSheetId="13" hidden="1">#REF!</definedName>
    <definedName name="BEx3FI2G3YYIACQHXNXEA15M8ZK5" localSheetId="14" hidden="1">#REF!</definedName>
    <definedName name="BEx3FI2G3YYIACQHXNXEA15M8ZK5" localSheetId="15" hidden="1">#REF!</definedName>
    <definedName name="BEx3FI2G3YYIACQHXNXEA15M8ZK5" hidden="1">#REF!</definedName>
    <definedName name="BEx3FJ9MHSLDK8W91GO85FX1GX57" localSheetId="20" hidden="1">#REF!</definedName>
    <definedName name="BEx3FJ9MHSLDK8W91GO85FX1GX57" localSheetId="18" hidden="1">#REF!</definedName>
    <definedName name="BEx3FJ9MHSLDK8W91GO85FX1GX57" localSheetId="13" hidden="1">#REF!</definedName>
    <definedName name="BEx3FJ9MHSLDK8W91GO85FX1GX57" localSheetId="14" hidden="1">#REF!</definedName>
    <definedName name="BEx3FJ9MHSLDK8W91GO85FX1GX57" localSheetId="15" hidden="1">#REF!</definedName>
    <definedName name="BEx3FJ9MHSLDK8W91GO85FX1GX57" hidden="1">#REF!</definedName>
    <definedName name="BEx3FR251HFU7A33PU01SJUENL2B" localSheetId="20" hidden="1">#REF!</definedName>
    <definedName name="BEx3FR251HFU7A33PU01SJUENL2B" localSheetId="18" hidden="1">#REF!</definedName>
    <definedName name="BEx3FR251HFU7A33PU01SJUENL2B" localSheetId="13" hidden="1">#REF!</definedName>
    <definedName name="BEx3FR251HFU7A33PU01SJUENL2B" localSheetId="14" hidden="1">#REF!</definedName>
    <definedName name="BEx3FR251HFU7A33PU01SJUENL2B" localSheetId="15" hidden="1">#REF!</definedName>
    <definedName name="BEx3FR251HFU7A33PU01SJUENL2B" hidden="1">#REF!</definedName>
    <definedName name="BEx3FX7EJL47JSLSWP3EOC265WAE" localSheetId="20" hidden="1">#REF!</definedName>
    <definedName name="BEx3FX7EJL47JSLSWP3EOC265WAE" localSheetId="18" hidden="1">#REF!</definedName>
    <definedName name="BEx3FX7EJL47JSLSWP3EOC265WAE" localSheetId="13" hidden="1">#REF!</definedName>
    <definedName name="BEx3FX7EJL47JSLSWP3EOC265WAE" localSheetId="14" hidden="1">#REF!</definedName>
    <definedName name="BEx3FX7EJL47JSLSWP3EOC265WAE" localSheetId="15" hidden="1">#REF!</definedName>
    <definedName name="BEx3FX7EJL47JSLSWP3EOC265WAE" hidden="1">#REF!</definedName>
    <definedName name="BEx3G201R8NLJ6FIHO2QS0SW9QVV" localSheetId="20" hidden="1">#REF!</definedName>
    <definedName name="BEx3G201R8NLJ6FIHO2QS0SW9QVV" localSheetId="18" hidden="1">#REF!</definedName>
    <definedName name="BEx3G201R8NLJ6FIHO2QS0SW9QVV" localSheetId="13" hidden="1">#REF!</definedName>
    <definedName name="BEx3G201R8NLJ6FIHO2QS0SW9QVV" localSheetId="14" hidden="1">#REF!</definedName>
    <definedName name="BEx3G201R8NLJ6FIHO2QS0SW9QVV" localSheetId="15" hidden="1">#REF!</definedName>
    <definedName name="BEx3G201R8NLJ6FIHO2QS0SW9QVV" hidden="1">#REF!</definedName>
    <definedName name="BEx3G2LL2II66XY5YCDPG4JE13A3" localSheetId="20" hidden="1">#REF!</definedName>
    <definedName name="BEx3G2LL2II66XY5YCDPG4JE13A3" localSheetId="18" hidden="1">#REF!</definedName>
    <definedName name="BEx3G2LL2II66XY5YCDPG4JE13A3" localSheetId="13" hidden="1">#REF!</definedName>
    <definedName name="BEx3G2LL2II66XY5YCDPG4JE13A3" localSheetId="14" hidden="1">#REF!</definedName>
    <definedName name="BEx3G2LL2II66XY5YCDPG4JE13A3" localSheetId="15" hidden="1">#REF!</definedName>
    <definedName name="BEx3G2LL2II66XY5YCDPG4JE13A3" hidden="1">#REF!</definedName>
    <definedName name="BEx3G2WA0DTYY9D8AGHHOBTPE2B2" localSheetId="20" hidden="1">#REF!</definedName>
    <definedName name="BEx3G2WA0DTYY9D8AGHHOBTPE2B2" localSheetId="18" hidden="1">#REF!</definedName>
    <definedName name="BEx3G2WA0DTYY9D8AGHHOBTPE2B2" localSheetId="13" hidden="1">#REF!</definedName>
    <definedName name="BEx3G2WA0DTYY9D8AGHHOBTPE2B2" localSheetId="14" hidden="1">#REF!</definedName>
    <definedName name="BEx3G2WA0DTYY9D8AGHHOBTPE2B2" localSheetId="15" hidden="1">#REF!</definedName>
    <definedName name="BEx3G2WA0DTYY9D8AGHHOBTPE2B2" hidden="1">#REF!</definedName>
    <definedName name="BEx3GCXR6IAS0B6WJ03GJVH7CO52" localSheetId="20" hidden="1">#REF!</definedName>
    <definedName name="BEx3GCXR6IAS0B6WJ03GJVH7CO52" localSheetId="18" hidden="1">#REF!</definedName>
    <definedName name="BEx3GCXR6IAS0B6WJ03GJVH7CO52" localSheetId="13" hidden="1">#REF!</definedName>
    <definedName name="BEx3GCXR6IAS0B6WJ03GJVH7CO52" localSheetId="14" hidden="1">#REF!</definedName>
    <definedName name="BEx3GCXR6IAS0B6WJ03GJVH7CO52" localSheetId="15" hidden="1">#REF!</definedName>
    <definedName name="BEx3GCXR6IAS0B6WJ03GJVH7CO52" hidden="1">#REF!</definedName>
    <definedName name="BEx3GEVV18SEQDI1JGY7EN6D1GT1" localSheetId="20" hidden="1">#REF!</definedName>
    <definedName name="BEx3GEVV18SEQDI1JGY7EN6D1GT1" localSheetId="18" hidden="1">#REF!</definedName>
    <definedName name="BEx3GEVV18SEQDI1JGY7EN6D1GT1" localSheetId="13" hidden="1">#REF!</definedName>
    <definedName name="BEx3GEVV18SEQDI1JGY7EN6D1GT1" localSheetId="14" hidden="1">#REF!</definedName>
    <definedName name="BEx3GEVV18SEQDI1JGY7EN6D1GT1" localSheetId="15" hidden="1">#REF!</definedName>
    <definedName name="BEx3GEVV18SEQDI1JGY7EN6D1GT1" hidden="1">#REF!</definedName>
    <definedName name="BEx3GKFH64MKQX61S7DYTZ15JCPY" localSheetId="20" hidden="1">#REF!</definedName>
    <definedName name="BEx3GKFH64MKQX61S7DYTZ15JCPY" localSheetId="18" hidden="1">#REF!</definedName>
    <definedName name="BEx3GKFH64MKQX61S7DYTZ15JCPY" localSheetId="13" hidden="1">#REF!</definedName>
    <definedName name="BEx3GKFH64MKQX61S7DYTZ15JCPY" localSheetId="14" hidden="1">#REF!</definedName>
    <definedName name="BEx3GKFH64MKQX61S7DYTZ15JCPY" localSheetId="15" hidden="1">#REF!</definedName>
    <definedName name="BEx3GKFH64MKQX61S7DYTZ15JCPY" hidden="1">#REF!</definedName>
    <definedName name="BEx3GMJ1Y6UU02DLRL0QXCEKDA6C" localSheetId="20" hidden="1">#REF!</definedName>
    <definedName name="BEx3GMJ1Y6UU02DLRL0QXCEKDA6C" localSheetId="18" hidden="1">#REF!</definedName>
    <definedName name="BEx3GMJ1Y6UU02DLRL0QXCEKDA6C" localSheetId="13" hidden="1">#REF!</definedName>
    <definedName name="BEx3GMJ1Y6UU02DLRL0QXCEKDA6C" localSheetId="14" hidden="1">#REF!</definedName>
    <definedName name="BEx3GMJ1Y6UU02DLRL0QXCEKDA6C" localSheetId="15" hidden="1">#REF!</definedName>
    <definedName name="BEx3GMJ1Y6UU02DLRL0QXCEKDA6C" hidden="1">#REF!</definedName>
    <definedName name="BEx3GN4LY0135CBDIN1TU2UEODGF" localSheetId="20" hidden="1">#REF!</definedName>
    <definedName name="BEx3GN4LY0135CBDIN1TU2UEODGF" localSheetId="18" hidden="1">#REF!</definedName>
    <definedName name="BEx3GN4LY0135CBDIN1TU2UEODGF" localSheetId="13" hidden="1">#REF!</definedName>
    <definedName name="BEx3GN4LY0135CBDIN1TU2UEODGF" localSheetId="14" hidden="1">#REF!</definedName>
    <definedName name="BEx3GN4LY0135CBDIN1TU2UEODGF" localSheetId="15" hidden="1">#REF!</definedName>
    <definedName name="BEx3GN4LY0135CBDIN1TU2UEODGF" hidden="1">#REF!</definedName>
    <definedName name="BEx3GPDH2AH4QKT4OOSN563XUHBD" localSheetId="20" hidden="1">#REF!</definedName>
    <definedName name="BEx3GPDH2AH4QKT4OOSN563XUHBD" localSheetId="18" hidden="1">#REF!</definedName>
    <definedName name="BEx3GPDH2AH4QKT4OOSN563XUHBD" localSheetId="13" hidden="1">#REF!</definedName>
    <definedName name="BEx3GPDH2AH4QKT4OOSN563XUHBD" localSheetId="14" hidden="1">#REF!</definedName>
    <definedName name="BEx3GPDH2AH4QKT4OOSN563XUHBD" localSheetId="15" hidden="1">#REF!</definedName>
    <definedName name="BEx3GPDH2AH4QKT4OOSN563XUHBD" hidden="1">#REF!</definedName>
    <definedName name="BEx3GRGZOH1A62SHC133FKNN9K23" localSheetId="20" hidden="1">#REF!</definedName>
    <definedName name="BEx3GRGZOH1A62SHC133FKNN9K23" localSheetId="18" hidden="1">#REF!</definedName>
    <definedName name="BEx3GRGZOH1A62SHC133FKNN9K23" localSheetId="13" hidden="1">#REF!</definedName>
    <definedName name="BEx3GRGZOH1A62SHC133FKNN9K23" localSheetId="14" hidden="1">#REF!</definedName>
    <definedName name="BEx3GRGZOH1A62SHC133FKNN9K23" localSheetId="15" hidden="1">#REF!</definedName>
    <definedName name="BEx3GRGZOH1A62SHC133FKNN9K23" hidden="1">#REF!</definedName>
    <definedName name="BEx3GS2LABKJSRV8GPZLJZVX7NMJ" localSheetId="20" hidden="1">#REF!</definedName>
    <definedName name="BEx3GS2LABKJSRV8GPZLJZVX7NMJ" localSheetId="18" hidden="1">#REF!</definedName>
    <definedName name="BEx3GS2LABKJSRV8GPZLJZVX7NMJ" localSheetId="13" hidden="1">#REF!</definedName>
    <definedName name="BEx3GS2LABKJSRV8GPZLJZVX7NMJ" localSheetId="14" hidden="1">#REF!</definedName>
    <definedName name="BEx3GS2LABKJSRV8GPZLJZVX7NMJ" localSheetId="15" hidden="1">#REF!</definedName>
    <definedName name="BEx3GS2LABKJSRV8GPZLJZVX7NMJ" hidden="1">#REF!</definedName>
    <definedName name="BEx3H05W7OEBR6W6YJKGD6W5M3I1" localSheetId="20" hidden="1">#REF!</definedName>
    <definedName name="BEx3H05W7OEBR6W6YJKGD6W5M3I1" localSheetId="18" hidden="1">#REF!</definedName>
    <definedName name="BEx3H05W7OEBR6W6YJKGD6W5M3I1" localSheetId="13" hidden="1">#REF!</definedName>
    <definedName name="BEx3H05W7OEBR6W6YJKGD6W5M3I1" localSheetId="14" hidden="1">#REF!</definedName>
    <definedName name="BEx3H05W7OEBR6W6YJKGD6W5M3I1" localSheetId="15" hidden="1">#REF!</definedName>
    <definedName name="BEx3H05W7OEBR6W6YJKGD6W5M3I1" hidden="1">#REF!</definedName>
    <definedName name="BEx3H244GCME7ZDNAXG6ZSJ64ZRE" localSheetId="20" hidden="1">#REF!</definedName>
    <definedName name="BEx3H244GCME7ZDNAXG6ZSJ64ZRE" localSheetId="18" hidden="1">#REF!</definedName>
    <definedName name="BEx3H244GCME7ZDNAXG6ZSJ64ZRE" localSheetId="13" hidden="1">#REF!</definedName>
    <definedName name="BEx3H244GCME7ZDNAXG6ZSJ64ZRE" localSheetId="14" hidden="1">#REF!</definedName>
    <definedName name="BEx3H244GCME7ZDNAXG6ZSJ64ZRE" localSheetId="15" hidden="1">#REF!</definedName>
    <definedName name="BEx3H244GCME7ZDNAXG6ZSJ64ZRE" hidden="1">#REF!</definedName>
    <definedName name="BEx3H5UX2GZFZZT657YR76RHW5I6" localSheetId="20" hidden="1">#REF!</definedName>
    <definedName name="BEx3H5UX2GZFZZT657YR76RHW5I6" localSheetId="18" hidden="1">#REF!</definedName>
    <definedName name="BEx3H5UX2GZFZZT657YR76RHW5I6" localSheetId="13" hidden="1">#REF!</definedName>
    <definedName name="BEx3H5UX2GZFZZT657YR76RHW5I6" localSheetId="14" hidden="1">#REF!</definedName>
    <definedName name="BEx3H5UX2GZFZZT657YR76RHW5I6" localSheetId="15" hidden="1">#REF!</definedName>
    <definedName name="BEx3H5UX2GZFZZT657YR76RHW5I6" hidden="1">#REF!</definedName>
    <definedName name="BEx3HACPKDZVUOS9WBDCCFJB46DK" localSheetId="20" hidden="1">#REF!</definedName>
    <definedName name="BEx3HACPKDZVUOS9WBDCCFJB46DK" localSheetId="18" hidden="1">#REF!</definedName>
    <definedName name="BEx3HACPKDZVUOS9WBDCCFJB46DK" localSheetId="13" hidden="1">#REF!</definedName>
    <definedName name="BEx3HACPKDZVUOS9WBDCCFJB46DK" localSheetId="14" hidden="1">#REF!</definedName>
    <definedName name="BEx3HACPKDZVUOS9WBDCCFJB46DK" localSheetId="15" hidden="1">#REF!</definedName>
    <definedName name="BEx3HACPKDZVUOS9WBDCCFJB46DK" hidden="1">#REF!</definedName>
    <definedName name="BEx3HMSEFOP6DBM4R97XA6B7NFG6" localSheetId="20" hidden="1">#REF!</definedName>
    <definedName name="BEx3HMSEFOP6DBM4R97XA6B7NFG6" localSheetId="18" hidden="1">#REF!</definedName>
    <definedName name="BEx3HMSEFOP6DBM4R97XA6B7NFG6" localSheetId="13" hidden="1">#REF!</definedName>
    <definedName name="BEx3HMSEFOP6DBM4R97XA6B7NFG6" localSheetId="14" hidden="1">#REF!</definedName>
    <definedName name="BEx3HMSEFOP6DBM4R97XA6B7NFG6" localSheetId="15" hidden="1">#REF!</definedName>
    <definedName name="BEx3HMSEFOP6DBM4R97XA6B7NFG6" hidden="1">#REF!</definedName>
    <definedName name="BEx3HWJ5SQSD2CVCQNR183X44FR8" localSheetId="20" hidden="1">#REF!</definedName>
    <definedName name="BEx3HWJ5SQSD2CVCQNR183X44FR8" localSheetId="18" hidden="1">#REF!</definedName>
    <definedName name="BEx3HWJ5SQSD2CVCQNR183X44FR8" localSheetId="13" hidden="1">#REF!</definedName>
    <definedName name="BEx3HWJ5SQSD2CVCQNR183X44FR8" localSheetId="14" hidden="1">#REF!</definedName>
    <definedName name="BEx3HWJ5SQSD2CVCQNR183X44FR8" localSheetId="15" hidden="1">#REF!</definedName>
    <definedName name="BEx3HWJ5SQSD2CVCQNR183X44FR8" hidden="1">#REF!</definedName>
    <definedName name="BEx3I09YVXO0G4X7KGSA4WGORM35" localSheetId="20" hidden="1">#REF!</definedName>
    <definedName name="BEx3I09YVXO0G4X7KGSA4WGORM35" localSheetId="18" hidden="1">#REF!</definedName>
    <definedName name="BEx3I09YVXO0G4X7KGSA4WGORM35" localSheetId="13" hidden="1">#REF!</definedName>
    <definedName name="BEx3I09YVXO0G4X7KGSA4WGORM35" localSheetId="14" hidden="1">#REF!</definedName>
    <definedName name="BEx3I09YVXO0G4X7KGSA4WGORM35" localSheetId="15" hidden="1">#REF!</definedName>
    <definedName name="BEx3I09YVXO0G4X7KGSA4WGORM35" hidden="1">#REF!</definedName>
    <definedName name="BEx3I3KN8WAL54AYYACGCUM43J9W" localSheetId="20" hidden="1">#REF!</definedName>
    <definedName name="BEx3I3KN8WAL54AYYACGCUM43J9W" localSheetId="18" hidden="1">#REF!</definedName>
    <definedName name="BEx3I3KN8WAL54AYYACGCUM43J9W" localSheetId="13" hidden="1">#REF!</definedName>
    <definedName name="BEx3I3KN8WAL54AYYACGCUM43J9W" localSheetId="14" hidden="1">#REF!</definedName>
    <definedName name="BEx3I3KN8WAL54AYYACGCUM43J9W" localSheetId="15" hidden="1">#REF!</definedName>
    <definedName name="BEx3I3KN8WAL54AYYACGCUM43J9W" hidden="1">#REF!</definedName>
    <definedName name="BEx3ICF1GY8HQEBIU9S43PDJ90BX" localSheetId="20" hidden="1">#REF!</definedName>
    <definedName name="BEx3ICF1GY8HQEBIU9S43PDJ90BX" localSheetId="18" hidden="1">#REF!</definedName>
    <definedName name="BEx3ICF1GY8HQEBIU9S43PDJ90BX" localSheetId="13" hidden="1">#REF!</definedName>
    <definedName name="BEx3ICF1GY8HQEBIU9S43PDJ90BX" localSheetId="14" hidden="1">#REF!</definedName>
    <definedName name="BEx3ICF1GY8HQEBIU9S43PDJ90BX" localSheetId="15" hidden="1">#REF!</definedName>
    <definedName name="BEx3ICF1GY8HQEBIU9S43PDJ90BX" hidden="1">#REF!</definedName>
    <definedName name="BEx3IYAH2DEBFWO8F94H4MXE3RLY" localSheetId="20" hidden="1">#REF!</definedName>
    <definedName name="BEx3IYAH2DEBFWO8F94H4MXE3RLY" localSheetId="18" hidden="1">#REF!</definedName>
    <definedName name="BEx3IYAH2DEBFWO8F94H4MXE3RLY" localSheetId="13" hidden="1">#REF!</definedName>
    <definedName name="BEx3IYAH2DEBFWO8F94H4MXE3RLY" localSheetId="14" hidden="1">#REF!</definedName>
    <definedName name="BEx3IYAH2DEBFWO8F94H4MXE3RLY" localSheetId="15" hidden="1">#REF!</definedName>
    <definedName name="BEx3IYAH2DEBFWO8F94H4MXE3RLY" hidden="1">#REF!</definedName>
    <definedName name="BEx3IZSG3932LSWHR5YV78IVRPCK" localSheetId="20" hidden="1">#REF!</definedName>
    <definedName name="BEx3IZSG3932LSWHR5YV78IVRPCK" localSheetId="18" hidden="1">#REF!</definedName>
    <definedName name="BEx3IZSG3932LSWHR5YV78IVRPCK" localSheetId="13" hidden="1">#REF!</definedName>
    <definedName name="BEx3IZSG3932LSWHR5YV78IVRPCK" localSheetId="14" hidden="1">#REF!</definedName>
    <definedName name="BEx3IZSG3932LSWHR5YV78IVRPCK" localSheetId="15" hidden="1">#REF!</definedName>
    <definedName name="BEx3IZSG3932LSWHR5YV78IVRPCK" hidden="1">#REF!</definedName>
    <definedName name="BEx3IZXXSYEW50379N2EAFWO8DZV" localSheetId="20" hidden="1">#REF!</definedName>
    <definedName name="BEx3IZXXSYEW50379N2EAFWO8DZV" localSheetId="18" hidden="1">#REF!</definedName>
    <definedName name="BEx3IZXXSYEW50379N2EAFWO8DZV" localSheetId="13" hidden="1">#REF!</definedName>
    <definedName name="BEx3IZXXSYEW50379N2EAFWO8DZV" localSheetId="14" hidden="1">#REF!</definedName>
    <definedName name="BEx3IZXXSYEW50379N2EAFWO8DZV" localSheetId="15" hidden="1">#REF!</definedName>
    <definedName name="BEx3IZXXSYEW50379N2EAFWO8DZV" hidden="1">#REF!</definedName>
    <definedName name="BEx3J1VZVGTKT4ATPO9O5JCSFTTR" localSheetId="20" hidden="1">#REF!</definedName>
    <definedName name="BEx3J1VZVGTKT4ATPO9O5JCSFTTR" localSheetId="18" hidden="1">#REF!</definedName>
    <definedName name="BEx3J1VZVGTKT4ATPO9O5JCSFTTR" localSheetId="13" hidden="1">#REF!</definedName>
    <definedName name="BEx3J1VZVGTKT4ATPO9O5JCSFTTR" localSheetId="14" hidden="1">#REF!</definedName>
    <definedName name="BEx3J1VZVGTKT4ATPO9O5JCSFTTR" localSheetId="15" hidden="1">#REF!</definedName>
    <definedName name="BEx3J1VZVGTKT4ATPO9O5JCSFTTR" hidden="1">#REF!</definedName>
    <definedName name="BEx3JC2TY7JNAAC3L7QHVPQXLGQ8" localSheetId="20" hidden="1">#REF!</definedName>
    <definedName name="BEx3JC2TY7JNAAC3L7QHVPQXLGQ8" localSheetId="18" hidden="1">#REF!</definedName>
    <definedName name="BEx3JC2TY7JNAAC3L7QHVPQXLGQ8" localSheetId="13" hidden="1">#REF!</definedName>
    <definedName name="BEx3JC2TY7JNAAC3L7QHVPQXLGQ8" localSheetId="14" hidden="1">#REF!</definedName>
    <definedName name="BEx3JC2TY7JNAAC3L7QHVPQXLGQ8" localSheetId="15" hidden="1">#REF!</definedName>
    <definedName name="BEx3JC2TY7JNAAC3L7QHVPQXLGQ8" hidden="1">#REF!</definedName>
    <definedName name="BEx3JMF5D7ODCJ7THAJTC1GFSG95" localSheetId="20" hidden="1">#REF!</definedName>
    <definedName name="BEx3JMF5D7ODCJ7THAJTC1GFSG95" localSheetId="18" hidden="1">#REF!</definedName>
    <definedName name="BEx3JMF5D7ODCJ7THAJTC1GFSG95" localSheetId="13" hidden="1">#REF!</definedName>
    <definedName name="BEx3JMF5D7ODCJ7THAJTC1GFSG95" localSheetId="14" hidden="1">#REF!</definedName>
    <definedName name="BEx3JMF5D7ODCJ7THAJTC1GFSG95" localSheetId="15" hidden="1">#REF!</definedName>
    <definedName name="BEx3JMF5D7ODCJ7THAJTC1GFSG95" hidden="1">#REF!</definedName>
    <definedName name="BEx3JX23SYDIGOGM4Y0CQFBW8ZBV" localSheetId="20" hidden="1">#REF!</definedName>
    <definedName name="BEx3JX23SYDIGOGM4Y0CQFBW8ZBV" localSheetId="18" hidden="1">#REF!</definedName>
    <definedName name="BEx3JX23SYDIGOGM4Y0CQFBW8ZBV" localSheetId="13" hidden="1">#REF!</definedName>
    <definedName name="BEx3JX23SYDIGOGM4Y0CQFBW8ZBV" localSheetId="14" hidden="1">#REF!</definedName>
    <definedName name="BEx3JX23SYDIGOGM4Y0CQFBW8ZBV" localSheetId="15" hidden="1">#REF!</definedName>
    <definedName name="BEx3JX23SYDIGOGM4Y0CQFBW8ZBV" hidden="1">#REF!</definedName>
    <definedName name="BEx3JXCXCVBZJGV5VEG9MJEI01AL" localSheetId="20" hidden="1">#REF!</definedName>
    <definedName name="BEx3JXCXCVBZJGV5VEG9MJEI01AL" localSheetId="18" hidden="1">#REF!</definedName>
    <definedName name="BEx3JXCXCVBZJGV5VEG9MJEI01AL" localSheetId="13" hidden="1">#REF!</definedName>
    <definedName name="BEx3JXCXCVBZJGV5VEG9MJEI01AL" localSheetId="14" hidden="1">#REF!</definedName>
    <definedName name="BEx3JXCXCVBZJGV5VEG9MJEI01AL" localSheetId="15" hidden="1">#REF!</definedName>
    <definedName name="BEx3JXCXCVBZJGV5VEG9MJEI01AL" hidden="1">#REF!</definedName>
    <definedName name="BEx3JYK2N7X59TPJSKYZ77ENY8SS" localSheetId="20" hidden="1">#REF!</definedName>
    <definedName name="BEx3JYK2N7X59TPJSKYZ77ENY8SS" localSheetId="18" hidden="1">#REF!</definedName>
    <definedName name="BEx3JYK2N7X59TPJSKYZ77ENY8SS" localSheetId="13" hidden="1">#REF!</definedName>
    <definedName name="BEx3JYK2N7X59TPJSKYZ77ENY8SS" localSheetId="14" hidden="1">#REF!</definedName>
    <definedName name="BEx3JYK2N7X59TPJSKYZ77ENY8SS" localSheetId="15" hidden="1">#REF!</definedName>
    <definedName name="BEx3JYK2N7X59TPJSKYZ77ENY8SS" hidden="1">#REF!</definedName>
    <definedName name="BEx3K13PSDK50JLCLD0GX8L4TWAH" localSheetId="20" hidden="1">#REF!</definedName>
    <definedName name="BEx3K13PSDK50JLCLD0GX8L4TWAH" localSheetId="18" hidden="1">#REF!</definedName>
    <definedName name="BEx3K13PSDK50JLCLD0GX8L4TWAH" localSheetId="13" hidden="1">#REF!</definedName>
    <definedName name="BEx3K13PSDK50JLCLD0GX8L4TWAH" localSheetId="14" hidden="1">#REF!</definedName>
    <definedName name="BEx3K13PSDK50JLCLD0GX8L4TWAH" localSheetId="15" hidden="1">#REF!</definedName>
    <definedName name="BEx3K13PSDK50JLCLD0GX8L4TWAH" hidden="1">#REF!</definedName>
    <definedName name="BEx3K4EII7GU1CG0BN7UL15M6J8Z" localSheetId="20" hidden="1">#REF!</definedName>
    <definedName name="BEx3K4EII7GU1CG0BN7UL15M6J8Z" localSheetId="18" hidden="1">#REF!</definedName>
    <definedName name="BEx3K4EII7GU1CG0BN7UL15M6J8Z" localSheetId="13" hidden="1">#REF!</definedName>
    <definedName name="BEx3K4EII7GU1CG0BN7UL15M6J8Z" localSheetId="14" hidden="1">#REF!</definedName>
    <definedName name="BEx3K4EII7GU1CG0BN7UL15M6J8Z" localSheetId="15" hidden="1">#REF!</definedName>
    <definedName name="BEx3K4EII7GU1CG0BN7UL15M6J8Z" hidden="1">#REF!</definedName>
    <definedName name="BEx3K4ZXQUQ2KYZF74B84SO48XMW" localSheetId="20" hidden="1">#REF!</definedName>
    <definedName name="BEx3K4ZXQUQ2KYZF74B84SO48XMW" localSheetId="18" hidden="1">#REF!</definedName>
    <definedName name="BEx3K4ZXQUQ2KYZF74B84SO48XMW" localSheetId="13" hidden="1">#REF!</definedName>
    <definedName name="BEx3K4ZXQUQ2KYZF74B84SO48XMW" localSheetId="14" hidden="1">#REF!</definedName>
    <definedName name="BEx3K4ZXQUQ2KYZF74B84SO48XMW" localSheetId="15" hidden="1">#REF!</definedName>
    <definedName name="BEx3K4ZXQUQ2KYZF74B84SO48XMW" hidden="1">#REF!</definedName>
    <definedName name="BEx3KEFXUCVNVPH7KSEGAZYX13B5" localSheetId="20" hidden="1">#REF!</definedName>
    <definedName name="BEx3KEFXUCVNVPH7KSEGAZYX13B5" localSheetId="18" hidden="1">#REF!</definedName>
    <definedName name="BEx3KEFXUCVNVPH7KSEGAZYX13B5" localSheetId="13" hidden="1">#REF!</definedName>
    <definedName name="BEx3KEFXUCVNVPH7KSEGAZYX13B5" localSheetId="14" hidden="1">#REF!</definedName>
    <definedName name="BEx3KEFXUCVNVPH7KSEGAZYX13B5" localSheetId="15" hidden="1">#REF!</definedName>
    <definedName name="BEx3KEFXUCVNVPH7KSEGAZYX13B5" hidden="1">#REF!</definedName>
    <definedName name="BEx3KFXUAF6YXAA47B7Q6X9B3VGB" localSheetId="20" hidden="1">#REF!</definedName>
    <definedName name="BEx3KFXUAF6YXAA47B7Q6X9B3VGB" localSheetId="18" hidden="1">#REF!</definedName>
    <definedName name="BEx3KFXUAF6YXAA47B7Q6X9B3VGB" localSheetId="13" hidden="1">#REF!</definedName>
    <definedName name="BEx3KFXUAF6YXAA47B7Q6X9B3VGB" localSheetId="14" hidden="1">#REF!</definedName>
    <definedName name="BEx3KFXUAF6YXAA47B7Q6X9B3VGB" localSheetId="15" hidden="1">#REF!</definedName>
    <definedName name="BEx3KFXUAF6YXAA47B7Q6X9B3VGB" hidden="1">#REF!</definedName>
    <definedName name="BEx3KIXQYOGMPK4WJJAVBRX4NR28" localSheetId="20" hidden="1">#REF!</definedName>
    <definedName name="BEx3KIXQYOGMPK4WJJAVBRX4NR28" localSheetId="18" hidden="1">#REF!</definedName>
    <definedName name="BEx3KIXQYOGMPK4WJJAVBRX4NR28" localSheetId="13" hidden="1">#REF!</definedName>
    <definedName name="BEx3KIXQYOGMPK4WJJAVBRX4NR28" localSheetId="14" hidden="1">#REF!</definedName>
    <definedName name="BEx3KIXQYOGMPK4WJJAVBRX4NR28" localSheetId="15" hidden="1">#REF!</definedName>
    <definedName name="BEx3KIXQYOGMPK4WJJAVBRX4NR28" hidden="1">#REF!</definedName>
    <definedName name="BEx3KJOMVOSFZVJUL3GKCNP6DQDS" localSheetId="20" hidden="1">#REF!</definedName>
    <definedName name="BEx3KJOMVOSFZVJUL3GKCNP6DQDS" localSheetId="18" hidden="1">#REF!</definedName>
    <definedName name="BEx3KJOMVOSFZVJUL3GKCNP6DQDS" localSheetId="13" hidden="1">#REF!</definedName>
    <definedName name="BEx3KJOMVOSFZVJUL3GKCNP6DQDS" localSheetId="14" hidden="1">#REF!</definedName>
    <definedName name="BEx3KJOMVOSFZVJUL3GKCNP6DQDS" localSheetId="15" hidden="1">#REF!</definedName>
    <definedName name="BEx3KJOMVOSFZVJUL3GKCNP6DQDS" hidden="1">#REF!</definedName>
    <definedName name="BEx3KP2VRBMORK0QEAZUYCXL3DHJ" localSheetId="20" hidden="1">#REF!</definedName>
    <definedName name="BEx3KP2VRBMORK0QEAZUYCXL3DHJ" localSheetId="18" hidden="1">#REF!</definedName>
    <definedName name="BEx3KP2VRBMORK0QEAZUYCXL3DHJ" localSheetId="13" hidden="1">#REF!</definedName>
    <definedName name="BEx3KP2VRBMORK0QEAZUYCXL3DHJ" localSheetId="14" hidden="1">#REF!</definedName>
    <definedName name="BEx3KP2VRBMORK0QEAZUYCXL3DHJ" localSheetId="15" hidden="1">#REF!</definedName>
    <definedName name="BEx3KP2VRBMORK0QEAZUYCXL3DHJ" hidden="1">#REF!</definedName>
    <definedName name="BEx3L4IN3LI4C26SITKTGAH27CDU" localSheetId="20" hidden="1">#REF!</definedName>
    <definedName name="BEx3L4IN3LI4C26SITKTGAH27CDU" localSheetId="18" hidden="1">#REF!</definedName>
    <definedName name="BEx3L4IN3LI4C26SITKTGAH27CDU" localSheetId="13" hidden="1">#REF!</definedName>
    <definedName name="BEx3L4IN3LI4C26SITKTGAH27CDU" localSheetId="14" hidden="1">#REF!</definedName>
    <definedName name="BEx3L4IN3LI4C26SITKTGAH27CDU" localSheetId="15" hidden="1">#REF!</definedName>
    <definedName name="BEx3L4IN3LI4C26SITKTGAH27CDU" hidden="1">#REF!</definedName>
    <definedName name="BEx3L4YQ0J7ZU0M5QM6YIPCEYC9K" localSheetId="20" hidden="1">#REF!</definedName>
    <definedName name="BEx3L4YQ0J7ZU0M5QM6YIPCEYC9K" localSheetId="18" hidden="1">#REF!</definedName>
    <definedName name="BEx3L4YQ0J7ZU0M5QM6YIPCEYC9K" localSheetId="13" hidden="1">#REF!</definedName>
    <definedName name="BEx3L4YQ0J7ZU0M5QM6YIPCEYC9K" localSheetId="14" hidden="1">#REF!</definedName>
    <definedName name="BEx3L4YQ0J7ZU0M5QM6YIPCEYC9K" localSheetId="15" hidden="1">#REF!</definedName>
    <definedName name="BEx3L4YQ0J7ZU0M5QM6YIPCEYC9K" hidden="1">#REF!</definedName>
    <definedName name="BEx3L60DJOR7NQN42G7YSAODP1EX" localSheetId="20" hidden="1">#REF!</definedName>
    <definedName name="BEx3L60DJOR7NQN42G7YSAODP1EX" localSheetId="18" hidden="1">#REF!</definedName>
    <definedName name="BEx3L60DJOR7NQN42G7YSAODP1EX" localSheetId="13" hidden="1">#REF!</definedName>
    <definedName name="BEx3L60DJOR7NQN42G7YSAODP1EX" localSheetId="14" hidden="1">#REF!</definedName>
    <definedName name="BEx3L60DJOR7NQN42G7YSAODP1EX" localSheetId="15" hidden="1">#REF!</definedName>
    <definedName name="BEx3L60DJOR7NQN42G7YSAODP1EX" hidden="1">#REF!</definedName>
    <definedName name="BEx3L7D0PI38HWZ7VADU16C9E33D" localSheetId="20" hidden="1">#REF!</definedName>
    <definedName name="BEx3L7D0PI38HWZ7VADU16C9E33D" localSheetId="18" hidden="1">#REF!</definedName>
    <definedName name="BEx3L7D0PI38HWZ7VADU16C9E33D" localSheetId="13" hidden="1">#REF!</definedName>
    <definedName name="BEx3L7D0PI38HWZ7VADU16C9E33D" localSheetId="14" hidden="1">#REF!</definedName>
    <definedName name="BEx3L7D0PI38HWZ7VADU16C9E33D" localSheetId="15" hidden="1">#REF!</definedName>
    <definedName name="BEx3L7D0PI38HWZ7VADU16C9E33D" hidden="1">#REF!</definedName>
    <definedName name="BEx3LANPY1HT49TAH98H4B9RC1D4" localSheetId="20" hidden="1">#REF!</definedName>
    <definedName name="BEx3LANPY1HT49TAH98H4B9RC1D4" localSheetId="18" hidden="1">#REF!</definedName>
    <definedName name="BEx3LANPY1HT49TAH98H4B9RC1D4" localSheetId="13" hidden="1">#REF!</definedName>
    <definedName name="BEx3LANPY1HT49TAH98H4B9RC1D4" localSheetId="14" hidden="1">#REF!</definedName>
    <definedName name="BEx3LANPY1HT49TAH98H4B9RC1D4" localSheetId="15" hidden="1">#REF!</definedName>
    <definedName name="BEx3LANPY1HT49TAH98H4B9RC1D4" hidden="1">#REF!</definedName>
    <definedName name="BEx3LM1PR4Y7KINKMTMKR984GX8Q" localSheetId="20" hidden="1">#REF!</definedName>
    <definedName name="BEx3LM1PR4Y7KINKMTMKR984GX8Q" localSheetId="18" hidden="1">#REF!</definedName>
    <definedName name="BEx3LM1PR4Y7KINKMTMKR984GX8Q" localSheetId="13" hidden="1">#REF!</definedName>
    <definedName name="BEx3LM1PR4Y7KINKMTMKR984GX8Q" localSheetId="14" hidden="1">#REF!</definedName>
    <definedName name="BEx3LM1PR4Y7KINKMTMKR984GX8Q" localSheetId="15" hidden="1">#REF!</definedName>
    <definedName name="BEx3LM1PR4Y7KINKMTMKR984GX8Q" hidden="1">#REF!</definedName>
    <definedName name="BEx3LM1PWWC9WH0R5TX5K06V559U" localSheetId="20" hidden="1">#REF!</definedName>
    <definedName name="BEx3LM1PWWC9WH0R5TX5K06V559U" localSheetId="18" hidden="1">#REF!</definedName>
    <definedName name="BEx3LM1PWWC9WH0R5TX5K06V559U" localSheetId="13" hidden="1">#REF!</definedName>
    <definedName name="BEx3LM1PWWC9WH0R5TX5K06V559U" localSheetId="14" hidden="1">#REF!</definedName>
    <definedName name="BEx3LM1PWWC9WH0R5TX5K06V559U" localSheetId="15" hidden="1">#REF!</definedName>
    <definedName name="BEx3LM1PWWC9WH0R5TX5K06V559U" hidden="1">#REF!</definedName>
    <definedName name="BEx3LPCEZ1C0XEKNCM3YT09JWCUO" localSheetId="20" hidden="1">#REF!</definedName>
    <definedName name="BEx3LPCEZ1C0XEKNCM3YT09JWCUO" localSheetId="18" hidden="1">#REF!</definedName>
    <definedName name="BEx3LPCEZ1C0XEKNCM3YT09JWCUO" localSheetId="13" hidden="1">#REF!</definedName>
    <definedName name="BEx3LPCEZ1C0XEKNCM3YT09JWCUO" localSheetId="14" hidden="1">#REF!</definedName>
    <definedName name="BEx3LPCEZ1C0XEKNCM3YT09JWCUO" localSheetId="15" hidden="1">#REF!</definedName>
    <definedName name="BEx3LPCEZ1C0XEKNCM3YT09JWCUO" hidden="1">#REF!</definedName>
    <definedName name="BEx3LSXW33WR1ECIMRYUPFBJXGGH" localSheetId="20" hidden="1">#REF!</definedName>
    <definedName name="BEx3LSXW33WR1ECIMRYUPFBJXGGH" localSheetId="18" hidden="1">#REF!</definedName>
    <definedName name="BEx3LSXW33WR1ECIMRYUPFBJXGGH" localSheetId="13" hidden="1">#REF!</definedName>
    <definedName name="BEx3LSXW33WR1ECIMRYUPFBJXGGH" localSheetId="14" hidden="1">#REF!</definedName>
    <definedName name="BEx3LSXW33WR1ECIMRYUPFBJXGGH" localSheetId="15" hidden="1">#REF!</definedName>
    <definedName name="BEx3LSXW33WR1ECIMRYUPFBJXGGH" hidden="1">#REF!</definedName>
    <definedName name="BEx3M1MR1K1NQD03H74BFWOK4MWQ" localSheetId="20" hidden="1">#REF!</definedName>
    <definedName name="BEx3M1MR1K1NQD03H74BFWOK4MWQ" localSheetId="18" hidden="1">#REF!</definedName>
    <definedName name="BEx3M1MR1K1NQD03H74BFWOK4MWQ" localSheetId="13" hidden="1">#REF!</definedName>
    <definedName name="BEx3M1MR1K1NQD03H74BFWOK4MWQ" localSheetId="14" hidden="1">#REF!</definedName>
    <definedName name="BEx3M1MR1K1NQD03H74BFWOK4MWQ" localSheetId="15" hidden="1">#REF!</definedName>
    <definedName name="BEx3M1MR1K1NQD03H74BFWOK4MWQ" hidden="1">#REF!</definedName>
    <definedName name="BEx3M4H77MYUKOOD31H9F80NMVK8" localSheetId="20" hidden="1">#REF!</definedName>
    <definedName name="BEx3M4H77MYUKOOD31H9F80NMVK8" localSheetId="18" hidden="1">#REF!</definedName>
    <definedName name="BEx3M4H77MYUKOOD31H9F80NMVK8" localSheetId="13" hidden="1">#REF!</definedName>
    <definedName name="BEx3M4H77MYUKOOD31H9F80NMVK8" localSheetId="14" hidden="1">#REF!</definedName>
    <definedName name="BEx3M4H77MYUKOOD31H9F80NMVK8" localSheetId="15" hidden="1">#REF!</definedName>
    <definedName name="BEx3M4H77MYUKOOD31H9F80NMVK8" hidden="1">#REF!</definedName>
    <definedName name="BEx3M9VFX329PZWYC4DMZ6P3W9R2" localSheetId="20" hidden="1">#REF!</definedName>
    <definedName name="BEx3M9VFX329PZWYC4DMZ6P3W9R2" localSheetId="18" hidden="1">#REF!</definedName>
    <definedName name="BEx3M9VFX329PZWYC4DMZ6P3W9R2" localSheetId="13" hidden="1">#REF!</definedName>
    <definedName name="BEx3M9VFX329PZWYC4DMZ6P3W9R2" localSheetId="14" hidden="1">#REF!</definedName>
    <definedName name="BEx3M9VFX329PZWYC4DMZ6P3W9R2" localSheetId="15" hidden="1">#REF!</definedName>
    <definedName name="BEx3M9VFX329PZWYC4DMZ6P3W9R2" hidden="1">#REF!</definedName>
    <definedName name="BEx3MCQ0VEBV0CZXDS505L38EQ8N" localSheetId="20" hidden="1">#REF!</definedName>
    <definedName name="BEx3MCQ0VEBV0CZXDS505L38EQ8N" localSheetId="18" hidden="1">#REF!</definedName>
    <definedName name="BEx3MCQ0VEBV0CZXDS505L38EQ8N" localSheetId="13" hidden="1">#REF!</definedName>
    <definedName name="BEx3MCQ0VEBV0CZXDS505L38EQ8N" localSheetId="14" hidden="1">#REF!</definedName>
    <definedName name="BEx3MCQ0VEBV0CZXDS505L38EQ8N" localSheetId="15" hidden="1">#REF!</definedName>
    <definedName name="BEx3MCQ0VEBV0CZXDS505L38EQ8N" hidden="1">#REF!</definedName>
    <definedName name="BEx3MEYV5LQY0BAL7V3CFAFVOM3T" localSheetId="20" hidden="1">#REF!</definedName>
    <definedName name="BEx3MEYV5LQY0BAL7V3CFAFVOM3T" localSheetId="18" hidden="1">#REF!</definedName>
    <definedName name="BEx3MEYV5LQY0BAL7V3CFAFVOM3T" localSheetId="13" hidden="1">#REF!</definedName>
    <definedName name="BEx3MEYV5LQY0BAL7V3CFAFVOM3T" localSheetId="14" hidden="1">#REF!</definedName>
    <definedName name="BEx3MEYV5LQY0BAL7V3CFAFVOM3T" localSheetId="15" hidden="1">#REF!</definedName>
    <definedName name="BEx3MEYV5LQY0BAL7V3CFAFVOM3T" hidden="1">#REF!</definedName>
    <definedName name="BEx3MF9LX8G8DXGARRYNTDH542WG" localSheetId="20" hidden="1">#REF!</definedName>
    <definedName name="BEx3MF9LX8G8DXGARRYNTDH542WG" localSheetId="18" hidden="1">#REF!</definedName>
    <definedName name="BEx3MF9LX8G8DXGARRYNTDH542WG" localSheetId="13" hidden="1">#REF!</definedName>
    <definedName name="BEx3MF9LX8G8DXGARRYNTDH542WG" localSheetId="14" hidden="1">#REF!</definedName>
    <definedName name="BEx3MF9LX8G8DXGARRYNTDH542WG" localSheetId="15" hidden="1">#REF!</definedName>
    <definedName name="BEx3MF9LX8G8DXGARRYNTDH542WG" hidden="1">#REF!</definedName>
    <definedName name="BEx3MREOFWJQEYMCMBL7ZE06NBN6" localSheetId="20" hidden="1">#REF!</definedName>
    <definedName name="BEx3MREOFWJQEYMCMBL7ZE06NBN6" localSheetId="18" hidden="1">#REF!</definedName>
    <definedName name="BEx3MREOFWJQEYMCMBL7ZE06NBN6" localSheetId="13" hidden="1">#REF!</definedName>
    <definedName name="BEx3MREOFWJQEYMCMBL7ZE06NBN6" localSheetId="14" hidden="1">#REF!</definedName>
    <definedName name="BEx3MREOFWJQEYMCMBL7ZE06NBN6" localSheetId="15" hidden="1">#REF!</definedName>
    <definedName name="BEx3MREOFWJQEYMCMBL7ZE06NBN6" hidden="1">#REF!</definedName>
    <definedName name="BEx3MSGD8I6KBFD4XFWYGH3DKUK3" localSheetId="20" hidden="1">#REF!</definedName>
    <definedName name="BEx3MSGD8I6KBFD4XFWYGH3DKUK3" localSheetId="18" hidden="1">#REF!</definedName>
    <definedName name="BEx3MSGD8I6KBFD4XFWYGH3DKUK3" localSheetId="13" hidden="1">#REF!</definedName>
    <definedName name="BEx3MSGD8I6KBFD4XFWYGH3DKUK3" localSheetId="14" hidden="1">#REF!</definedName>
    <definedName name="BEx3MSGD8I6KBFD4XFWYGH3DKUK3" localSheetId="15" hidden="1">#REF!</definedName>
    <definedName name="BEx3MSGD8I6KBFD4XFWYGH3DKUK3" hidden="1">#REF!</definedName>
    <definedName name="BEx3NDQFYEWZAUGWFMGT2R7E7RBT" localSheetId="20" hidden="1">#REF!</definedName>
    <definedName name="BEx3NDQFYEWZAUGWFMGT2R7E7RBT" localSheetId="18" hidden="1">#REF!</definedName>
    <definedName name="BEx3NDQFYEWZAUGWFMGT2R7E7RBT" localSheetId="13" hidden="1">#REF!</definedName>
    <definedName name="BEx3NDQFYEWZAUGWFMGT2R7E7RBT" localSheetId="14" hidden="1">#REF!</definedName>
    <definedName name="BEx3NDQFYEWZAUGWFMGT2R7E7RBT" localSheetId="15" hidden="1">#REF!</definedName>
    <definedName name="BEx3NDQFYEWZAUGWFMGT2R7E7RBT" hidden="1">#REF!</definedName>
    <definedName name="BEx3NGQBX2HEDKOCDX0TX1TGBB3P" localSheetId="20" hidden="1">#REF!</definedName>
    <definedName name="BEx3NGQBX2HEDKOCDX0TX1TGBB3P" localSheetId="18" hidden="1">#REF!</definedName>
    <definedName name="BEx3NGQBX2HEDKOCDX0TX1TGBB3P" localSheetId="13" hidden="1">#REF!</definedName>
    <definedName name="BEx3NGQBX2HEDKOCDX0TX1TGBB3P" localSheetId="14" hidden="1">#REF!</definedName>
    <definedName name="BEx3NGQBX2HEDKOCDX0TX1TGBB3P" localSheetId="15" hidden="1">#REF!</definedName>
    <definedName name="BEx3NGQBX2HEDKOCDX0TX1TGBB3P" hidden="1">#REF!</definedName>
    <definedName name="BEx3NLIZ7PHF2XE59ECZ3MD04ZG1" localSheetId="20" hidden="1">#REF!</definedName>
    <definedName name="BEx3NLIZ7PHF2XE59ECZ3MD04ZG1" localSheetId="18" hidden="1">#REF!</definedName>
    <definedName name="BEx3NLIZ7PHF2XE59ECZ3MD04ZG1" localSheetId="13" hidden="1">#REF!</definedName>
    <definedName name="BEx3NLIZ7PHF2XE59ECZ3MD04ZG1" localSheetId="14" hidden="1">#REF!</definedName>
    <definedName name="BEx3NLIZ7PHF2XE59ECZ3MD04ZG1" localSheetId="15" hidden="1">#REF!</definedName>
    <definedName name="BEx3NLIZ7PHF2XE59ECZ3MD04ZG1" hidden="1">#REF!</definedName>
    <definedName name="BEx3NMQ4BVC94728AUM7CCX7UHTU" localSheetId="20" hidden="1">#REF!</definedName>
    <definedName name="BEx3NMQ4BVC94728AUM7CCX7UHTU" localSheetId="18" hidden="1">#REF!</definedName>
    <definedName name="BEx3NMQ4BVC94728AUM7CCX7UHTU" localSheetId="13" hidden="1">#REF!</definedName>
    <definedName name="BEx3NMQ4BVC94728AUM7CCX7UHTU" localSheetId="14" hidden="1">#REF!</definedName>
    <definedName name="BEx3NMQ4BVC94728AUM7CCX7UHTU" localSheetId="15" hidden="1">#REF!</definedName>
    <definedName name="BEx3NMQ4BVC94728AUM7CCX7UHTU" hidden="1">#REF!</definedName>
    <definedName name="BEx3NR2I4OUFP3Z2QZEDU2PIFIDI" localSheetId="20" hidden="1">#REF!</definedName>
    <definedName name="BEx3NR2I4OUFP3Z2QZEDU2PIFIDI" localSheetId="18" hidden="1">#REF!</definedName>
    <definedName name="BEx3NR2I4OUFP3Z2QZEDU2PIFIDI" localSheetId="13" hidden="1">#REF!</definedName>
    <definedName name="BEx3NR2I4OUFP3Z2QZEDU2PIFIDI" localSheetId="14" hidden="1">#REF!</definedName>
    <definedName name="BEx3NR2I4OUFP3Z2QZEDU2PIFIDI" localSheetId="15" hidden="1">#REF!</definedName>
    <definedName name="BEx3NR2I4OUFP3Z2QZEDU2PIFIDI" hidden="1">#REF!</definedName>
    <definedName name="BEx3O19B8FTTAPVT5DZXQGQXWFR8" localSheetId="20" hidden="1">#REF!</definedName>
    <definedName name="BEx3O19B8FTTAPVT5DZXQGQXWFR8" localSheetId="18" hidden="1">#REF!</definedName>
    <definedName name="BEx3O19B8FTTAPVT5DZXQGQXWFR8" localSheetId="13" hidden="1">#REF!</definedName>
    <definedName name="BEx3O19B8FTTAPVT5DZXQGQXWFR8" localSheetId="14" hidden="1">#REF!</definedName>
    <definedName name="BEx3O19B8FTTAPVT5DZXQGQXWFR8" localSheetId="15" hidden="1">#REF!</definedName>
    <definedName name="BEx3O19B8FTTAPVT5DZXQGQXWFR8" hidden="1">#REF!</definedName>
    <definedName name="BEx3O85IKWARA6NCJOLRBRJFMEWW" localSheetId="20" hidden="1">#REF!</definedName>
    <definedName name="BEx3O85IKWARA6NCJOLRBRJFMEWW" localSheetId="18" hidden="1">#REF!</definedName>
    <definedName name="BEx3O85IKWARA6NCJOLRBRJFMEWW" localSheetId="13" hidden="1">#REF!</definedName>
    <definedName name="BEx3O85IKWARA6NCJOLRBRJFMEWW" localSheetId="14" hidden="1">#REF!</definedName>
    <definedName name="BEx3O85IKWARA6NCJOLRBRJFMEWW" localSheetId="15" hidden="1">#REF!</definedName>
    <definedName name="BEx3O85IKWARA6NCJOLRBRJFMEWW" hidden="1">#REF!</definedName>
    <definedName name="BEx3OJZSCGFRW7SVGBFI0X9DNVMM" localSheetId="20" hidden="1">#REF!</definedName>
    <definedName name="BEx3OJZSCGFRW7SVGBFI0X9DNVMM" localSheetId="18" hidden="1">#REF!</definedName>
    <definedName name="BEx3OJZSCGFRW7SVGBFI0X9DNVMM" localSheetId="13" hidden="1">#REF!</definedName>
    <definedName name="BEx3OJZSCGFRW7SVGBFI0X9DNVMM" localSheetId="14" hidden="1">#REF!</definedName>
    <definedName name="BEx3OJZSCGFRW7SVGBFI0X9DNVMM" localSheetId="15" hidden="1">#REF!</definedName>
    <definedName name="BEx3OJZSCGFRW7SVGBFI0X9DNVMM" hidden="1">#REF!</definedName>
    <definedName name="BEx3ORSBUXAF21MKEY90YJV9AY9A" localSheetId="20" hidden="1">#REF!</definedName>
    <definedName name="BEx3ORSBUXAF21MKEY90YJV9AY9A" localSheetId="18" hidden="1">#REF!</definedName>
    <definedName name="BEx3ORSBUXAF21MKEY90YJV9AY9A" localSheetId="13" hidden="1">#REF!</definedName>
    <definedName name="BEx3ORSBUXAF21MKEY90YJV9AY9A" localSheetId="14" hidden="1">#REF!</definedName>
    <definedName name="BEx3ORSBUXAF21MKEY90YJV9AY9A" localSheetId="15" hidden="1">#REF!</definedName>
    <definedName name="BEx3ORSBUXAF21MKEY90YJV9AY9A" hidden="1">#REF!</definedName>
    <definedName name="BEx3OUS0N576NJN078Y1BWUWQK6B" localSheetId="20" hidden="1">#REF!</definedName>
    <definedName name="BEx3OUS0N576NJN078Y1BWUWQK6B" localSheetId="18" hidden="1">#REF!</definedName>
    <definedName name="BEx3OUS0N576NJN078Y1BWUWQK6B" localSheetId="13" hidden="1">#REF!</definedName>
    <definedName name="BEx3OUS0N576NJN078Y1BWUWQK6B" localSheetId="14" hidden="1">#REF!</definedName>
    <definedName name="BEx3OUS0N576NJN078Y1BWUWQK6B" localSheetId="15" hidden="1">#REF!</definedName>
    <definedName name="BEx3OUS0N576NJN078Y1BWUWQK6B" hidden="1">#REF!</definedName>
    <definedName name="BEx3OV8BH6PYNZT7C246LOAU9SVX" localSheetId="20" hidden="1">#REF!</definedName>
    <definedName name="BEx3OV8BH6PYNZT7C246LOAU9SVX" localSheetId="18" hidden="1">#REF!</definedName>
    <definedName name="BEx3OV8BH6PYNZT7C246LOAU9SVX" localSheetId="13" hidden="1">#REF!</definedName>
    <definedName name="BEx3OV8BH6PYNZT7C246LOAU9SVX" localSheetId="14" hidden="1">#REF!</definedName>
    <definedName name="BEx3OV8BH6PYNZT7C246LOAU9SVX" localSheetId="15" hidden="1">#REF!</definedName>
    <definedName name="BEx3OV8BH6PYNZT7C246LOAU9SVX" hidden="1">#REF!</definedName>
    <definedName name="BEx3OXRYJZUEY6E72UJU0PHLMYAR" localSheetId="20" hidden="1">#REF!</definedName>
    <definedName name="BEx3OXRYJZUEY6E72UJU0PHLMYAR" localSheetId="18" hidden="1">#REF!</definedName>
    <definedName name="BEx3OXRYJZUEY6E72UJU0PHLMYAR" localSheetId="13" hidden="1">#REF!</definedName>
    <definedName name="BEx3OXRYJZUEY6E72UJU0PHLMYAR" localSheetId="14" hidden="1">#REF!</definedName>
    <definedName name="BEx3OXRYJZUEY6E72UJU0PHLMYAR" localSheetId="15" hidden="1">#REF!</definedName>
    <definedName name="BEx3OXRYJZUEY6E72UJU0PHLMYAR" hidden="1">#REF!</definedName>
    <definedName name="BEx3P3RP5PYI4BJVYGNU1V7KT5EH" localSheetId="20" hidden="1">#REF!</definedName>
    <definedName name="BEx3P3RP5PYI4BJVYGNU1V7KT5EH" localSheetId="18" hidden="1">#REF!</definedName>
    <definedName name="BEx3P3RP5PYI4BJVYGNU1V7KT5EH" localSheetId="13" hidden="1">#REF!</definedName>
    <definedName name="BEx3P3RP5PYI4BJVYGNU1V7KT5EH" localSheetId="14" hidden="1">#REF!</definedName>
    <definedName name="BEx3P3RP5PYI4BJVYGNU1V7KT5EH" localSheetId="15" hidden="1">#REF!</definedName>
    <definedName name="BEx3P3RP5PYI4BJVYGNU1V7KT5EH" hidden="1">#REF!</definedName>
    <definedName name="BEx3P59TTRSGQY888P5C1O7M2PQT" localSheetId="20" hidden="1">#REF!</definedName>
    <definedName name="BEx3P59TTRSGQY888P5C1O7M2PQT" localSheetId="18" hidden="1">#REF!</definedName>
    <definedName name="BEx3P59TTRSGQY888P5C1O7M2PQT" localSheetId="13" hidden="1">#REF!</definedName>
    <definedName name="BEx3P59TTRSGQY888P5C1O7M2PQT" localSheetId="14" hidden="1">#REF!</definedName>
    <definedName name="BEx3P59TTRSGQY888P5C1O7M2PQT" localSheetId="15" hidden="1">#REF!</definedName>
    <definedName name="BEx3P59TTRSGQY888P5C1O7M2PQT" hidden="1">#REF!</definedName>
    <definedName name="BEx3PDNRRNKD5GOUBUQFXAHIXLD9" localSheetId="20" hidden="1">#REF!</definedName>
    <definedName name="BEx3PDNRRNKD5GOUBUQFXAHIXLD9" localSheetId="18" hidden="1">#REF!</definedName>
    <definedName name="BEx3PDNRRNKD5GOUBUQFXAHIXLD9" localSheetId="13" hidden="1">#REF!</definedName>
    <definedName name="BEx3PDNRRNKD5GOUBUQFXAHIXLD9" localSheetId="14" hidden="1">#REF!</definedName>
    <definedName name="BEx3PDNRRNKD5GOUBUQFXAHIXLD9" localSheetId="15" hidden="1">#REF!</definedName>
    <definedName name="BEx3PDNRRNKD5GOUBUQFXAHIXLD9" hidden="1">#REF!</definedName>
    <definedName name="BEx3PDT8GNPWLLN02IH1XPV90XYK" localSheetId="20" hidden="1">#REF!</definedName>
    <definedName name="BEx3PDT8GNPWLLN02IH1XPV90XYK" localSheetId="18" hidden="1">#REF!</definedName>
    <definedName name="BEx3PDT8GNPWLLN02IH1XPV90XYK" localSheetId="13" hidden="1">#REF!</definedName>
    <definedName name="BEx3PDT8GNPWLLN02IH1XPV90XYK" localSheetId="14" hidden="1">#REF!</definedName>
    <definedName name="BEx3PDT8GNPWLLN02IH1XPV90XYK" localSheetId="15" hidden="1">#REF!</definedName>
    <definedName name="BEx3PDT8GNPWLLN02IH1XPV90XYK" hidden="1">#REF!</definedName>
    <definedName name="BEx3PKEMDW8KZEP11IL927C5O7I2" localSheetId="20" hidden="1">#REF!</definedName>
    <definedName name="BEx3PKEMDW8KZEP11IL927C5O7I2" localSheetId="18" hidden="1">#REF!</definedName>
    <definedName name="BEx3PKEMDW8KZEP11IL927C5O7I2" localSheetId="13" hidden="1">#REF!</definedName>
    <definedName name="BEx3PKEMDW8KZEP11IL927C5O7I2" localSheetId="14" hidden="1">#REF!</definedName>
    <definedName name="BEx3PKEMDW8KZEP11IL927C5O7I2" localSheetId="15" hidden="1">#REF!</definedName>
    <definedName name="BEx3PKEMDW8KZEP11IL927C5O7I2" hidden="1">#REF!</definedName>
    <definedName name="BEx3PKJZ1Z7L9S6KV8KXVS6B2FX4" localSheetId="20" hidden="1">#REF!</definedName>
    <definedName name="BEx3PKJZ1Z7L9S6KV8KXVS6B2FX4" localSheetId="18" hidden="1">#REF!</definedName>
    <definedName name="BEx3PKJZ1Z7L9S6KV8KXVS6B2FX4" localSheetId="13" hidden="1">#REF!</definedName>
    <definedName name="BEx3PKJZ1Z7L9S6KV8KXVS6B2FX4" localSheetId="14" hidden="1">#REF!</definedName>
    <definedName name="BEx3PKJZ1Z7L9S6KV8KXVS6B2FX4" localSheetId="15" hidden="1">#REF!</definedName>
    <definedName name="BEx3PKJZ1Z7L9S6KV8KXVS6B2FX4" hidden="1">#REF!</definedName>
    <definedName name="BEx3PMNG53Z5HY138H99QOMTX8W3" localSheetId="20" hidden="1">#REF!</definedName>
    <definedName name="BEx3PMNG53Z5HY138H99QOMTX8W3" localSheetId="18" hidden="1">#REF!</definedName>
    <definedName name="BEx3PMNG53Z5HY138H99QOMTX8W3" localSheetId="13" hidden="1">#REF!</definedName>
    <definedName name="BEx3PMNG53Z5HY138H99QOMTX8W3" localSheetId="14" hidden="1">#REF!</definedName>
    <definedName name="BEx3PMNG53Z5HY138H99QOMTX8W3" localSheetId="15" hidden="1">#REF!</definedName>
    <definedName name="BEx3PMNG53Z5HY138H99QOMTX8W3" hidden="1">#REF!</definedName>
    <definedName name="BEx3PP1RRSFZ8UC0JC9R91W6LNKW" localSheetId="20" hidden="1">#REF!</definedName>
    <definedName name="BEx3PP1RRSFZ8UC0JC9R91W6LNKW" localSheetId="18" hidden="1">#REF!</definedName>
    <definedName name="BEx3PP1RRSFZ8UC0JC9R91W6LNKW" localSheetId="13" hidden="1">#REF!</definedName>
    <definedName name="BEx3PP1RRSFZ8UC0JC9R91W6LNKW" localSheetId="14" hidden="1">#REF!</definedName>
    <definedName name="BEx3PP1RRSFZ8UC0JC9R91W6LNKW" localSheetId="15" hidden="1">#REF!</definedName>
    <definedName name="BEx3PP1RRSFZ8UC0JC9R91W6LNKW" hidden="1">#REF!</definedName>
    <definedName name="BEx3PRQW017D7T1X732WDV7L1KP8" localSheetId="20" hidden="1">#REF!</definedName>
    <definedName name="BEx3PRQW017D7T1X732WDV7L1KP8" localSheetId="18" hidden="1">#REF!</definedName>
    <definedName name="BEx3PRQW017D7T1X732WDV7L1KP8" localSheetId="13" hidden="1">#REF!</definedName>
    <definedName name="BEx3PRQW017D7T1X732WDV7L1KP8" localSheetId="14" hidden="1">#REF!</definedName>
    <definedName name="BEx3PRQW017D7T1X732WDV7L1KP8" localSheetId="15" hidden="1">#REF!</definedName>
    <definedName name="BEx3PRQW017D7T1X732WDV7L1KP8" hidden="1">#REF!</definedName>
    <definedName name="BEx3PVXYZC8WB9ZJE7OCKUXZ46EA" localSheetId="20" hidden="1">#REF!</definedName>
    <definedName name="BEx3PVXYZC8WB9ZJE7OCKUXZ46EA" localSheetId="18" hidden="1">#REF!</definedName>
    <definedName name="BEx3PVXYZC8WB9ZJE7OCKUXZ46EA" localSheetId="13" hidden="1">#REF!</definedName>
    <definedName name="BEx3PVXYZC8WB9ZJE7OCKUXZ46EA" localSheetId="14" hidden="1">#REF!</definedName>
    <definedName name="BEx3PVXYZC8WB9ZJE7OCKUXZ46EA" localSheetId="15" hidden="1">#REF!</definedName>
    <definedName name="BEx3PVXYZC8WB9ZJE7OCKUXZ46EA" hidden="1">#REF!</definedName>
    <definedName name="BEx3Q0VWPU5EQECK7MQ47TYJ3SWW" localSheetId="20" hidden="1">#REF!</definedName>
    <definedName name="BEx3Q0VWPU5EQECK7MQ47TYJ3SWW" localSheetId="18" hidden="1">#REF!</definedName>
    <definedName name="BEx3Q0VWPU5EQECK7MQ47TYJ3SWW" localSheetId="13" hidden="1">#REF!</definedName>
    <definedName name="BEx3Q0VWPU5EQECK7MQ47TYJ3SWW" localSheetId="14" hidden="1">#REF!</definedName>
    <definedName name="BEx3Q0VWPU5EQECK7MQ47TYJ3SWW" localSheetId="15" hidden="1">#REF!</definedName>
    <definedName name="BEx3Q0VWPU5EQECK7MQ47TYJ3SWW" hidden="1">#REF!</definedName>
    <definedName name="BEx3Q7BZ9PUXK2RLIOFSIS9AHU1B" localSheetId="20" hidden="1">#REF!</definedName>
    <definedName name="BEx3Q7BZ9PUXK2RLIOFSIS9AHU1B" localSheetId="18" hidden="1">#REF!</definedName>
    <definedName name="BEx3Q7BZ9PUXK2RLIOFSIS9AHU1B" localSheetId="13" hidden="1">#REF!</definedName>
    <definedName name="BEx3Q7BZ9PUXK2RLIOFSIS9AHU1B" localSheetId="14" hidden="1">#REF!</definedName>
    <definedName name="BEx3Q7BZ9PUXK2RLIOFSIS9AHU1B" localSheetId="15" hidden="1">#REF!</definedName>
    <definedName name="BEx3Q7BZ9PUXK2RLIOFSIS9AHU1B" hidden="1">#REF!</definedName>
    <definedName name="BEx3Q8J42S9VU6EAN2Y28MR6DF88" localSheetId="20" hidden="1">#REF!</definedName>
    <definedName name="BEx3Q8J42S9VU6EAN2Y28MR6DF88" localSheetId="18" hidden="1">#REF!</definedName>
    <definedName name="BEx3Q8J42S9VU6EAN2Y28MR6DF88" localSheetId="13" hidden="1">#REF!</definedName>
    <definedName name="BEx3Q8J42S9VU6EAN2Y28MR6DF88" localSheetId="14" hidden="1">#REF!</definedName>
    <definedName name="BEx3Q8J42S9VU6EAN2Y28MR6DF88" localSheetId="15" hidden="1">#REF!</definedName>
    <definedName name="BEx3Q8J42S9VU6EAN2Y28MR6DF88" hidden="1">#REF!</definedName>
    <definedName name="BEx3QCFD2TBUF95ZN83Q7JPV97FK" localSheetId="20" hidden="1">#REF!</definedName>
    <definedName name="BEx3QCFD2TBUF95ZN83Q7JPV97FK" localSheetId="18" hidden="1">#REF!</definedName>
    <definedName name="BEx3QCFD2TBUF95ZN83Q7JPV97FK" localSheetId="13" hidden="1">#REF!</definedName>
    <definedName name="BEx3QCFD2TBUF95ZN83Q7JPV97FK" localSheetId="14" hidden="1">#REF!</definedName>
    <definedName name="BEx3QCFD2TBUF95ZN83Q7JPV97FK" localSheetId="15" hidden="1">#REF!</definedName>
    <definedName name="BEx3QCFD2TBUF95ZN83Q7JPV97FK" hidden="1">#REF!</definedName>
    <definedName name="BEx3QEDFOYFY5NBTININ5W4RLD4Q" localSheetId="20" hidden="1">#REF!</definedName>
    <definedName name="BEx3QEDFOYFY5NBTININ5W4RLD4Q" localSheetId="18" hidden="1">#REF!</definedName>
    <definedName name="BEx3QEDFOYFY5NBTININ5W4RLD4Q" localSheetId="13" hidden="1">#REF!</definedName>
    <definedName name="BEx3QEDFOYFY5NBTININ5W4RLD4Q" localSheetId="14" hidden="1">#REF!</definedName>
    <definedName name="BEx3QEDFOYFY5NBTININ5W4RLD4Q" localSheetId="15" hidden="1">#REF!</definedName>
    <definedName name="BEx3QEDFOYFY5NBTININ5W4RLD4Q" hidden="1">#REF!</definedName>
    <definedName name="BEx3QIKJ3U962US1Q564NZDLU8LD" localSheetId="20" hidden="1">#REF!</definedName>
    <definedName name="BEx3QIKJ3U962US1Q564NZDLU8LD" localSheetId="18" hidden="1">#REF!</definedName>
    <definedName name="BEx3QIKJ3U962US1Q564NZDLU8LD" localSheetId="13" hidden="1">#REF!</definedName>
    <definedName name="BEx3QIKJ3U962US1Q564NZDLU8LD" localSheetId="14" hidden="1">#REF!</definedName>
    <definedName name="BEx3QIKJ3U962US1Q564NZDLU8LD" localSheetId="15" hidden="1">#REF!</definedName>
    <definedName name="BEx3QIKJ3U962US1Q564NZDLU8LD" hidden="1">#REF!</definedName>
    <definedName name="BEx3QLF3RHHBNUFLUWEROBZDF1U4" localSheetId="20" hidden="1">#REF!</definedName>
    <definedName name="BEx3QLF3RHHBNUFLUWEROBZDF1U4" localSheetId="18" hidden="1">#REF!</definedName>
    <definedName name="BEx3QLF3RHHBNUFLUWEROBZDF1U4" localSheetId="13" hidden="1">#REF!</definedName>
    <definedName name="BEx3QLF3RHHBNUFLUWEROBZDF1U4" localSheetId="14" hidden="1">#REF!</definedName>
    <definedName name="BEx3QLF3RHHBNUFLUWEROBZDF1U4" localSheetId="15" hidden="1">#REF!</definedName>
    <definedName name="BEx3QLF3RHHBNUFLUWEROBZDF1U4" hidden="1">#REF!</definedName>
    <definedName name="BEx3QR9D45DHW50VQ7Y3Q1AXPOB9" localSheetId="20" hidden="1">#REF!</definedName>
    <definedName name="BEx3QR9D45DHW50VQ7Y3Q1AXPOB9" localSheetId="18" hidden="1">#REF!</definedName>
    <definedName name="BEx3QR9D45DHW50VQ7Y3Q1AXPOB9" localSheetId="13" hidden="1">#REF!</definedName>
    <definedName name="BEx3QR9D45DHW50VQ7Y3Q1AXPOB9" localSheetId="14" hidden="1">#REF!</definedName>
    <definedName name="BEx3QR9D45DHW50VQ7Y3Q1AXPOB9" localSheetId="15" hidden="1">#REF!</definedName>
    <definedName name="BEx3QR9D45DHW50VQ7Y3Q1AXPOB9" hidden="1">#REF!</definedName>
    <definedName name="BEx3QSWT2S5KWG6U2V9711IYDQBM" localSheetId="20" hidden="1">#REF!</definedName>
    <definedName name="BEx3QSWT2S5KWG6U2V9711IYDQBM" localSheetId="18" hidden="1">#REF!</definedName>
    <definedName name="BEx3QSWT2S5KWG6U2V9711IYDQBM" localSheetId="13" hidden="1">#REF!</definedName>
    <definedName name="BEx3QSWT2S5KWG6U2V9711IYDQBM" localSheetId="14" hidden="1">#REF!</definedName>
    <definedName name="BEx3QSWT2S5KWG6U2V9711IYDQBM" localSheetId="15" hidden="1">#REF!</definedName>
    <definedName name="BEx3QSWT2S5KWG6U2V9711IYDQBM" hidden="1">#REF!</definedName>
    <definedName name="BEx3QVGG7Q2X4HZHJAM35A8T3VR7" localSheetId="20" hidden="1">#REF!</definedName>
    <definedName name="BEx3QVGG7Q2X4HZHJAM35A8T3VR7" localSheetId="18" hidden="1">#REF!</definedName>
    <definedName name="BEx3QVGG7Q2X4HZHJAM35A8T3VR7" localSheetId="13" hidden="1">#REF!</definedName>
    <definedName name="BEx3QVGG7Q2X4HZHJAM35A8T3VR7" localSheetId="14" hidden="1">#REF!</definedName>
    <definedName name="BEx3QVGG7Q2X4HZHJAM35A8T3VR7" localSheetId="15" hidden="1">#REF!</definedName>
    <definedName name="BEx3QVGG7Q2X4HZHJAM35A8T3VR7" hidden="1">#REF!</definedName>
    <definedName name="BEx3R0JUB9YN8PHPPQTAMIT1IHWK" localSheetId="20" hidden="1">#REF!</definedName>
    <definedName name="BEx3R0JUB9YN8PHPPQTAMIT1IHWK" localSheetId="18" hidden="1">#REF!</definedName>
    <definedName name="BEx3R0JUB9YN8PHPPQTAMIT1IHWK" localSheetId="13" hidden="1">#REF!</definedName>
    <definedName name="BEx3R0JUB9YN8PHPPQTAMIT1IHWK" localSheetId="14" hidden="1">#REF!</definedName>
    <definedName name="BEx3R0JUB9YN8PHPPQTAMIT1IHWK" localSheetId="15" hidden="1">#REF!</definedName>
    <definedName name="BEx3R0JUB9YN8PHPPQTAMIT1IHWK" hidden="1">#REF!</definedName>
    <definedName name="BEx3R81NFRO7M81VHVKOBFT0QBIL" localSheetId="20" hidden="1">#REF!</definedName>
    <definedName name="BEx3R81NFRO7M81VHVKOBFT0QBIL" localSheetId="18" hidden="1">#REF!</definedName>
    <definedName name="BEx3R81NFRO7M81VHVKOBFT0QBIL" localSheetId="13" hidden="1">#REF!</definedName>
    <definedName name="BEx3R81NFRO7M81VHVKOBFT0QBIL" localSheetId="14" hidden="1">#REF!</definedName>
    <definedName name="BEx3R81NFRO7M81VHVKOBFT0QBIL" localSheetId="15" hidden="1">#REF!</definedName>
    <definedName name="BEx3R81NFRO7M81VHVKOBFT0QBIL" hidden="1">#REF!</definedName>
    <definedName name="BEx3RHC2ZD5UFS6QD4OPFCNNMWH1" localSheetId="20" hidden="1">#REF!</definedName>
    <definedName name="BEx3RHC2ZD5UFS6QD4OPFCNNMWH1" localSheetId="18" hidden="1">#REF!</definedName>
    <definedName name="BEx3RHC2ZD5UFS6QD4OPFCNNMWH1" localSheetId="13" hidden="1">#REF!</definedName>
    <definedName name="BEx3RHC2ZD5UFS6QD4OPFCNNMWH1" localSheetId="14" hidden="1">#REF!</definedName>
    <definedName name="BEx3RHC2ZD5UFS6QD4OPFCNNMWH1" localSheetId="15" hidden="1">#REF!</definedName>
    <definedName name="BEx3RHC2ZD5UFS6QD4OPFCNNMWH1" hidden="1">#REF!</definedName>
    <definedName name="BEx3RQ10QIWBAPHALAA91BUUCM2X" localSheetId="20" hidden="1">#REF!</definedName>
    <definedName name="BEx3RQ10QIWBAPHALAA91BUUCM2X" localSheetId="18" hidden="1">#REF!</definedName>
    <definedName name="BEx3RQ10QIWBAPHALAA91BUUCM2X" localSheetId="13" hidden="1">#REF!</definedName>
    <definedName name="BEx3RQ10QIWBAPHALAA91BUUCM2X" localSheetId="14" hidden="1">#REF!</definedName>
    <definedName name="BEx3RQ10QIWBAPHALAA91BUUCM2X" localSheetId="15" hidden="1">#REF!</definedName>
    <definedName name="BEx3RQ10QIWBAPHALAA91BUUCM2X" hidden="1">#REF!</definedName>
    <definedName name="BEx3RV4E1WT43SZBUN09RTB8EK1O" localSheetId="20" hidden="1">#REF!</definedName>
    <definedName name="BEx3RV4E1WT43SZBUN09RTB8EK1O" localSheetId="18" hidden="1">#REF!</definedName>
    <definedName name="BEx3RV4E1WT43SZBUN09RTB8EK1O" localSheetId="13" hidden="1">#REF!</definedName>
    <definedName name="BEx3RV4E1WT43SZBUN09RTB8EK1O" localSheetId="14" hidden="1">#REF!</definedName>
    <definedName name="BEx3RV4E1WT43SZBUN09RTB8EK1O" localSheetId="15" hidden="1">#REF!</definedName>
    <definedName name="BEx3RV4E1WT43SZBUN09RTB8EK1O" hidden="1">#REF!</definedName>
    <definedName name="BEx3RXYU0QLFXSFTM5EB20GD03W5" localSheetId="20" hidden="1">#REF!</definedName>
    <definedName name="BEx3RXYU0QLFXSFTM5EB20GD03W5" localSheetId="18" hidden="1">#REF!</definedName>
    <definedName name="BEx3RXYU0QLFXSFTM5EB20GD03W5" localSheetId="13" hidden="1">#REF!</definedName>
    <definedName name="BEx3RXYU0QLFXSFTM5EB20GD03W5" localSheetId="14" hidden="1">#REF!</definedName>
    <definedName name="BEx3RXYU0QLFXSFTM5EB20GD03W5" localSheetId="15" hidden="1">#REF!</definedName>
    <definedName name="BEx3RXYU0QLFXSFTM5EB20GD03W5" hidden="1">#REF!</definedName>
    <definedName name="BEx3RYKLC3QQO3XTUN7BEW2AQL98" localSheetId="20" hidden="1">#REF!</definedName>
    <definedName name="BEx3RYKLC3QQO3XTUN7BEW2AQL98" localSheetId="18" hidden="1">#REF!</definedName>
    <definedName name="BEx3RYKLC3QQO3XTUN7BEW2AQL98" localSheetId="13" hidden="1">#REF!</definedName>
    <definedName name="BEx3RYKLC3QQO3XTUN7BEW2AQL98" localSheetId="14" hidden="1">#REF!</definedName>
    <definedName name="BEx3RYKLC3QQO3XTUN7BEW2AQL98" localSheetId="15" hidden="1">#REF!</definedName>
    <definedName name="BEx3RYKLC3QQO3XTUN7BEW2AQL98" hidden="1">#REF!</definedName>
    <definedName name="BEx3S37QNFSKW3DGRH5YVVEZLJI7" localSheetId="20" hidden="1">#REF!</definedName>
    <definedName name="BEx3S37QNFSKW3DGRH5YVVEZLJI7" localSheetId="18" hidden="1">#REF!</definedName>
    <definedName name="BEx3S37QNFSKW3DGRH5YVVEZLJI7" localSheetId="13" hidden="1">#REF!</definedName>
    <definedName name="BEx3S37QNFSKW3DGRH5YVVEZLJI7" localSheetId="14" hidden="1">#REF!</definedName>
    <definedName name="BEx3S37QNFSKW3DGRH5YVVEZLJI7" localSheetId="15" hidden="1">#REF!</definedName>
    <definedName name="BEx3S37QNFSKW3DGRH5YVVEZLJI7" hidden="1">#REF!</definedName>
    <definedName name="BEx3SICJ45BYT6FHBER86PJT25FC" localSheetId="20" hidden="1">#REF!</definedName>
    <definedName name="BEx3SICJ45BYT6FHBER86PJT25FC" localSheetId="18" hidden="1">#REF!</definedName>
    <definedName name="BEx3SICJ45BYT6FHBER86PJT25FC" localSheetId="13" hidden="1">#REF!</definedName>
    <definedName name="BEx3SICJ45BYT6FHBER86PJT25FC" localSheetId="14" hidden="1">#REF!</definedName>
    <definedName name="BEx3SICJ45BYT6FHBER86PJT25FC" localSheetId="15" hidden="1">#REF!</definedName>
    <definedName name="BEx3SICJ45BYT6FHBER86PJT25FC" hidden="1">#REF!</definedName>
    <definedName name="BEx3SMUCMJVGQ2H4EHQI5ZFHEF0P" localSheetId="20" hidden="1">#REF!</definedName>
    <definedName name="BEx3SMUCMJVGQ2H4EHQI5ZFHEF0P" localSheetId="18" hidden="1">#REF!</definedName>
    <definedName name="BEx3SMUCMJVGQ2H4EHQI5ZFHEF0P" localSheetId="13" hidden="1">#REF!</definedName>
    <definedName name="BEx3SMUCMJVGQ2H4EHQI5ZFHEF0P" localSheetId="14" hidden="1">#REF!</definedName>
    <definedName name="BEx3SMUCMJVGQ2H4EHQI5ZFHEF0P" localSheetId="15" hidden="1">#REF!</definedName>
    <definedName name="BEx3SMUCMJVGQ2H4EHQI5ZFHEF0P" hidden="1">#REF!</definedName>
    <definedName name="BEx3SN56F03CPDRDA7LZ763V0N4I" localSheetId="20" hidden="1">#REF!</definedName>
    <definedName name="BEx3SN56F03CPDRDA7LZ763V0N4I" localSheetId="18" hidden="1">#REF!</definedName>
    <definedName name="BEx3SN56F03CPDRDA7LZ763V0N4I" localSheetId="13" hidden="1">#REF!</definedName>
    <definedName name="BEx3SN56F03CPDRDA7LZ763V0N4I" localSheetId="14" hidden="1">#REF!</definedName>
    <definedName name="BEx3SN56F03CPDRDA7LZ763V0N4I" localSheetId="15" hidden="1">#REF!</definedName>
    <definedName name="BEx3SN56F03CPDRDA7LZ763V0N4I" hidden="1">#REF!</definedName>
    <definedName name="BEx3SPE6N1ORXPRCDL3JPZD73Z9F" localSheetId="20" hidden="1">#REF!</definedName>
    <definedName name="BEx3SPE6N1ORXPRCDL3JPZD73Z9F" localSheetId="18" hidden="1">#REF!</definedName>
    <definedName name="BEx3SPE6N1ORXPRCDL3JPZD73Z9F" localSheetId="13" hidden="1">#REF!</definedName>
    <definedName name="BEx3SPE6N1ORXPRCDL3JPZD73Z9F" localSheetId="14" hidden="1">#REF!</definedName>
    <definedName name="BEx3SPE6N1ORXPRCDL3JPZD73Z9F" localSheetId="15" hidden="1">#REF!</definedName>
    <definedName name="BEx3SPE6N1ORXPRCDL3JPZD73Z9F" hidden="1">#REF!</definedName>
    <definedName name="BEx3T29ZTULQE0OMSMWUMZDU9ZZ0" localSheetId="20" hidden="1">#REF!</definedName>
    <definedName name="BEx3T29ZTULQE0OMSMWUMZDU9ZZ0" localSheetId="18" hidden="1">#REF!</definedName>
    <definedName name="BEx3T29ZTULQE0OMSMWUMZDU9ZZ0" localSheetId="13" hidden="1">#REF!</definedName>
    <definedName name="BEx3T29ZTULQE0OMSMWUMZDU9ZZ0" localSheetId="14" hidden="1">#REF!</definedName>
    <definedName name="BEx3T29ZTULQE0OMSMWUMZDU9ZZ0" localSheetId="15" hidden="1">#REF!</definedName>
    <definedName name="BEx3T29ZTULQE0OMSMWUMZDU9ZZ0" hidden="1">#REF!</definedName>
    <definedName name="BEx3T6MJ1QDJ929WMUDVZ0O3UW0Y" localSheetId="20" hidden="1">#REF!</definedName>
    <definedName name="BEx3T6MJ1QDJ929WMUDVZ0O3UW0Y" localSheetId="18" hidden="1">#REF!</definedName>
    <definedName name="BEx3T6MJ1QDJ929WMUDVZ0O3UW0Y" localSheetId="13" hidden="1">#REF!</definedName>
    <definedName name="BEx3T6MJ1QDJ929WMUDVZ0O3UW0Y" localSheetId="14" hidden="1">#REF!</definedName>
    <definedName name="BEx3T6MJ1QDJ929WMUDVZ0O3UW0Y" localSheetId="15" hidden="1">#REF!</definedName>
    <definedName name="BEx3T6MJ1QDJ929WMUDVZ0O3UW0Y" hidden="1">#REF!</definedName>
    <definedName name="BEx3TD7WH1NN1OH0MRS4T8ENRU32" localSheetId="20" hidden="1">#REF!</definedName>
    <definedName name="BEx3TD7WH1NN1OH0MRS4T8ENRU32" localSheetId="18" hidden="1">#REF!</definedName>
    <definedName name="BEx3TD7WH1NN1OH0MRS4T8ENRU32" localSheetId="13" hidden="1">#REF!</definedName>
    <definedName name="BEx3TD7WH1NN1OH0MRS4T8ENRU32" localSheetId="14" hidden="1">#REF!</definedName>
    <definedName name="BEx3TD7WH1NN1OH0MRS4T8ENRU32" localSheetId="15" hidden="1">#REF!</definedName>
    <definedName name="BEx3TD7WH1NN1OH0MRS4T8ENRU32" hidden="1">#REF!</definedName>
    <definedName name="BEx3TPCSI16OAB2L9M9IULQMQ9J9" localSheetId="20" hidden="1">#REF!</definedName>
    <definedName name="BEx3TPCSI16OAB2L9M9IULQMQ9J9" localSheetId="18" hidden="1">#REF!</definedName>
    <definedName name="BEx3TPCSI16OAB2L9M9IULQMQ9J9" localSheetId="13" hidden="1">#REF!</definedName>
    <definedName name="BEx3TPCSI16OAB2L9M9IULQMQ9J9" localSheetId="14" hidden="1">#REF!</definedName>
    <definedName name="BEx3TPCSI16OAB2L9M9IULQMQ9J9" localSheetId="15" hidden="1">#REF!</definedName>
    <definedName name="BEx3TPCSI16OAB2L9M9IULQMQ9J9" hidden="1">#REF!</definedName>
    <definedName name="BEx3TQ3SFJB2WTCV0OXDE56FB46K" localSheetId="20" hidden="1">#REF!</definedName>
    <definedName name="BEx3TQ3SFJB2WTCV0OXDE56FB46K" localSheetId="18" hidden="1">#REF!</definedName>
    <definedName name="BEx3TQ3SFJB2WTCV0OXDE56FB46K" localSheetId="13" hidden="1">#REF!</definedName>
    <definedName name="BEx3TQ3SFJB2WTCV0OXDE56FB46K" localSheetId="14" hidden="1">#REF!</definedName>
    <definedName name="BEx3TQ3SFJB2WTCV0OXDE56FB46K" localSheetId="15" hidden="1">#REF!</definedName>
    <definedName name="BEx3TQ3SFJB2WTCV0OXDE56FB46K" hidden="1">#REF!</definedName>
    <definedName name="BEx3TX59M3456DDBXWFJ8X2TU37A" localSheetId="20" hidden="1">#REF!</definedName>
    <definedName name="BEx3TX59M3456DDBXWFJ8X2TU37A" localSheetId="18" hidden="1">#REF!</definedName>
    <definedName name="BEx3TX59M3456DDBXWFJ8X2TU37A" localSheetId="13" hidden="1">#REF!</definedName>
    <definedName name="BEx3TX59M3456DDBXWFJ8X2TU37A" localSheetId="14" hidden="1">#REF!</definedName>
    <definedName name="BEx3TX59M3456DDBXWFJ8X2TU37A" localSheetId="15" hidden="1">#REF!</definedName>
    <definedName name="BEx3TX59M3456DDBXWFJ8X2TU37A" hidden="1">#REF!</definedName>
    <definedName name="BEx3U2UBY80GPGSTYFGI6F8TPKCV" localSheetId="20" hidden="1">#REF!</definedName>
    <definedName name="BEx3U2UBY80GPGSTYFGI6F8TPKCV" localSheetId="18" hidden="1">#REF!</definedName>
    <definedName name="BEx3U2UBY80GPGSTYFGI6F8TPKCV" localSheetId="13" hidden="1">#REF!</definedName>
    <definedName name="BEx3U2UBY80GPGSTYFGI6F8TPKCV" localSheetId="14" hidden="1">#REF!</definedName>
    <definedName name="BEx3U2UBY80GPGSTYFGI6F8TPKCV" localSheetId="15" hidden="1">#REF!</definedName>
    <definedName name="BEx3U2UBY80GPGSTYFGI6F8TPKCV" hidden="1">#REF!</definedName>
    <definedName name="BEx3U64YUOZ419BAJS2W78UMATAW" localSheetId="20" hidden="1">#REF!</definedName>
    <definedName name="BEx3U64YUOZ419BAJS2W78UMATAW" localSheetId="18" hidden="1">#REF!</definedName>
    <definedName name="BEx3U64YUOZ419BAJS2W78UMATAW" localSheetId="13" hidden="1">#REF!</definedName>
    <definedName name="BEx3U64YUOZ419BAJS2W78UMATAW" localSheetId="14" hidden="1">#REF!</definedName>
    <definedName name="BEx3U64YUOZ419BAJS2W78UMATAW" localSheetId="15" hidden="1">#REF!</definedName>
    <definedName name="BEx3U64YUOZ419BAJS2W78UMATAW" hidden="1">#REF!</definedName>
    <definedName name="BEx3U94WCEA5DKMWBEX1GU0LKYG2" localSheetId="20" hidden="1">#REF!</definedName>
    <definedName name="BEx3U94WCEA5DKMWBEX1GU0LKYG2" localSheetId="18" hidden="1">#REF!</definedName>
    <definedName name="BEx3U94WCEA5DKMWBEX1GU0LKYG2" localSheetId="13" hidden="1">#REF!</definedName>
    <definedName name="BEx3U94WCEA5DKMWBEX1GU0LKYG2" localSheetId="14" hidden="1">#REF!</definedName>
    <definedName name="BEx3U94WCEA5DKMWBEX1GU0LKYG2" localSheetId="15" hidden="1">#REF!</definedName>
    <definedName name="BEx3U94WCEA5DKMWBEX1GU0LKYG2" hidden="1">#REF!</definedName>
    <definedName name="BEx3U9VZ8SQVYS6ZA038J7AP7ZGW" localSheetId="20" hidden="1">#REF!</definedName>
    <definedName name="BEx3U9VZ8SQVYS6ZA038J7AP7ZGW" localSheetId="18" hidden="1">#REF!</definedName>
    <definedName name="BEx3U9VZ8SQVYS6ZA038J7AP7ZGW" localSheetId="13" hidden="1">#REF!</definedName>
    <definedName name="BEx3U9VZ8SQVYS6ZA038J7AP7ZGW" localSheetId="14" hidden="1">#REF!</definedName>
    <definedName name="BEx3U9VZ8SQVYS6ZA038J7AP7ZGW" localSheetId="15" hidden="1">#REF!</definedName>
    <definedName name="BEx3U9VZ8SQVYS6ZA038J7AP7ZGW" hidden="1">#REF!</definedName>
    <definedName name="BEx3UIQ5WRJBGNTFCCLOR4N7B1OQ" localSheetId="20" hidden="1">#REF!</definedName>
    <definedName name="BEx3UIQ5WRJBGNTFCCLOR4N7B1OQ" localSheetId="18" hidden="1">#REF!</definedName>
    <definedName name="BEx3UIQ5WRJBGNTFCCLOR4N7B1OQ" localSheetId="13" hidden="1">#REF!</definedName>
    <definedName name="BEx3UIQ5WRJBGNTFCCLOR4N7B1OQ" localSheetId="14" hidden="1">#REF!</definedName>
    <definedName name="BEx3UIQ5WRJBGNTFCCLOR4N7B1OQ" localSheetId="15" hidden="1">#REF!</definedName>
    <definedName name="BEx3UIQ5WRJBGNTFCCLOR4N7B1OQ" hidden="1">#REF!</definedName>
    <definedName name="BEx3UJMIX2NUSSWGMSI25A5DM4CH" localSheetId="20" hidden="1">#REF!</definedName>
    <definedName name="BEx3UJMIX2NUSSWGMSI25A5DM4CH" localSheetId="18" hidden="1">#REF!</definedName>
    <definedName name="BEx3UJMIX2NUSSWGMSI25A5DM4CH" localSheetId="13" hidden="1">#REF!</definedName>
    <definedName name="BEx3UJMIX2NUSSWGMSI25A5DM4CH" localSheetId="14" hidden="1">#REF!</definedName>
    <definedName name="BEx3UJMIX2NUSSWGMSI25A5DM4CH" localSheetId="15" hidden="1">#REF!</definedName>
    <definedName name="BEx3UJMIX2NUSSWGMSI25A5DM4CH" hidden="1">#REF!</definedName>
    <definedName name="BEx3UKIX0UULWP3BZA8VT2SQ8WI7" localSheetId="20" hidden="1">#REF!</definedName>
    <definedName name="BEx3UKIX0UULWP3BZA8VT2SQ8WI7" localSheetId="18" hidden="1">#REF!</definedName>
    <definedName name="BEx3UKIX0UULWP3BZA8VT2SQ8WI7" localSheetId="13" hidden="1">#REF!</definedName>
    <definedName name="BEx3UKIX0UULWP3BZA8VT2SQ8WI7" localSheetId="14" hidden="1">#REF!</definedName>
    <definedName name="BEx3UKIX0UULWP3BZA8VT2SQ8WI7" localSheetId="15" hidden="1">#REF!</definedName>
    <definedName name="BEx3UKIX0UULWP3BZA8VT2SQ8WI7" hidden="1">#REF!</definedName>
    <definedName name="BEx3UKOCOQG7S1YQ436S997K1KWV" localSheetId="20" hidden="1">#REF!</definedName>
    <definedName name="BEx3UKOCOQG7S1YQ436S997K1KWV" localSheetId="18" hidden="1">#REF!</definedName>
    <definedName name="BEx3UKOCOQG7S1YQ436S997K1KWV" localSheetId="13" hidden="1">#REF!</definedName>
    <definedName name="BEx3UKOCOQG7S1YQ436S997K1KWV" localSheetId="14" hidden="1">#REF!</definedName>
    <definedName name="BEx3UKOCOQG7S1YQ436S997K1KWV" localSheetId="15" hidden="1">#REF!</definedName>
    <definedName name="BEx3UKOCOQG7S1YQ436S997K1KWV" hidden="1">#REF!</definedName>
    <definedName name="BEx3UNISOEXF3OFHT2BUA6P9RBIJ" localSheetId="20" hidden="1">#REF!</definedName>
    <definedName name="BEx3UNISOEXF3OFHT2BUA6P9RBIJ" localSheetId="18" hidden="1">#REF!</definedName>
    <definedName name="BEx3UNISOEXF3OFHT2BUA6P9RBIJ" localSheetId="13" hidden="1">#REF!</definedName>
    <definedName name="BEx3UNISOEXF3OFHT2BUA6P9RBIJ" localSheetId="14" hidden="1">#REF!</definedName>
    <definedName name="BEx3UNISOEXF3OFHT2BUA6P9RBIJ" localSheetId="15" hidden="1">#REF!</definedName>
    <definedName name="BEx3UNISOEXF3OFHT2BUA6P9RBIJ" hidden="1">#REF!</definedName>
    <definedName name="BEx3UYM19VIXLA0EU7LB9NHA77PB" localSheetId="20" hidden="1">#REF!</definedName>
    <definedName name="BEx3UYM19VIXLA0EU7LB9NHA77PB" localSheetId="18" hidden="1">#REF!</definedName>
    <definedName name="BEx3UYM19VIXLA0EU7LB9NHA77PB" localSheetId="13" hidden="1">#REF!</definedName>
    <definedName name="BEx3UYM19VIXLA0EU7LB9NHA77PB" localSheetId="14" hidden="1">#REF!</definedName>
    <definedName name="BEx3UYM19VIXLA0EU7LB9NHA77PB" localSheetId="15" hidden="1">#REF!</definedName>
    <definedName name="BEx3UYM19VIXLA0EU7LB9NHA77PB" hidden="1">#REF!</definedName>
    <definedName name="BEx3VML7CG70HPISMVYIUEN3711Q" localSheetId="20" hidden="1">#REF!</definedName>
    <definedName name="BEx3VML7CG70HPISMVYIUEN3711Q" localSheetId="18" hidden="1">#REF!</definedName>
    <definedName name="BEx3VML7CG70HPISMVYIUEN3711Q" localSheetId="13" hidden="1">#REF!</definedName>
    <definedName name="BEx3VML7CG70HPISMVYIUEN3711Q" localSheetId="14" hidden="1">#REF!</definedName>
    <definedName name="BEx3VML7CG70HPISMVYIUEN3711Q" localSheetId="15" hidden="1">#REF!</definedName>
    <definedName name="BEx3VML7CG70HPISMVYIUEN3711Q" hidden="1">#REF!</definedName>
    <definedName name="BEx56ZID5H04P9AIYLP1OASFGV56" localSheetId="20" hidden="1">#REF!</definedName>
    <definedName name="BEx56ZID5H04P9AIYLP1OASFGV56" localSheetId="18" hidden="1">#REF!</definedName>
    <definedName name="BEx56ZID5H04P9AIYLP1OASFGV56" localSheetId="13" hidden="1">#REF!</definedName>
    <definedName name="BEx56ZID5H04P9AIYLP1OASFGV56" localSheetId="14" hidden="1">#REF!</definedName>
    <definedName name="BEx56ZID5H04P9AIYLP1OASFGV56" localSheetId="15" hidden="1">#REF!</definedName>
    <definedName name="BEx56ZID5H04P9AIYLP1OASFGV56" hidden="1">#REF!</definedName>
    <definedName name="BEx57ROM8UIFKV5C1BOZWSQQLESO" localSheetId="20" hidden="1">#REF!</definedName>
    <definedName name="BEx57ROM8UIFKV5C1BOZWSQQLESO" localSheetId="18" hidden="1">#REF!</definedName>
    <definedName name="BEx57ROM8UIFKV5C1BOZWSQQLESO" localSheetId="13" hidden="1">#REF!</definedName>
    <definedName name="BEx57ROM8UIFKV5C1BOZWSQQLESO" localSheetId="14" hidden="1">#REF!</definedName>
    <definedName name="BEx57ROM8UIFKV5C1BOZWSQQLESO" localSheetId="15" hidden="1">#REF!</definedName>
    <definedName name="BEx57ROM8UIFKV5C1BOZWSQQLESO" hidden="1">#REF!</definedName>
    <definedName name="BEx587EYSS57E3PI8DT973HLJM9E" localSheetId="20" hidden="1">#REF!</definedName>
    <definedName name="BEx587EYSS57E3PI8DT973HLJM9E" localSheetId="18" hidden="1">#REF!</definedName>
    <definedName name="BEx587EYSS57E3PI8DT973HLJM9E" localSheetId="13" hidden="1">#REF!</definedName>
    <definedName name="BEx587EYSS57E3PI8DT973HLJM9E" localSheetId="14" hidden="1">#REF!</definedName>
    <definedName name="BEx587EYSS57E3PI8DT973HLJM9E" localSheetId="15" hidden="1">#REF!</definedName>
    <definedName name="BEx587EYSS57E3PI8DT973HLJM9E" hidden="1">#REF!</definedName>
    <definedName name="BEx587KFQ3VKCOCY1SA5F24PQGUI" localSheetId="20" hidden="1">#REF!</definedName>
    <definedName name="BEx587KFQ3VKCOCY1SA5F24PQGUI" localSheetId="18" hidden="1">#REF!</definedName>
    <definedName name="BEx587KFQ3VKCOCY1SA5F24PQGUI" localSheetId="13" hidden="1">#REF!</definedName>
    <definedName name="BEx587KFQ3VKCOCY1SA5F24PQGUI" localSheetId="14" hidden="1">#REF!</definedName>
    <definedName name="BEx587KFQ3VKCOCY1SA5F24PQGUI" localSheetId="15" hidden="1">#REF!</definedName>
    <definedName name="BEx587KFQ3VKCOCY1SA5F24PQGUI" hidden="1">#REF!</definedName>
    <definedName name="BEx58O780PQ05NF0Z1SKKRB3N099" localSheetId="20" hidden="1">#REF!</definedName>
    <definedName name="BEx58O780PQ05NF0Z1SKKRB3N099" localSheetId="18" hidden="1">#REF!</definedName>
    <definedName name="BEx58O780PQ05NF0Z1SKKRB3N099" localSheetId="13" hidden="1">#REF!</definedName>
    <definedName name="BEx58O780PQ05NF0Z1SKKRB3N099" localSheetId="14" hidden="1">#REF!</definedName>
    <definedName name="BEx58O780PQ05NF0Z1SKKRB3N099" localSheetId="15" hidden="1">#REF!</definedName>
    <definedName name="BEx58O780PQ05NF0Z1SKKRB3N099" hidden="1">#REF!</definedName>
    <definedName name="BEx58W57CTL8HFK3U7ZRFYZR6MXE" localSheetId="20" hidden="1">#REF!</definedName>
    <definedName name="BEx58W57CTL8HFK3U7ZRFYZR6MXE" localSheetId="18" hidden="1">#REF!</definedName>
    <definedName name="BEx58W57CTL8HFK3U7ZRFYZR6MXE" localSheetId="13" hidden="1">#REF!</definedName>
    <definedName name="BEx58W57CTL8HFK3U7ZRFYZR6MXE" localSheetId="14" hidden="1">#REF!</definedName>
    <definedName name="BEx58W57CTL8HFK3U7ZRFYZR6MXE" localSheetId="15" hidden="1">#REF!</definedName>
    <definedName name="BEx58W57CTL8HFK3U7ZRFYZR6MXE" hidden="1">#REF!</definedName>
    <definedName name="BEx58XHO7ZULLF2EUD7YIS0MGQJ5" localSheetId="20" hidden="1">#REF!</definedName>
    <definedName name="BEx58XHO7ZULLF2EUD7YIS0MGQJ5" localSheetId="18" hidden="1">#REF!</definedName>
    <definedName name="BEx58XHO7ZULLF2EUD7YIS0MGQJ5" localSheetId="13" hidden="1">#REF!</definedName>
    <definedName name="BEx58XHO7ZULLF2EUD7YIS0MGQJ5" localSheetId="14" hidden="1">#REF!</definedName>
    <definedName name="BEx58XHO7ZULLF2EUD7YIS0MGQJ5" localSheetId="15" hidden="1">#REF!</definedName>
    <definedName name="BEx58XHO7ZULLF2EUD7YIS0MGQJ5" hidden="1">#REF!</definedName>
    <definedName name="BEx58ZAFNTMGBNDH52VUYXLRJO7P" localSheetId="20" hidden="1">#REF!</definedName>
    <definedName name="BEx58ZAFNTMGBNDH52VUYXLRJO7P" localSheetId="18" hidden="1">#REF!</definedName>
    <definedName name="BEx58ZAFNTMGBNDH52VUYXLRJO7P" localSheetId="13" hidden="1">#REF!</definedName>
    <definedName name="BEx58ZAFNTMGBNDH52VUYXLRJO7P" localSheetId="14" hidden="1">#REF!</definedName>
    <definedName name="BEx58ZAFNTMGBNDH52VUYXLRJO7P" localSheetId="15" hidden="1">#REF!</definedName>
    <definedName name="BEx58ZAFNTMGBNDH52VUYXLRJO7P" hidden="1">#REF!</definedName>
    <definedName name="BEx58ZW0HAIGIPEX9CVA1PQQTR6X" localSheetId="20" hidden="1">#REF!</definedName>
    <definedName name="BEx58ZW0HAIGIPEX9CVA1PQQTR6X" localSheetId="18" hidden="1">#REF!</definedName>
    <definedName name="BEx58ZW0HAIGIPEX9CVA1PQQTR6X" localSheetId="13" hidden="1">#REF!</definedName>
    <definedName name="BEx58ZW0HAIGIPEX9CVA1PQQTR6X" localSheetId="14" hidden="1">#REF!</definedName>
    <definedName name="BEx58ZW0HAIGIPEX9CVA1PQQTR6X" localSheetId="15" hidden="1">#REF!</definedName>
    <definedName name="BEx58ZW0HAIGIPEX9CVA1PQQTR6X" hidden="1">#REF!</definedName>
    <definedName name="BEx593SAFVYKW7V61D9COEZJXDA7" localSheetId="20" hidden="1">#REF!</definedName>
    <definedName name="BEx593SAFVYKW7V61D9COEZJXDA7" localSheetId="18" hidden="1">#REF!</definedName>
    <definedName name="BEx593SAFVYKW7V61D9COEZJXDA7" localSheetId="13" hidden="1">#REF!</definedName>
    <definedName name="BEx593SAFVYKW7V61D9COEZJXDA7" localSheetId="14" hidden="1">#REF!</definedName>
    <definedName name="BEx593SAFVYKW7V61D9COEZJXDA7" localSheetId="15" hidden="1">#REF!</definedName>
    <definedName name="BEx593SAFVYKW7V61D9COEZJXDA7" hidden="1">#REF!</definedName>
    <definedName name="BEx59BA1KH3RG6K1LHL7YS2VB79N" localSheetId="20" hidden="1">#REF!</definedName>
    <definedName name="BEx59BA1KH3RG6K1LHL7YS2VB79N" localSheetId="18" hidden="1">#REF!</definedName>
    <definedName name="BEx59BA1KH3RG6K1LHL7YS2VB79N" localSheetId="13" hidden="1">#REF!</definedName>
    <definedName name="BEx59BA1KH3RG6K1LHL7YS2VB79N" localSheetId="14" hidden="1">#REF!</definedName>
    <definedName name="BEx59BA1KH3RG6K1LHL7YS2VB79N" localSheetId="15" hidden="1">#REF!</definedName>
    <definedName name="BEx59BA1KH3RG6K1LHL7YS2VB79N" hidden="1">#REF!</definedName>
    <definedName name="BEx59DDIU0AMFOY94NSP1ULST8JD" localSheetId="20" hidden="1">#REF!</definedName>
    <definedName name="BEx59DDIU0AMFOY94NSP1ULST8JD" localSheetId="18" hidden="1">#REF!</definedName>
    <definedName name="BEx59DDIU0AMFOY94NSP1ULST8JD" localSheetId="13" hidden="1">#REF!</definedName>
    <definedName name="BEx59DDIU0AMFOY94NSP1ULST8JD" localSheetId="14" hidden="1">#REF!</definedName>
    <definedName name="BEx59DDIU0AMFOY94NSP1ULST8JD" localSheetId="15" hidden="1">#REF!</definedName>
    <definedName name="BEx59DDIU0AMFOY94NSP1ULST8JD" hidden="1">#REF!</definedName>
    <definedName name="BEx59E9WABJP2TN71QAIKK79HPK9" localSheetId="20" hidden="1">#REF!</definedName>
    <definedName name="BEx59E9WABJP2TN71QAIKK79HPK9" localSheetId="18" hidden="1">#REF!</definedName>
    <definedName name="BEx59E9WABJP2TN71QAIKK79HPK9" localSheetId="13" hidden="1">#REF!</definedName>
    <definedName name="BEx59E9WABJP2TN71QAIKK79HPK9" localSheetId="14" hidden="1">#REF!</definedName>
    <definedName name="BEx59E9WABJP2TN71QAIKK79HPK9" localSheetId="15" hidden="1">#REF!</definedName>
    <definedName name="BEx59E9WABJP2TN71QAIKK79HPK9" hidden="1">#REF!</definedName>
    <definedName name="BEx59F0T17A80RNLNSZNFX8NAO8Y" localSheetId="20" hidden="1">#REF!</definedName>
    <definedName name="BEx59F0T17A80RNLNSZNFX8NAO8Y" localSheetId="18" hidden="1">#REF!</definedName>
    <definedName name="BEx59F0T17A80RNLNSZNFX8NAO8Y" localSheetId="13" hidden="1">#REF!</definedName>
    <definedName name="BEx59F0T17A80RNLNSZNFX8NAO8Y" localSheetId="14" hidden="1">#REF!</definedName>
    <definedName name="BEx59F0T17A80RNLNSZNFX8NAO8Y" localSheetId="15" hidden="1">#REF!</definedName>
    <definedName name="BEx59F0T17A80RNLNSZNFX8NAO8Y" hidden="1">#REF!</definedName>
    <definedName name="BEx59P7MAPNU129ZTC5H3EH892G1" localSheetId="20" hidden="1">#REF!</definedName>
    <definedName name="BEx59P7MAPNU129ZTC5H3EH892G1" localSheetId="18" hidden="1">#REF!</definedName>
    <definedName name="BEx59P7MAPNU129ZTC5H3EH892G1" localSheetId="13" hidden="1">#REF!</definedName>
    <definedName name="BEx59P7MAPNU129ZTC5H3EH892G1" localSheetId="14" hidden="1">#REF!</definedName>
    <definedName name="BEx59P7MAPNU129ZTC5H3EH892G1" localSheetId="15" hidden="1">#REF!</definedName>
    <definedName name="BEx59P7MAPNU129ZTC5H3EH892G1" hidden="1">#REF!</definedName>
    <definedName name="BEx5A11WZRQSIE089QE119AOX9ZG" localSheetId="20" hidden="1">#REF!</definedName>
    <definedName name="BEx5A11WZRQSIE089QE119AOX9ZG" localSheetId="18" hidden="1">#REF!</definedName>
    <definedName name="BEx5A11WZRQSIE089QE119AOX9ZG" localSheetId="13" hidden="1">#REF!</definedName>
    <definedName name="BEx5A11WZRQSIE089QE119AOX9ZG" localSheetId="14" hidden="1">#REF!</definedName>
    <definedName name="BEx5A11WZRQSIE089QE119AOX9ZG" localSheetId="15" hidden="1">#REF!</definedName>
    <definedName name="BEx5A11WZRQSIE089QE119AOX9ZG" hidden="1">#REF!</definedName>
    <definedName name="BEx5A7CIGCOTHJKHGUBDZG91JGPZ" localSheetId="20" hidden="1">#REF!</definedName>
    <definedName name="BEx5A7CIGCOTHJKHGUBDZG91JGPZ" localSheetId="18" hidden="1">#REF!</definedName>
    <definedName name="BEx5A7CIGCOTHJKHGUBDZG91JGPZ" localSheetId="13" hidden="1">#REF!</definedName>
    <definedName name="BEx5A7CIGCOTHJKHGUBDZG91JGPZ" localSheetId="14" hidden="1">#REF!</definedName>
    <definedName name="BEx5A7CIGCOTHJKHGUBDZG91JGPZ" localSheetId="15" hidden="1">#REF!</definedName>
    <definedName name="BEx5A7CIGCOTHJKHGUBDZG91JGPZ" hidden="1">#REF!</definedName>
    <definedName name="BEx5A8UFLT2SWVSG5COFA9B8P376" localSheetId="20" hidden="1">#REF!</definedName>
    <definedName name="BEx5A8UFLT2SWVSG5COFA9B8P376" localSheetId="18" hidden="1">#REF!</definedName>
    <definedName name="BEx5A8UFLT2SWVSG5COFA9B8P376" localSheetId="13" hidden="1">#REF!</definedName>
    <definedName name="BEx5A8UFLT2SWVSG5COFA9B8P376" localSheetId="14" hidden="1">#REF!</definedName>
    <definedName name="BEx5A8UFLT2SWVSG5COFA9B8P376" localSheetId="15" hidden="1">#REF!</definedName>
    <definedName name="BEx5A8UFLT2SWVSG5COFA9B8P376" hidden="1">#REF!</definedName>
    <definedName name="BEx5ABUBK8WJV1WILGYU9A7CO0KI" localSheetId="20" hidden="1">#REF!</definedName>
    <definedName name="BEx5ABUBK8WJV1WILGYU9A7CO0KI" localSheetId="18" hidden="1">#REF!</definedName>
    <definedName name="BEx5ABUBK8WJV1WILGYU9A7CO0KI" localSheetId="13" hidden="1">#REF!</definedName>
    <definedName name="BEx5ABUBK8WJV1WILGYU9A7CO0KI" localSheetId="14" hidden="1">#REF!</definedName>
    <definedName name="BEx5ABUBK8WJV1WILGYU9A7CO0KI" localSheetId="15" hidden="1">#REF!</definedName>
    <definedName name="BEx5ABUBK8WJV1WILGYU9A7CO0KI" hidden="1">#REF!</definedName>
    <definedName name="BEx5AFFTN3IXIBHDKM0FYC4OFL1S" localSheetId="20" hidden="1">#REF!</definedName>
    <definedName name="BEx5AFFTN3IXIBHDKM0FYC4OFL1S" localSheetId="18" hidden="1">#REF!</definedName>
    <definedName name="BEx5AFFTN3IXIBHDKM0FYC4OFL1S" localSheetId="13" hidden="1">#REF!</definedName>
    <definedName name="BEx5AFFTN3IXIBHDKM0FYC4OFL1S" localSheetId="14" hidden="1">#REF!</definedName>
    <definedName name="BEx5AFFTN3IXIBHDKM0FYC4OFL1S" localSheetId="15" hidden="1">#REF!</definedName>
    <definedName name="BEx5AFFTN3IXIBHDKM0FYC4OFL1S" hidden="1">#REF!</definedName>
    <definedName name="BEx5AOFIO8KVRHIZ1RII337AA8ML" localSheetId="20" hidden="1">#REF!</definedName>
    <definedName name="BEx5AOFIO8KVRHIZ1RII337AA8ML" localSheetId="18" hidden="1">#REF!</definedName>
    <definedName name="BEx5AOFIO8KVRHIZ1RII337AA8ML" localSheetId="13" hidden="1">#REF!</definedName>
    <definedName name="BEx5AOFIO8KVRHIZ1RII337AA8ML" localSheetId="14" hidden="1">#REF!</definedName>
    <definedName name="BEx5AOFIO8KVRHIZ1RII337AA8ML" localSheetId="15" hidden="1">#REF!</definedName>
    <definedName name="BEx5AOFIO8KVRHIZ1RII337AA8ML" hidden="1">#REF!</definedName>
    <definedName name="BEx5APRZ66L5BWHFE8E4YYNEDTI4" localSheetId="20" hidden="1">#REF!</definedName>
    <definedName name="BEx5APRZ66L5BWHFE8E4YYNEDTI4" localSheetId="18" hidden="1">#REF!</definedName>
    <definedName name="BEx5APRZ66L5BWHFE8E4YYNEDTI4" localSheetId="13" hidden="1">#REF!</definedName>
    <definedName name="BEx5APRZ66L5BWHFE8E4YYNEDTI4" localSheetId="14" hidden="1">#REF!</definedName>
    <definedName name="BEx5APRZ66L5BWHFE8E4YYNEDTI4" localSheetId="15" hidden="1">#REF!</definedName>
    <definedName name="BEx5APRZ66L5BWHFE8E4YYNEDTI4" hidden="1">#REF!</definedName>
    <definedName name="BEx5AQJ1Z64KY10P8ZF1JKJUFEGN" localSheetId="20" hidden="1">#REF!</definedName>
    <definedName name="BEx5AQJ1Z64KY10P8ZF1JKJUFEGN" localSheetId="18" hidden="1">#REF!</definedName>
    <definedName name="BEx5AQJ1Z64KY10P8ZF1JKJUFEGN" localSheetId="13" hidden="1">#REF!</definedName>
    <definedName name="BEx5AQJ1Z64KY10P8ZF1JKJUFEGN" localSheetId="14" hidden="1">#REF!</definedName>
    <definedName name="BEx5AQJ1Z64KY10P8ZF1JKJUFEGN" localSheetId="15" hidden="1">#REF!</definedName>
    <definedName name="BEx5AQJ1Z64KY10P8ZF1JKJUFEGN" hidden="1">#REF!</definedName>
    <definedName name="BEx5AY62R0TL82VHXE37SCZCINQC" localSheetId="20" hidden="1">#REF!</definedName>
    <definedName name="BEx5AY62R0TL82VHXE37SCZCINQC" localSheetId="18" hidden="1">#REF!</definedName>
    <definedName name="BEx5AY62R0TL82VHXE37SCZCINQC" localSheetId="13" hidden="1">#REF!</definedName>
    <definedName name="BEx5AY62R0TL82VHXE37SCZCINQC" localSheetId="14" hidden="1">#REF!</definedName>
    <definedName name="BEx5AY62R0TL82VHXE37SCZCINQC" localSheetId="15" hidden="1">#REF!</definedName>
    <definedName name="BEx5AY62R0TL82VHXE37SCZCINQC" hidden="1">#REF!</definedName>
    <definedName name="BEx5B0PV1FCOUSHWQTY94AO0B8P0" localSheetId="20" hidden="1">#REF!</definedName>
    <definedName name="BEx5B0PV1FCOUSHWQTY94AO0B8P0" localSheetId="18" hidden="1">#REF!</definedName>
    <definedName name="BEx5B0PV1FCOUSHWQTY94AO0B8P0" localSheetId="13" hidden="1">#REF!</definedName>
    <definedName name="BEx5B0PV1FCOUSHWQTY94AO0B8P0" localSheetId="14" hidden="1">#REF!</definedName>
    <definedName name="BEx5B0PV1FCOUSHWQTY94AO0B8P0" localSheetId="15" hidden="1">#REF!</definedName>
    <definedName name="BEx5B0PV1FCOUSHWQTY94AO0B8P0" hidden="1">#REF!</definedName>
    <definedName name="BEx5B4RHHX0J1BF2FZKEA0SPP29O" localSheetId="20" hidden="1">#REF!</definedName>
    <definedName name="BEx5B4RHHX0J1BF2FZKEA0SPP29O" localSheetId="18" hidden="1">#REF!</definedName>
    <definedName name="BEx5B4RHHX0J1BF2FZKEA0SPP29O" localSheetId="13" hidden="1">#REF!</definedName>
    <definedName name="BEx5B4RHHX0J1BF2FZKEA0SPP29O" localSheetId="14" hidden="1">#REF!</definedName>
    <definedName name="BEx5B4RHHX0J1BF2FZKEA0SPP29O" localSheetId="15" hidden="1">#REF!</definedName>
    <definedName name="BEx5B4RHHX0J1BF2FZKEA0SPP29O" hidden="1">#REF!</definedName>
    <definedName name="BEx5B5YMSWP0OVI5CIQRP5V18D0C" localSheetId="20" hidden="1">#REF!</definedName>
    <definedName name="BEx5B5YMSWP0OVI5CIQRP5V18D0C" localSheetId="18" hidden="1">#REF!</definedName>
    <definedName name="BEx5B5YMSWP0OVI5CIQRP5V18D0C" localSheetId="13" hidden="1">#REF!</definedName>
    <definedName name="BEx5B5YMSWP0OVI5CIQRP5V18D0C" localSheetId="14" hidden="1">#REF!</definedName>
    <definedName name="BEx5B5YMSWP0OVI5CIQRP5V18D0C" localSheetId="15" hidden="1">#REF!</definedName>
    <definedName name="BEx5B5YMSWP0OVI5CIQRP5V18D0C" hidden="1">#REF!</definedName>
    <definedName name="BEx5B825RW35M5H0UB2IZGGRS4ER" localSheetId="20" hidden="1">#REF!</definedName>
    <definedName name="BEx5B825RW35M5H0UB2IZGGRS4ER" localSheetId="18" hidden="1">#REF!</definedName>
    <definedName name="BEx5B825RW35M5H0UB2IZGGRS4ER" localSheetId="13" hidden="1">#REF!</definedName>
    <definedName name="BEx5B825RW35M5H0UB2IZGGRS4ER" localSheetId="14" hidden="1">#REF!</definedName>
    <definedName name="BEx5B825RW35M5H0UB2IZGGRS4ER" localSheetId="15" hidden="1">#REF!</definedName>
    <definedName name="BEx5B825RW35M5H0UB2IZGGRS4ER" hidden="1">#REF!</definedName>
    <definedName name="BEx5BAWPMY0TL684WDXX6KKJLRCN" localSheetId="20" hidden="1">#REF!</definedName>
    <definedName name="BEx5BAWPMY0TL684WDXX6KKJLRCN" localSheetId="18" hidden="1">#REF!</definedName>
    <definedName name="BEx5BAWPMY0TL684WDXX6KKJLRCN" localSheetId="13" hidden="1">#REF!</definedName>
    <definedName name="BEx5BAWPMY0TL684WDXX6KKJLRCN" localSheetId="14" hidden="1">#REF!</definedName>
    <definedName name="BEx5BAWPMY0TL684WDXX6KKJLRCN" localSheetId="15" hidden="1">#REF!</definedName>
    <definedName name="BEx5BAWPMY0TL684WDXX6KKJLRCN" hidden="1">#REF!</definedName>
    <definedName name="BEx5BBCUOWR6J9MZS2ML5XB0X7MW" localSheetId="20" hidden="1">#REF!</definedName>
    <definedName name="BEx5BBCUOWR6J9MZS2ML5XB0X7MW" localSheetId="18" hidden="1">#REF!</definedName>
    <definedName name="BEx5BBCUOWR6J9MZS2ML5XB0X7MW" localSheetId="13" hidden="1">#REF!</definedName>
    <definedName name="BEx5BBCUOWR6J9MZS2ML5XB0X7MW" localSheetId="14" hidden="1">#REF!</definedName>
    <definedName name="BEx5BBCUOWR6J9MZS2ML5XB0X7MW" localSheetId="15" hidden="1">#REF!</definedName>
    <definedName name="BEx5BBCUOWR6J9MZS2ML5XB0X7MW" hidden="1">#REF!</definedName>
    <definedName name="BEx5BBI61U4Y65GD0ARMTALPP7SJ" localSheetId="20" hidden="1">#REF!</definedName>
    <definedName name="BEx5BBI61U4Y65GD0ARMTALPP7SJ" localSheetId="18" hidden="1">#REF!</definedName>
    <definedName name="BEx5BBI61U4Y65GD0ARMTALPP7SJ" localSheetId="13" hidden="1">#REF!</definedName>
    <definedName name="BEx5BBI61U4Y65GD0ARMTALPP7SJ" localSheetId="14" hidden="1">#REF!</definedName>
    <definedName name="BEx5BBI61U4Y65GD0ARMTALPP7SJ" localSheetId="15" hidden="1">#REF!</definedName>
    <definedName name="BEx5BBI61U4Y65GD0ARMTALPP7SJ" hidden="1">#REF!</definedName>
    <definedName name="BEx5BDR56MEV4IHY6CIH2SVNG1UB" localSheetId="20" hidden="1">#REF!</definedName>
    <definedName name="BEx5BDR56MEV4IHY6CIH2SVNG1UB" localSheetId="18" hidden="1">#REF!</definedName>
    <definedName name="BEx5BDR56MEV4IHY6CIH2SVNG1UB" localSheetId="13" hidden="1">#REF!</definedName>
    <definedName name="BEx5BDR56MEV4IHY6CIH2SVNG1UB" localSheetId="14" hidden="1">#REF!</definedName>
    <definedName name="BEx5BDR56MEV4IHY6CIH2SVNG1UB" localSheetId="15" hidden="1">#REF!</definedName>
    <definedName name="BEx5BDR56MEV4IHY6CIH2SVNG1UB" hidden="1">#REF!</definedName>
    <definedName name="BEx5BESZC5H329SKHGJOHZFILYJJ" localSheetId="20" hidden="1">#REF!</definedName>
    <definedName name="BEx5BESZC5H329SKHGJOHZFILYJJ" localSheetId="18" hidden="1">#REF!</definedName>
    <definedName name="BEx5BESZC5H329SKHGJOHZFILYJJ" localSheetId="13" hidden="1">#REF!</definedName>
    <definedName name="BEx5BESZC5H329SKHGJOHZFILYJJ" localSheetId="14" hidden="1">#REF!</definedName>
    <definedName name="BEx5BESZC5H329SKHGJOHZFILYJJ" localSheetId="15" hidden="1">#REF!</definedName>
    <definedName name="BEx5BESZC5H329SKHGJOHZFILYJJ" hidden="1">#REF!</definedName>
    <definedName name="BEx5BHSQ42B50IU1TEQFUXFX9XQD" localSheetId="20" hidden="1">#REF!</definedName>
    <definedName name="BEx5BHSQ42B50IU1TEQFUXFX9XQD" localSheetId="18" hidden="1">#REF!</definedName>
    <definedName name="BEx5BHSQ42B50IU1TEQFUXFX9XQD" localSheetId="13" hidden="1">#REF!</definedName>
    <definedName name="BEx5BHSQ42B50IU1TEQFUXFX9XQD" localSheetId="14" hidden="1">#REF!</definedName>
    <definedName name="BEx5BHSQ42B50IU1TEQFUXFX9XQD" localSheetId="15" hidden="1">#REF!</definedName>
    <definedName name="BEx5BHSQ42B50IU1TEQFUXFX9XQD" hidden="1">#REF!</definedName>
    <definedName name="BEx5BKSM4UN4C1DM3EYKM79MRC5K" localSheetId="20" hidden="1">#REF!</definedName>
    <definedName name="BEx5BKSM4UN4C1DM3EYKM79MRC5K" localSheetId="18" hidden="1">#REF!</definedName>
    <definedName name="BEx5BKSM4UN4C1DM3EYKM79MRC5K" localSheetId="13" hidden="1">#REF!</definedName>
    <definedName name="BEx5BKSM4UN4C1DM3EYKM79MRC5K" localSheetId="14" hidden="1">#REF!</definedName>
    <definedName name="BEx5BKSM4UN4C1DM3EYKM79MRC5K" localSheetId="15" hidden="1">#REF!</definedName>
    <definedName name="BEx5BKSM4UN4C1DM3EYKM79MRC5K" hidden="1">#REF!</definedName>
    <definedName name="BEx5BNN8NPH9KVOBARB9CDD9WLB6" localSheetId="20" hidden="1">#REF!</definedName>
    <definedName name="BEx5BNN8NPH9KVOBARB9CDD9WLB6" localSheetId="18" hidden="1">#REF!</definedName>
    <definedName name="BEx5BNN8NPH9KVOBARB9CDD9WLB6" localSheetId="13" hidden="1">#REF!</definedName>
    <definedName name="BEx5BNN8NPH9KVOBARB9CDD9WLB6" localSheetId="14" hidden="1">#REF!</definedName>
    <definedName name="BEx5BNN8NPH9KVOBARB9CDD9WLB6" localSheetId="15" hidden="1">#REF!</definedName>
    <definedName name="BEx5BNN8NPH9KVOBARB9CDD9WLB6" hidden="1">#REF!</definedName>
    <definedName name="BEx5BPLEZ8XY6S89R7AZQSKLT4HK" localSheetId="20" hidden="1">#REF!</definedName>
    <definedName name="BEx5BPLEZ8XY6S89R7AZQSKLT4HK" localSheetId="18" hidden="1">#REF!</definedName>
    <definedName name="BEx5BPLEZ8XY6S89R7AZQSKLT4HK" localSheetId="13" hidden="1">#REF!</definedName>
    <definedName name="BEx5BPLEZ8XY6S89R7AZQSKLT4HK" localSheetId="14" hidden="1">#REF!</definedName>
    <definedName name="BEx5BPLEZ8XY6S89R7AZQSKLT4HK" localSheetId="15" hidden="1">#REF!</definedName>
    <definedName name="BEx5BPLEZ8XY6S89R7AZQSKLT4HK" hidden="1">#REF!</definedName>
    <definedName name="BEx5BYFMZ80TDDN2EZO8CF39AIAC" localSheetId="20" hidden="1">#REF!</definedName>
    <definedName name="BEx5BYFMZ80TDDN2EZO8CF39AIAC" localSheetId="18" hidden="1">#REF!</definedName>
    <definedName name="BEx5BYFMZ80TDDN2EZO8CF39AIAC" localSheetId="13" hidden="1">#REF!</definedName>
    <definedName name="BEx5BYFMZ80TDDN2EZO8CF39AIAC" localSheetId="14" hidden="1">#REF!</definedName>
    <definedName name="BEx5BYFMZ80TDDN2EZO8CF39AIAC" localSheetId="15" hidden="1">#REF!</definedName>
    <definedName name="BEx5BYFMZ80TDDN2EZO8CF39AIAC" hidden="1">#REF!</definedName>
    <definedName name="BEx5C2BWFW6SHZBFDEISKGXHZCQW" localSheetId="20" hidden="1">#REF!</definedName>
    <definedName name="BEx5C2BWFW6SHZBFDEISKGXHZCQW" localSheetId="18" hidden="1">#REF!</definedName>
    <definedName name="BEx5C2BWFW6SHZBFDEISKGXHZCQW" localSheetId="13" hidden="1">#REF!</definedName>
    <definedName name="BEx5C2BWFW6SHZBFDEISKGXHZCQW" localSheetId="14" hidden="1">#REF!</definedName>
    <definedName name="BEx5C2BWFW6SHZBFDEISKGXHZCQW" localSheetId="15" hidden="1">#REF!</definedName>
    <definedName name="BEx5C2BWFW6SHZBFDEISKGXHZCQW" hidden="1">#REF!</definedName>
    <definedName name="BEx5C44NK782B81CBGQUDS6Z8MV9" localSheetId="20" hidden="1">#REF!</definedName>
    <definedName name="BEx5C44NK782B81CBGQUDS6Z8MV9" localSheetId="18" hidden="1">#REF!</definedName>
    <definedName name="BEx5C44NK782B81CBGQUDS6Z8MV9" localSheetId="13" hidden="1">#REF!</definedName>
    <definedName name="BEx5C44NK782B81CBGQUDS6Z8MV9" localSheetId="14" hidden="1">#REF!</definedName>
    <definedName name="BEx5C44NK782B81CBGQUDS6Z8MV9" localSheetId="15" hidden="1">#REF!</definedName>
    <definedName name="BEx5C44NK782B81CBGQUDS6Z8MV9" hidden="1">#REF!</definedName>
    <definedName name="BEx5C49ZFH8TO9ZU55729C3F7XG7" localSheetId="20" hidden="1">#REF!</definedName>
    <definedName name="BEx5C49ZFH8TO9ZU55729C3F7XG7" localSheetId="18" hidden="1">#REF!</definedName>
    <definedName name="BEx5C49ZFH8TO9ZU55729C3F7XG7" localSheetId="13" hidden="1">#REF!</definedName>
    <definedName name="BEx5C49ZFH8TO9ZU55729C3F7XG7" localSheetId="14" hidden="1">#REF!</definedName>
    <definedName name="BEx5C49ZFH8TO9ZU55729C3F7XG7" localSheetId="15" hidden="1">#REF!</definedName>
    <definedName name="BEx5C49ZFH8TO9ZU55729C3F7XG7" hidden="1">#REF!</definedName>
    <definedName name="BEx5C8GZQK13G60ZM70P63I5OS0L" localSheetId="20" hidden="1">#REF!</definedName>
    <definedName name="BEx5C8GZQK13G60ZM70P63I5OS0L" localSheetId="18" hidden="1">#REF!</definedName>
    <definedName name="BEx5C8GZQK13G60ZM70P63I5OS0L" localSheetId="13" hidden="1">#REF!</definedName>
    <definedName name="BEx5C8GZQK13G60ZM70P63I5OS0L" localSheetId="14" hidden="1">#REF!</definedName>
    <definedName name="BEx5C8GZQK13G60ZM70P63I5OS0L" localSheetId="15" hidden="1">#REF!</definedName>
    <definedName name="BEx5C8GZQK13G60ZM70P63I5OS0L" hidden="1">#REF!</definedName>
    <definedName name="BEx5CAPTVN2NBT3UOMA1UFAL1C2R" localSheetId="20" hidden="1">#REF!</definedName>
    <definedName name="BEx5CAPTVN2NBT3UOMA1UFAL1C2R" localSheetId="18" hidden="1">#REF!</definedName>
    <definedName name="BEx5CAPTVN2NBT3UOMA1UFAL1C2R" localSheetId="13" hidden="1">#REF!</definedName>
    <definedName name="BEx5CAPTVN2NBT3UOMA1UFAL1C2R" localSheetId="14" hidden="1">#REF!</definedName>
    <definedName name="BEx5CAPTVN2NBT3UOMA1UFAL1C2R" localSheetId="15" hidden="1">#REF!</definedName>
    <definedName name="BEx5CAPTVN2NBT3UOMA1UFAL1C2R" hidden="1">#REF!</definedName>
    <definedName name="BEx5CEM3SYF9XP0ZZVE0GEPCLV3F" localSheetId="20" hidden="1">#REF!</definedName>
    <definedName name="BEx5CEM3SYF9XP0ZZVE0GEPCLV3F" localSheetId="18" hidden="1">#REF!</definedName>
    <definedName name="BEx5CEM3SYF9XP0ZZVE0GEPCLV3F" localSheetId="13" hidden="1">#REF!</definedName>
    <definedName name="BEx5CEM3SYF9XP0ZZVE0GEPCLV3F" localSheetId="14" hidden="1">#REF!</definedName>
    <definedName name="BEx5CEM3SYF9XP0ZZVE0GEPCLV3F" localSheetId="15" hidden="1">#REF!</definedName>
    <definedName name="BEx5CEM3SYF9XP0ZZVE0GEPCLV3F" hidden="1">#REF!</definedName>
    <definedName name="BEx5CFYQ0F1Z6P8SCVJ0I3UPVFE4" localSheetId="20" hidden="1">#REF!</definedName>
    <definedName name="BEx5CFYQ0F1Z6P8SCVJ0I3UPVFE4" localSheetId="18" hidden="1">#REF!</definedName>
    <definedName name="BEx5CFYQ0F1Z6P8SCVJ0I3UPVFE4" localSheetId="13" hidden="1">#REF!</definedName>
    <definedName name="BEx5CFYQ0F1Z6P8SCVJ0I3UPVFE4" localSheetId="14" hidden="1">#REF!</definedName>
    <definedName name="BEx5CFYQ0F1Z6P8SCVJ0I3UPVFE4" localSheetId="15" hidden="1">#REF!</definedName>
    <definedName name="BEx5CFYQ0F1Z6P8SCVJ0I3UPVFE4" hidden="1">#REF!</definedName>
    <definedName name="BEx5CPEKNSJORIPFQC2E1LTRYY8L" localSheetId="20" hidden="1">#REF!</definedName>
    <definedName name="BEx5CPEKNSJORIPFQC2E1LTRYY8L" localSheetId="18" hidden="1">#REF!</definedName>
    <definedName name="BEx5CPEKNSJORIPFQC2E1LTRYY8L" localSheetId="13" hidden="1">#REF!</definedName>
    <definedName name="BEx5CPEKNSJORIPFQC2E1LTRYY8L" localSheetId="14" hidden="1">#REF!</definedName>
    <definedName name="BEx5CPEKNSJORIPFQC2E1LTRYY8L" localSheetId="15" hidden="1">#REF!</definedName>
    <definedName name="BEx5CPEKNSJORIPFQC2E1LTRYY8L" hidden="1">#REF!</definedName>
    <definedName name="BEx5CSUOL05D8PAM2TRDA9VRJT1O" localSheetId="20" hidden="1">#REF!</definedName>
    <definedName name="BEx5CSUOL05D8PAM2TRDA9VRJT1O" localSheetId="18" hidden="1">#REF!</definedName>
    <definedName name="BEx5CSUOL05D8PAM2TRDA9VRJT1O" localSheetId="13" hidden="1">#REF!</definedName>
    <definedName name="BEx5CSUOL05D8PAM2TRDA9VRJT1O" localSheetId="14" hidden="1">#REF!</definedName>
    <definedName name="BEx5CSUOL05D8PAM2TRDA9VRJT1O" localSheetId="15" hidden="1">#REF!</definedName>
    <definedName name="BEx5CSUOL05D8PAM2TRDA9VRJT1O" hidden="1">#REF!</definedName>
    <definedName name="BEx5CUNFOO4YDFJ22HCMI2QKIGKM" localSheetId="20" hidden="1">#REF!</definedName>
    <definedName name="BEx5CUNFOO4YDFJ22HCMI2QKIGKM" localSheetId="18" hidden="1">#REF!</definedName>
    <definedName name="BEx5CUNFOO4YDFJ22HCMI2QKIGKM" localSheetId="13" hidden="1">#REF!</definedName>
    <definedName name="BEx5CUNFOO4YDFJ22HCMI2QKIGKM" localSheetId="14" hidden="1">#REF!</definedName>
    <definedName name="BEx5CUNFOO4YDFJ22HCMI2QKIGKM" localSheetId="15" hidden="1">#REF!</definedName>
    <definedName name="BEx5CUNFOO4YDFJ22HCMI2QKIGKM" hidden="1">#REF!</definedName>
    <definedName name="BEx5D01O3G6BXWXT7MZEVS1F4TE9" localSheetId="20" hidden="1">#REF!</definedName>
    <definedName name="BEx5D01O3G6BXWXT7MZEVS1F4TE9" localSheetId="18" hidden="1">#REF!</definedName>
    <definedName name="BEx5D01O3G6BXWXT7MZEVS1F4TE9" localSheetId="13" hidden="1">#REF!</definedName>
    <definedName name="BEx5D01O3G6BXWXT7MZEVS1F4TE9" localSheetId="14" hidden="1">#REF!</definedName>
    <definedName name="BEx5D01O3G6BXWXT7MZEVS1F4TE9" localSheetId="15" hidden="1">#REF!</definedName>
    <definedName name="BEx5D01O3G6BXWXT7MZEVS1F4TE9" hidden="1">#REF!</definedName>
    <definedName name="BEx5D3HO5XE85AN0NGALZ4K4GE8J" localSheetId="20" hidden="1">#REF!</definedName>
    <definedName name="BEx5D3HO5XE85AN0NGALZ4K4GE8J" localSheetId="18" hidden="1">#REF!</definedName>
    <definedName name="BEx5D3HO5XE85AN0NGALZ4K4GE8J" localSheetId="13" hidden="1">#REF!</definedName>
    <definedName name="BEx5D3HO5XE85AN0NGALZ4K4GE8J" localSheetId="14" hidden="1">#REF!</definedName>
    <definedName name="BEx5D3HO5XE85AN0NGALZ4K4GE8J" localSheetId="15" hidden="1">#REF!</definedName>
    <definedName name="BEx5D3HO5XE85AN0NGALZ4K4GE8J" hidden="1">#REF!</definedName>
    <definedName name="BEx5D8L47OF0WHBPFWXGZINZWUBZ" localSheetId="20" hidden="1">#REF!</definedName>
    <definedName name="BEx5D8L47OF0WHBPFWXGZINZWUBZ" localSheetId="18" hidden="1">#REF!</definedName>
    <definedName name="BEx5D8L47OF0WHBPFWXGZINZWUBZ" localSheetId="13" hidden="1">#REF!</definedName>
    <definedName name="BEx5D8L47OF0WHBPFWXGZINZWUBZ" localSheetId="14" hidden="1">#REF!</definedName>
    <definedName name="BEx5D8L47OF0WHBPFWXGZINZWUBZ" localSheetId="15" hidden="1">#REF!</definedName>
    <definedName name="BEx5D8L47OF0WHBPFWXGZINZWUBZ" hidden="1">#REF!</definedName>
    <definedName name="BEx5DAJAHQ2SKUPCKSCR3PYML67L" localSheetId="20" hidden="1">#REF!</definedName>
    <definedName name="BEx5DAJAHQ2SKUPCKSCR3PYML67L" localSheetId="18" hidden="1">#REF!</definedName>
    <definedName name="BEx5DAJAHQ2SKUPCKSCR3PYML67L" localSheetId="13" hidden="1">#REF!</definedName>
    <definedName name="BEx5DAJAHQ2SKUPCKSCR3PYML67L" localSheetId="14" hidden="1">#REF!</definedName>
    <definedName name="BEx5DAJAHQ2SKUPCKSCR3PYML67L" localSheetId="15" hidden="1">#REF!</definedName>
    <definedName name="BEx5DAJAHQ2SKUPCKSCR3PYML67L" hidden="1">#REF!</definedName>
    <definedName name="BEx5DC18JM1KJCV44PF18E0LNRKA" localSheetId="20" hidden="1">#REF!</definedName>
    <definedName name="BEx5DC18JM1KJCV44PF18E0LNRKA" localSheetId="18" hidden="1">#REF!</definedName>
    <definedName name="BEx5DC18JM1KJCV44PF18E0LNRKA" localSheetId="13" hidden="1">#REF!</definedName>
    <definedName name="BEx5DC18JM1KJCV44PF18E0LNRKA" localSheetId="14" hidden="1">#REF!</definedName>
    <definedName name="BEx5DC18JM1KJCV44PF18E0LNRKA" localSheetId="15" hidden="1">#REF!</definedName>
    <definedName name="BEx5DC18JM1KJCV44PF18E0LNRKA" hidden="1">#REF!</definedName>
    <definedName name="BEx5DFH8EU3RCPUOTFY8S9G8SBCG" localSheetId="20" hidden="1">#REF!</definedName>
    <definedName name="BEx5DFH8EU3RCPUOTFY8S9G8SBCG" localSheetId="18" hidden="1">#REF!</definedName>
    <definedName name="BEx5DFH8EU3RCPUOTFY8S9G8SBCG" localSheetId="13" hidden="1">#REF!</definedName>
    <definedName name="BEx5DFH8EU3RCPUOTFY8S9G8SBCG" localSheetId="14" hidden="1">#REF!</definedName>
    <definedName name="BEx5DFH8EU3RCPUOTFY8S9G8SBCG" localSheetId="15" hidden="1">#REF!</definedName>
    <definedName name="BEx5DFH8EU3RCPUOTFY8S9G8SBCG" hidden="1">#REF!</definedName>
    <definedName name="BEx5DJIZBTNS011R9IIG2OQ2L6ZX" localSheetId="20" hidden="1">#REF!</definedName>
    <definedName name="BEx5DJIZBTNS011R9IIG2OQ2L6ZX" localSheetId="18" hidden="1">#REF!</definedName>
    <definedName name="BEx5DJIZBTNS011R9IIG2OQ2L6ZX" localSheetId="13" hidden="1">#REF!</definedName>
    <definedName name="BEx5DJIZBTNS011R9IIG2OQ2L6ZX" localSheetId="14" hidden="1">#REF!</definedName>
    <definedName name="BEx5DJIZBTNS011R9IIG2OQ2L6ZX" localSheetId="15" hidden="1">#REF!</definedName>
    <definedName name="BEx5DJIZBTNS011R9IIG2OQ2L6ZX" hidden="1">#REF!</definedName>
    <definedName name="BEx5DS2EKWFPC2UWI1W1QESX9QP5" localSheetId="20" hidden="1">#REF!</definedName>
    <definedName name="BEx5DS2EKWFPC2UWI1W1QESX9QP5" localSheetId="18" hidden="1">#REF!</definedName>
    <definedName name="BEx5DS2EKWFPC2UWI1W1QESX9QP5" localSheetId="13" hidden="1">#REF!</definedName>
    <definedName name="BEx5DS2EKWFPC2UWI1W1QESX9QP5" localSheetId="14" hidden="1">#REF!</definedName>
    <definedName name="BEx5DS2EKWFPC2UWI1W1QESX9QP5" localSheetId="15" hidden="1">#REF!</definedName>
    <definedName name="BEx5DS2EKWFPC2UWI1W1QESX9QP5" hidden="1">#REF!</definedName>
    <definedName name="BEx5E123OLO9WQUOIRIDJ967KAGK" localSheetId="20" hidden="1">#REF!</definedName>
    <definedName name="BEx5E123OLO9WQUOIRIDJ967KAGK" localSheetId="18" hidden="1">#REF!</definedName>
    <definedName name="BEx5E123OLO9WQUOIRIDJ967KAGK" localSheetId="13" hidden="1">#REF!</definedName>
    <definedName name="BEx5E123OLO9WQUOIRIDJ967KAGK" localSheetId="14" hidden="1">#REF!</definedName>
    <definedName name="BEx5E123OLO9WQUOIRIDJ967KAGK" localSheetId="15" hidden="1">#REF!</definedName>
    <definedName name="BEx5E123OLO9WQUOIRIDJ967KAGK" hidden="1">#REF!</definedName>
    <definedName name="BEx5E2UU5NES6W779W2OZTZOB4O7" localSheetId="20" hidden="1">#REF!</definedName>
    <definedName name="BEx5E2UU5NES6W779W2OZTZOB4O7" localSheetId="18" hidden="1">#REF!</definedName>
    <definedName name="BEx5E2UU5NES6W779W2OZTZOB4O7" localSheetId="13" hidden="1">#REF!</definedName>
    <definedName name="BEx5E2UU5NES6W779W2OZTZOB4O7" localSheetId="14" hidden="1">#REF!</definedName>
    <definedName name="BEx5E2UU5NES6W779W2OZTZOB4O7" localSheetId="15" hidden="1">#REF!</definedName>
    <definedName name="BEx5E2UU5NES6W779W2OZTZOB4O7" hidden="1">#REF!</definedName>
    <definedName name="BEx5ELFT92WAQN3NW8COIMQHUL91" localSheetId="20" hidden="1">#REF!</definedName>
    <definedName name="BEx5ELFT92WAQN3NW8COIMQHUL91" localSheetId="18" hidden="1">#REF!</definedName>
    <definedName name="BEx5ELFT92WAQN3NW8COIMQHUL91" localSheetId="13" hidden="1">#REF!</definedName>
    <definedName name="BEx5ELFT92WAQN3NW8COIMQHUL91" localSheetId="14" hidden="1">#REF!</definedName>
    <definedName name="BEx5ELFT92WAQN3NW8COIMQHUL91" localSheetId="15" hidden="1">#REF!</definedName>
    <definedName name="BEx5ELFT92WAQN3NW8COIMQHUL91" hidden="1">#REF!</definedName>
    <definedName name="BEx5ELQL9B0VR6UT18KP11DHOTFX" localSheetId="20" hidden="1">#REF!</definedName>
    <definedName name="BEx5ELQL9B0VR6UT18KP11DHOTFX" localSheetId="18" hidden="1">#REF!</definedName>
    <definedName name="BEx5ELQL9B0VR6UT18KP11DHOTFX" localSheetId="13" hidden="1">#REF!</definedName>
    <definedName name="BEx5ELQL9B0VR6UT18KP11DHOTFX" localSheetId="14" hidden="1">#REF!</definedName>
    <definedName name="BEx5ELQL9B0VR6UT18KP11DHOTFX" localSheetId="15" hidden="1">#REF!</definedName>
    <definedName name="BEx5ELQL9B0VR6UT18KP11DHOTFX" hidden="1">#REF!</definedName>
    <definedName name="BEx5ER4TJTFPN7IB1MNEB1ZFR5M6" localSheetId="20" hidden="1">#REF!</definedName>
    <definedName name="BEx5ER4TJTFPN7IB1MNEB1ZFR5M6" localSheetId="18" hidden="1">#REF!</definedName>
    <definedName name="BEx5ER4TJTFPN7IB1MNEB1ZFR5M6" localSheetId="13" hidden="1">#REF!</definedName>
    <definedName name="BEx5ER4TJTFPN7IB1MNEB1ZFR5M6" localSheetId="14" hidden="1">#REF!</definedName>
    <definedName name="BEx5ER4TJTFPN7IB1MNEB1ZFR5M6" localSheetId="15" hidden="1">#REF!</definedName>
    <definedName name="BEx5ER4TJTFPN7IB1MNEB1ZFR5M6" hidden="1">#REF!</definedName>
    <definedName name="BEx5EYXB2LDMI4FLC3QFAOXC0FZ3" localSheetId="20" hidden="1">#REF!</definedName>
    <definedName name="BEx5EYXB2LDMI4FLC3QFAOXC0FZ3" localSheetId="18" hidden="1">#REF!</definedName>
    <definedName name="BEx5EYXB2LDMI4FLC3QFAOXC0FZ3" localSheetId="13" hidden="1">#REF!</definedName>
    <definedName name="BEx5EYXB2LDMI4FLC3QFAOXC0FZ3" localSheetId="14" hidden="1">#REF!</definedName>
    <definedName name="BEx5EYXB2LDMI4FLC3QFAOXC0FZ3" localSheetId="15" hidden="1">#REF!</definedName>
    <definedName name="BEx5EYXB2LDMI4FLC3QFAOXC0FZ3" hidden="1">#REF!</definedName>
    <definedName name="BEx5F6V72QTCK7O39Y59R0EVM6CW" localSheetId="20" hidden="1">#REF!</definedName>
    <definedName name="BEx5F6V72QTCK7O39Y59R0EVM6CW" localSheetId="18" hidden="1">#REF!</definedName>
    <definedName name="BEx5F6V72QTCK7O39Y59R0EVM6CW" localSheetId="13" hidden="1">#REF!</definedName>
    <definedName name="BEx5F6V72QTCK7O39Y59R0EVM6CW" localSheetId="14" hidden="1">#REF!</definedName>
    <definedName name="BEx5F6V72QTCK7O39Y59R0EVM6CW" localSheetId="15" hidden="1">#REF!</definedName>
    <definedName name="BEx5F6V72QTCK7O39Y59R0EVM6CW" hidden="1">#REF!</definedName>
    <definedName name="BEx5FGLQVACD5F5YZG4DGSCHCGO2" localSheetId="20" hidden="1">#REF!</definedName>
    <definedName name="BEx5FGLQVACD5F5YZG4DGSCHCGO2" localSheetId="18" hidden="1">#REF!</definedName>
    <definedName name="BEx5FGLQVACD5F5YZG4DGSCHCGO2" localSheetId="13" hidden="1">#REF!</definedName>
    <definedName name="BEx5FGLQVACD5F5YZG4DGSCHCGO2" localSheetId="14" hidden="1">#REF!</definedName>
    <definedName name="BEx5FGLQVACD5F5YZG4DGSCHCGO2" localSheetId="15" hidden="1">#REF!</definedName>
    <definedName name="BEx5FGLQVACD5F5YZG4DGSCHCGO2" hidden="1">#REF!</definedName>
    <definedName name="BEx5FHCTE8VTJEF7IK189AVLNYSY" localSheetId="20" hidden="1">#REF!</definedName>
    <definedName name="BEx5FHCTE8VTJEF7IK189AVLNYSY" localSheetId="18" hidden="1">#REF!</definedName>
    <definedName name="BEx5FHCTE8VTJEF7IK189AVLNYSY" localSheetId="13" hidden="1">#REF!</definedName>
    <definedName name="BEx5FHCTE8VTJEF7IK189AVLNYSY" localSheetId="14" hidden="1">#REF!</definedName>
    <definedName name="BEx5FHCTE8VTJEF7IK189AVLNYSY" localSheetId="15" hidden="1">#REF!</definedName>
    <definedName name="BEx5FHCTE8VTJEF7IK189AVLNYSY" hidden="1">#REF!</definedName>
    <definedName name="BEx5FLJWHLW3BTZILDPN5NMA449V" localSheetId="20" hidden="1">#REF!</definedName>
    <definedName name="BEx5FLJWHLW3BTZILDPN5NMA449V" localSheetId="18" hidden="1">#REF!</definedName>
    <definedName name="BEx5FLJWHLW3BTZILDPN5NMA449V" localSheetId="13" hidden="1">#REF!</definedName>
    <definedName name="BEx5FLJWHLW3BTZILDPN5NMA449V" localSheetId="14" hidden="1">#REF!</definedName>
    <definedName name="BEx5FLJWHLW3BTZILDPN5NMA449V" localSheetId="15" hidden="1">#REF!</definedName>
    <definedName name="BEx5FLJWHLW3BTZILDPN5NMA449V" hidden="1">#REF!</definedName>
    <definedName name="BEx5FNI2O10YN2SI1NO4X5GP3GTF" localSheetId="20" hidden="1">#REF!</definedName>
    <definedName name="BEx5FNI2O10YN2SI1NO4X5GP3GTF" localSheetId="18" hidden="1">#REF!</definedName>
    <definedName name="BEx5FNI2O10YN2SI1NO4X5GP3GTF" localSheetId="13" hidden="1">#REF!</definedName>
    <definedName name="BEx5FNI2O10YN2SI1NO4X5GP3GTF" localSheetId="14" hidden="1">#REF!</definedName>
    <definedName name="BEx5FNI2O10YN2SI1NO4X5GP3GTF" localSheetId="15" hidden="1">#REF!</definedName>
    <definedName name="BEx5FNI2O10YN2SI1NO4X5GP3GTF" hidden="1">#REF!</definedName>
    <definedName name="BEx5FO8YRFSZCG3L608EHIHIHFY4" localSheetId="20" hidden="1">#REF!</definedName>
    <definedName name="BEx5FO8YRFSZCG3L608EHIHIHFY4" localSheetId="18" hidden="1">#REF!</definedName>
    <definedName name="BEx5FO8YRFSZCG3L608EHIHIHFY4" localSheetId="13" hidden="1">#REF!</definedName>
    <definedName name="BEx5FO8YRFSZCG3L608EHIHIHFY4" localSheetId="14" hidden="1">#REF!</definedName>
    <definedName name="BEx5FO8YRFSZCG3L608EHIHIHFY4" localSheetId="15" hidden="1">#REF!</definedName>
    <definedName name="BEx5FO8YRFSZCG3L608EHIHIHFY4" hidden="1">#REF!</definedName>
    <definedName name="BEx5FQNA6V4CNYSH013K45RI4BCV" localSheetId="20" hidden="1">#REF!</definedName>
    <definedName name="BEx5FQNA6V4CNYSH013K45RI4BCV" localSheetId="18" hidden="1">#REF!</definedName>
    <definedName name="BEx5FQNA6V4CNYSH013K45RI4BCV" localSheetId="13" hidden="1">#REF!</definedName>
    <definedName name="BEx5FQNA6V4CNYSH013K45RI4BCV" localSheetId="14" hidden="1">#REF!</definedName>
    <definedName name="BEx5FQNA6V4CNYSH013K45RI4BCV" localSheetId="15" hidden="1">#REF!</definedName>
    <definedName name="BEx5FQNA6V4CNYSH013K45RI4BCV" hidden="1">#REF!</definedName>
    <definedName name="BEx5FVQPPEU32CPNV9RRQ9MNLLVE" localSheetId="20" hidden="1">#REF!</definedName>
    <definedName name="BEx5FVQPPEU32CPNV9RRQ9MNLLVE" localSheetId="18" hidden="1">#REF!</definedName>
    <definedName name="BEx5FVQPPEU32CPNV9RRQ9MNLLVE" localSheetId="13" hidden="1">#REF!</definedName>
    <definedName name="BEx5FVQPPEU32CPNV9RRQ9MNLLVE" localSheetId="14" hidden="1">#REF!</definedName>
    <definedName name="BEx5FVQPPEU32CPNV9RRQ9MNLLVE" localSheetId="15" hidden="1">#REF!</definedName>
    <definedName name="BEx5FVQPPEU32CPNV9RRQ9MNLLVE" hidden="1">#REF!</definedName>
    <definedName name="BEx5G08KGMG5X2AQKDGPFYG5GH94" localSheetId="20" hidden="1">#REF!</definedName>
    <definedName name="BEx5G08KGMG5X2AQKDGPFYG5GH94" localSheetId="18" hidden="1">#REF!</definedName>
    <definedName name="BEx5G08KGMG5X2AQKDGPFYG5GH94" localSheetId="13" hidden="1">#REF!</definedName>
    <definedName name="BEx5G08KGMG5X2AQKDGPFYG5GH94" localSheetId="14" hidden="1">#REF!</definedName>
    <definedName name="BEx5G08KGMG5X2AQKDGPFYG5GH94" localSheetId="15" hidden="1">#REF!</definedName>
    <definedName name="BEx5G08KGMG5X2AQKDGPFYG5GH94" hidden="1">#REF!</definedName>
    <definedName name="BEx5G1A8TFN4C4QII35U9DKYNIS8" localSheetId="20" hidden="1">#REF!</definedName>
    <definedName name="BEx5G1A8TFN4C4QII35U9DKYNIS8" localSheetId="18" hidden="1">#REF!</definedName>
    <definedName name="BEx5G1A8TFN4C4QII35U9DKYNIS8" localSheetId="13" hidden="1">#REF!</definedName>
    <definedName name="BEx5G1A8TFN4C4QII35U9DKYNIS8" localSheetId="14" hidden="1">#REF!</definedName>
    <definedName name="BEx5G1A8TFN4C4QII35U9DKYNIS8" localSheetId="15" hidden="1">#REF!</definedName>
    <definedName name="BEx5G1A8TFN4C4QII35U9DKYNIS8" hidden="1">#REF!</definedName>
    <definedName name="BEx5G1L0QO91KEPDMV1D8OT4BT73" localSheetId="20" hidden="1">#REF!</definedName>
    <definedName name="BEx5G1L0QO91KEPDMV1D8OT4BT73" localSheetId="18" hidden="1">#REF!</definedName>
    <definedName name="BEx5G1L0QO91KEPDMV1D8OT4BT73" localSheetId="13" hidden="1">#REF!</definedName>
    <definedName name="BEx5G1L0QO91KEPDMV1D8OT4BT73" localSheetId="14" hidden="1">#REF!</definedName>
    <definedName name="BEx5G1L0QO91KEPDMV1D8OT4BT73" localSheetId="15" hidden="1">#REF!</definedName>
    <definedName name="BEx5G1L0QO91KEPDMV1D8OT4BT73" hidden="1">#REF!</definedName>
    <definedName name="BEx5G1QHX69GFUYHUZA5X74MTDMR" localSheetId="20" hidden="1">#REF!</definedName>
    <definedName name="BEx5G1QHX69GFUYHUZA5X74MTDMR" localSheetId="18" hidden="1">#REF!</definedName>
    <definedName name="BEx5G1QHX69GFUYHUZA5X74MTDMR" localSheetId="13" hidden="1">#REF!</definedName>
    <definedName name="BEx5G1QHX69GFUYHUZA5X74MTDMR" localSheetId="14" hidden="1">#REF!</definedName>
    <definedName name="BEx5G1QHX69GFUYHUZA5X74MTDMR" localSheetId="15" hidden="1">#REF!</definedName>
    <definedName name="BEx5G1QHX69GFUYHUZA5X74MTDMR" hidden="1">#REF!</definedName>
    <definedName name="BEx5G5S2C9JRD28ZQMMQLCBHWOHB" localSheetId="20" hidden="1">#REF!</definedName>
    <definedName name="BEx5G5S2C9JRD28ZQMMQLCBHWOHB" localSheetId="18" hidden="1">#REF!</definedName>
    <definedName name="BEx5G5S2C9JRD28ZQMMQLCBHWOHB" localSheetId="13" hidden="1">#REF!</definedName>
    <definedName name="BEx5G5S2C9JRD28ZQMMQLCBHWOHB" localSheetId="14" hidden="1">#REF!</definedName>
    <definedName name="BEx5G5S2C9JRD28ZQMMQLCBHWOHB" localSheetId="15" hidden="1">#REF!</definedName>
    <definedName name="BEx5G5S2C9JRD28ZQMMQLCBHWOHB" hidden="1">#REF!</definedName>
    <definedName name="BEx5G7KU3EGZQSYN2YNML8EW8NDC" localSheetId="20" hidden="1">#REF!</definedName>
    <definedName name="BEx5G7KU3EGZQSYN2YNML8EW8NDC" localSheetId="18" hidden="1">#REF!</definedName>
    <definedName name="BEx5G7KU3EGZQSYN2YNML8EW8NDC" localSheetId="13" hidden="1">#REF!</definedName>
    <definedName name="BEx5G7KU3EGZQSYN2YNML8EW8NDC" localSheetId="14" hidden="1">#REF!</definedName>
    <definedName name="BEx5G7KU3EGZQSYN2YNML8EW8NDC" localSheetId="15" hidden="1">#REF!</definedName>
    <definedName name="BEx5G7KU3EGZQSYN2YNML8EW8NDC" hidden="1">#REF!</definedName>
    <definedName name="BEx5G86DZL1VYUX6KWODAP3WFAWP" localSheetId="20" hidden="1">#REF!</definedName>
    <definedName name="BEx5G86DZL1VYUX6KWODAP3WFAWP" localSheetId="18" hidden="1">#REF!</definedName>
    <definedName name="BEx5G86DZL1VYUX6KWODAP3WFAWP" localSheetId="13" hidden="1">#REF!</definedName>
    <definedName name="BEx5G86DZL1VYUX6KWODAP3WFAWP" localSheetId="14" hidden="1">#REF!</definedName>
    <definedName name="BEx5G86DZL1VYUX6KWODAP3WFAWP" localSheetId="15" hidden="1">#REF!</definedName>
    <definedName name="BEx5G86DZL1VYUX6KWODAP3WFAWP" hidden="1">#REF!</definedName>
    <definedName name="BEx5G8BV2GIOCM3C7IUFK8L04A6M" localSheetId="20" hidden="1">#REF!</definedName>
    <definedName name="BEx5G8BV2GIOCM3C7IUFK8L04A6M" localSheetId="18" hidden="1">#REF!</definedName>
    <definedName name="BEx5G8BV2GIOCM3C7IUFK8L04A6M" localSheetId="13" hidden="1">#REF!</definedName>
    <definedName name="BEx5G8BV2GIOCM3C7IUFK8L04A6M" localSheetId="14" hidden="1">#REF!</definedName>
    <definedName name="BEx5G8BV2GIOCM3C7IUFK8L04A6M" localSheetId="15" hidden="1">#REF!</definedName>
    <definedName name="BEx5G8BV2GIOCM3C7IUFK8L04A6M" hidden="1">#REF!</definedName>
    <definedName name="BEx5GID9MVBUPFFT9M8K8B5MO9NV" localSheetId="20" hidden="1">#REF!</definedName>
    <definedName name="BEx5GID9MVBUPFFT9M8K8B5MO9NV" localSheetId="18" hidden="1">#REF!</definedName>
    <definedName name="BEx5GID9MVBUPFFT9M8K8B5MO9NV" localSheetId="13" hidden="1">#REF!</definedName>
    <definedName name="BEx5GID9MVBUPFFT9M8K8B5MO9NV" localSheetId="14" hidden="1">#REF!</definedName>
    <definedName name="BEx5GID9MVBUPFFT9M8K8B5MO9NV" localSheetId="15" hidden="1">#REF!</definedName>
    <definedName name="BEx5GID9MVBUPFFT9M8K8B5MO9NV" hidden="1">#REF!</definedName>
    <definedName name="BEx5GN0EWA9SCQDPQ7NTUQH82QVK" localSheetId="20" hidden="1">#REF!</definedName>
    <definedName name="BEx5GN0EWA9SCQDPQ7NTUQH82QVK" localSheetId="18" hidden="1">#REF!</definedName>
    <definedName name="BEx5GN0EWA9SCQDPQ7NTUQH82QVK" localSheetId="13" hidden="1">#REF!</definedName>
    <definedName name="BEx5GN0EWA9SCQDPQ7NTUQH82QVK" localSheetId="14" hidden="1">#REF!</definedName>
    <definedName name="BEx5GN0EWA9SCQDPQ7NTUQH82QVK" localSheetId="15" hidden="1">#REF!</definedName>
    <definedName name="BEx5GN0EWA9SCQDPQ7NTUQH82QVK" hidden="1">#REF!</definedName>
    <definedName name="BEx5GNBCU4WZ74I0UXFL9ZG2XSGJ" localSheetId="20" hidden="1">#REF!</definedName>
    <definedName name="BEx5GNBCU4WZ74I0UXFL9ZG2XSGJ" localSheetId="18" hidden="1">#REF!</definedName>
    <definedName name="BEx5GNBCU4WZ74I0UXFL9ZG2XSGJ" localSheetId="13" hidden="1">#REF!</definedName>
    <definedName name="BEx5GNBCU4WZ74I0UXFL9ZG2XSGJ" localSheetId="14" hidden="1">#REF!</definedName>
    <definedName name="BEx5GNBCU4WZ74I0UXFL9ZG2XSGJ" localSheetId="15" hidden="1">#REF!</definedName>
    <definedName name="BEx5GNBCU4WZ74I0UXFL9ZG2XSGJ" hidden="1">#REF!</definedName>
    <definedName name="BEx5GUCTYC7QCWGWU5BTO7Y7HDZX" localSheetId="20" hidden="1">#REF!</definedName>
    <definedName name="BEx5GUCTYC7QCWGWU5BTO7Y7HDZX" localSheetId="18" hidden="1">#REF!</definedName>
    <definedName name="BEx5GUCTYC7QCWGWU5BTO7Y7HDZX" localSheetId="13" hidden="1">#REF!</definedName>
    <definedName name="BEx5GUCTYC7QCWGWU5BTO7Y7HDZX" localSheetId="14" hidden="1">#REF!</definedName>
    <definedName name="BEx5GUCTYC7QCWGWU5BTO7Y7HDZX" localSheetId="15" hidden="1">#REF!</definedName>
    <definedName name="BEx5GUCTYC7QCWGWU5BTO7Y7HDZX" hidden="1">#REF!</definedName>
    <definedName name="BEx5GYUPJULJQ624TEESYFG1NFOH" localSheetId="20" hidden="1">#REF!</definedName>
    <definedName name="BEx5GYUPJULJQ624TEESYFG1NFOH" localSheetId="18" hidden="1">#REF!</definedName>
    <definedName name="BEx5GYUPJULJQ624TEESYFG1NFOH" localSheetId="13" hidden="1">#REF!</definedName>
    <definedName name="BEx5GYUPJULJQ624TEESYFG1NFOH" localSheetId="14" hidden="1">#REF!</definedName>
    <definedName name="BEx5GYUPJULJQ624TEESYFG1NFOH" localSheetId="15" hidden="1">#REF!</definedName>
    <definedName name="BEx5GYUPJULJQ624TEESYFG1NFOH" hidden="1">#REF!</definedName>
    <definedName name="BEx5H0NEE0AIN5E2UHJ9J9ISU9N1" localSheetId="20" hidden="1">#REF!</definedName>
    <definedName name="BEx5H0NEE0AIN5E2UHJ9J9ISU9N1" localSheetId="18" hidden="1">#REF!</definedName>
    <definedName name="BEx5H0NEE0AIN5E2UHJ9J9ISU9N1" localSheetId="13" hidden="1">#REF!</definedName>
    <definedName name="BEx5H0NEE0AIN5E2UHJ9J9ISU9N1" localSheetId="14" hidden="1">#REF!</definedName>
    <definedName name="BEx5H0NEE0AIN5E2UHJ9J9ISU9N1" localSheetId="15" hidden="1">#REF!</definedName>
    <definedName name="BEx5H0NEE0AIN5E2UHJ9J9ISU9N1" hidden="1">#REF!</definedName>
    <definedName name="BEx5H1UJSEUQM2K8QHQXO5THVHSO" localSheetId="20" hidden="1">#REF!</definedName>
    <definedName name="BEx5H1UJSEUQM2K8QHQXO5THVHSO" localSheetId="18" hidden="1">#REF!</definedName>
    <definedName name="BEx5H1UJSEUQM2K8QHQXO5THVHSO" localSheetId="13" hidden="1">#REF!</definedName>
    <definedName name="BEx5H1UJSEUQM2K8QHQXO5THVHSO" localSheetId="14" hidden="1">#REF!</definedName>
    <definedName name="BEx5H1UJSEUQM2K8QHQXO5THVHSO" localSheetId="15" hidden="1">#REF!</definedName>
    <definedName name="BEx5H1UJSEUQM2K8QHQXO5THVHSO" hidden="1">#REF!</definedName>
    <definedName name="BEx5HAOT9XWUF7XIFRZZS8B9F5TZ" localSheetId="20" hidden="1">#REF!</definedName>
    <definedName name="BEx5HAOT9XWUF7XIFRZZS8B9F5TZ" localSheetId="18" hidden="1">#REF!</definedName>
    <definedName name="BEx5HAOT9XWUF7XIFRZZS8B9F5TZ" localSheetId="13" hidden="1">#REF!</definedName>
    <definedName name="BEx5HAOT9XWUF7XIFRZZS8B9F5TZ" localSheetId="14" hidden="1">#REF!</definedName>
    <definedName name="BEx5HAOT9XWUF7XIFRZZS8B9F5TZ" localSheetId="15" hidden="1">#REF!</definedName>
    <definedName name="BEx5HAOT9XWUF7XIFRZZS8B9F5TZ" hidden="1">#REF!</definedName>
    <definedName name="BEx5HB534CO7TBSALKMD27WHMAQJ" localSheetId="20" hidden="1">#REF!</definedName>
    <definedName name="BEx5HB534CO7TBSALKMD27WHMAQJ" localSheetId="18" hidden="1">#REF!</definedName>
    <definedName name="BEx5HB534CO7TBSALKMD27WHMAQJ" localSheetId="13" hidden="1">#REF!</definedName>
    <definedName name="BEx5HB534CO7TBSALKMD27WHMAQJ" localSheetId="14" hidden="1">#REF!</definedName>
    <definedName name="BEx5HB534CO7TBSALKMD27WHMAQJ" localSheetId="15" hidden="1">#REF!</definedName>
    <definedName name="BEx5HB534CO7TBSALKMD27WHMAQJ" hidden="1">#REF!</definedName>
    <definedName name="BEx5HE4XRF9BUY04MENWY9CHHN5H" localSheetId="20" hidden="1">#REF!</definedName>
    <definedName name="BEx5HE4XRF9BUY04MENWY9CHHN5H" localSheetId="18" hidden="1">#REF!</definedName>
    <definedName name="BEx5HE4XRF9BUY04MENWY9CHHN5H" localSheetId="13" hidden="1">#REF!</definedName>
    <definedName name="BEx5HE4XRF9BUY04MENWY9CHHN5H" localSheetId="14" hidden="1">#REF!</definedName>
    <definedName name="BEx5HE4XRF9BUY04MENWY9CHHN5H" localSheetId="15" hidden="1">#REF!</definedName>
    <definedName name="BEx5HE4XRF9BUY04MENWY9CHHN5H" hidden="1">#REF!</definedName>
    <definedName name="BEx5HFHMABAT0H9KKS754X4T304E" localSheetId="20" hidden="1">#REF!</definedName>
    <definedName name="BEx5HFHMABAT0H9KKS754X4T304E" localSheetId="18" hidden="1">#REF!</definedName>
    <definedName name="BEx5HFHMABAT0H9KKS754X4T304E" localSheetId="13" hidden="1">#REF!</definedName>
    <definedName name="BEx5HFHMABAT0H9KKS754X4T304E" localSheetId="14" hidden="1">#REF!</definedName>
    <definedName name="BEx5HFHMABAT0H9KKS754X4T304E" localSheetId="15" hidden="1">#REF!</definedName>
    <definedName name="BEx5HFHMABAT0H9KKS754X4T304E" hidden="1">#REF!</definedName>
    <definedName name="BEx5HGDZ7MX1S3KNXLRL9WU565V4" localSheetId="20" hidden="1">#REF!</definedName>
    <definedName name="BEx5HGDZ7MX1S3KNXLRL9WU565V4" localSheetId="18" hidden="1">#REF!</definedName>
    <definedName name="BEx5HGDZ7MX1S3KNXLRL9WU565V4" localSheetId="13" hidden="1">#REF!</definedName>
    <definedName name="BEx5HGDZ7MX1S3KNXLRL9WU565V4" localSheetId="14" hidden="1">#REF!</definedName>
    <definedName name="BEx5HGDZ7MX1S3KNXLRL9WU565V4" localSheetId="15" hidden="1">#REF!</definedName>
    <definedName name="BEx5HGDZ7MX1S3KNXLRL9WU565V4" hidden="1">#REF!</definedName>
    <definedName name="BEx5HJZ9FAVNZSSBTAYRPZDYM9NU" localSheetId="20" hidden="1">#REF!</definedName>
    <definedName name="BEx5HJZ9FAVNZSSBTAYRPZDYM9NU" localSheetId="18" hidden="1">#REF!</definedName>
    <definedName name="BEx5HJZ9FAVNZSSBTAYRPZDYM9NU" localSheetId="13" hidden="1">#REF!</definedName>
    <definedName name="BEx5HJZ9FAVNZSSBTAYRPZDYM9NU" localSheetId="14" hidden="1">#REF!</definedName>
    <definedName name="BEx5HJZ9FAVNZSSBTAYRPZDYM9NU" localSheetId="15" hidden="1">#REF!</definedName>
    <definedName name="BEx5HJZ9FAVNZSSBTAYRPZDYM9NU" hidden="1">#REF!</definedName>
    <definedName name="BEx5HZ9JMKHNLFWLVUB1WP5B39BL" localSheetId="20" hidden="1">#REF!</definedName>
    <definedName name="BEx5HZ9JMKHNLFWLVUB1WP5B39BL" localSheetId="18" hidden="1">#REF!</definedName>
    <definedName name="BEx5HZ9JMKHNLFWLVUB1WP5B39BL" localSheetId="13" hidden="1">#REF!</definedName>
    <definedName name="BEx5HZ9JMKHNLFWLVUB1WP5B39BL" localSheetId="14" hidden="1">#REF!</definedName>
    <definedName name="BEx5HZ9JMKHNLFWLVUB1WP5B39BL" localSheetId="15" hidden="1">#REF!</definedName>
    <definedName name="BEx5HZ9JMKHNLFWLVUB1WP5B39BL" hidden="1">#REF!</definedName>
    <definedName name="BEx5I17QJ0PQ1OG1IMH69HMQWNEA" localSheetId="20" hidden="1">#REF!</definedName>
    <definedName name="BEx5I17QJ0PQ1OG1IMH69HMQWNEA" localSheetId="18" hidden="1">#REF!</definedName>
    <definedName name="BEx5I17QJ0PQ1OG1IMH69HMQWNEA" localSheetId="13" hidden="1">#REF!</definedName>
    <definedName name="BEx5I17QJ0PQ1OG1IMH69HMQWNEA" localSheetId="14" hidden="1">#REF!</definedName>
    <definedName name="BEx5I17QJ0PQ1OG1IMH69HMQWNEA" localSheetId="15" hidden="1">#REF!</definedName>
    <definedName name="BEx5I17QJ0PQ1OG1IMH69HMQWNEA" hidden="1">#REF!</definedName>
    <definedName name="BEx5I244LQHZTF3XI66J8705R9XX" localSheetId="20" hidden="1">#REF!</definedName>
    <definedName name="BEx5I244LQHZTF3XI66J8705R9XX" localSheetId="18" hidden="1">#REF!</definedName>
    <definedName name="BEx5I244LQHZTF3XI66J8705R9XX" localSheetId="13" hidden="1">#REF!</definedName>
    <definedName name="BEx5I244LQHZTF3XI66J8705R9XX" localSheetId="14" hidden="1">#REF!</definedName>
    <definedName name="BEx5I244LQHZTF3XI66J8705R9XX" localSheetId="15" hidden="1">#REF!</definedName>
    <definedName name="BEx5I244LQHZTF3XI66J8705R9XX" hidden="1">#REF!</definedName>
    <definedName name="BEx5I8PBP4LIXDGID5BP0THLO0AQ" localSheetId="20" hidden="1">#REF!</definedName>
    <definedName name="BEx5I8PBP4LIXDGID5BP0THLO0AQ" localSheetId="18" hidden="1">#REF!</definedName>
    <definedName name="BEx5I8PBP4LIXDGID5BP0THLO0AQ" localSheetId="13" hidden="1">#REF!</definedName>
    <definedName name="BEx5I8PBP4LIXDGID5BP0THLO0AQ" localSheetId="14" hidden="1">#REF!</definedName>
    <definedName name="BEx5I8PBP4LIXDGID5BP0THLO0AQ" localSheetId="15" hidden="1">#REF!</definedName>
    <definedName name="BEx5I8PBP4LIXDGID5BP0THLO0AQ" hidden="1">#REF!</definedName>
    <definedName name="BEx5I8USVUB3JP4S9OXGMZVMOQXR" localSheetId="20" hidden="1">#REF!</definedName>
    <definedName name="BEx5I8USVUB3JP4S9OXGMZVMOQXR" localSheetId="18" hidden="1">#REF!</definedName>
    <definedName name="BEx5I8USVUB3JP4S9OXGMZVMOQXR" localSheetId="13" hidden="1">#REF!</definedName>
    <definedName name="BEx5I8USVUB3JP4S9OXGMZVMOQXR" localSheetId="14" hidden="1">#REF!</definedName>
    <definedName name="BEx5I8USVUB3JP4S9OXGMZVMOQXR" localSheetId="15" hidden="1">#REF!</definedName>
    <definedName name="BEx5I8USVUB3JP4S9OXGMZVMOQXR" hidden="1">#REF!</definedName>
    <definedName name="BEx5I9GDQSYIAL65UQNDMNFQCS9Y" localSheetId="20" hidden="1">#REF!</definedName>
    <definedName name="BEx5I9GDQSYIAL65UQNDMNFQCS9Y" localSheetId="18" hidden="1">#REF!</definedName>
    <definedName name="BEx5I9GDQSYIAL65UQNDMNFQCS9Y" localSheetId="13" hidden="1">#REF!</definedName>
    <definedName name="BEx5I9GDQSYIAL65UQNDMNFQCS9Y" localSheetId="14" hidden="1">#REF!</definedName>
    <definedName name="BEx5I9GDQSYIAL65UQNDMNFQCS9Y" localSheetId="15" hidden="1">#REF!</definedName>
    <definedName name="BEx5I9GDQSYIAL65UQNDMNFQCS9Y" hidden="1">#REF!</definedName>
    <definedName name="BEx5IBUPG9AWNW5PK7JGRGEJ4OLM" localSheetId="20" hidden="1">#REF!</definedName>
    <definedName name="BEx5IBUPG9AWNW5PK7JGRGEJ4OLM" localSheetId="18" hidden="1">#REF!</definedName>
    <definedName name="BEx5IBUPG9AWNW5PK7JGRGEJ4OLM" localSheetId="13" hidden="1">#REF!</definedName>
    <definedName name="BEx5IBUPG9AWNW5PK7JGRGEJ4OLM" localSheetId="14" hidden="1">#REF!</definedName>
    <definedName name="BEx5IBUPG9AWNW5PK7JGRGEJ4OLM" localSheetId="15" hidden="1">#REF!</definedName>
    <definedName name="BEx5IBUPG9AWNW5PK7JGRGEJ4OLM" hidden="1">#REF!</definedName>
    <definedName name="BEx5IC06RVN8BSAEPREVKHKLCJ2L" localSheetId="20" hidden="1">#REF!</definedName>
    <definedName name="BEx5IC06RVN8BSAEPREVKHKLCJ2L" localSheetId="18" hidden="1">#REF!</definedName>
    <definedName name="BEx5IC06RVN8BSAEPREVKHKLCJ2L" localSheetId="13" hidden="1">#REF!</definedName>
    <definedName name="BEx5IC06RVN8BSAEPREVKHKLCJ2L" localSheetId="14" hidden="1">#REF!</definedName>
    <definedName name="BEx5IC06RVN8BSAEPREVKHKLCJ2L" localSheetId="15" hidden="1">#REF!</definedName>
    <definedName name="BEx5IC06RVN8BSAEPREVKHKLCJ2L" hidden="1">#REF!</definedName>
    <definedName name="BEx5IGY4M04BPXSQF2J4GQYXF85O" localSheetId="20" hidden="1">#REF!</definedName>
    <definedName name="BEx5IGY4M04BPXSQF2J4GQYXF85O" localSheetId="18" hidden="1">#REF!</definedName>
    <definedName name="BEx5IGY4M04BPXSQF2J4GQYXF85O" localSheetId="13" hidden="1">#REF!</definedName>
    <definedName name="BEx5IGY4M04BPXSQF2J4GQYXF85O" localSheetId="14" hidden="1">#REF!</definedName>
    <definedName name="BEx5IGY4M04BPXSQF2J4GQYXF85O" localSheetId="15" hidden="1">#REF!</definedName>
    <definedName name="BEx5IGY4M04BPXSQF2J4GQYXF85O" hidden="1">#REF!</definedName>
    <definedName name="BEx5IWTZDCLZ5CCDG108STY04SAJ" localSheetId="20" hidden="1">#REF!</definedName>
    <definedName name="BEx5IWTZDCLZ5CCDG108STY04SAJ" localSheetId="18" hidden="1">#REF!</definedName>
    <definedName name="BEx5IWTZDCLZ5CCDG108STY04SAJ" localSheetId="13" hidden="1">#REF!</definedName>
    <definedName name="BEx5IWTZDCLZ5CCDG108STY04SAJ" localSheetId="14" hidden="1">#REF!</definedName>
    <definedName name="BEx5IWTZDCLZ5CCDG108STY04SAJ" localSheetId="15" hidden="1">#REF!</definedName>
    <definedName name="BEx5IWTZDCLZ5CCDG108STY04SAJ" hidden="1">#REF!</definedName>
    <definedName name="BEx5J0FFP1KS4NGY20AEJI8VREEA" localSheetId="20" hidden="1">#REF!</definedName>
    <definedName name="BEx5J0FFP1KS4NGY20AEJI8VREEA" localSheetId="18" hidden="1">#REF!</definedName>
    <definedName name="BEx5J0FFP1KS4NGY20AEJI8VREEA" localSheetId="13" hidden="1">#REF!</definedName>
    <definedName name="BEx5J0FFP1KS4NGY20AEJI8VREEA" localSheetId="14" hidden="1">#REF!</definedName>
    <definedName name="BEx5J0FFP1KS4NGY20AEJI8VREEA" localSheetId="15" hidden="1">#REF!</definedName>
    <definedName name="BEx5J0FFP1KS4NGY20AEJI8VREEA" hidden="1">#REF!</definedName>
    <definedName name="BEx5J1XE5FVWL6IJV6CWKPN24UBK" localSheetId="20" hidden="1">#REF!</definedName>
    <definedName name="BEx5J1XE5FVWL6IJV6CWKPN24UBK" localSheetId="18" hidden="1">#REF!</definedName>
    <definedName name="BEx5J1XE5FVWL6IJV6CWKPN24UBK" localSheetId="13" hidden="1">#REF!</definedName>
    <definedName name="BEx5J1XE5FVWL6IJV6CWKPN24UBK" localSheetId="14" hidden="1">#REF!</definedName>
    <definedName name="BEx5J1XE5FVWL6IJV6CWKPN24UBK" localSheetId="15" hidden="1">#REF!</definedName>
    <definedName name="BEx5J1XE5FVWL6IJV6CWKPN24UBK" hidden="1">#REF!</definedName>
    <definedName name="BEx5JF3ZXLDIS8VNKDCY7ZI7H1CI" localSheetId="20" hidden="1">#REF!</definedName>
    <definedName name="BEx5JF3ZXLDIS8VNKDCY7ZI7H1CI" localSheetId="18" hidden="1">#REF!</definedName>
    <definedName name="BEx5JF3ZXLDIS8VNKDCY7ZI7H1CI" localSheetId="13" hidden="1">#REF!</definedName>
    <definedName name="BEx5JF3ZXLDIS8VNKDCY7ZI7H1CI" localSheetId="14" hidden="1">#REF!</definedName>
    <definedName name="BEx5JF3ZXLDIS8VNKDCY7ZI7H1CI" localSheetId="15" hidden="1">#REF!</definedName>
    <definedName name="BEx5JF3ZXLDIS8VNKDCY7ZI7H1CI" hidden="1">#REF!</definedName>
    <definedName name="BEx5JHCZJ8G6OOOW6EF3GABXKH6F" localSheetId="20" hidden="1">#REF!</definedName>
    <definedName name="BEx5JHCZJ8G6OOOW6EF3GABXKH6F" localSheetId="18" hidden="1">#REF!</definedName>
    <definedName name="BEx5JHCZJ8G6OOOW6EF3GABXKH6F" localSheetId="13" hidden="1">#REF!</definedName>
    <definedName name="BEx5JHCZJ8G6OOOW6EF3GABXKH6F" localSheetId="14" hidden="1">#REF!</definedName>
    <definedName name="BEx5JHCZJ8G6OOOW6EF3GABXKH6F" localSheetId="15" hidden="1">#REF!</definedName>
    <definedName name="BEx5JHCZJ8G6OOOW6EF3GABXKH6F" hidden="1">#REF!</definedName>
    <definedName name="BEx5JJB6W446THXQCRUKD3I7RKLP" localSheetId="20" hidden="1">#REF!</definedName>
    <definedName name="BEx5JJB6W446THXQCRUKD3I7RKLP" localSheetId="18" hidden="1">#REF!</definedName>
    <definedName name="BEx5JJB6W446THXQCRUKD3I7RKLP" localSheetId="13" hidden="1">#REF!</definedName>
    <definedName name="BEx5JJB6W446THXQCRUKD3I7RKLP" localSheetId="14" hidden="1">#REF!</definedName>
    <definedName name="BEx5JJB6W446THXQCRUKD3I7RKLP" localSheetId="15" hidden="1">#REF!</definedName>
    <definedName name="BEx5JJB6W446THXQCRUKD3I7RKLP" hidden="1">#REF!</definedName>
    <definedName name="BEx5JNCT8Z7XSSPD5EMNAJELCU2V" localSheetId="20" hidden="1">#REF!</definedName>
    <definedName name="BEx5JNCT8Z7XSSPD5EMNAJELCU2V" localSheetId="18" hidden="1">#REF!</definedName>
    <definedName name="BEx5JNCT8Z7XSSPD5EMNAJELCU2V" localSheetId="13" hidden="1">#REF!</definedName>
    <definedName name="BEx5JNCT8Z7XSSPD5EMNAJELCU2V" localSheetId="14" hidden="1">#REF!</definedName>
    <definedName name="BEx5JNCT8Z7XSSPD5EMNAJELCU2V" localSheetId="15" hidden="1">#REF!</definedName>
    <definedName name="BEx5JNCT8Z7XSSPD5EMNAJELCU2V" hidden="1">#REF!</definedName>
    <definedName name="BEx5JQCNT9Y4RM306CHC8IPY3HBZ" localSheetId="20" hidden="1">#REF!</definedName>
    <definedName name="BEx5JQCNT9Y4RM306CHC8IPY3HBZ" localSheetId="18" hidden="1">#REF!</definedName>
    <definedName name="BEx5JQCNT9Y4RM306CHC8IPY3HBZ" localSheetId="13" hidden="1">#REF!</definedName>
    <definedName name="BEx5JQCNT9Y4RM306CHC8IPY3HBZ" localSheetId="14" hidden="1">#REF!</definedName>
    <definedName name="BEx5JQCNT9Y4RM306CHC8IPY3HBZ" localSheetId="15" hidden="1">#REF!</definedName>
    <definedName name="BEx5JQCNT9Y4RM306CHC8IPY3HBZ" hidden="1">#REF!</definedName>
    <definedName name="BEx5K08PYKE6JOKBYIB006TX619P" localSheetId="20" hidden="1">#REF!</definedName>
    <definedName name="BEx5K08PYKE6JOKBYIB006TX619P" localSheetId="18" hidden="1">#REF!</definedName>
    <definedName name="BEx5K08PYKE6JOKBYIB006TX619P" localSheetId="13" hidden="1">#REF!</definedName>
    <definedName name="BEx5K08PYKE6JOKBYIB006TX619P" localSheetId="14" hidden="1">#REF!</definedName>
    <definedName name="BEx5K08PYKE6JOKBYIB006TX619P" localSheetId="15" hidden="1">#REF!</definedName>
    <definedName name="BEx5K08PYKE6JOKBYIB006TX619P" hidden="1">#REF!</definedName>
    <definedName name="BEx5K4W2S2K7M9V2M304KW93LK8Q" localSheetId="20" hidden="1">#REF!</definedName>
    <definedName name="BEx5K4W2S2K7M9V2M304KW93LK8Q" localSheetId="18" hidden="1">#REF!</definedName>
    <definedName name="BEx5K4W2S2K7M9V2M304KW93LK8Q" localSheetId="13" hidden="1">#REF!</definedName>
    <definedName name="BEx5K4W2S2K7M9V2M304KW93LK8Q" localSheetId="14" hidden="1">#REF!</definedName>
    <definedName name="BEx5K4W2S2K7M9V2M304KW93LK8Q" localSheetId="15" hidden="1">#REF!</definedName>
    <definedName name="BEx5K4W2S2K7M9V2M304KW93LK8Q" hidden="1">#REF!</definedName>
    <definedName name="BEx5K51DSERT1TR7B4A29R41W4NX" localSheetId="20" hidden="1">#REF!</definedName>
    <definedName name="BEx5K51DSERT1TR7B4A29R41W4NX" localSheetId="18" hidden="1">#REF!</definedName>
    <definedName name="BEx5K51DSERT1TR7B4A29R41W4NX" localSheetId="13" hidden="1">#REF!</definedName>
    <definedName name="BEx5K51DSERT1TR7B4A29R41W4NX" localSheetId="14" hidden="1">#REF!</definedName>
    <definedName name="BEx5K51DSERT1TR7B4A29R41W4NX" localSheetId="15" hidden="1">#REF!</definedName>
    <definedName name="BEx5K51DSERT1TR7B4A29R41W4NX" hidden="1">#REF!</definedName>
    <definedName name="BEx5KBBZ8KCEQK36ARG4ERYOFD4G" localSheetId="20" hidden="1">#REF!</definedName>
    <definedName name="BEx5KBBZ8KCEQK36ARG4ERYOFD4G" localSheetId="18" hidden="1">#REF!</definedName>
    <definedName name="BEx5KBBZ8KCEQK36ARG4ERYOFD4G" localSheetId="13" hidden="1">#REF!</definedName>
    <definedName name="BEx5KBBZ8KCEQK36ARG4ERYOFD4G" localSheetId="14" hidden="1">#REF!</definedName>
    <definedName name="BEx5KBBZ8KCEQK36ARG4ERYOFD4G" localSheetId="15" hidden="1">#REF!</definedName>
    <definedName name="BEx5KBBZ8KCEQK36ARG4ERYOFD4G" hidden="1">#REF!</definedName>
    <definedName name="BEx5KCOET0DYMY4VILOLGVBX7E3C" localSheetId="20" hidden="1">#REF!</definedName>
    <definedName name="BEx5KCOET0DYMY4VILOLGVBX7E3C" localSheetId="18" hidden="1">#REF!</definedName>
    <definedName name="BEx5KCOET0DYMY4VILOLGVBX7E3C" localSheetId="13" hidden="1">#REF!</definedName>
    <definedName name="BEx5KCOET0DYMY4VILOLGVBX7E3C" localSheetId="14" hidden="1">#REF!</definedName>
    <definedName name="BEx5KCOET0DYMY4VILOLGVBX7E3C" localSheetId="15" hidden="1">#REF!</definedName>
    <definedName name="BEx5KCOET0DYMY4VILOLGVBX7E3C" hidden="1">#REF!</definedName>
    <definedName name="BEx5KYER580I4T7WTLMUN7NLNP5K" localSheetId="20" hidden="1">#REF!</definedName>
    <definedName name="BEx5KYER580I4T7WTLMUN7NLNP5K" localSheetId="18" hidden="1">#REF!</definedName>
    <definedName name="BEx5KYER580I4T7WTLMUN7NLNP5K" localSheetId="13" hidden="1">#REF!</definedName>
    <definedName name="BEx5KYER580I4T7WTLMUN7NLNP5K" localSheetId="14" hidden="1">#REF!</definedName>
    <definedName name="BEx5KYER580I4T7WTLMUN7NLNP5K" localSheetId="15" hidden="1">#REF!</definedName>
    <definedName name="BEx5KYER580I4T7WTLMUN7NLNP5K" hidden="1">#REF!</definedName>
    <definedName name="BEx5LHLB3M6K4ZKY2F42QBZT30ZH" localSheetId="20" hidden="1">#REF!</definedName>
    <definedName name="BEx5LHLB3M6K4ZKY2F42QBZT30ZH" localSheetId="18" hidden="1">#REF!</definedName>
    <definedName name="BEx5LHLB3M6K4ZKY2F42QBZT30ZH" localSheetId="13" hidden="1">#REF!</definedName>
    <definedName name="BEx5LHLB3M6K4ZKY2F42QBZT30ZH" localSheetId="14" hidden="1">#REF!</definedName>
    <definedName name="BEx5LHLB3M6K4ZKY2F42QBZT30ZH" localSheetId="15" hidden="1">#REF!</definedName>
    <definedName name="BEx5LHLB3M6K4ZKY2F42QBZT30ZH" hidden="1">#REF!</definedName>
    <definedName name="BEx5LKQJG40DO2JR1ZF6KD3PON9K" localSheetId="20" hidden="1">#REF!</definedName>
    <definedName name="BEx5LKQJG40DO2JR1ZF6KD3PON9K" localSheetId="18" hidden="1">#REF!</definedName>
    <definedName name="BEx5LKQJG40DO2JR1ZF6KD3PON9K" localSheetId="13" hidden="1">#REF!</definedName>
    <definedName name="BEx5LKQJG40DO2JR1ZF6KD3PON9K" localSheetId="14" hidden="1">#REF!</definedName>
    <definedName name="BEx5LKQJG40DO2JR1ZF6KD3PON9K" localSheetId="15" hidden="1">#REF!</definedName>
    <definedName name="BEx5LKQJG40DO2JR1ZF6KD3PON9K" hidden="1">#REF!</definedName>
    <definedName name="BEx5LQA84QRPGAR4FLC7MCT3H9EN" localSheetId="20" hidden="1">#REF!</definedName>
    <definedName name="BEx5LQA84QRPGAR4FLC7MCT3H9EN" localSheetId="18" hidden="1">#REF!</definedName>
    <definedName name="BEx5LQA84QRPGAR4FLC7MCT3H9EN" localSheetId="13" hidden="1">#REF!</definedName>
    <definedName name="BEx5LQA84QRPGAR4FLC7MCT3H9EN" localSheetId="14" hidden="1">#REF!</definedName>
    <definedName name="BEx5LQA84QRPGAR4FLC7MCT3H9EN" localSheetId="15" hidden="1">#REF!</definedName>
    <definedName name="BEx5LQA84QRPGAR4FLC7MCT3H9EN" hidden="1">#REF!</definedName>
    <definedName name="BEx5LRMNU3HXIE1BUMDHRU31F7JJ" localSheetId="20" hidden="1">#REF!</definedName>
    <definedName name="BEx5LRMNU3HXIE1BUMDHRU31F7JJ" localSheetId="18" hidden="1">#REF!</definedName>
    <definedName name="BEx5LRMNU3HXIE1BUMDHRU31F7JJ" localSheetId="13" hidden="1">#REF!</definedName>
    <definedName name="BEx5LRMNU3HXIE1BUMDHRU31F7JJ" localSheetId="14" hidden="1">#REF!</definedName>
    <definedName name="BEx5LRMNU3HXIE1BUMDHRU31F7JJ" localSheetId="15" hidden="1">#REF!</definedName>
    <definedName name="BEx5LRMNU3HXIE1BUMDHRU31F7JJ" hidden="1">#REF!</definedName>
    <definedName name="BEx5LSJ1LPUAX3ENSPECWPG4J7D1" localSheetId="20" hidden="1">#REF!</definedName>
    <definedName name="BEx5LSJ1LPUAX3ENSPECWPG4J7D1" localSheetId="18" hidden="1">#REF!</definedName>
    <definedName name="BEx5LSJ1LPUAX3ENSPECWPG4J7D1" localSheetId="13" hidden="1">#REF!</definedName>
    <definedName name="BEx5LSJ1LPUAX3ENSPECWPG4J7D1" localSheetId="14" hidden="1">#REF!</definedName>
    <definedName name="BEx5LSJ1LPUAX3ENSPECWPG4J7D1" localSheetId="15" hidden="1">#REF!</definedName>
    <definedName name="BEx5LSJ1LPUAX3ENSPECWPG4J7D1" hidden="1">#REF!</definedName>
    <definedName name="BEx5LTKQ8RQWJE4BC88OP928893U" localSheetId="20" hidden="1">#REF!</definedName>
    <definedName name="BEx5LTKQ8RQWJE4BC88OP928893U" localSheetId="18" hidden="1">#REF!</definedName>
    <definedName name="BEx5LTKQ8RQWJE4BC88OP928893U" localSheetId="13" hidden="1">#REF!</definedName>
    <definedName name="BEx5LTKQ8RQWJE4BC88OP928893U" localSheetId="14" hidden="1">#REF!</definedName>
    <definedName name="BEx5LTKQ8RQWJE4BC88OP928893U" localSheetId="15" hidden="1">#REF!</definedName>
    <definedName name="BEx5LTKQ8RQWJE4BC88OP928893U" hidden="1">#REF!</definedName>
    <definedName name="BEx5M4D4KHXU4JXKDEHZZNRG7NRA" localSheetId="20" hidden="1">#REF!</definedName>
    <definedName name="BEx5M4D4KHXU4JXKDEHZZNRG7NRA" localSheetId="18" hidden="1">#REF!</definedName>
    <definedName name="BEx5M4D4KHXU4JXKDEHZZNRG7NRA" localSheetId="13" hidden="1">#REF!</definedName>
    <definedName name="BEx5M4D4KHXU4JXKDEHZZNRG7NRA" localSheetId="14" hidden="1">#REF!</definedName>
    <definedName name="BEx5M4D4KHXU4JXKDEHZZNRG7NRA" localSheetId="15" hidden="1">#REF!</definedName>
    <definedName name="BEx5M4D4KHXU4JXKDEHZZNRG7NRA" hidden="1">#REF!</definedName>
    <definedName name="BEx5MB9BR71LZDG7XXQ2EO58JC5F" localSheetId="20" hidden="1">#REF!</definedName>
    <definedName name="BEx5MB9BR71LZDG7XXQ2EO58JC5F" localSheetId="18" hidden="1">#REF!</definedName>
    <definedName name="BEx5MB9BR71LZDG7XXQ2EO58JC5F" localSheetId="13" hidden="1">#REF!</definedName>
    <definedName name="BEx5MB9BR71LZDG7XXQ2EO58JC5F" localSheetId="14" hidden="1">#REF!</definedName>
    <definedName name="BEx5MB9BR71LZDG7XXQ2EO58JC5F" localSheetId="15" hidden="1">#REF!</definedName>
    <definedName name="BEx5MB9BR71LZDG7XXQ2EO58JC5F" hidden="1">#REF!</definedName>
    <definedName name="BEx5MHEF05EVRV5DPTG4KMPWZSUS" localSheetId="20" hidden="1">#REF!</definedName>
    <definedName name="BEx5MHEF05EVRV5DPTG4KMPWZSUS" localSheetId="18" hidden="1">#REF!</definedName>
    <definedName name="BEx5MHEF05EVRV5DPTG4KMPWZSUS" localSheetId="13" hidden="1">#REF!</definedName>
    <definedName name="BEx5MHEF05EVRV5DPTG4KMPWZSUS" localSheetId="14" hidden="1">#REF!</definedName>
    <definedName name="BEx5MHEF05EVRV5DPTG4KMPWZSUS" localSheetId="15" hidden="1">#REF!</definedName>
    <definedName name="BEx5MHEF05EVRV5DPTG4KMPWZSUS" hidden="1">#REF!</definedName>
    <definedName name="BEx5MLQZM68YQSKARVWTTPINFQ2C" localSheetId="20" hidden="1">#REF!</definedName>
    <definedName name="BEx5MLQZM68YQSKARVWTTPINFQ2C" localSheetId="18" hidden="1">#REF!</definedName>
    <definedName name="BEx5MLQZM68YQSKARVWTTPINFQ2C" localSheetId="13" hidden="1">#REF!</definedName>
    <definedName name="BEx5MLQZM68YQSKARVWTTPINFQ2C" localSheetId="14" hidden="1">#REF!</definedName>
    <definedName name="BEx5MLQZM68YQSKARVWTTPINFQ2C" localSheetId="15" hidden="1">#REF!</definedName>
    <definedName name="BEx5MLQZM68YQSKARVWTTPINFQ2C" hidden="1">#REF!</definedName>
    <definedName name="BEx5MMCJMU7FOOWUCW9EA13B7V5F" localSheetId="20" hidden="1">#REF!</definedName>
    <definedName name="BEx5MMCJMU7FOOWUCW9EA13B7V5F" localSheetId="18" hidden="1">#REF!</definedName>
    <definedName name="BEx5MMCJMU7FOOWUCW9EA13B7V5F" localSheetId="13" hidden="1">#REF!</definedName>
    <definedName name="BEx5MMCJMU7FOOWUCW9EA13B7V5F" localSheetId="14" hidden="1">#REF!</definedName>
    <definedName name="BEx5MMCJMU7FOOWUCW9EA13B7V5F" localSheetId="15" hidden="1">#REF!</definedName>
    <definedName name="BEx5MMCJMU7FOOWUCW9EA13B7V5F" hidden="1">#REF!</definedName>
    <definedName name="BEx5MVXTKNBXHNWTL43C670E4KXC" localSheetId="20" hidden="1">#REF!</definedName>
    <definedName name="BEx5MVXTKNBXHNWTL43C670E4KXC" localSheetId="18" hidden="1">#REF!</definedName>
    <definedName name="BEx5MVXTKNBXHNWTL43C670E4KXC" localSheetId="13" hidden="1">#REF!</definedName>
    <definedName name="BEx5MVXTKNBXHNWTL43C670E4KXC" localSheetId="14" hidden="1">#REF!</definedName>
    <definedName name="BEx5MVXTKNBXHNWTL43C670E4KXC" localSheetId="15" hidden="1">#REF!</definedName>
    <definedName name="BEx5MVXTKNBXHNWTL43C670E4KXC" hidden="1">#REF!</definedName>
    <definedName name="BEx5MWZGZ3VRB5418C2RNF9H17BQ" localSheetId="20" hidden="1">#REF!</definedName>
    <definedName name="BEx5MWZGZ3VRB5418C2RNF9H17BQ" localSheetId="18" hidden="1">#REF!</definedName>
    <definedName name="BEx5MWZGZ3VRB5418C2RNF9H17BQ" localSheetId="13" hidden="1">#REF!</definedName>
    <definedName name="BEx5MWZGZ3VRB5418C2RNF9H17BQ" localSheetId="14" hidden="1">#REF!</definedName>
    <definedName name="BEx5MWZGZ3VRB5418C2RNF9H17BQ" localSheetId="15" hidden="1">#REF!</definedName>
    <definedName name="BEx5MWZGZ3VRB5418C2RNF9H17BQ" hidden="1">#REF!</definedName>
    <definedName name="BEx5MX4YD2QV39W04QH9C6AOA0FB" localSheetId="20" hidden="1">#REF!</definedName>
    <definedName name="BEx5MX4YD2QV39W04QH9C6AOA0FB" localSheetId="18" hidden="1">#REF!</definedName>
    <definedName name="BEx5MX4YD2QV39W04QH9C6AOA0FB" localSheetId="13" hidden="1">#REF!</definedName>
    <definedName name="BEx5MX4YD2QV39W04QH9C6AOA0FB" localSheetId="14" hidden="1">#REF!</definedName>
    <definedName name="BEx5MX4YD2QV39W04QH9C6AOA0FB" localSheetId="15" hidden="1">#REF!</definedName>
    <definedName name="BEx5MX4YD2QV39W04QH9C6AOA0FB" hidden="1">#REF!</definedName>
    <definedName name="BEx5N3A8LULD7YBJH5J83X27PZSW" localSheetId="20" hidden="1">#REF!</definedName>
    <definedName name="BEx5N3A8LULD7YBJH5J83X27PZSW" localSheetId="18" hidden="1">#REF!</definedName>
    <definedName name="BEx5N3A8LULD7YBJH5J83X27PZSW" localSheetId="13" hidden="1">#REF!</definedName>
    <definedName name="BEx5N3A8LULD7YBJH5J83X27PZSW" localSheetId="14" hidden="1">#REF!</definedName>
    <definedName name="BEx5N3A8LULD7YBJH5J83X27PZSW" localSheetId="15" hidden="1">#REF!</definedName>
    <definedName name="BEx5N3A8LULD7YBJH5J83X27PZSW" hidden="1">#REF!</definedName>
    <definedName name="BEx5N4XI4PWB1W9PMZ4O5R0HWTYD" localSheetId="20" hidden="1">#REF!</definedName>
    <definedName name="BEx5N4XI4PWB1W9PMZ4O5R0HWTYD" localSheetId="18" hidden="1">#REF!</definedName>
    <definedName name="BEx5N4XI4PWB1W9PMZ4O5R0HWTYD" localSheetId="13" hidden="1">#REF!</definedName>
    <definedName name="BEx5N4XI4PWB1W9PMZ4O5R0HWTYD" localSheetId="14" hidden="1">#REF!</definedName>
    <definedName name="BEx5N4XI4PWB1W9PMZ4O5R0HWTYD" localSheetId="15" hidden="1">#REF!</definedName>
    <definedName name="BEx5N4XI4PWB1W9PMZ4O5R0HWTYD" hidden="1">#REF!</definedName>
    <definedName name="BEx5N8DH1SY888WI2GZ2D6E9XCXB" localSheetId="20" hidden="1">#REF!</definedName>
    <definedName name="BEx5N8DH1SY888WI2GZ2D6E9XCXB" localSheetId="18" hidden="1">#REF!</definedName>
    <definedName name="BEx5N8DH1SY888WI2GZ2D6E9XCXB" localSheetId="13" hidden="1">#REF!</definedName>
    <definedName name="BEx5N8DH1SY888WI2GZ2D6E9XCXB" localSheetId="14" hidden="1">#REF!</definedName>
    <definedName name="BEx5N8DH1SY888WI2GZ2D6E9XCXB" localSheetId="15" hidden="1">#REF!</definedName>
    <definedName name="BEx5N8DH1SY888WI2GZ2D6E9XCXB" hidden="1">#REF!</definedName>
    <definedName name="BEx5NA68N6FJFX9UJXK4M14U487F" localSheetId="20" hidden="1">#REF!</definedName>
    <definedName name="BEx5NA68N6FJFX9UJXK4M14U487F" localSheetId="18" hidden="1">#REF!</definedName>
    <definedName name="BEx5NA68N6FJFX9UJXK4M14U487F" localSheetId="13" hidden="1">#REF!</definedName>
    <definedName name="BEx5NA68N6FJFX9UJXK4M14U487F" localSheetId="14" hidden="1">#REF!</definedName>
    <definedName name="BEx5NA68N6FJFX9UJXK4M14U487F" localSheetId="15" hidden="1">#REF!</definedName>
    <definedName name="BEx5NA68N6FJFX9UJXK4M14U487F" hidden="1">#REF!</definedName>
    <definedName name="BEx5NIKBG2GDJOYGE3WCXKU7YY51" localSheetId="20" hidden="1">#REF!</definedName>
    <definedName name="BEx5NIKBG2GDJOYGE3WCXKU7YY51" localSheetId="18" hidden="1">#REF!</definedName>
    <definedName name="BEx5NIKBG2GDJOYGE3WCXKU7YY51" localSheetId="13" hidden="1">#REF!</definedName>
    <definedName name="BEx5NIKBG2GDJOYGE3WCXKU7YY51" localSheetId="14" hidden="1">#REF!</definedName>
    <definedName name="BEx5NIKBG2GDJOYGE3WCXKU7YY51" localSheetId="15" hidden="1">#REF!</definedName>
    <definedName name="BEx5NIKBG2GDJOYGE3WCXKU7YY51" hidden="1">#REF!</definedName>
    <definedName name="BEx5NV06L5J5IMKGOMGKGJ4PBZCD" localSheetId="20" hidden="1">#REF!</definedName>
    <definedName name="BEx5NV06L5J5IMKGOMGKGJ4PBZCD" localSheetId="18" hidden="1">#REF!</definedName>
    <definedName name="BEx5NV06L5J5IMKGOMGKGJ4PBZCD" localSheetId="13" hidden="1">#REF!</definedName>
    <definedName name="BEx5NV06L5J5IMKGOMGKGJ4PBZCD" localSheetId="14" hidden="1">#REF!</definedName>
    <definedName name="BEx5NV06L5J5IMKGOMGKGJ4PBZCD" localSheetId="15" hidden="1">#REF!</definedName>
    <definedName name="BEx5NV06L5J5IMKGOMGKGJ4PBZCD" hidden="1">#REF!</definedName>
    <definedName name="BEx5NW1V6AB25NEEX9VPHRXWJDSS" localSheetId="20" hidden="1">#REF!</definedName>
    <definedName name="BEx5NW1V6AB25NEEX9VPHRXWJDSS" localSheetId="18" hidden="1">#REF!</definedName>
    <definedName name="BEx5NW1V6AB25NEEX9VPHRXWJDSS" localSheetId="13" hidden="1">#REF!</definedName>
    <definedName name="BEx5NW1V6AB25NEEX9VPHRXWJDSS" localSheetId="14" hidden="1">#REF!</definedName>
    <definedName name="BEx5NW1V6AB25NEEX9VPHRXWJDSS" localSheetId="15" hidden="1">#REF!</definedName>
    <definedName name="BEx5NW1V6AB25NEEX9VPHRXWJDSS" hidden="1">#REF!</definedName>
    <definedName name="BEx5NWSXWACAUHWVZAI57DGZ8OCQ" localSheetId="20" hidden="1">#REF!</definedName>
    <definedName name="BEx5NWSXWACAUHWVZAI57DGZ8OCQ" localSheetId="18" hidden="1">#REF!</definedName>
    <definedName name="BEx5NWSXWACAUHWVZAI57DGZ8OCQ" localSheetId="13" hidden="1">#REF!</definedName>
    <definedName name="BEx5NWSXWACAUHWVZAI57DGZ8OCQ" localSheetId="14" hidden="1">#REF!</definedName>
    <definedName name="BEx5NWSXWACAUHWVZAI57DGZ8OCQ" localSheetId="15" hidden="1">#REF!</definedName>
    <definedName name="BEx5NWSXWACAUHWVZAI57DGZ8OCQ" hidden="1">#REF!</definedName>
    <definedName name="BEx5NZSSQ6PY99ZX2D7Q9IGOR34W" localSheetId="20" hidden="1">#REF!</definedName>
    <definedName name="BEx5NZSSQ6PY99ZX2D7Q9IGOR34W" localSheetId="18" hidden="1">#REF!</definedName>
    <definedName name="BEx5NZSSQ6PY99ZX2D7Q9IGOR34W" localSheetId="13" hidden="1">#REF!</definedName>
    <definedName name="BEx5NZSSQ6PY99ZX2D7Q9IGOR34W" localSheetId="14" hidden="1">#REF!</definedName>
    <definedName name="BEx5NZSSQ6PY99ZX2D7Q9IGOR34W" localSheetId="15" hidden="1">#REF!</definedName>
    <definedName name="BEx5NZSSQ6PY99ZX2D7Q9IGOR34W" hidden="1">#REF!</definedName>
    <definedName name="BEx5O2N9HTGG4OJHR62PKFMNZTTW" localSheetId="20" hidden="1">#REF!</definedName>
    <definedName name="BEx5O2N9HTGG4OJHR62PKFMNZTTW" localSheetId="18" hidden="1">#REF!</definedName>
    <definedName name="BEx5O2N9HTGG4OJHR62PKFMNZTTW" localSheetId="13" hidden="1">#REF!</definedName>
    <definedName name="BEx5O2N9HTGG4OJHR62PKFMNZTTW" localSheetId="14" hidden="1">#REF!</definedName>
    <definedName name="BEx5O2N9HTGG4OJHR62PKFMNZTTW" localSheetId="15" hidden="1">#REF!</definedName>
    <definedName name="BEx5O2N9HTGG4OJHR62PKFMNZTTW" hidden="1">#REF!</definedName>
    <definedName name="BEx5O3ZUQ2OARA1CDOZ3NC4UE5AA" localSheetId="20" hidden="1">#REF!</definedName>
    <definedName name="BEx5O3ZUQ2OARA1CDOZ3NC4UE5AA" localSheetId="18" hidden="1">#REF!</definedName>
    <definedName name="BEx5O3ZUQ2OARA1CDOZ3NC4UE5AA" localSheetId="13" hidden="1">#REF!</definedName>
    <definedName name="BEx5O3ZUQ2OARA1CDOZ3NC4UE5AA" localSheetId="14" hidden="1">#REF!</definedName>
    <definedName name="BEx5O3ZUQ2OARA1CDOZ3NC4UE5AA" localSheetId="15" hidden="1">#REF!</definedName>
    <definedName name="BEx5O3ZUQ2OARA1CDOZ3NC4UE5AA" hidden="1">#REF!</definedName>
    <definedName name="BEx5OAFS0NJ2CB86A02E1JYHMLQ1" localSheetId="20" hidden="1">#REF!</definedName>
    <definedName name="BEx5OAFS0NJ2CB86A02E1JYHMLQ1" localSheetId="18" hidden="1">#REF!</definedName>
    <definedName name="BEx5OAFS0NJ2CB86A02E1JYHMLQ1" localSheetId="13" hidden="1">#REF!</definedName>
    <definedName name="BEx5OAFS0NJ2CB86A02E1JYHMLQ1" localSheetId="14" hidden="1">#REF!</definedName>
    <definedName name="BEx5OAFS0NJ2CB86A02E1JYHMLQ1" localSheetId="15" hidden="1">#REF!</definedName>
    <definedName name="BEx5OAFS0NJ2CB86A02E1JYHMLQ1" hidden="1">#REF!</definedName>
    <definedName name="BEx5OG4RPU8W1ETWDWM234NYYYEN" localSheetId="20" hidden="1">#REF!</definedName>
    <definedName name="BEx5OG4RPU8W1ETWDWM234NYYYEN" localSheetId="18" hidden="1">#REF!</definedName>
    <definedName name="BEx5OG4RPU8W1ETWDWM234NYYYEN" localSheetId="13" hidden="1">#REF!</definedName>
    <definedName name="BEx5OG4RPU8W1ETWDWM234NYYYEN" localSheetId="14" hidden="1">#REF!</definedName>
    <definedName name="BEx5OG4RPU8W1ETWDWM234NYYYEN" localSheetId="15" hidden="1">#REF!</definedName>
    <definedName name="BEx5OG4RPU8W1ETWDWM234NYYYEN" hidden="1">#REF!</definedName>
    <definedName name="BEx5OP9Y43F99O2IT69MKCCXGL61" localSheetId="20" hidden="1">#REF!</definedName>
    <definedName name="BEx5OP9Y43F99O2IT69MKCCXGL61" localSheetId="18" hidden="1">#REF!</definedName>
    <definedName name="BEx5OP9Y43F99O2IT69MKCCXGL61" localSheetId="13" hidden="1">#REF!</definedName>
    <definedName name="BEx5OP9Y43F99O2IT69MKCCXGL61" localSheetId="14" hidden="1">#REF!</definedName>
    <definedName name="BEx5OP9Y43F99O2IT69MKCCXGL61" localSheetId="15" hidden="1">#REF!</definedName>
    <definedName name="BEx5OP9Y43F99O2IT69MKCCXGL61" hidden="1">#REF!</definedName>
    <definedName name="BEx5P9Y9RDXNUAJ6CZ2LHMM8IM7T" localSheetId="20" hidden="1">#REF!</definedName>
    <definedName name="BEx5P9Y9RDXNUAJ6CZ2LHMM8IM7T" localSheetId="18" hidden="1">#REF!</definedName>
    <definedName name="BEx5P9Y9RDXNUAJ6CZ2LHMM8IM7T" localSheetId="13" hidden="1">#REF!</definedName>
    <definedName name="BEx5P9Y9RDXNUAJ6CZ2LHMM8IM7T" localSheetId="14" hidden="1">#REF!</definedName>
    <definedName name="BEx5P9Y9RDXNUAJ6CZ2LHMM8IM7T" localSheetId="15" hidden="1">#REF!</definedName>
    <definedName name="BEx5P9Y9RDXNUAJ6CZ2LHMM8IM7T" hidden="1">#REF!</definedName>
    <definedName name="BEx5PHWB2C0D5QLP3BZIP3UO7DIZ" localSheetId="20" hidden="1">#REF!</definedName>
    <definedName name="BEx5PHWB2C0D5QLP3BZIP3UO7DIZ" localSheetId="18" hidden="1">#REF!</definedName>
    <definedName name="BEx5PHWB2C0D5QLP3BZIP3UO7DIZ" localSheetId="13" hidden="1">#REF!</definedName>
    <definedName name="BEx5PHWB2C0D5QLP3BZIP3UO7DIZ" localSheetId="14" hidden="1">#REF!</definedName>
    <definedName name="BEx5PHWB2C0D5QLP3BZIP3UO7DIZ" localSheetId="15" hidden="1">#REF!</definedName>
    <definedName name="BEx5PHWB2C0D5QLP3BZIP3UO7DIZ" hidden="1">#REF!</definedName>
    <definedName name="BEx5PJP02W68K2E46L5C5YBSNU6T" localSheetId="20" hidden="1">#REF!</definedName>
    <definedName name="BEx5PJP02W68K2E46L5C5YBSNU6T" localSheetId="18" hidden="1">#REF!</definedName>
    <definedName name="BEx5PJP02W68K2E46L5C5YBSNU6T" localSheetId="13" hidden="1">#REF!</definedName>
    <definedName name="BEx5PJP02W68K2E46L5C5YBSNU6T" localSheetId="14" hidden="1">#REF!</definedName>
    <definedName name="BEx5PJP02W68K2E46L5C5YBSNU6T" localSheetId="15" hidden="1">#REF!</definedName>
    <definedName name="BEx5PJP02W68K2E46L5C5YBSNU6T" hidden="1">#REF!</definedName>
    <definedName name="BEx5PLCA8DOMAU315YCS5275L2HS" localSheetId="20" hidden="1">#REF!</definedName>
    <definedName name="BEx5PLCA8DOMAU315YCS5275L2HS" localSheetId="18" hidden="1">#REF!</definedName>
    <definedName name="BEx5PLCA8DOMAU315YCS5275L2HS" localSheetId="13" hidden="1">#REF!</definedName>
    <definedName name="BEx5PLCA8DOMAU315YCS5275L2HS" localSheetId="14" hidden="1">#REF!</definedName>
    <definedName name="BEx5PLCA8DOMAU315YCS5275L2HS" localSheetId="15" hidden="1">#REF!</definedName>
    <definedName name="BEx5PLCA8DOMAU315YCS5275L2HS" hidden="1">#REF!</definedName>
    <definedName name="BEx5PRXMZ5M65Z732WNNGV564C2J" localSheetId="20" hidden="1">#REF!</definedName>
    <definedName name="BEx5PRXMZ5M65Z732WNNGV564C2J" localSheetId="18" hidden="1">#REF!</definedName>
    <definedName name="BEx5PRXMZ5M65Z732WNNGV564C2J" localSheetId="13" hidden="1">#REF!</definedName>
    <definedName name="BEx5PRXMZ5M65Z732WNNGV564C2J" localSheetId="14" hidden="1">#REF!</definedName>
    <definedName name="BEx5PRXMZ5M65Z732WNNGV564C2J" localSheetId="15" hidden="1">#REF!</definedName>
    <definedName name="BEx5PRXMZ5M65Z732WNNGV564C2J" hidden="1">#REF!</definedName>
    <definedName name="BEx5Q29Y91E64DPE0YY53A6YHF3Y" localSheetId="20" hidden="1">#REF!</definedName>
    <definedName name="BEx5Q29Y91E64DPE0YY53A6YHF3Y" localSheetId="18" hidden="1">#REF!</definedName>
    <definedName name="BEx5Q29Y91E64DPE0YY53A6YHF3Y" localSheetId="13" hidden="1">#REF!</definedName>
    <definedName name="BEx5Q29Y91E64DPE0YY53A6YHF3Y" localSheetId="14" hidden="1">#REF!</definedName>
    <definedName name="BEx5Q29Y91E64DPE0YY53A6YHF3Y" localSheetId="15" hidden="1">#REF!</definedName>
    <definedName name="BEx5Q29Y91E64DPE0YY53A6YHF3Y" hidden="1">#REF!</definedName>
    <definedName name="BEx5QPSW4IPLH50WSR87HRER05RF" localSheetId="20" hidden="1">#REF!</definedName>
    <definedName name="BEx5QPSW4IPLH50WSR87HRER05RF" localSheetId="18" hidden="1">#REF!</definedName>
    <definedName name="BEx5QPSW4IPLH50WSR87HRER05RF" localSheetId="13" hidden="1">#REF!</definedName>
    <definedName name="BEx5QPSW4IPLH50WSR87HRER05RF" localSheetId="14" hidden="1">#REF!</definedName>
    <definedName name="BEx5QPSW4IPLH50WSR87HRER05RF" localSheetId="15" hidden="1">#REF!</definedName>
    <definedName name="BEx5QPSW4IPLH50WSR87HRER05RF" hidden="1">#REF!</definedName>
    <definedName name="BEx73V0EP8EMNRC3EZJJKKVKWQVB" localSheetId="20" hidden="1">#REF!</definedName>
    <definedName name="BEx73V0EP8EMNRC3EZJJKKVKWQVB" localSheetId="18" hidden="1">#REF!</definedName>
    <definedName name="BEx73V0EP8EMNRC3EZJJKKVKWQVB" localSheetId="13" hidden="1">#REF!</definedName>
    <definedName name="BEx73V0EP8EMNRC3EZJJKKVKWQVB" localSheetId="14" hidden="1">#REF!</definedName>
    <definedName name="BEx73V0EP8EMNRC3EZJJKKVKWQVB" localSheetId="15" hidden="1">#REF!</definedName>
    <definedName name="BEx73V0EP8EMNRC3EZJJKKVKWQVB" hidden="1">#REF!</definedName>
    <definedName name="BEx741WJHIJVXUX131SBXTVW8D71" localSheetId="20" hidden="1">#REF!</definedName>
    <definedName name="BEx741WJHIJVXUX131SBXTVW8D71" localSheetId="18" hidden="1">#REF!</definedName>
    <definedName name="BEx741WJHIJVXUX131SBXTVW8D71" localSheetId="13" hidden="1">#REF!</definedName>
    <definedName name="BEx741WJHIJVXUX131SBXTVW8D71" localSheetId="14" hidden="1">#REF!</definedName>
    <definedName name="BEx741WJHIJVXUX131SBXTVW8D71" localSheetId="15" hidden="1">#REF!</definedName>
    <definedName name="BEx741WJHIJVXUX131SBXTVW8D71" hidden="1">#REF!</definedName>
    <definedName name="BEx74Q6H3O7133AWQXWC21MI2UFT" localSheetId="20" hidden="1">#REF!</definedName>
    <definedName name="BEx74Q6H3O7133AWQXWC21MI2UFT" localSheetId="18" hidden="1">#REF!</definedName>
    <definedName name="BEx74Q6H3O7133AWQXWC21MI2UFT" localSheetId="13" hidden="1">#REF!</definedName>
    <definedName name="BEx74Q6H3O7133AWQXWC21MI2UFT" localSheetId="14" hidden="1">#REF!</definedName>
    <definedName name="BEx74Q6H3O7133AWQXWC21MI2UFT" localSheetId="15" hidden="1">#REF!</definedName>
    <definedName name="BEx74Q6H3O7133AWQXWC21MI2UFT" hidden="1">#REF!</definedName>
    <definedName name="BEx74R2VQ8BSMKPX25262AU3VZF7" localSheetId="20" hidden="1">#REF!</definedName>
    <definedName name="BEx74R2VQ8BSMKPX25262AU3VZF7" localSheetId="18" hidden="1">#REF!</definedName>
    <definedName name="BEx74R2VQ8BSMKPX25262AU3VZF7" localSheetId="13" hidden="1">#REF!</definedName>
    <definedName name="BEx74R2VQ8BSMKPX25262AU3VZF7" localSheetId="14" hidden="1">#REF!</definedName>
    <definedName name="BEx74R2VQ8BSMKPX25262AU3VZF7" localSheetId="15" hidden="1">#REF!</definedName>
    <definedName name="BEx74R2VQ8BSMKPX25262AU3VZF7" hidden="1">#REF!</definedName>
    <definedName name="BEx74W6BJ8ENO3J25WNM5H5APKA3" localSheetId="20" hidden="1">#REF!</definedName>
    <definedName name="BEx74W6BJ8ENO3J25WNM5H5APKA3" localSheetId="18" hidden="1">#REF!</definedName>
    <definedName name="BEx74W6BJ8ENO3J25WNM5H5APKA3" localSheetId="13" hidden="1">#REF!</definedName>
    <definedName name="BEx74W6BJ8ENO3J25WNM5H5APKA3" localSheetId="14" hidden="1">#REF!</definedName>
    <definedName name="BEx74W6BJ8ENO3J25WNM5H5APKA3" localSheetId="15" hidden="1">#REF!</definedName>
    <definedName name="BEx74W6BJ8ENO3J25WNM5H5APKA3" hidden="1">#REF!</definedName>
    <definedName name="BEx74YKLW1FKLWC3DJ2ELZBZBY1M" localSheetId="20" hidden="1">#REF!</definedName>
    <definedName name="BEx74YKLW1FKLWC3DJ2ELZBZBY1M" localSheetId="18" hidden="1">#REF!</definedName>
    <definedName name="BEx74YKLW1FKLWC3DJ2ELZBZBY1M" localSheetId="13" hidden="1">#REF!</definedName>
    <definedName name="BEx74YKLW1FKLWC3DJ2ELZBZBY1M" localSheetId="14" hidden="1">#REF!</definedName>
    <definedName name="BEx74YKLW1FKLWC3DJ2ELZBZBY1M" localSheetId="15" hidden="1">#REF!</definedName>
    <definedName name="BEx74YKLW1FKLWC3DJ2ELZBZBY1M" hidden="1">#REF!</definedName>
    <definedName name="BEx755GRRD9BL27YHLH5QWIYLWB7" localSheetId="20" hidden="1">#REF!</definedName>
    <definedName name="BEx755GRRD9BL27YHLH5QWIYLWB7" localSheetId="18" hidden="1">#REF!</definedName>
    <definedName name="BEx755GRRD9BL27YHLH5QWIYLWB7" localSheetId="13" hidden="1">#REF!</definedName>
    <definedName name="BEx755GRRD9BL27YHLH5QWIYLWB7" localSheetId="14" hidden="1">#REF!</definedName>
    <definedName name="BEx755GRRD9BL27YHLH5QWIYLWB7" localSheetId="15" hidden="1">#REF!</definedName>
    <definedName name="BEx755GRRD9BL27YHLH5QWIYLWB7" hidden="1">#REF!</definedName>
    <definedName name="BEx759D1D5SXS5ELLZVBI0SXYUNF" localSheetId="20" hidden="1">#REF!</definedName>
    <definedName name="BEx759D1D5SXS5ELLZVBI0SXYUNF" localSheetId="18" hidden="1">#REF!</definedName>
    <definedName name="BEx759D1D5SXS5ELLZVBI0SXYUNF" localSheetId="13" hidden="1">#REF!</definedName>
    <definedName name="BEx759D1D5SXS5ELLZVBI0SXYUNF" localSheetId="14" hidden="1">#REF!</definedName>
    <definedName name="BEx759D1D5SXS5ELLZVBI0SXYUNF" localSheetId="15" hidden="1">#REF!</definedName>
    <definedName name="BEx759D1D5SXS5ELLZVBI0SXYUNF" hidden="1">#REF!</definedName>
    <definedName name="BEx75DPEQTX055IZ2L8UVLJOT1DD" localSheetId="20" hidden="1">#REF!</definedName>
    <definedName name="BEx75DPEQTX055IZ2L8UVLJOT1DD" localSheetId="18" hidden="1">#REF!</definedName>
    <definedName name="BEx75DPEQTX055IZ2L8UVLJOT1DD" localSheetId="13" hidden="1">#REF!</definedName>
    <definedName name="BEx75DPEQTX055IZ2L8UVLJOT1DD" localSheetId="14" hidden="1">#REF!</definedName>
    <definedName name="BEx75DPEQTX055IZ2L8UVLJOT1DD" localSheetId="15" hidden="1">#REF!</definedName>
    <definedName name="BEx75DPEQTX055IZ2L8UVLJOT1DD" hidden="1">#REF!</definedName>
    <definedName name="BEx75GJZSZHUDN6OOAGQYFUDA2LP" localSheetId="20" hidden="1">#REF!</definedName>
    <definedName name="BEx75GJZSZHUDN6OOAGQYFUDA2LP" localSheetId="18" hidden="1">#REF!</definedName>
    <definedName name="BEx75GJZSZHUDN6OOAGQYFUDA2LP" localSheetId="13" hidden="1">#REF!</definedName>
    <definedName name="BEx75GJZSZHUDN6OOAGQYFUDA2LP" localSheetId="14" hidden="1">#REF!</definedName>
    <definedName name="BEx75GJZSZHUDN6OOAGQYFUDA2LP" localSheetId="15" hidden="1">#REF!</definedName>
    <definedName name="BEx75GJZSZHUDN6OOAGQYFUDA2LP" hidden="1">#REF!</definedName>
    <definedName name="BEx75HGCCV5K4UCJWYV8EV9AG5YT" localSheetId="20" hidden="1">#REF!</definedName>
    <definedName name="BEx75HGCCV5K4UCJWYV8EV9AG5YT" localSheetId="18" hidden="1">#REF!</definedName>
    <definedName name="BEx75HGCCV5K4UCJWYV8EV9AG5YT" localSheetId="13" hidden="1">#REF!</definedName>
    <definedName name="BEx75HGCCV5K4UCJWYV8EV9AG5YT" localSheetId="14" hidden="1">#REF!</definedName>
    <definedName name="BEx75HGCCV5K4UCJWYV8EV9AG5YT" localSheetId="15" hidden="1">#REF!</definedName>
    <definedName name="BEx75HGCCV5K4UCJWYV8EV9AG5YT" hidden="1">#REF!</definedName>
    <definedName name="BEx75PZT8TY5P13U978NVBUXKHT4" localSheetId="20" hidden="1">#REF!</definedName>
    <definedName name="BEx75PZT8TY5P13U978NVBUXKHT4" localSheetId="18" hidden="1">#REF!</definedName>
    <definedName name="BEx75PZT8TY5P13U978NVBUXKHT4" localSheetId="13" hidden="1">#REF!</definedName>
    <definedName name="BEx75PZT8TY5P13U978NVBUXKHT4" localSheetId="14" hidden="1">#REF!</definedName>
    <definedName name="BEx75PZT8TY5P13U978NVBUXKHT4" localSheetId="15" hidden="1">#REF!</definedName>
    <definedName name="BEx75PZT8TY5P13U978NVBUXKHT4" hidden="1">#REF!</definedName>
    <definedName name="BEx75T55F7GML8V1DMWL26WRT006" localSheetId="20" hidden="1">#REF!</definedName>
    <definedName name="BEx75T55F7GML8V1DMWL26WRT006" localSheetId="18" hidden="1">#REF!</definedName>
    <definedName name="BEx75T55F7GML8V1DMWL26WRT006" localSheetId="13" hidden="1">#REF!</definedName>
    <definedName name="BEx75T55F7GML8V1DMWL26WRT006" localSheetId="14" hidden="1">#REF!</definedName>
    <definedName name="BEx75T55F7GML8V1DMWL26WRT006" localSheetId="15" hidden="1">#REF!</definedName>
    <definedName name="BEx75T55F7GML8V1DMWL26WRT006" hidden="1">#REF!</definedName>
    <definedName name="BEx75VJGR07JY6UUWURQ4PJ29UKC" localSheetId="20" hidden="1">#REF!</definedName>
    <definedName name="BEx75VJGR07JY6UUWURQ4PJ29UKC" localSheetId="18" hidden="1">#REF!</definedName>
    <definedName name="BEx75VJGR07JY6UUWURQ4PJ29UKC" localSheetId="13" hidden="1">#REF!</definedName>
    <definedName name="BEx75VJGR07JY6UUWURQ4PJ29UKC" localSheetId="14" hidden="1">#REF!</definedName>
    <definedName name="BEx75VJGR07JY6UUWURQ4PJ29UKC" localSheetId="15" hidden="1">#REF!</definedName>
    <definedName name="BEx75VJGR07JY6UUWURQ4PJ29UKC" hidden="1">#REF!</definedName>
    <definedName name="BEx7696AZUPB1PK30JJQUWUELQPJ" localSheetId="20" hidden="1">#REF!</definedName>
    <definedName name="BEx7696AZUPB1PK30JJQUWUELQPJ" localSheetId="18" hidden="1">#REF!</definedName>
    <definedName name="BEx7696AZUPB1PK30JJQUWUELQPJ" localSheetId="13" hidden="1">#REF!</definedName>
    <definedName name="BEx7696AZUPB1PK30JJQUWUELQPJ" localSheetId="14" hidden="1">#REF!</definedName>
    <definedName name="BEx7696AZUPB1PK30JJQUWUELQPJ" localSheetId="15" hidden="1">#REF!</definedName>
    <definedName name="BEx7696AZUPB1PK30JJQUWUELQPJ" hidden="1">#REF!</definedName>
    <definedName name="BEx76PNR8S4T4VUQS0KU58SEX0VN" localSheetId="20" hidden="1">#REF!</definedName>
    <definedName name="BEx76PNR8S4T4VUQS0KU58SEX0VN" localSheetId="18" hidden="1">#REF!</definedName>
    <definedName name="BEx76PNR8S4T4VUQS0KU58SEX0VN" localSheetId="13" hidden="1">#REF!</definedName>
    <definedName name="BEx76PNR8S4T4VUQS0KU58SEX0VN" localSheetId="14" hidden="1">#REF!</definedName>
    <definedName name="BEx76PNR8S4T4VUQS0KU58SEX0VN" localSheetId="15" hidden="1">#REF!</definedName>
    <definedName name="BEx76PNR8S4T4VUQS0KU58SEX0VN" hidden="1">#REF!</definedName>
    <definedName name="BEx76YY7ODSIKDD9VDF9TLTDM18I" localSheetId="20" hidden="1">#REF!</definedName>
    <definedName name="BEx76YY7ODSIKDD9VDF9TLTDM18I" localSheetId="18" hidden="1">#REF!</definedName>
    <definedName name="BEx76YY7ODSIKDD9VDF9TLTDM18I" localSheetId="13" hidden="1">#REF!</definedName>
    <definedName name="BEx76YY7ODSIKDD9VDF9TLTDM18I" localSheetId="14" hidden="1">#REF!</definedName>
    <definedName name="BEx76YY7ODSIKDD9VDF9TLTDM18I" localSheetId="15" hidden="1">#REF!</definedName>
    <definedName name="BEx76YY7ODSIKDD9VDF9TLTDM18I" hidden="1">#REF!</definedName>
    <definedName name="BEx7705E86I9B7DTKMMJMAFSYMUL" localSheetId="20" hidden="1">#REF!</definedName>
    <definedName name="BEx7705E86I9B7DTKMMJMAFSYMUL" localSheetId="18" hidden="1">#REF!</definedName>
    <definedName name="BEx7705E86I9B7DTKMMJMAFSYMUL" localSheetId="13" hidden="1">#REF!</definedName>
    <definedName name="BEx7705E86I9B7DTKMMJMAFSYMUL" localSheetId="14" hidden="1">#REF!</definedName>
    <definedName name="BEx7705E86I9B7DTKMMJMAFSYMUL" localSheetId="15" hidden="1">#REF!</definedName>
    <definedName name="BEx7705E86I9B7DTKMMJMAFSYMUL" hidden="1">#REF!</definedName>
    <definedName name="BEx7741OUGLA0WJQLQRUJSL4DE00" localSheetId="20" hidden="1">#REF!</definedName>
    <definedName name="BEx7741OUGLA0WJQLQRUJSL4DE00" localSheetId="18" hidden="1">#REF!</definedName>
    <definedName name="BEx7741OUGLA0WJQLQRUJSL4DE00" localSheetId="13" hidden="1">#REF!</definedName>
    <definedName name="BEx7741OUGLA0WJQLQRUJSL4DE00" localSheetId="14" hidden="1">#REF!</definedName>
    <definedName name="BEx7741OUGLA0WJQLQRUJSL4DE00" localSheetId="15" hidden="1">#REF!</definedName>
    <definedName name="BEx7741OUGLA0WJQLQRUJSL4DE00" hidden="1">#REF!</definedName>
    <definedName name="BEx774N83DXLJZ54Q42PWIJZ2DN1" localSheetId="20" hidden="1">#REF!</definedName>
    <definedName name="BEx774N83DXLJZ54Q42PWIJZ2DN1" localSheetId="18" hidden="1">#REF!</definedName>
    <definedName name="BEx774N83DXLJZ54Q42PWIJZ2DN1" localSheetId="13" hidden="1">#REF!</definedName>
    <definedName name="BEx774N83DXLJZ54Q42PWIJZ2DN1" localSheetId="14" hidden="1">#REF!</definedName>
    <definedName name="BEx774N83DXLJZ54Q42PWIJZ2DN1" localSheetId="15" hidden="1">#REF!</definedName>
    <definedName name="BEx774N83DXLJZ54Q42PWIJZ2DN1" hidden="1">#REF!</definedName>
    <definedName name="BEx779QNIY3061ZV9BR462WKEGRW" localSheetId="20" hidden="1">#REF!</definedName>
    <definedName name="BEx779QNIY3061ZV9BR462WKEGRW" localSheetId="18" hidden="1">#REF!</definedName>
    <definedName name="BEx779QNIY3061ZV9BR462WKEGRW" localSheetId="13" hidden="1">#REF!</definedName>
    <definedName name="BEx779QNIY3061ZV9BR462WKEGRW" localSheetId="14" hidden="1">#REF!</definedName>
    <definedName name="BEx779QNIY3061ZV9BR462WKEGRW" localSheetId="15" hidden="1">#REF!</definedName>
    <definedName name="BEx779QNIY3061ZV9BR462WKEGRW" hidden="1">#REF!</definedName>
    <definedName name="BEx77G19QU9A95CNHE6QMVSQR2T3" localSheetId="20" hidden="1">#REF!</definedName>
    <definedName name="BEx77G19QU9A95CNHE6QMVSQR2T3" localSheetId="18" hidden="1">#REF!</definedName>
    <definedName name="BEx77G19QU9A95CNHE6QMVSQR2T3" localSheetId="13" hidden="1">#REF!</definedName>
    <definedName name="BEx77G19QU9A95CNHE6QMVSQR2T3" localSheetId="14" hidden="1">#REF!</definedName>
    <definedName name="BEx77G19QU9A95CNHE6QMVSQR2T3" localSheetId="15" hidden="1">#REF!</definedName>
    <definedName name="BEx77G19QU9A95CNHE6QMVSQR2T3" hidden="1">#REF!</definedName>
    <definedName name="BEx77P0S3GVMS7BJUL9OWUGJ1B02" localSheetId="20" hidden="1">#REF!</definedName>
    <definedName name="BEx77P0S3GVMS7BJUL9OWUGJ1B02" localSheetId="18" hidden="1">#REF!</definedName>
    <definedName name="BEx77P0S3GVMS7BJUL9OWUGJ1B02" localSheetId="13" hidden="1">#REF!</definedName>
    <definedName name="BEx77P0S3GVMS7BJUL9OWUGJ1B02" localSheetId="14" hidden="1">#REF!</definedName>
    <definedName name="BEx77P0S3GVMS7BJUL9OWUGJ1B02" localSheetId="15" hidden="1">#REF!</definedName>
    <definedName name="BEx77P0S3GVMS7BJUL9OWUGJ1B02" hidden="1">#REF!</definedName>
    <definedName name="BEx77QDESURI6WW5582YXSK3A972" localSheetId="20" hidden="1">#REF!</definedName>
    <definedName name="BEx77QDESURI6WW5582YXSK3A972" localSheetId="18" hidden="1">#REF!</definedName>
    <definedName name="BEx77QDESURI6WW5582YXSK3A972" localSheetId="13" hidden="1">#REF!</definedName>
    <definedName name="BEx77QDESURI6WW5582YXSK3A972" localSheetId="14" hidden="1">#REF!</definedName>
    <definedName name="BEx77QDESURI6WW5582YXSK3A972" localSheetId="15" hidden="1">#REF!</definedName>
    <definedName name="BEx77QDESURI6WW5582YXSK3A972" hidden="1">#REF!</definedName>
    <definedName name="BEx77VBI9XOPFHKEWU5EHQ9J675Y" localSheetId="20" hidden="1">#REF!</definedName>
    <definedName name="BEx77VBI9XOPFHKEWU5EHQ9J675Y" localSheetId="18" hidden="1">#REF!</definedName>
    <definedName name="BEx77VBI9XOPFHKEWU5EHQ9J675Y" localSheetId="13" hidden="1">#REF!</definedName>
    <definedName name="BEx77VBI9XOPFHKEWU5EHQ9J675Y" localSheetId="14" hidden="1">#REF!</definedName>
    <definedName name="BEx77VBI9XOPFHKEWU5EHQ9J675Y" localSheetId="15" hidden="1">#REF!</definedName>
    <definedName name="BEx77VBI9XOPFHKEWU5EHQ9J675Y" hidden="1">#REF!</definedName>
    <definedName name="BEx7809GQOCLHSNH95VOYIX7P1TV" localSheetId="20" hidden="1">#REF!</definedName>
    <definedName name="BEx7809GQOCLHSNH95VOYIX7P1TV" localSheetId="18" hidden="1">#REF!</definedName>
    <definedName name="BEx7809GQOCLHSNH95VOYIX7P1TV" localSheetId="13" hidden="1">#REF!</definedName>
    <definedName name="BEx7809GQOCLHSNH95VOYIX7P1TV" localSheetId="14" hidden="1">#REF!</definedName>
    <definedName name="BEx7809GQOCLHSNH95VOYIX7P1TV" localSheetId="15" hidden="1">#REF!</definedName>
    <definedName name="BEx7809GQOCLHSNH95VOYIX7P1TV" hidden="1">#REF!</definedName>
    <definedName name="BEx780K8XAXUHGVZGZWQ74DK4CI3" localSheetId="20" hidden="1">#REF!</definedName>
    <definedName name="BEx780K8XAXUHGVZGZWQ74DK4CI3" localSheetId="18" hidden="1">#REF!</definedName>
    <definedName name="BEx780K8XAXUHGVZGZWQ74DK4CI3" localSheetId="13" hidden="1">#REF!</definedName>
    <definedName name="BEx780K8XAXUHGVZGZWQ74DK4CI3" localSheetId="14" hidden="1">#REF!</definedName>
    <definedName name="BEx780K8XAXUHGVZGZWQ74DK4CI3" localSheetId="15" hidden="1">#REF!</definedName>
    <definedName name="BEx780K8XAXUHGVZGZWQ74DK4CI3" hidden="1">#REF!</definedName>
    <definedName name="BEx78226TN58UE0CTY98YEDU0LSL" localSheetId="20" hidden="1">#REF!</definedName>
    <definedName name="BEx78226TN58UE0CTY98YEDU0LSL" localSheetId="18" hidden="1">#REF!</definedName>
    <definedName name="BEx78226TN58UE0CTY98YEDU0LSL" localSheetId="13" hidden="1">#REF!</definedName>
    <definedName name="BEx78226TN58UE0CTY98YEDU0LSL" localSheetId="14" hidden="1">#REF!</definedName>
    <definedName name="BEx78226TN58UE0CTY98YEDU0LSL" localSheetId="15" hidden="1">#REF!</definedName>
    <definedName name="BEx78226TN58UE0CTY98YEDU0LSL" hidden="1">#REF!</definedName>
    <definedName name="BEx7881ZZBWHRAX6W2GY19J8MGEQ" localSheetId="20" hidden="1">#REF!</definedName>
    <definedName name="BEx7881ZZBWHRAX6W2GY19J8MGEQ" localSheetId="18" hidden="1">#REF!</definedName>
    <definedName name="BEx7881ZZBWHRAX6W2GY19J8MGEQ" localSheetId="13" hidden="1">#REF!</definedName>
    <definedName name="BEx7881ZZBWHRAX6W2GY19J8MGEQ" localSheetId="14" hidden="1">#REF!</definedName>
    <definedName name="BEx7881ZZBWHRAX6W2GY19J8MGEQ" localSheetId="15" hidden="1">#REF!</definedName>
    <definedName name="BEx7881ZZBWHRAX6W2GY19J8MGEQ" hidden="1">#REF!</definedName>
    <definedName name="BEx78BSYINF85GYNSCIRD95PH86Q" localSheetId="20" hidden="1">#REF!</definedName>
    <definedName name="BEx78BSYINF85GYNSCIRD95PH86Q" localSheetId="18" hidden="1">#REF!</definedName>
    <definedName name="BEx78BSYINF85GYNSCIRD95PH86Q" localSheetId="13" hidden="1">#REF!</definedName>
    <definedName name="BEx78BSYINF85GYNSCIRD95PH86Q" localSheetId="14" hidden="1">#REF!</definedName>
    <definedName name="BEx78BSYINF85GYNSCIRD95PH86Q" localSheetId="15" hidden="1">#REF!</definedName>
    <definedName name="BEx78BSYINF85GYNSCIRD95PH86Q" hidden="1">#REF!</definedName>
    <definedName name="BEx78HHRIWDLHQX2LG0HWFRYEL1T" localSheetId="20" hidden="1">#REF!</definedName>
    <definedName name="BEx78HHRIWDLHQX2LG0HWFRYEL1T" localSheetId="18" hidden="1">#REF!</definedName>
    <definedName name="BEx78HHRIWDLHQX2LG0HWFRYEL1T" localSheetId="13" hidden="1">#REF!</definedName>
    <definedName name="BEx78HHRIWDLHQX2LG0HWFRYEL1T" localSheetId="14" hidden="1">#REF!</definedName>
    <definedName name="BEx78HHRIWDLHQX2LG0HWFRYEL1T" localSheetId="15" hidden="1">#REF!</definedName>
    <definedName name="BEx78HHRIWDLHQX2LG0HWFRYEL1T" hidden="1">#REF!</definedName>
    <definedName name="BEx78QC4X2YVM9K6MQRB2WJG36N3" localSheetId="20" hidden="1">#REF!</definedName>
    <definedName name="BEx78QC4X2YVM9K6MQRB2WJG36N3" localSheetId="18" hidden="1">#REF!</definedName>
    <definedName name="BEx78QC4X2YVM9K6MQRB2WJG36N3" localSheetId="13" hidden="1">#REF!</definedName>
    <definedName name="BEx78QC4X2YVM9K6MQRB2WJG36N3" localSheetId="14" hidden="1">#REF!</definedName>
    <definedName name="BEx78QC4X2YVM9K6MQRB2WJG36N3" localSheetId="15" hidden="1">#REF!</definedName>
    <definedName name="BEx78QC4X2YVM9K6MQRB2WJG36N3" hidden="1">#REF!</definedName>
    <definedName name="BEx78QMXZ2P1ZB3HJ9O50DWHCMXR" localSheetId="20" hidden="1">#REF!</definedName>
    <definedName name="BEx78QMXZ2P1ZB3HJ9O50DWHCMXR" localSheetId="18" hidden="1">#REF!</definedName>
    <definedName name="BEx78QMXZ2P1ZB3HJ9O50DWHCMXR" localSheetId="13" hidden="1">#REF!</definedName>
    <definedName name="BEx78QMXZ2P1ZB3HJ9O50DWHCMXR" localSheetId="14" hidden="1">#REF!</definedName>
    <definedName name="BEx78QMXZ2P1ZB3HJ9O50DWHCMXR" localSheetId="15" hidden="1">#REF!</definedName>
    <definedName name="BEx78QMXZ2P1ZB3HJ9O50DWHCMXR" hidden="1">#REF!</definedName>
    <definedName name="BEx78SFO5VR28677DWZEMDN7G86X" localSheetId="20" hidden="1">#REF!</definedName>
    <definedName name="BEx78SFO5VR28677DWZEMDN7G86X" localSheetId="18" hidden="1">#REF!</definedName>
    <definedName name="BEx78SFO5VR28677DWZEMDN7G86X" localSheetId="13" hidden="1">#REF!</definedName>
    <definedName name="BEx78SFO5VR28677DWZEMDN7G86X" localSheetId="14" hidden="1">#REF!</definedName>
    <definedName name="BEx78SFO5VR28677DWZEMDN7G86X" localSheetId="15" hidden="1">#REF!</definedName>
    <definedName name="BEx78SFO5VR28677DWZEMDN7G86X" hidden="1">#REF!</definedName>
    <definedName name="BEx78SFOYH1Z0ZDTO47W2M60TW6K" localSheetId="20" hidden="1">#REF!</definedName>
    <definedName name="BEx78SFOYH1Z0ZDTO47W2M60TW6K" localSheetId="18" hidden="1">#REF!</definedName>
    <definedName name="BEx78SFOYH1Z0ZDTO47W2M60TW6K" localSheetId="13" hidden="1">#REF!</definedName>
    <definedName name="BEx78SFOYH1Z0ZDTO47W2M60TW6K" localSheetId="14" hidden="1">#REF!</definedName>
    <definedName name="BEx78SFOYH1Z0ZDTO47W2M60TW6K" localSheetId="15" hidden="1">#REF!</definedName>
    <definedName name="BEx78SFOYH1Z0ZDTO47W2M60TW6K" hidden="1">#REF!</definedName>
    <definedName name="BEx7974EARYYX2ICWU0YC50VO5D8" localSheetId="20" hidden="1">#REF!</definedName>
    <definedName name="BEx7974EARYYX2ICWU0YC50VO5D8" localSheetId="18" hidden="1">#REF!</definedName>
    <definedName name="BEx7974EARYYX2ICWU0YC50VO5D8" localSheetId="13" hidden="1">#REF!</definedName>
    <definedName name="BEx7974EARYYX2ICWU0YC50VO5D8" localSheetId="14" hidden="1">#REF!</definedName>
    <definedName name="BEx7974EARYYX2ICWU0YC50VO5D8" localSheetId="15" hidden="1">#REF!</definedName>
    <definedName name="BEx7974EARYYX2ICWU0YC50VO5D8" hidden="1">#REF!</definedName>
    <definedName name="BEx79JK3E6JO8MX4O35A5G8NZCC8" localSheetId="20" hidden="1">#REF!</definedName>
    <definedName name="BEx79JK3E6JO8MX4O35A5G8NZCC8" localSheetId="18" hidden="1">#REF!</definedName>
    <definedName name="BEx79JK3E6JO8MX4O35A5G8NZCC8" localSheetId="13" hidden="1">#REF!</definedName>
    <definedName name="BEx79JK3E6JO8MX4O35A5G8NZCC8" localSheetId="14" hidden="1">#REF!</definedName>
    <definedName name="BEx79JK3E6JO8MX4O35A5G8NZCC8" localSheetId="15" hidden="1">#REF!</definedName>
    <definedName name="BEx79JK3E6JO8MX4O35A5G8NZCC8" hidden="1">#REF!</definedName>
    <definedName name="BEx79OCP4HQ6XP8EWNGEUDLOZBBS" localSheetId="20" hidden="1">#REF!</definedName>
    <definedName name="BEx79OCP4HQ6XP8EWNGEUDLOZBBS" localSheetId="18" hidden="1">#REF!</definedName>
    <definedName name="BEx79OCP4HQ6XP8EWNGEUDLOZBBS" localSheetId="13" hidden="1">#REF!</definedName>
    <definedName name="BEx79OCP4HQ6XP8EWNGEUDLOZBBS" localSheetId="14" hidden="1">#REF!</definedName>
    <definedName name="BEx79OCP4HQ6XP8EWNGEUDLOZBBS" localSheetId="15" hidden="1">#REF!</definedName>
    <definedName name="BEx79OCP4HQ6XP8EWNGEUDLOZBBS" hidden="1">#REF!</definedName>
    <definedName name="BEx79SEAYKUZB0H4LYBCD6WWJBG2" localSheetId="20" hidden="1">#REF!</definedName>
    <definedName name="BEx79SEAYKUZB0H4LYBCD6WWJBG2" localSheetId="18" hidden="1">#REF!</definedName>
    <definedName name="BEx79SEAYKUZB0H4LYBCD6WWJBG2" localSheetId="13" hidden="1">#REF!</definedName>
    <definedName name="BEx79SEAYKUZB0H4LYBCD6WWJBG2" localSheetId="14" hidden="1">#REF!</definedName>
    <definedName name="BEx79SEAYKUZB0H4LYBCD6WWJBG2" localSheetId="15" hidden="1">#REF!</definedName>
    <definedName name="BEx79SEAYKUZB0H4LYBCD6WWJBG2" hidden="1">#REF!</definedName>
    <definedName name="BEx79SJRHTLS9PYM69O9BWW1FMJK" localSheetId="20" hidden="1">#REF!</definedName>
    <definedName name="BEx79SJRHTLS9PYM69O9BWW1FMJK" localSheetId="18" hidden="1">#REF!</definedName>
    <definedName name="BEx79SJRHTLS9PYM69O9BWW1FMJK" localSheetId="13" hidden="1">#REF!</definedName>
    <definedName name="BEx79SJRHTLS9PYM69O9BWW1FMJK" localSheetId="14" hidden="1">#REF!</definedName>
    <definedName name="BEx79SJRHTLS9PYM69O9BWW1FMJK" localSheetId="15" hidden="1">#REF!</definedName>
    <definedName name="BEx79SJRHTLS9PYM69O9BWW1FMJK" hidden="1">#REF!</definedName>
    <definedName name="BEx79YJJLBELICW9F9FRYSCQ101L" localSheetId="20" hidden="1">#REF!</definedName>
    <definedName name="BEx79YJJLBELICW9F9FRYSCQ101L" localSheetId="18" hidden="1">#REF!</definedName>
    <definedName name="BEx79YJJLBELICW9F9FRYSCQ101L" localSheetId="13" hidden="1">#REF!</definedName>
    <definedName name="BEx79YJJLBELICW9F9FRYSCQ101L" localSheetId="14" hidden="1">#REF!</definedName>
    <definedName name="BEx79YJJLBELICW9F9FRYSCQ101L" localSheetId="15" hidden="1">#REF!</definedName>
    <definedName name="BEx79YJJLBELICW9F9FRYSCQ101L" hidden="1">#REF!</definedName>
    <definedName name="BEx79YUC7B0V77FSBGIRCY1BR4VK" localSheetId="20" hidden="1">#REF!</definedName>
    <definedName name="BEx79YUC7B0V77FSBGIRCY1BR4VK" localSheetId="18" hidden="1">#REF!</definedName>
    <definedName name="BEx79YUC7B0V77FSBGIRCY1BR4VK" localSheetId="13" hidden="1">#REF!</definedName>
    <definedName name="BEx79YUC7B0V77FSBGIRCY1BR4VK" localSheetId="14" hidden="1">#REF!</definedName>
    <definedName name="BEx79YUC7B0V77FSBGIRCY1BR4VK" localSheetId="15" hidden="1">#REF!</definedName>
    <definedName name="BEx79YUC7B0V77FSBGIRCY1BR4VK" hidden="1">#REF!</definedName>
    <definedName name="BEx7A06T3RC2891FUX05G3QPRAUE" localSheetId="20" hidden="1">#REF!</definedName>
    <definedName name="BEx7A06T3RC2891FUX05G3QPRAUE" localSheetId="18" hidden="1">#REF!</definedName>
    <definedName name="BEx7A06T3RC2891FUX05G3QPRAUE" localSheetId="13" hidden="1">#REF!</definedName>
    <definedName name="BEx7A06T3RC2891FUX05G3QPRAUE" localSheetId="14" hidden="1">#REF!</definedName>
    <definedName name="BEx7A06T3RC2891FUX05G3QPRAUE" localSheetId="15" hidden="1">#REF!</definedName>
    <definedName name="BEx7A06T3RC2891FUX05G3QPRAUE" hidden="1">#REF!</definedName>
    <definedName name="BEx7A9S3JA1X7FH4CFSQLTZC4691" localSheetId="20" hidden="1">#REF!</definedName>
    <definedName name="BEx7A9S3JA1X7FH4CFSQLTZC4691" localSheetId="18" hidden="1">#REF!</definedName>
    <definedName name="BEx7A9S3JA1X7FH4CFSQLTZC4691" localSheetId="13" hidden="1">#REF!</definedName>
    <definedName name="BEx7A9S3JA1X7FH4CFSQLTZC4691" localSheetId="14" hidden="1">#REF!</definedName>
    <definedName name="BEx7A9S3JA1X7FH4CFSQLTZC4691" localSheetId="15" hidden="1">#REF!</definedName>
    <definedName name="BEx7A9S3JA1X7FH4CFSQLTZC4691" hidden="1">#REF!</definedName>
    <definedName name="BEx7ABA2C9IWH5VSLVLLLCY62161" localSheetId="20" hidden="1">#REF!</definedName>
    <definedName name="BEx7ABA2C9IWH5VSLVLLLCY62161" localSheetId="18" hidden="1">#REF!</definedName>
    <definedName name="BEx7ABA2C9IWH5VSLVLLLCY62161" localSheetId="13" hidden="1">#REF!</definedName>
    <definedName name="BEx7ABA2C9IWH5VSLVLLLCY62161" localSheetId="14" hidden="1">#REF!</definedName>
    <definedName name="BEx7ABA2C9IWH5VSLVLLLCY62161" localSheetId="15" hidden="1">#REF!</definedName>
    <definedName name="BEx7ABA2C9IWH5VSLVLLLCY62161" hidden="1">#REF!</definedName>
    <definedName name="BEx7AE4LPLX8N85BYB0WCO5S7ZPV" localSheetId="20" hidden="1">#REF!</definedName>
    <definedName name="BEx7AE4LPLX8N85BYB0WCO5S7ZPV" localSheetId="18" hidden="1">#REF!</definedName>
    <definedName name="BEx7AE4LPLX8N85BYB0WCO5S7ZPV" localSheetId="13" hidden="1">#REF!</definedName>
    <definedName name="BEx7AE4LPLX8N85BYB0WCO5S7ZPV" localSheetId="14" hidden="1">#REF!</definedName>
    <definedName name="BEx7AE4LPLX8N85BYB0WCO5S7ZPV" localSheetId="15" hidden="1">#REF!</definedName>
    <definedName name="BEx7AE4LPLX8N85BYB0WCO5S7ZPV" hidden="1">#REF!</definedName>
    <definedName name="BEx7AR0EEP9O5JPPEKQWG1TC860T" localSheetId="20" hidden="1">#REF!</definedName>
    <definedName name="BEx7AR0EEP9O5JPPEKQWG1TC860T" localSheetId="18" hidden="1">#REF!</definedName>
    <definedName name="BEx7AR0EEP9O5JPPEKQWG1TC860T" localSheetId="13" hidden="1">#REF!</definedName>
    <definedName name="BEx7AR0EEP9O5JPPEKQWG1TC860T" localSheetId="14" hidden="1">#REF!</definedName>
    <definedName name="BEx7AR0EEP9O5JPPEKQWG1TC860T" localSheetId="15" hidden="1">#REF!</definedName>
    <definedName name="BEx7AR0EEP9O5JPPEKQWG1TC860T" hidden="1">#REF!</definedName>
    <definedName name="BEx7ASD1I654MEDCO6GGWA95PXSC" localSheetId="20" hidden="1">#REF!</definedName>
    <definedName name="BEx7ASD1I654MEDCO6GGWA95PXSC" localSheetId="18" hidden="1">#REF!</definedName>
    <definedName name="BEx7ASD1I654MEDCO6GGWA95PXSC" localSheetId="13" hidden="1">#REF!</definedName>
    <definedName name="BEx7ASD1I654MEDCO6GGWA95PXSC" localSheetId="14" hidden="1">#REF!</definedName>
    <definedName name="BEx7ASD1I654MEDCO6GGWA95PXSC" localSheetId="15" hidden="1">#REF!</definedName>
    <definedName name="BEx7ASD1I654MEDCO6GGWA95PXSC" hidden="1">#REF!</definedName>
    <definedName name="BEx7AURD3S7JGN4D3YK1QAG6TAFA" localSheetId="20" hidden="1">#REF!</definedName>
    <definedName name="BEx7AURD3S7JGN4D3YK1QAG6TAFA" localSheetId="18" hidden="1">#REF!</definedName>
    <definedName name="BEx7AURD3S7JGN4D3YK1QAG6TAFA" localSheetId="13" hidden="1">#REF!</definedName>
    <definedName name="BEx7AURD3S7JGN4D3YK1QAG6TAFA" localSheetId="14" hidden="1">#REF!</definedName>
    <definedName name="BEx7AURD3S7JGN4D3YK1QAG6TAFA" localSheetId="15" hidden="1">#REF!</definedName>
    <definedName name="BEx7AURD3S7JGN4D3YK1QAG6TAFA" hidden="1">#REF!</definedName>
    <definedName name="BEx7AVCX9S5RJP3NSZ4QM4E6ERDT" localSheetId="20" hidden="1">#REF!</definedName>
    <definedName name="BEx7AVCX9S5RJP3NSZ4QM4E6ERDT" localSheetId="18" hidden="1">#REF!</definedName>
    <definedName name="BEx7AVCX9S5RJP3NSZ4QM4E6ERDT" localSheetId="13" hidden="1">#REF!</definedName>
    <definedName name="BEx7AVCX9S5RJP3NSZ4QM4E6ERDT" localSheetId="14" hidden="1">#REF!</definedName>
    <definedName name="BEx7AVCX9S5RJP3NSZ4QM4E6ERDT" localSheetId="15" hidden="1">#REF!</definedName>
    <definedName name="BEx7AVCX9S5RJP3NSZ4QM4E6ERDT" hidden="1">#REF!</definedName>
    <definedName name="BEx7AVYIGP0930MV5JEBWRYCJN68" localSheetId="20" hidden="1">#REF!</definedName>
    <definedName name="BEx7AVYIGP0930MV5JEBWRYCJN68" localSheetId="18" hidden="1">#REF!</definedName>
    <definedName name="BEx7AVYIGP0930MV5JEBWRYCJN68" localSheetId="13" hidden="1">#REF!</definedName>
    <definedName name="BEx7AVYIGP0930MV5JEBWRYCJN68" localSheetId="14" hidden="1">#REF!</definedName>
    <definedName name="BEx7AVYIGP0930MV5JEBWRYCJN68" localSheetId="15" hidden="1">#REF!</definedName>
    <definedName name="BEx7AVYIGP0930MV5JEBWRYCJN68" hidden="1">#REF!</definedName>
    <definedName name="BEx7B6LH6917TXOSAAQ6U7HVF018" localSheetId="20" hidden="1">#REF!</definedName>
    <definedName name="BEx7B6LH6917TXOSAAQ6U7HVF018" localSheetId="18" hidden="1">#REF!</definedName>
    <definedName name="BEx7B6LH6917TXOSAAQ6U7HVF018" localSheetId="13" hidden="1">#REF!</definedName>
    <definedName name="BEx7B6LH6917TXOSAAQ6U7HVF018" localSheetId="14" hidden="1">#REF!</definedName>
    <definedName name="BEx7B6LH6917TXOSAAQ6U7HVF018" localSheetId="15" hidden="1">#REF!</definedName>
    <definedName name="BEx7B6LH6917TXOSAAQ6U7HVF018" hidden="1">#REF!</definedName>
    <definedName name="BEx7BN8E88JR3K1BSLAZRPSFPQ9L" localSheetId="20" hidden="1">#REF!</definedName>
    <definedName name="BEx7BN8E88JR3K1BSLAZRPSFPQ9L" localSheetId="18" hidden="1">#REF!</definedName>
    <definedName name="BEx7BN8E88JR3K1BSLAZRPSFPQ9L" localSheetId="13" hidden="1">#REF!</definedName>
    <definedName name="BEx7BN8E88JR3K1BSLAZRPSFPQ9L" localSheetId="14" hidden="1">#REF!</definedName>
    <definedName name="BEx7BN8E88JR3K1BSLAZRPSFPQ9L" localSheetId="15" hidden="1">#REF!</definedName>
    <definedName name="BEx7BN8E88JR3K1BSLAZRPSFPQ9L" hidden="1">#REF!</definedName>
    <definedName name="BEx7BP14RMS3638K85OM4NCYLRHG" localSheetId="20" hidden="1">#REF!</definedName>
    <definedName name="BEx7BP14RMS3638K85OM4NCYLRHG" localSheetId="18" hidden="1">#REF!</definedName>
    <definedName name="BEx7BP14RMS3638K85OM4NCYLRHG" localSheetId="13" hidden="1">#REF!</definedName>
    <definedName name="BEx7BP14RMS3638K85OM4NCYLRHG" localSheetId="14" hidden="1">#REF!</definedName>
    <definedName name="BEx7BP14RMS3638K85OM4NCYLRHG" localSheetId="15" hidden="1">#REF!</definedName>
    <definedName name="BEx7BP14RMS3638K85OM4NCYLRHG" hidden="1">#REF!</definedName>
    <definedName name="BEx7BPXFZXJ79FQ0E8AQE21PGVHA" localSheetId="20" hidden="1">#REF!</definedName>
    <definedName name="BEx7BPXFZXJ79FQ0E8AQE21PGVHA" localSheetId="18" hidden="1">#REF!</definedName>
    <definedName name="BEx7BPXFZXJ79FQ0E8AQE21PGVHA" localSheetId="13" hidden="1">#REF!</definedName>
    <definedName name="BEx7BPXFZXJ79FQ0E8AQE21PGVHA" localSheetId="14" hidden="1">#REF!</definedName>
    <definedName name="BEx7BPXFZXJ79FQ0E8AQE21PGVHA" localSheetId="15" hidden="1">#REF!</definedName>
    <definedName name="BEx7BPXFZXJ79FQ0E8AQE21PGVHA" hidden="1">#REF!</definedName>
    <definedName name="BEx7C04AM39DQMC1TIX7CFZ2ADHX" localSheetId="20" hidden="1">#REF!</definedName>
    <definedName name="BEx7C04AM39DQMC1TIX7CFZ2ADHX" localSheetId="18" hidden="1">#REF!</definedName>
    <definedName name="BEx7C04AM39DQMC1TIX7CFZ2ADHX" localSheetId="13" hidden="1">#REF!</definedName>
    <definedName name="BEx7C04AM39DQMC1TIX7CFZ2ADHX" localSheetId="14" hidden="1">#REF!</definedName>
    <definedName name="BEx7C04AM39DQMC1TIX7CFZ2ADHX" localSheetId="15" hidden="1">#REF!</definedName>
    <definedName name="BEx7C04AM39DQMC1TIX7CFZ2ADHX" hidden="1">#REF!</definedName>
    <definedName name="BEx7C346X4AX2J1QPM4NBC7JL5W9" localSheetId="20" hidden="1">#REF!</definedName>
    <definedName name="BEx7C346X4AX2J1QPM4NBC7JL5W9" localSheetId="18" hidden="1">#REF!</definedName>
    <definedName name="BEx7C346X4AX2J1QPM4NBC7JL5W9" localSheetId="13" hidden="1">#REF!</definedName>
    <definedName name="BEx7C346X4AX2J1QPM4NBC7JL5W9" localSheetId="14" hidden="1">#REF!</definedName>
    <definedName name="BEx7C346X4AX2J1QPM4NBC7JL5W9" localSheetId="15" hidden="1">#REF!</definedName>
    <definedName name="BEx7C346X4AX2J1QPM4NBC7JL5W9" hidden="1">#REF!</definedName>
    <definedName name="BEx7C40F0PQURHPI6YQ39NFIR86Z" localSheetId="20" hidden="1">#REF!</definedName>
    <definedName name="BEx7C40F0PQURHPI6YQ39NFIR86Z" localSheetId="18" hidden="1">#REF!</definedName>
    <definedName name="BEx7C40F0PQURHPI6YQ39NFIR86Z" localSheetId="13" hidden="1">#REF!</definedName>
    <definedName name="BEx7C40F0PQURHPI6YQ39NFIR86Z" localSheetId="14" hidden="1">#REF!</definedName>
    <definedName name="BEx7C40F0PQURHPI6YQ39NFIR86Z" localSheetId="15" hidden="1">#REF!</definedName>
    <definedName name="BEx7C40F0PQURHPI6YQ39NFIR86Z" hidden="1">#REF!</definedName>
    <definedName name="BEx7C7B9VCY7N0H7N1NH6HNNH724" localSheetId="20" hidden="1">#REF!</definedName>
    <definedName name="BEx7C7B9VCY7N0H7N1NH6HNNH724" localSheetId="18" hidden="1">#REF!</definedName>
    <definedName name="BEx7C7B9VCY7N0H7N1NH6HNNH724" localSheetId="13" hidden="1">#REF!</definedName>
    <definedName name="BEx7C7B9VCY7N0H7N1NH6HNNH724" localSheetId="14" hidden="1">#REF!</definedName>
    <definedName name="BEx7C7B9VCY7N0H7N1NH6HNNH724" localSheetId="15" hidden="1">#REF!</definedName>
    <definedName name="BEx7C7B9VCY7N0H7N1NH6HNNH724" hidden="1">#REF!</definedName>
    <definedName name="BEx7C93VR7SYRIJS1JO8YZKSFAW9" localSheetId="20" hidden="1">#REF!</definedName>
    <definedName name="BEx7C93VR7SYRIJS1JO8YZKSFAW9" localSheetId="18" hidden="1">#REF!</definedName>
    <definedName name="BEx7C93VR7SYRIJS1JO8YZKSFAW9" localSheetId="13" hidden="1">#REF!</definedName>
    <definedName name="BEx7C93VR7SYRIJS1JO8YZKSFAW9" localSheetId="14" hidden="1">#REF!</definedName>
    <definedName name="BEx7C93VR7SYRIJS1JO8YZKSFAW9" localSheetId="15" hidden="1">#REF!</definedName>
    <definedName name="BEx7C93VR7SYRIJS1JO8YZKSFAW9" hidden="1">#REF!</definedName>
    <definedName name="BEx7CCPC6R1KQQZ2JQU6EFI1G0RM" localSheetId="20" hidden="1">#REF!</definedName>
    <definedName name="BEx7CCPC6R1KQQZ2JQU6EFI1G0RM" localSheetId="18" hidden="1">#REF!</definedName>
    <definedName name="BEx7CCPC6R1KQQZ2JQU6EFI1G0RM" localSheetId="13" hidden="1">#REF!</definedName>
    <definedName name="BEx7CCPC6R1KQQZ2JQU6EFI1G0RM" localSheetId="14" hidden="1">#REF!</definedName>
    <definedName name="BEx7CCPC6R1KQQZ2JQU6EFI1G0RM" localSheetId="15" hidden="1">#REF!</definedName>
    <definedName name="BEx7CCPC6R1KQQZ2JQU6EFI1G0RM" hidden="1">#REF!</definedName>
    <definedName name="BEx7CIJST9GLS2QD383UK7VUDTGL" localSheetId="20" hidden="1">#REF!</definedName>
    <definedName name="BEx7CIJST9GLS2QD383UK7VUDTGL" localSheetId="18" hidden="1">#REF!</definedName>
    <definedName name="BEx7CIJST9GLS2QD383UK7VUDTGL" localSheetId="13" hidden="1">#REF!</definedName>
    <definedName name="BEx7CIJST9GLS2QD383UK7VUDTGL" localSheetId="14" hidden="1">#REF!</definedName>
    <definedName name="BEx7CIJST9GLS2QD383UK7VUDTGL" localSheetId="15" hidden="1">#REF!</definedName>
    <definedName name="BEx7CIJST9GLS2QD383UK7VUDTGL" hidden="1">#REF!</definedName>
    <definedName name="BEx7CO8T2XKC7GHDSYNAWTZ9L7YR" localSheetId="20" hidden="1">#REF!</definedName>
    <definedName name="BEx7CO8T2XKC7GHDSYNAWTZ9L7YR" localSheetId="18" hidden="1">#REF!</definedName>
    <definedName name="BEx7CO8T2XKC7GHDSYNAWTZ9L7YR" localSheetId="13" hidden="1">#REF!</definedName>
    <definedName name="BEx7CO8T2XKC7GHDSYNAWTZ9L7YR" localSheetId="14" hidden="1">#REF!</definedName>
    <definedName name="BEx7CO8T2XKC7GHDSYNAWTZ9L7YR" localSheetId="15" hidden="1">#REF!</definedName>
    <definedName name="BEx7CO8T2XKC7GHDSYNAWTZ9L7YR" hidden="1">#REF!</definedName>
    <definedName name="BEx7CW1CF00DO8A36UNC2X7K65C2" localSheetId="20" hidden="1">#REF!</definedName>
    <definedName name="BEx7CW1CF00DO8A36UNC2X7K65C2" localSheetId="18" hidden="1">#REF!</definedName>
    <definedName name="BEx7CW1CF00DO8A36UNC2X7K65C2" localSheetId="13" hidden="1">#REF!</definedName>
    <definedName name="BEx7CW1CF00DO8A36UNC2X7K65C2" localSheetId="14" hidden="1">#REF!</definedName>
    <definedName name="BEx7CW1CF00DO8A36UNC2X7K65C2" localSheetId="15" hidden="1">#REF!</definedName>
    <definedName name="BEx7CW1CF00DO8A36UNC2X7K65C2" hidden="1">#REF!</definedName>
    <definedName name="BEx7CW6NFRL2P4XWP0MWHIYA97KF" localSheetId="20" hidden="1">#REF!</definedName>
    <definedName name="BEx7CW6NFRL2P4XWP0MWHIYA97KF" localSheetId="18" hidden="1">#REF!</definedName>
    <definedName name="BEx7CW6NFRL2P4XWP0MWHIYA97KF" localSheetId="13" hidden="1">#REF!</definedName>
    <definedName name="BEx7CW6NFRL2P4XWP0MWHIYA97KF" localSheetId="14" hidden="1">#REF!</definedName>
    <definedName name="BEx7CW6NFRL2P4XWP0MWHIYA97KF" localSheetId="15" hidden="1">#REF!</definedName>
    <definedName name="BEx7CW6NFRL2P4XWP0MWHIYA97KF" hidden="1">#REF!</definedName>
    <definedName name="BEx7CZXN83U7XFVGG1P1N6ZCQK7U" localSheetId="20" hidden="1">#REF!</definedName>
    <definedName name="BEx7CZXN83U7XFVGG1P1N6ZCQK7U" localSheetId="18" hidden="1">#REF!</definedName>
    <definedName name="BEx7CZXN83U7XFVGG1P1N6ZCQK7U" localSheetId="13" hidden="1">#REF!</definedName>
    <definedName name="BEx7CZXN83U7XFVGG1P1N6ZCQK7U" localSheetId="14" hidden="1">#REF!</definedName>
    <definedName name="BEx7CZXN83U7XFVGG1P1N6ZCQK7U" localSheetId="15" hidden="1">#REF!</definedName>
    <definedName name="BEx7CZXN83U7XFVGG1P1N6ZCQK7U" hidden="1">#REF!</definedName>
    <definedName name="BEx7D14R4J25CLH301NHMGU8FSWM" localSheetId="20" hidden="1">#REF!</definedName>
    <definedName name="BEx7D14R4J25CLH301NHMGU8FSWM" localSheetId="18" hidden="1">#REF!</definedName>
    <definedName name="BEx7D14R4J25CLH301NHMGU8FSWM" localSheetId="13" hidden="1">#REF!</definedName>
    <definedName name="BEx7D14R4J25CLH301NHMGU8FSWM" localSheetId="14" hidden="1">#REF!</definedName>
    <definedName name="BEx7D14R4J25CLH301NHMGU8FSWM" localSheetId="15" hidden="1">#REF!</definedName>
    <definedName name="BEx7D14R4J25CLH301NHMGU8FSWM" hidden="1">#REF!</definedName>
    <definedName name="BEx7D38BE0Z9QLQBDMGARM9USFPM" localSheetId="20" hidden="1">#REF!</definedName>
    <definedName name="BEx7D38BE0Z9QLQBDMGARM9USFPM" localSheetId="18" hidden="1">#REF!</definedName>
    <definedName name="BEx7D38BE0Z9QLQBDMGARM9USFPM" localSheetId="13" hidden="1">#REF!</definedName>
    <definedName name="BEx7D38BE0Z9QLQBDMGARM9USFPM" localSheetId="14" hidden="1">#REF!</definedName>
    <definedName name="BEx7D38BE0Z9QLQBDMGARM9USFPM" localSheetId="15" hidden="1">#REF!</definedName>
    <definedName name="BEx7D38BE0Z9QLQBDMGARM9USFPM" hidden="1">#REF!</definedName>
    <definedName name="BEx7D5RWKRS4W71J4NZ6ZSFHPKFT" localSheetId="20" hidden="1">#REF!</definedName>
    <definedName name="BEx7D5RWKRS4W71J4NZ6ZSFHPKFT" localSheetId="18" hidden="1">#REF!</definedName>
    <definedName name="BEx7D5RWKRS4W71J4NZ6ZSFHPKFT" localSheetId="13" hidden="1">#REF!</definedName>
    <definedName name="BEx7D5RWKRS4W71J4NZ6ZSFHPKFT" localSheetId="14" hidden="1">#REF!</definedName>
    <definedName name="BEx7D5RWKRS4W71J4NZ6ZSFHPKFT" localSheetId="15" hidden="1">#REF!</definedName>
    <definedName name="BEx7D5RWKRS4W71J4NZ6ZSFHPKFT" hidden="1">#REF!</definedName>
    <definedName name="BEx7D8H1TPOX1UN17QZYEV7Q58GA" localSheetId="20" hidden="1">#REF!</definedName>
    <definedName name="BEx7D8H1TPOX1UN17QZYEV7Q58GA" localSheetId="18" hidden="1">#REF!</definedName>
    <definedName name="BEx7D8H1TPOX1UN17QZYEV7Q58GA" localSheetId="13" hidden="1">#REF!</definedName>
    <definedName name="BEx7D8H1TPOX1UN17QZYEV7Q58GA" localSheetId="14" hidden="1">#REF!</definedName>
    <definedName name="BEx7D8H1TPOX1UN17QZYEV7Q58GA" localSheetId="15" hidden="1">#REF!</definedName>
    <definedName name="BEx7D8H1TPOX1UN17QZYEV7Q58GA" hidden="1">#REF!</definedName>
    <definedName name="BEx7DGF13H2074LRWFZQ45PZ6JPX" localSheetId="20" hidden="1">#REF!</definedName>
    <definedName name="BEx7DGF13H2074LRWFZQ45PZ6JPX" localSheetId="18" hidden="1">#REF!</definedName>
    <definedName name="BEx7DGF13H2074LRWFZQ45PZ6JPX" localSheetId="13" hidden="1">#REF!</definedName>
    <definedName name="BEx7DGF13H2074LRWFZQ45PZ6JPX" localSheetId="14" hidden="1">#REF!</definedName>
    <definedName name="BEx7DGF13H2074LRWFZQ45PZ6JPX" localSheetId="15" hidden="1">#REF!</definedName>
    <definedName name="BEx7DGF13H2074LRWFZQ45PZ6JPX" hidden="1">#REF!</definedName>
    <definedName name="BEx7DHBE0SOC5KXWWQ73WUDBRX8J" localSheetId="20" hidden="1">#REF!</definedName>
    <definedName name="BEx7DHBE0SOC5KXWWQ73WUDBRX8J" localSheetId="18" hidden="1">#REF!</definedName>
    <definedName name="BEx7DHBE0SOC5KXWWQ73WUDBRX8J" localSheetId="13" hidden="1">#REF!</definedName>
    <definedName name="BEx7DHBE0SOC5KXWWQ73WUDBRX8J" localSheetId="14" hidden="1">#REF!</definedName>
    <definedName name="BEx7DHBE0SOC5KXWWQ73WUDBRX8J" localSheetId="15" hidden="1">#REF!</definedName>
    <definedName name="BEx7DHBE0SOC5KXWWQ73WUDBRX8J" hidden="1">#REF!</definedName>
    <definedName name="BEx7DKWUXEDIISSX4GDD4YYT887F" localSheetId="20" hidden="1">#REF!</definedName>
    <definedName name="BEx7DKWUXEDIISSX4GDD4YYT887F" localSheetId="18" hidden="1">#REF!</definedName>
    <definedName name="BEx7DKWUXEDIISSX4GDD4YYT887F" localSheetId="13" hidden="1">#REF!</definedName>
    <definedName name="BEx7DKWUXEDIISSX4GDD4YYT887F" localSheetId="14" hidden="1">#REF!</definedName>
    <definedName name="BEx7DKWUXEDIISSX4GDD4YYT887F" localSheetId="15" hidden="1">#REF!</definedName>
    <definedName name="BEx7DKWUXEDIISSX4GDD4YYT887F" hidden="1">#REF!</definedName>
    <definedName name="BEx7DMUYR2HC26WW7AOB1TULERMB" localSheetId="20" hidden="1">#REF!</definedName>
    <definedName name="BEx7DMUYR2HC26WW7AOB1TULERMB" localSheetId="18" hidden="1">#REF!</definedName>
    <definedName name="BEx7DMUYR2HC26WW7AOB1TULERMB" localSheetId="13" hidden="1">#REF!</definedName>
    <definedName name="BEx7DMUYR2HC26WW7AOB1TULERMB" localSheetId="14" hidden="1">#REF!</definedName>
    <definedName name="BEx7DMUYR2HC26WW7AOB1TULERMB" localSheetId="15" hidden="1">#REF!</definedName>
    <definedName name="BEx7DMUYR2HC26WW7AOB1TULERMB" hidden="1">#REF!</definedName>
    <definedName name="BEx7DVJTRV44IMJIBFXELE67SZ7S" localSheetId="20" hidden="1">#REF!</definedName>
    <definedName name="BEx7DVJTRV44IMJIBFXELE67SZ7S" localSheetId="18" hidden="1">#REF!</definedName>
    <definedName name="BEx7DVJTRV44IMJIBFXELE67SZ7S" localSheetId="13" hidden="1">#REF!</definedName>
    <definedName name="BEx7DVJTRV44IMJIBFXELE67SZ7S" localSheetId="14" hidden="1">#REF!</definedName>
    <definedName name="BEx7DVJTRV44IMJIBFXELE67SZ7S" localSheetId="15" hidden="1">#REF!</definedName>
    <definedName name="BEx7DVJTRV44IMJIBFXELE67SZ7S" hidden="1">#REF!</definedName>
    <definedName name="BEx7DVUMFCI5INHMVFIJ44RTTSTT" localSheetId="20" hidden="1">#REF!</definedName>
    <definedName name="BEx7DVUMFCI5INHMVFIJ44RTTSTT" localSheetId="18" hidden="1">#REF!</definedName>
    <definedName name="BEx7DVUMFCI5INHMVFIJ44RTTSTT" localSheetId="13" hidden="1">#REF!</definedName>
    <definedName name="BEx7DVUMFCI5INHMVFIJ44RTTSTT" localSheetId="14" hidden="1">#REF!</definedName>
    <definedName name="BEx7DVUMFCI5INHMVFIJ44RTTSTT" localSheetId="15" hidden="1">#REF!</definedName>
    <definedName name="BEx7DVUMFCI5INHMVFIJ44RTTSTT" hidden="1">#REF!</definedName>
    <definedName name="BEx7E2QT2U8THYOKBPXONB1B47WH" localSheetId="20" hidden="1">#REF!</definedName>
    <definedName name="BEx7E2QT2U8THYOKBPXONB1B47WH" localSheetId="18" hidden="1">#REF!</definedName>
    <definedName name="BEx7E2QT2U8THYOKBPXONB1B47WH" localSheetId="13" hidden="1">#REF!</definedName>
    <definedName name="BEx7E2QT2U8THYOKBPXONB1B47WH" localSheetId="14" hidden="1">#REF!</definedName>
    <definedName name="BEx7E2QT2U8THYOKBPXONB1B47WH" localSheetId="15" hidden="1">#REF!</definedName>
    <definedName name="BEx7E2QT2U8THYOKBPXONB1B47WH" hidden="1">#REF!</definedName>
    <definedName name="BEx7E5QP7W6UKO74F5Y0VJ741HS5" localSheetId="20" hidden="1">#REF!</definedName>
    <definedName name="BEx7E5QP7W6UKO74F5Y0VJ741HS5" localSheetId="18" hidden="1">#REF!</definedName>
    <definedName name="BEx7E5QP7W6UKO74F5Y0VJ741HS5" localSheetId="13" hidden="1">#REF!</definedName>
    <definedName name="BEx7E5QP7W6UKO74F5Y0VJ741HS5" localSheetId="14" hidden="1">#REF!</definedName>
    <definedName name="BEx7E5QP7W6UKO74F5Y0VJ741HS5" localSheetId="15" hidden="1">#REF!</definedName>
    <definedName name="BEx7E5QP7W6UKO74F5Y0VJ741HS5" hidden="1">#REF!</definedName>
    <definedName name="BEx7E6N29HGH3I47AFB2DCS6MVS6" localSheetId="20" hidden="1">#REF!</definedName>
    <definedName name="BEx7E6N29HGH3I47AFB2DCS6MVS6" localSheetId="18" hidden="1">#REF!</definedName>
    <definedName name="BEx7E6N29HGH3I47AFB2DCS6MVS6" localSheetId="13" hidden="1">#REF!</definedName>
    <definedName name="BEx7E6N29HGH3I47AFB2DCS6MVS6" localSheetId="14" hidden="1">#REF!</definedName>
    <definedName name="BEx7E6N29HGH3I47AFB2DCS6MVS6" localSheetId="15" hidden="1">#REF!</definedName>
    <definedName name="BEx7E6N29HGH3I47AFB2DCS6MVS6" hidden="1">#REF!</definedName>
    <definedName name="BEx7EBA8IYHQKT7IQAOAML660SYA" localSheetId="20" hidden="1">#REF!</definedName>
    <definedName name="BEx7EBA8IYHQKT7IQAOAML660SYA" localSheetId="18" hidden="1">#REF!</definedName>
    <definedName name="BEx7EBA8IYHQKT7IQAOAML660SYA" localSheetId="13" hidden="1">#REF!</definedName>
    <definedName name="BEx7EBA8IYHQKT7IQAOAML660SYA" localSheetId="14" hidden="1">#REF!</definedName>
    <definedName name="BEx7EBA8IYHQKT7IQAOAML660SYA" localSheetId="15" hidden="1">#REF!</definedName>
    <definedName name="BEx7EBA8IYHQKT7IQAOAML660SYA" hidden="1">#REF!</definedName>
    <definedName name="BEx7EI6C8MCRZFEQYUBE5FSUTIHK" localSheetId="20" hidden="1">#REF!</definedName>
    <definedName name="BEx7EI6C8MCRZFEQYUBE5FSUTIHK" localSheetId="18" hidden="1">#REF!</definedName>
    <definedName name="BEx7EI6C8MCRZFEQYUBE5FSUTIHK" localSheetId="13" hidden="1">#REF!</definedName>
    <definedName name="BEx7EI6C8MCRZFEQYUBE5FSUTIHK" localSheetId="14" hidden="1">#REF!</definedName>
    <definedName name="BEx7EI6C8MCRZFEQYUBE5FSUTIHK" localSheetId="15" hidden="1">#REF!</definedName>
    <definedName name="BEx7EI6C8MCRZFEQYUBE5FSUTIHK" hidden="1">#REF!</definedName>
    <definedName name="BEx7EI6DL1Z6UWLFBXAKVGZTKHWJ" localSheetId="20" hidden="1">#REF!</definedName>
    <definedName name="BEx7EI6DL1Z6UWLFBXAKVGZTKHWJ" localSheetId="18" hidden="1">#REF!</definedName>
    <definedName name="BEx7EI6DL1Z6UWLFBXAKVGZTKHWJ" localSheetId="13" hidden="1">#REF!</definedName>
    <definedName name="BEx7EI6DL1Z6UWLFBXAKVGZTKHWJ" localSheetId="14" hidden="1">#REF!</definedName>
    <definedName name="BEx7EI6DL1Z6UWLFBXAKVGZTKHWJ" localSheetId="15" hidden="1">#REF!</definedName>
    <definedName name="BEx7EI6DL1Z6UWLFBXAKVGZTKHWJ" hidden="1">#REF!</definedName>
    <definedName name="BEx7EQKHX7GZYOLXRDU534TT4H64" localSheetId="20" hidden="1">#REF!</definedName>
    <definedName name="BEx7EQKHX7GZYOLXRDU534TT4H64" localSheetId="18" hidden="1">#REF!</definedName>
    <definedName name="BEx7EQKHX7GZYOLXRDU534TT4H64" localSheetId="13" hidden="1">#REF!</definedName>
    <definedName name="BEx7EQKHX7GZYOLXRDU534TT4H64" localSheetId="14" hidden="1">#REF!</definedName>
    <definedName name="BEx7EQKHX7GZYOLXRDU534TT4H64" localSheetId="15" hidden="1">#REF!</definedName>
    <definedName name="BEx7EQKHX7GZYOLXRDU534TT4H64" hidden="1">#REF!</definedName>
    <definedName name="BEx7ETV6L1TM7JSXJIGK3FC6RVZW" localSheetId="20" hidden="1">#REF!</definedName>
    <definedName name="BEx7ETV6L1TM7JSXJIGK3FC6RVZW" localSheetId="18" hidden="1">#REF!</definedName>
    <definedName name="BEx7ETV6L1TM7JSXJIGK3FC6RVZW" localSheetId="13" hidden="1">#REF!</definedName>
    <definedName name="BEx7ETV6L1TM7JSXJIGK3FC6RVZW" localSheetId="14" hidden="1">#REF!</definedName>
    <definedName name="BEx7ETV6L1TM7JSXJIGK3FC6RVZW" localSheetId="15" hidden="1">#REF!</definedName>
    <definedName name="BEx7ETV6L1TM7JSXJIGK3FC6RVZW" hidden="1">#REF!</definedName>
    <definedName name="BEx7EYYLHMBYQTH6I377FCQS7CSX" localSheetId="20" hidden="1">#REF!</definedName>
    <definedName name="BEx7EYYLHMBYQTH6I377FCQS7CSX" localSheetId="18" hidden="1">#REF!</definedName>
    <definedName name="BEx7EYYLHMBYQTH6I377FCQS7CSX" localSheetId="13" hidden="1">#REF!</definedName>
    <definedName name="BEx7EYYLHMBYQTH6I377FCQS7CSX" localSheetId="14" hidden="1">#REF!</definedName>
    <definedName name="BEx7EYYLHMBYQTH6I377FCQS7CSX" localSheetId="15" hidden="1">#REF!</definedName>
    <definedName name="BEx7EYYLHMBYQTH6I377FCQS7CSX" hidden="1">#REF!</definedName>
    <definedName name="BEx7FCLG1RYI2SNOU1Y2GQZNZSWA" localSheetId="20" hidden="1">#REF!</definedName>
    <definedName name="BEx7FCLG1RYI2SNOU1Y2GQZNZSWA" localSheetId="18" hidden="1">#REF!</definedName>
    <definedName name="BEx7FCLG1RYI2SNOU1Y2GQZNZSWA" localSheetId="13" hidden="1">#REF!</definedName>
    <definedName name="BEx7FCLG1RYI2SNOU1Y2GQZNZSWA" localSheetId="14" hidden="1">#REF!</definedName>
    <definedName name="BEx7FCLG1RYI2SNOU1Y2GQZNZSWA" localSheetId="15" hidden="1">#REF!</definedName>
    <definedName name="BEx7FCLG1RYI2SNOU1Y2GQZNZSWA" hidden="1">#REF!</definedName>
    <definedName name="BEx7FN32ZGWOAA4TTH79KINTDWR9" localSheetId="20" hidden="1">#REF!</definedName>
    <definedName name="BEx7FN32ZGWOAA4TTH79KINTDWR9" localSheetId="18" hidden="1">#REF!</definedName>
    <definedName name="BEx7FN32ZGWOAA4TTH79KINTDWR9" localSheetId="13" hidden="1">#REF!</definedName>
    <definedName name="BEx7FN32ZGWOAA4TTH79KINTDWR9" localSheetId="14" hidden="1">#REF!</definedName>
    <definedName name="BEx7FN32ZGWOAA4TTH79KINTDWR9" localSheetId="15" hidden="1">#REF!</definedName>
    <definedName name="BEx7FN32ZGWOAA4TTH79KINTDWR9" hidden="1">#REF!</definedName>
    <definedName name="BEx7FV0WJHXL6X5JNQ2ZX45PX49P" localSheetId="20" hidden="1">#REF!</definedName>
    <definedName name="BEx7FV0WJHXL6X5JNQ2ZX45PX49P" localSheetId="18" hidden="1">#REF!</definedName>
    <definedName name="BEx7FV0WJHXL6X5JNQ2ZX45PX49P" localSheetId="13" hidden="1">#REF!</definedName>
    <definedName name="BEx7FV0WJHXL6X5JNQ2ZX45PX49P" localSheetId="14" hidden="1">#REF!</definedName>
    <definedName name="BEx7FV0WJHXL6X5JNQ2ZX45PX49P" localSheetId="15" hidden="1">#REF!</definedName>
    <definedName name="BEx7FV0WJHXL6X5JNQ2ZX45PX49P" hidden="1">#REF!</definedName>
    <definedName name="BEx7G82CKM3NIY1PHNFK28M09PCH" localSheetId="20" hidden="1">#REF!</definedName>
    <definedName name="BEx7G82CKM3NIY1PHNFK28M09PCH" localSheetId="18" hidden="1">#REF!</definedName>
    <definedName name="BEx7G82CKM3NIY1PHNFK28M09PCH" localSheetId="13" hidden="1">#REF!</definedName>
    <definedName name="BEx7G82CKM3NIY1PHNFK28M09PCH" localSheetId="14" hidden="1">#REF!</definedName>
    <definedName name="BEx7G82CKM3NIY1PHNFK28M09PCH" localSheetId="15" hidden="1">#REF!</definedName>
    <definedName name="BEx7G82CKM3NIY1PHNFK28M09PCH" hidden="1">#REF!</definedName>
    <definedName name="BEx7GR3ENYWRXXS5IT0UMEGOLGUH" localSheetId="20" hidden="1">#REF!</definedName>
    <definedName name="BEx7GR3ENYWRXXS5IT0UMEGOLGUH" localSheetId="18" hidden="1">#REF!</definedName>
    <definedName name="BEx7GR3ENYWRXXS5IT0UMEGOLGUH" localSheetId="13" hidden="1">#REF!</definedName>
    <definedName name="BEx7GR3ENYWRXXS5IT0UMEGOLGUH" localSheetId="14" hidden="1">#REF!</definedName>
    <definedName name="BEx7GR3ENYWRXXS5IT0UMEGOLGUH" localSheetId="15" hidden="1">#REF!</definedName>
    <definedName name="BEx7GR3ENYWRXXS5IT0UMEGOLGUH" hidden="1">#REF!</definedName>
    <definedName name="BEx7GSAL6P7TASL8MB63RFST1LJL" localSheetId="20" hidden="1">#REF!</definedName>
    <definedName name="BEx7GSAL6P7TASL8MB63RFST1LJL" localSheetId="18" hidden="1">#REF!</definedName>
    <definedName name="BEx7GSAL6P7TASL8MB63RFST1LJL" localSheetId="13" hidden="1">#REF!</definedName>
    <definedName name="BEx7GSAL6P7TASL8MB63RFST1LJL" localSheetId="14" hidden="1">#REF!</definedName>
    <definedName name="BEx7GSAL6P7TASL8MB63RFST1LJL" localSheetId="15" hidden="1">#REF!</definedName>
    <definedName name="BEx7GSAL6P7TASL8MB63RFST1LJL" hidden="1">#REF!</definedName>
    <definedName name="BEx7H0JD6I5I8WQLLWOYWY5YWPQE" localSheetId="20" hidden="1">#REF!</definedName>
    <definedName name="BEx7H0JD6I5I8WQLLWOYWY5YWPQE" localSheetId="18" hidden="1">#REF!</definedName>
    <definedName name="BEx7H0JD6I5I8WQLLWOYWY5YWPQE" localSheetId="13" hidden="1">#REF!</definedName>
    <definedName name="BEx7H0JD6I5I8WQLLWOYWY5YWPQE" localSheetId="14" hidden="1">#REF!</definedName>
    <definedName name="BEx7H0JD6I5I8WQLLWOYWY5YWPQE" localSheetId="15" hidden="1">#REF!</definedName>
    <definedName name="BEx7H0JD6I5I8WQLLWOYWY5YWPQE" hidden="1">#REF!</definedName>
    <definedName name="BEx7H14XCXH7WEXEY1HVO53A6AGH" localSheetId="20" hidden="1">#REF!</definedName>
    <definedName name="BEx7H14XCXH7WEXEY1HVO53A6AGH" localSheetId="18" hidden="1">#REF!</definedName>
    <definedName name="BEx7H14XCXH7WEXEY1HVO53A6AGH" localSheetId="13" hidden="1">#REF!</definedName>
    <definedName name="BEx7H14XCXH7WEXEY1HVO53A6AGH" localSheetId="14" hidden="1">#REF!</definedName>
    <definedName name="BEx7H14XCXH7WEXEY1HVO53A6AGH" localSheetId="15" hidden="1">#REF!</definedName>
    <definedName name="BEx7H14XCXH7WEXEY1HVO53A6AGH" hidden="1">#REF!</definedName>
    <definedName name="BEx7HGVBEF4LEIF6RC14N3PSU461" localSheetId="20" hidden="1">#REF!</definedName>
    <definedName name="BEx7HGVBEF4LEIF6RC14N3PSU461" localSheetId="18" hidden="1">#REF!</definedName>
    <definedName name="BEx7HGVBEF4LEIF6RC14N3PSU461" localSheetId="13" hidden="1">#REF!</definedName>
    <definedName name="BEx7HGVBEF4LEIF6RC14N3PSU461" localSheetId="14" hidden="1">#REF!</definedName>
    <definedName name="BEx7HGVBEF4LEIF6RC14N3PSU461" localSheetId="15" hidden="1">#REF!</definedName>
    <definedName name="BEx7HGVBEF4LEIF6RC14N3PSU461" hidden="1">#REF!</definedName>
    <definedName name="BEx7HQ5T9FZ42QWS09UO4DT42Y0R" localSheetId="20" hidden="1">#REF!</definedName>
    <definedName name="BEx7HQ5T9FZ42QWS09UO4DT42Y0R" localSheetId="18" hidden="1">#REF!</definedName>
    <definedName name="BEx7HQ5T9FZ42QWS09UO4DT42Y0R" localSheetId="13" hidden="1">#REF!</definedName>
    <definedName name="BEx7HQ5T9FZ42QWS09UO4DT42Y0R" localSheetId="14" hidden="1">#REF!</definedName>
    <definedName name="BEx7HQ5T9FZ42QWS09UO4DT42Y0R" localSheetId="15" hidden="1">#REF!</definedName>
    <definedName name="BEx7HQ5T9FZ42QWS09UO4DT42Y0R" hidden="1">#REF!</definedName>
    <definedName name="BEx7HRCZE3CVGON1HV07MT5MNDZ3" localSheetId="20" hidden="1">#REF!</definedName>
    <definedName name="BEx7HRCZE3CVGON1HV07MT5MNDZ3" localSheetId="18" hidden="1">#REF!</definedName>
    <definedName name="BEx7HRCZE3CVGON1HV07MT5MNDZ3" localSheetId="13" hidden="1">#REF!</definedName>
    <definedName name="BEx7HRCZE3CVGON1HV07MT5MNDZ3" localSheetId="14" hidden="1">#REF!</definedName>
    <definedName name="BEx7HRCZE3CVGON1HV07MT5MNDZ3" localSheetId="15" hidden="1">#REF!</definedName>
    <definedName name="BEx7HRCZE3CVGON1HV07MT5MNDZ3" hidden="1">#REF!</definedName>
    <definedName name="BEx7HWGE2CANG5M17X4C8YNC3N8F" localSheetId="20" hidden="1">#REF!</definedName>
    <definedName name="BEx7HWGE2CANG5M17X4C8YNC3N8F" localSheetId="18" hidden="1">#REF!</definedName>
    <definedName name="BEx7HWGE2CANG5M17X4C8YNC3N8F" localSheetId="13" hidden="1">#REF!</definedName>
    <definedName name="BEx7HWGE2CANG5M17X4C8YNC3N8F" localSheetId="14" hidden="1">#REF!</definedName>
    <definedName name="BEx7HWGE2CANG5M17X4C8YNC3N8F" localSheetId="15" hidden="1">#REF!</definedName>
    <definedName name="BEx7HWGE2CANG5M17X4C8YNC3N8F" hidden="1">#REF!</definedName>
    <definedName name="BEx7IB54GU5UCTJS549UBDW43EJL" localSheetId="20" hidden="1">#REF!</definedName>
    <definedName name="BEx7IB54GU5UCTJS549UBDW43EJL" localSheetId="18" hidden="1">#REF!</definedName>
    <definedName name="BEx7IB54GU5UCTJS549UBDW43EJL" localSheetId="13" hidden="1">#REF!</definedName>
    <definedName name="BEx7IB54GU5UCTJS549UBDW43EJL" localSheetId="14" hidden="1">#REF!</definedName>
    <definedName name="BEx7IB54GU5UCTJS549UBDW43EJL" localSheetId="15" hidden="1">#REF!</definedName>
    <definedName name="BEx7IB54GU5UCTJS549UBDW43EJL" hidden="1">#REF!</definedName>
    <definedName name="BEx7IBVYN47SFZIA0K4MDKQZNN9V" localSheetId="20" hidden="1">#REF!</definedName>
    <definedName name="BEx7IBVYN47SFZIA0K4MDKQZNN9V" localSheetId="18" hidden="1">#REF!</definedName>
    <definedName name="BEx7IBVYN47SFZIA0K4MDKQZNN9V" localSheetId="13" hidden="1">#REF!</definedName>
    <definedName name="BEx7IBVYN47SFZIA0K4MDKQZNN9V" localSheetId="14" hidden="1">#REF!</definedName>
    <definedName name="BEx7IBVYN47SFZIA0K4MDKQZNN9V" localSheetId="15" hidden="1">#REF!</definedName>
    <definedName name="BEx7IBVYN47SFZIA0K4MDKQZNN9V" hidden="1">#REF!</definedName>
    <definedName name="BEx7IGOMJB39HUONENRXTK1MFHGE" localSheetId="20" hidden="1">#REF!</definedName>
    <definedName name="BEx7IGOMJB39HUONENRXTK1MFHGE" localSheetId="18" hidden="1">#REF!</definedName>
    <definedName name="BEx7IGOMJB39HUONENRXTK1MFHGE" localSheetId="13" hidden="1">#REF!</definedName>
    <definedName name="BEx7IGOMJB39HUONENRXTK1MFHGE" localSheetId="14" hidden="1">#REF!</definedName>
    <definedName name="BEx7IGOMJB39HUONENRXTK1MFHGE" localSheetId="15" hidden="1">#REF!</definedName>
    <definedName name="BEx7IGOMJB39HUONENRXTK1MFHGE" hidden="1">#REF!</definedName>
    <definedName name="BEx7ISO6LTCYYDK0J6IN4PG2P6SW" localSheetId="20" hidden="1">#REF!</definedName>
    <definedName name="BEx7ISO6LTCYYDK0J6IN4PG2P6SW" localSheetId="18" hidden="1">#REF!</definedName>
    <definedName name="BEx7ISO6LTCYYDK0J6IN4PG2P6SW" localSheetId="13" hidden="1">#REF!</definedName>
    <definedName name="BEx7ISO6LTCYYDK0J6IN4PG2P6SW" localSheetId="14" hidden="1">#REF!</definedName>
    <definedName name="BEx7ISO6LTCYYDK0J6IN4PG2P6SW" localSheetId="15" hidden="1">#REF!</definedName>
    <definedName name="BEx7ISO6LTCYYDK0J6IN4PG2P6SW" hidden="1">#REF!</definedName>
    <definedName name="BEx7IV2IJ5WT7UC0UG7WP0WF2JZI" localSheetId="20" hidden="1">#REF!</definedName>
    <definedName name="BEx7IV2IJ5WT7UC0UG7WP0WF2JZI" localSheetId="18" hidden="1">#REF!</definedName>
    <definedName name="BEx7IV2IJ5WT7UC0UG7WP0WF2JZI" localSheetId="13" hidden="1">#REF!</definedName>
    <definedName name="BEx7IV2IJ5WT7UC0UG7WP0WF2JZI" localSheetId="14" hidden="1">#REF!</definedName>
    <definedName name="BEx7IV2IJ5WT7UC0UG7WP0WF2JZI" localSheetId="15" hidden="1">#REF!</definedName>
    <definedName name="BEx7IV2IJ5WT7UC0UG7WP0WF2JZI" hidden="1">#REF!</definedName>
    <definedName name="BEx7IXGU74GE5E4S6W4Z13AR092Y" localSheetId="20" hidden="1">#REF!</definedName>
    <definedName name="BEx7IXGU74GE5E4S6W4Z13AR092Y" localSheetId="18" hidden="1">#REF!</definedName>
    <definedName name="BEx7IXGU74GE5E4S6W4Z13AR092Y" localSheetId="13" hidden="1">#REF!</definedName>
    <definedName name="BEx7IXGU74GE5E4S6W4Z13AR092Y" localSheetId="14" hidden="1">#REF!</definedName>
    <definedName name="BEx7IXGU74GE5E4S6W4Z13AR092Y" localSheetId="15" hidden="1">#REF!</definedName>
    <definedName name="BEx7IXGU74GE5E4S6W4Z13AR092Y" hidden="1">#REF!</definedName>
    <definedName name="BEx7J4YL8Q3BI1MLH16YYQ18IJRD" localSheetId="20" hidden="1">#REF!</definedName>
    <definedName name="BEx7J4YL8Q3BI1MLH16YYQ18IJRD" localSheetId="18" hidden="1">#REF!</definedName>
    <definedName name="BEx7J4YL8Q3BI1MLH16YYQ18IJRD" localSheetId="13" hidden="1">#REF!</definedName>
    <definedName name="BEx7J4YL8Q3BI1MLH16YYQ18IJRD" localSheetId="14" hidden="1">#REF!</definedName>
    <definedName name="BEx7J4YL8Q3BI1MLH16YYQ18IJRD" localSheetId="15" hidden="1">#REF!</definedName>
    <definedName name="BEx7J4YL8Q3BI1MLH16YYQ18IJRD" hidden="1">#REF!</definedName>
    <definedName name="BEx7J5K5QVUOXI6A663KUWL6PO3O" localSheetId="20" hidden="1">#REF!</definedName>
    <definedName name="BEx7J5K5QVUOXI6A663KUWL6PO3O" localSheetId="18" hidden="1">#REF!</definedName>
    <definedName name="BEx7J5K5QVUOXI6A663KUWL6PO3O" localSheetId="13" hidden="1">#REF!</definedName>
    <definedName name="BEx7J5K5QVUOXI6A663KUWL6PO3O" localSheetId="14" hidden="1">#REF!</definedName>
    <definedName name="BEx7J5K5QVUOXI6A663KUWL6PO3O" localSheetId="15" hidden="1">#REF!</definedName>
    <definedName name="BEx7J5K5QVUOXI6A663KUWL6PO3O" hidden="1">#REF!</definedName>
    <definedName name="BEx7JH3HGBPI07OHZ5LFYK0UFZQR" localSheetId="20" hidden="1">#REF!</definedName>
    <definedName name="BEx7JH3HGBPI07OHZ5LFYK0UFZQR" localSheetId="18" hidden="1">#REF!</definedName>
    <definedName name="BEx7JH3HGBPI07OHZ5LFYK0UFZQR" localSheetId="13" hidden="1">#REF!</definedName>
    <definedName name="BEx7JH3HGBPI07OHZ5LFYK0UFZQR" localSheetId="14" hidden="1">#REF!</definedName>
    <definedName name="BEx7JH3HGBPI07OHZ5LFYK0UFZQR" localSheetId="15" hidden="1">#REF!</definedName>
    <definedName name="BEx7JH3HGBPI07OHZ5LFYK0UFZQR" hidden="1">#REF!</definedName>
    <definedName name="BEx7JRL3MHRMVLQF3EN15MXRPN68" localSheetId="20" hidden="1">#REF!</definedName>
    <definedName name="BEx7JRL3MHRMVLQF3EN15MXRPN68" localSheetId="18" hidden="1">#REF!</definedName>
    <definedName name="BEx7JRL3MHRMVLQF3EN15MXRPN68" localSheetId="13" hidden="1">#REF!</definedName>
    <definedName name="BEx7JRL3MHRMVLQF3EN15MXRPN68" localSheetId="14" hidden="1">#REF!</definedName>
    <definedName name="BEx7JRL3MHRMVLQF3EN15MXRPN68" localSheetId="15" hidden="1">#REF!</definedName>
    <definedName name="BEx7JRL3MHRMVLQF3EN15MXRPN68" hidden="1">#REF!</definedName>
    <definedName name="BEx7JV194190CNM6WWGQ3UBJ3CHH" localSheetId="20" hidden="1">#REF!</definedName>
    <definedName name="BEx7JV194190CNM6WWGQ3UBJ3CHH" localSheetId="18" hidden="1">#REF!</definedName>
    <definedName name="BEx7JV194190CNM6WWGQ3UBJ3CHH" localSheetId="13" hidden="1">#REF!</definedName>
    <definedName name="BEx7JV194190CNM6WWGQ3UBJ3CHH" localSheetId="14" hidden="1">#REF!</definedName>
    <definedName name="BEx7JV194190CNM6WWGQ3UBJ3CHH" localSheetId="15" hidden="1">#REF!</definedName>
    <definedName name="BEx7JV194190CNM6WWGQ3UBJ3CHH" hidden="1">#REF!</definedName>
    <definedName name="BEx7JZJ4AE8AGMWPK3XPBTBUBZ48" localSheetId="20" hidden="1">#REF!</definedName>
    <definedName name="BEx7JZJ4AE8AGMWPK3XPBTBUBZ48" localSheetId="18" hidden="1">#REF!</definedName>
    <definedName name="BEx7JZJ4AE8AGMWPK3XPBTBUBZ48" localSheetId="13" hidden="1">#REF!</definedName>
    <definedName name="BEx7JZJ4AE8AGMWPK3XPBTBUBZ48" localSheetId="14" hidden="1">#REF!</definedName>
    <definedName name="BEx7JZJ4AE8AGMWPK3XPBTBUBZ48" localSheetId="15" hidden="1">#REF!</definedName>
    <definedName name="BEx7JZJ4AE8AGMWPK3XPBTBUBZ48" hidden="1">#REF!</definedName>
    <definedName name="BEx7K7GZ607XQOGB81A1HINBTGOZ" localSheetId="20" hidden="1">#REF!</definedName>
    <definedName name="BEx7K7GZ607XQOGB81A1HINBTGOZ" localSheetId="18" hidden="1">#REF!</definedName>
    <definedName name="BEx7K7GZ607XQOGB81A1HINBTGOZ" localSheetId="13" hidden="1">#REF!</definedName>
    <definedName name="BEx7K7GZ607XQOGB81A1HINBTGOZ" localSheetId="14" hidden="1">#REF!</definedName>
    <definedName name="BEx7K7GZ607XQOGB81A1HINBTGOZ" localSheetId="15" hidden="1">#REF!</definedName>
    <definedName name="BEx7K7GZ607XQOGB81A1HINBTGOZ" hidden="1">#REF!</definedName>
    <definedName name="BEx7KEYPBDXSNROH8M6CDCBN6B50" localSheetId="20" hidden="1">#REF!</definedName>
    <definedName name="BEx7KEYPBDXSNROH8M6CDCBN6B50" localSheetId="18" hidden="1">#REF!</definedName>
    <definedName name="BEx7KEYPBDXSNROH8M6CDCBN6B50" localSheetId="13" hidden="1">#REF!</definedName>
    <definedName name="BEx7KEYPBDXSNROH8M6CDCBN6B50" localSheetId="14" hidden="1">#REF!</definedName>
    <definedName name="BEx7KEYPBDXSNROH8M6CDCBN6B50" localSheetId="15" hidden="1">#REF!</definedName>
    <definedName name="BEx7KEYPBDXSNROH8M6CDCBN6B50" hidden="1">#REF!</definedName>
    <definedName name="BEx7KH7PZ0A6FSWA4LAN2CMZ0WSF" localSheetId="20" hidden="1">#REF!</definedName>
    <definedName name="BEx7KH7PZ0A6FSWA4LAN2CMZ0WSF" localSheetId="18" hidden="1">#REF!</definedName>
    <definedName name="BEx7KH7PZ0A6FSWA4LAN2CMZ0WSF" localSheetId="13" hidden="1">#REF!</definedName>
    <definedName name="BEx7KH7PZ0A6FSWA4LAN2CMZ0WSF" localSheetId="14" hidden="1">#REF!</definedName>
    <definedName name="BEx7KH7PZ0A6FSWA4LAN2CMZ0WSF" localSheetId="15" hidden="1">#REF!</definedName>
    <definedName name="BEx7KH7PZ0A6FSWA4LAN2CMZ0WSF" hidden="1">#REF!</definedName>
    <definedName name="BEx7KNCTL6VMNQP4MFMHOMV1WI1Y" localSheetId="20" hidden="1">#REF!</definedName>
    <definedName name="BEx7KNCTL6VMNQP4MFMHOMV1WI1Y" localSheetId="18" hidden="1">#REF!</definedName>
    <definedName name="BEx7KNCTL6VMNQP4MFMHOMV1WI1Y" localSheetId="13" hidden="1">#REF!</definedName>
    <definedName name="BEx7KNCTL6VMNQP4MFMHOMV1WI1Y" localSheetId="14" hidden="1">#REF!</definedName>
    <definedName name="BEx7KNCTL6VMNQP4MFMHOMV1WI1Y" localSheetId="15" hidden="1">#REF!</definedName>
    <definedName name="BEx7KNCTL6VMNQP4MFMHOMV1WI1Y" hidden="1">#REF!</definedName>
    <definedName name="BEx7KSAS8BZT6H8OQCZ5DNSTMO07" localSheetId="20" hidden="1">#REF!</definedName>
    <definedName name="BEx7KSAS8BZT6H8OQCZ5DNSTMO07" localSheetId="18" hidden="1">#REF!</definedName>
    <definedName name="BEx7KSAS8BZT6H8OQCZ5DNSTMO07" localSheetId="13" hidden="1">#REF!</definedName>
    <definedName name="BEx7KSAS8BZT6H8OQCZ5DNSTMO07" localSheetId="14" hidden="1">#REF!</definedName>
    <definedName name="BEx7KSAS8BZT6H8OQCZ5DNSTMO07" localSheetId="15" hidden="1">#REF!</definedName>
    <definedName name="BEx7KSAS8BZT6H8OQCZ5DNSTMO07" hidden="1">#REF!</definedName>
    <definedName name="BEx7KWHTBD21COXVI4HNEQH0Z3L8" localSheetId="20" hidden="1">#REF!</definedName>
    <definedName name="BEx7KWHTBD21COXVI4HNEQH0Z3L8" localSheetId="18" hidden="1">#REF!</definedName>
    <definedName name="BEx7KWHTBD21COXVI4HNEQH0Z3L8" localSheetId="13" hidden="1">#REF!</definedName>
    <definedName name="BEx7KWHTBD21COXVI4HNEQH0Z3L8" localSheetId="14" hidden="1">#REF!</definedName>
    <definedName name="BEx7KWHTBD21COXVI4HNEQH0Z3L8" localSheetId="15" hidden="1">#REF!</definedName>
    <definedName name="BEx7KWHTBD21COXVI4HNEQH0Z3L8" hidden="1">#REF!</definedName>
    <definedName name="BEx7KXUGRMRSUXCM97Z7VRZQ9JH2" localSheetId="20" hidden="1">#REF!</definedName>
    <definedName name="BEx7KXUGRMRSUXCM97Z7VRZQ9JH2" localSheetId="18" hidden="1">#REF!</definedName>
    <definedName name="BEx7KXUGRMRSUXCM97Z7VRZQ9JH2" localSheetId="13" hidden="1">#REF!</definedName>
    <definedName name="BEx7KXUGRMRSUXCM97Z7VRZQ9JH2" localSheetId="14" hidden="1">#REF!</definedName>
    <definedName name="BEx7KXUGRMRSUXCM97Z7VRZQ9JH2" localSheetId="15" hidden="1">#REF!</definedName>
    <definedName name="BEx7KXUGRMRSUXCM97Z7VRZQ9JH2" hidden="1">#REF!</definedName>
    <definedName name="BEx7L5C6U8MP6IZ67BD649WQYJEK" localSheetId="20" hidden="1">#REF!</definedName>
    <definedName name="BEx7L5C6U8MP6IZ67BD649WQYJEK" localSheetId="18" hidden="1">#REF!</definedName>
    <definedName name="BEx7L5C6U8MP6IZ67BD649WQYJEK" localSheetId="13" hidden="1">#REF!</definedName>
    <definedName name="BEx7L5C6U8MP6IZ67BD649WQYJEK" localSheetId="14" hidden="1">#REF!</definedName>
    <definedName name="BEx7L5C6U8MP6IZ67BD649WQYJEK" localSheetId="15" hidden="1">#REF!</definedName>
    <definedName name="BEx7L5C6U8MP6IZ67BD649WQYJEK" hidden="1">#REF!</definedName>
    <definedName name="BEx7L8HEYEVTATR0OG5JJO647KNI" localSheetId="20" hidden="1">#REF!</definedName>
    <definedName name="BEx7L8HEYEVTATR0OG5JJO647KNI" localSheetId="18" hidden="1">#REF!</definedName>
    <definedName name="BEx7L8HEYEVTATR0OG5JJO647KNI" localSheetId="13" hidden="1">#REF!</definedName>
    <definedName name="BEx7L8HEYEVTATR0OG5JJO647KNI" localSheetId="14" hidden="1">#REF!</definedName>
    <definedName name="BEx7L8HEYEVTATR0OG5JJO647KNI" localSheetId="15" hidden="1">#REF!</definedName>
    <definedName name="BEx7L8HEYEVTATR0OG5JJO647KNI" hidden="1">#REF!</definedName>
    <definedName name="BEx7L8XOV64OMS15ZFURFEUXLMWF" localSheetId="20" hidden="1">#REF!</definedName>
    <definedName name="BEx7L8XOV64OMS15ZFURFEUXLMWF" localSheetId="18" hidden="1">#REF!</definedName>
    <definedName name="BEx7L8XOV64OMS15ZFURFEUXLMWF" localSheetId="13" hidden="1">#REF!</definedName>
    <definedName name="BEx7L8XOV64OMS15ZFURFEUXLMWF" localSheetId="14" hidden="1">#REF!</definedName>
    <definedName name="BEx7L8XOV64OMS15ZFURFEUXLMWF" localSheetId="15" hidden="1">#REF!</definedName>
    <definedName name="BEx7L8XOV64OMS15ZFURFEUXLMWF" hidden="1">#REF!</definedName>
    <definedName name="BEx7LPF478MRAYB9TQ6LDML6O3BY" localSheetId="20" hidden="1">#REF!</definedName>
    <definedName name="BEx7LPF478MRAYB9TQ6LDML6O3BY" localSheetId="18" hidden="1">#REF!</definedName>
    <definedName name="BEx7LPF478MRAYB9TQ6LDML6O3BY" localSheetId="13" hidden="1">#REF!</definedName>
    <definedName name="BEx7LPF478MRAYB9TQ6LDML6O3BY" localSheetId="14" hidden="1">#REF!</definedName>
    <definedName name="BEx7LPF478MRAYB9TQ6LDML6O3BY" localSheetId="15" hidden="1">#REF!</definedName>
    <definedName name="BEx7LPF478MRAYB9TQ6LDML6O3BY" hidden="1">#REF!</definedName>
    <definedName name="BEx7LPV780NFCG1VX4EKJ29YXOLZ" localSheetId="20" hidden="1">#REF!</definedName>
    <definedName name="BEx7LPV780NFCG1VX4EKJ29YXOLZ" localSheetId="18" hidden="1">#REF!</definedName>
    <definedName name="BEx7LPV780NFCG1VX4EKJ29YXOLZ" localSheetId="13" hidden="1">#REF!</definedName>
    <definedName name="BEx7LPV780NFCG1VX4EKJ29YXOLZ" localSheetId="14" hidden="1">#REF!</definedName>
    <definedName name="BEx7LPV780NFCG1VX4EKJ29YXOLZ" localSheetId="15" hidden="1">#REF!</definedName>
    <definedName name="BEx7LPV780NFCG1VX4EKJ29YXOLZ" hidden="1">#REF!</definedName>
    <definedName name="BEx7LQ0PD30NJWOAYKPEYHM9J83B" localSheetId="20" hidden="1">#REF!</definedName>
    <definedName name="BEx7LQ0PD30NJWOAYKPEYHM9J83B" localSheetId="18" hidden="1">#REF!</definedName>
    <definedName name="BEx7LQ0PD30NJWOAYKPEYHM9J83B" localSheetId="13" hidden="1">#REF!</definedName>
    <definedName name="BEx7LQ0PD30NJWOAYKPEYHM9J83B" localSheetId="14" hidden="1">#REF!</definedName>
    <definedName name="BEx7LQ0PD30NJWOAYKPEYHM9J83B" localSheetId="15" hidden="1">#REF!</definedName>
    <definedName name="BEx7LQ0PD30NJWOAYKPEYHM9J83B" hidden="1">#REF!</definedName>
    <definedName name="BEx7M4EKEDHZ1ZZ91NDLSUNPUFPZ" localSheetId="20" hidden="1">#REF!</definedName>
    <definedName name="BEx7M4EKEDHZ1ZZ91NDLSUNPUFPZ" localSheetId="18" hidden="1">#REF!</definedName>
    <definedName name="BEx7M4EKEDHZ1ZZ91NDLSUNPUFPZ" localSheetId="13" hidden="1">#REF!</definedName>
    <definedName name="BEx7M4EKEDHZ1ZZ91NDLSUNPUFPZ" localSheetId="14" hidden="1">#REF!</definedName>
    <definedName name="BEx7M4EKEDHZ1ZZ91NDLSUNPUFPZ" localSheetId="15" hidden="1">#REF!</definedName>
    <definedName name="BEx7M4EKEDHZ1ZZ91NDLSUNPUFPZ" hidden="1">#REF!</definedName>
    <definedName name="BEx7MAUI1JJFDIJGDW4RWY5384LY" localSheetId="20" hidden="1">#REF!</definedName>
    <definedName name="BEx7MAUI1JJFDIJGDW4RWY5384LY" localSheetId="18" hidden="1">#REF!</definedName>
    <definedName name="BEx7MAUI1JJFDIJGDW4RWY5384LY" localSheetId="13" hidden="1">#REF!</definedName>
    <definedName name="BEx7MAUI1JJFDIJGDW4RWY5384LY" localSheetId="14" hidden="1">#REF!</definedName>
    <definedName name="BEx7MAUI1JJFDIJGDW4RWY5384LY" localSheetId="15" hidden="1">#REF!</definedName>
    <definedName name="BEx7MAUI1JJFDIJGDW4RWY5384LY" hidden="1">#REF!</definedName>
    <definedName name="BEx7MI1EW6N7FOBHWJLYC02TZSKR" localSheetId="20" hidden="1">#REF!</definedName>
    <definedName name="BEx7MI1EW6N7FOBHWJLYC02TZSKR" localSheetId="18" hidden="1">#REF!</definedName>
    <definedName name="BEx7MI1EW6N7FOBHWJLYC02TZSKR" localSheetId="13" hidden="1">#REF!</definedName>
    <definedName name="BEx7MI1EW6N7FOBHWJLYC02TZSKR" localSheetId="14" hidden="1">#REF!</definedName>
    <definedName name="BEx7MI1EW6N7FOBHWJLYC02TZSKR" localSheetId="15" hidden="1">#REF!</definedName>
    <definedName name="BEx7MI1EW6N7FOBHWJLYC02TZSKR" hidden="1">#REF!</definedName>
    <definedName name="BEx7MJZO3UKAMJ53UWOJ5ZD4GGMQ" localSheetId="20" hidden="1">#REF!</definedName>
    <definedName name="BEx7MJZO3UKAMJ53UWOJ5ZD4GGMQ" localSheetId="18" hidden="1">#REF!</definedName>
    <definedName name="BEx7MJZO3UKAMJ53UWOJ5ZD4GGMQ" localSheetId="13" hidden="1">#REF!</definedName>
    <definedName name="BEx7MJZO3UKAMJ53UWOJ5ZD4GGMQ" localSheetId="14" hidden="1">#REF!</definedName>
    <definedName name="BEx7MJZO3UKAMJ53UWOJ5ZD4GGMQ" localSheetId="15" hidden="1">#REF!</definedName>
    <definedName name="BEx7MJZO3UKAMJ53UWOJ5ZD4GGMQ" hidden="1">#REF!</definedName>
    <definedName name="BEx7MO17TZ6L4457Q12FYYLUUZAZ" localSheetId="20" hidden="1">#REF!</definedName>
    <definedName name="BEx7MO17TZ6L4457Q12FYYLUUZAZ" localSheetId="18" hidden="1">#REF!</definedName>
    <definedName name="BEx7MO17TZ6L4457Q12FYYLUUZAZ" localSheetId="13" hidden="1">#REF!</definedName>
    <definedName name="BEx7MO17TZ6L4457Q12FYYLUUZAZ" localSheetId="14" hidden="1">#REF!</definedName>
    <definedName name="BEx7MO17TZ6L4457Q12FYYLUUZAZ" localSheetId="15" hidden="1">#REF!</definedName>
    <definedName name="BEx7MO17TZ6L4457Q12FYYLUUZAZ" hidden="1">#REF!</definedName>
    <definedName name="BEx7MT4MFNXIVQGAT6D971GZW7CA" localSheetId="20" hidden="1">#REF!</definedName>
    <definedName name="BEx7MT4MFNXIVQGAT6D971GZW7CA" localSheetId="18" hidden="1">#REF!</definedName>
    <definedName name="BEx7MT4MFNXIVQGAT6D971GZW7CA" localSheetId="13" hidden="1">#REF!</definedName>
    <definedName name="BEx7MT4MFNXIVQGAT6D971GZW7CA" localSheetId="14" hidden="1">#REF!</definedName>
    <definedName name="BEx7MT4MFNXIVQGAT6D971GZW7CA" localSheetId="15" hidden="1">#REF!</definedName>
    <definedName name="BEx7MT4MFNXIVQGAT6D971GZW7CA" hidden="1">#REF!</definedName>
    <definedName name="BEx7MUMLPPX92MX7SA8S1PLONDL8" localSheetId="20" hidden="1">#REF!</definedName>
    <definedName name="BEx7MUMLPPX92MX7SA8S1PLONDL8" localSheetId="18" hidden="1">#REF!</definedName>
    <definedName name="BEx7MUMLPPX92MX7SA8S1PLONDL8" localSheetId="13" hidden="1">#REF!</definedName>
    <definedName name="BEx7MUMLPPX92MX7SA8S1PLONDL8" localSheetId="14" hidden="1">#REF!</definedName>
    <definedName name="BEx7MUMLPPX92MX7SA8S1PLONDL8" localSheetId="15" hidden="1">#REF!</definedName>
    <definedName name="BEx7MUMLPPX92MX7SA8S1PLONDL8" hidden="1">#REF!</definedName>
    <definedName name="BEx7MX0W532Q7CB4V6KFVC9WAOUI" localSheetId="20" hidden="1">#REF!</definedName>
    <definedName name="BEx7MX0W532Q7CB4V6KFVC9WAOUI" localSheetId="18" hidden="1">#REF!</definedName>
    <definedName name="BEx7MX0W532Q7CB4V6KFVC9WAOUI" localSheetId="13" hidden="1">#REF!</definedName>
    <definedName name="BEx7MX0W532Q7CB4V6KFVC9WAOUI" localSheetId="14" hidden="1">#REF!</definedName>
    <definedName name="BEx7MX0W532Q7CB4V6KFVC9WAOUI" localSheetId="15" hidden="1">#REF!</definedName>
    <definedName name="BEx7MX0W532Q7CB4V6KFVC9WAOUI" hidden="1">#REF!</definedName>
    <definedName name="BEx7NB403NE748IF75RXMWOFQ986" localSheetId="20" hidden="1">#REF!</definedName>
    <definedName name="BEx7NB403NE748IF75RXMWOFQ986" localSheetId="18" hidden="1">#REF!</definedName>
    <definedName name="BEx7NB403NE748IF75RXMWOFQ986" localSheetId="13" hidden="1">#REF!</definedName>
    <definedName name="BEx7NB403NE748IF75RXMWOFQ986" localSheetId="14" hidden="1">#REF!</definedName>
    <definedName name="BEx7NB403NE748IF75RXMWOFQ986" localSheetId="15" hidden="1">#REF!</definedName>
    <definedName name="BEx7NB403NE748IF75RXMWOFQ986" hidden="1">#REF!</definedName>
    <definedName name="BEx7NI062THZAM6I8AJWTFJL91CS" localSheetId="20" hidden="1">#REF!</definedName>
    <definedName name="BEx7NI062THZAM6I8AJWTFJL91CS" localSheetId="18" hidden="1">#REF!</definedName>
    <definedName name="BEx7NI062THZAM6I8AJWTFJL91CS" localSheetId="13" hidden="1">#REF!</definedName>
    <definedName name="BEx7NI062THZAM6I8AJWTFJL91CS" localSheetId="14" hidden="1">#REF!</definedName>
    <definedName name="BEx7NI062THZAM6I8AJWTFJL91CS" localSheetId="15" hidden="1">#REF!</definedName>
    <definedName name="BEx7NI062THZAM6I8AJWTFJL91CS" hidden="1">#REF!</definedName>
    <definedName name="BEx904S75BPRYMHF0083JF7ES4NG" localSheetId="20" hidden="1">#REF!</definedName>
    <definedName name="BEx904S75BPRYMHF0083JF7ES4NG" localSheetId="18" hidden="1">#REF!</definedName>
    <definedName name="BEx904S75BPRYMHF0083JF7ES4NG" localSheetId="13" hidden="1">#REF!</definedName>
    <definedName name="BEx904S75BPRYMHF0083JF7ES4NG" localSheetId="14" hidden="1">#REF!</definedName>
    <definedName name="BEx904S75BPRYMHF0083JF7ES4NG" localSheetId="15" hidden="1">#REF!</definedName>
    <definedName name="BEx904S75BPRYMHF0083JF7ES4NG" hidden="1">#REF!</definedName>
    <definedName name="BEx90HDD4RWF7JZGA8GCGG7D63MG" localSheetId="20" hidden="1">#REF!</definedName>
    <definedName name="BEx90HDD4RWF7JZGA8GCGG7D63MG" localSheetId="18" hidden="1">#REF!</definedName>
    <definedName name="BEx90HDD4RWF7JZGA8GCGG7D63MG" localSheetId="13" hidden="1">#REF!</definedName>
    <definedName name="BEx90HDD4RWF7JZGA8GCGG7D63MG" localSheetId="14" hidden="1">#REF!</definedName>
    <definedName name="BEx90HDD4RWF7JZGA8GCGG7D63MG" localSheetId="15" hidden="1">#REF!</definedName>
    <definedName name="BEx90HDD4RWF7JZGA8GCGG7D63MG" hidden="1">#REF!</definedName>
    <definedName name="BEx90HO6UVMFVSV8U0YBZFHNCL38" localSheetId="20" hidden="1">#REF!</definedName>
    <definedName name="BEx90HO6UVMFVSV8U0YBZFHNCL38" localSheetId="18" hidden="1">#REF!</definedName>
    <definedName name="BEx90HO6UVMFVSV8U0YBZFHNCL38" localSheetId="13" hidden="1">#REF!</definedName>
    <definedName name="BEx90HO6UVMFVSV8U0YBZFHNCL38" localSheetId="14" hidden="1">#REF!</definedName>
    <definedName name="BEx90HO6UVMFVSV8U0YBZFHNCL38" localSheetId="15" hidden="1">#REF!</definedName>
    <definedName name="BEx90HO6UVMFVSV8U0YBZFHNCL38" hidden="1">#REF!</definedName>
    <definedName name="BEx90VGH5H09ON2QXYC9WIIEU98T" localSheetId="20" hidden="1">#REF!</definedName>
    <definedName name="BEx90VGH5H09ON2QXYC9WIIEU98T" localSheetId="18" hidden="1">#REF!</definedName>
    <definedName name="BEx90VGH5H09ON2QXYC9WIIEU98T" localSheetId="13" hidden="1">#REF!</definedName>
    <definedName name="BEx90VGH5H09ON2QXYC9WIIEU98T" localSheetId="14" hidden="1">#REF!</definedName>
    <definedName name="BEx90VGH5H09ON2QXYC9WIIEU98T" localSheetId="15" hidden="1">#REF!</definedName>
    <definedName name="BEx90VGH5H09ON2QXYC9WIIEU98T" hidden="1">#REF!</definedName>
    <definedName name="BEx9157279000SVN5XNWQ99JY0WU" localSheetId="20" hidden="1">#REF!</definedName>
    <definedName name="BEx9157279000SVN5XNWQ99JY0WU" localSheetId="18" hidden="1">#REF!</definedName>
    <definedName name="BEx9157279000SVN5XNWQ99JY0WU" localSheetId="13" hidden="1">#REF!</definedName>
    <definedName name="BEx9157279000SVN5XNWQ99JY0WU" localSheetId="14" hidden="1">#REF!</definedName>
    <definedName name="BEx9157279000SVN5XNWQ99JY0WU" localSheetId="15" hidden="1">#REF!</definedName>
    <definedName name="BEx9157279000SVN5XNWQ99JY0WU" hidden="1">#REF!</definedName>
    <definedName name="BEx9175B70QXYAU5A8DJPGZQ46L9" localSheetId="20" hidden="1">#REF!</definedName>
    <definedName name="BEx9175B70QXYAU5A8DJPGZQ46L9" localSheetId="18" hidden="1">#REF!</definedName>
    <definedName name="BEx9175B70QXYAU5A8DJPGZQ46L9" localSheetId="13" hidden="1">#REF!</definedName>
    <definedName name="BEx9175B70QXYAU5A8DJPGZQ46L9" localSheetId="14" hidden="1">#REF!</definedName>
    <definedName name="BEx9175B70QXYAU5A8DJPGZQ46L9" localSheetId="15" hidden="1">#REF!</definedName>
    <definedName name="BEx9175B70QXYAU5A8DJPGZQ46L9" hidden="1">#REF!</definedName>
    <definedName name="BEx91AQQRTV87AO27VWHSFZAD4ZR" localSheetId="20" hidden="1">#REF!</definedName>
    <definedName name="BEx91AQQRTV87AO27VWHSFZAD4ZR" localSheetId="18" hidden="1">#REF!</definedName>
    <definedName name="BEx91AQQRTV87AO27VWHSFZAD4ZR" localSheetId="13" hidden="1">#REF!</definedName>
    <definedName name="BEx91AQQRTV87AO27VWHSFZAD4ZR" localSheetId="14" hidden="1">#REF!</definedName>
    <definedName name="BEx91AQQRTV87AO27VWHSFZAD4ZR" localSheetId="15" hidden="1">#REF!</definedName>
    <definedName name="BEx91AQQRTV87AO27VWHSFZAD4ZR" hidden="1">#REF!</definedName>
    <definedName name="BEx91L8FLL5CWLA2CDHKCOMGVDZN" localSheetId="20" hidden="1">#REF!</definedName>
    <definedName name="BEx91L8FLL5CWLA2CDHKCOMGVDZN" localSheetId="18" hidden="1">#REF!</definedName>
    <definedName name="BEx91L8FLL5CWLA2CDHKCOMGVDZN" localSheetId="13" hidden="1">#REF!</definedName>
    <definedName name="BEx91L8FLL5CWLA2CDHKCOMGVDZN" localSheetId="14" hidden="1">#REF!</definedName>
    <definedName name="BEx91L8FLL5CWLA2CDHKCOMGVDZN" localSheetId="15" hidden="1">#REF!</definedName>
    <definedName name="BEx91L8FLL5CWLA2CDHKCOMGVDZN" hidden="1">#REF!</definedName>
    <definedName name="BEx91OTVH9ZDBC3QTORU8RZX4EOC" localSheetId="20" hidden="1">#REF!</definedName>
    <definedName name="BEx91OTVH9ZDBC3QTORU8RZX4EOC" localSheetId="18" hidden="1">#REF!</definedName>
    <definedName name="BEx91OTVH9ZDBC3QTORU8RZX4EOC" localSheetId="13" hidden="1">#REF!</definedName>
    <definedName name="BEx91OTVH9ZDBC3QTORU8RZX4EOC" localSheetId="14" hidden="1">#REF!</definedName>
    <definedName name="BEx91OTVH9ZDBC3QTORU8RZX4EOC" localSheetId="15" hidden="1">#REF!</definedName>
    <definedName name="BEx91OTVH9ZDBC3QTORU8RZX4EOC" hidden="1">#REF!</definedName>
    <definedName name="BEx91QH5JRZKQP1GPN2SQMR3CKAG" localSheetId="20" hidden="1">#REF!</definedName>
    <definedName name="BEx91QH5JRZKQP1GPN2SQMR3CKAG" localSheetId="18" hidden="1">#REF!</definedName>
    <definedName name="BEx91QH5JRZKQP1GPN2SQMR3CKAG" localSheetId="13" hidden="1">#REF!</definedName>
    <definedName name="BEx91QH5JRZKQP1GPN2SQMR3CKAG" localSheetId="14" hidden="1">#REF!</definedName>
    <definedName name="BEx91QH5JRZKQP1GPN2SQMR3CKAG" localSheetId="15" hidden="1">#REF!</definedName>
    <definedName name="BEx91QH5JRZKQP1GPN2SQMR3CKAG" hidden="1">#REF!</definedName>
    <definedName name="BEx91ROALDNHO7FI4X8L61RH4UJE" localSheetId="20" hidden="1">#REF!</definedName>
    <definedName name="BEx91ROALDNHO7FI4X8L61RH4UJE" localSheetId="18" hidden="1">#REF!</definedName>
    <definedName name="BEx91ROALDNHO7FI4X8L61RH4UJE" localSheetId="13" hidden="1">#REF!</definedName>
    <definedName name="BEx91ROALDNHO7FI4X8L61RH4UJE" localSheetId="14" hidden="1">#REF!</definedName>
    <definedName name="BEx91ROALDNHO7FI4X8L61RH4UJE" localSheetId="15" hidden="1">#REF!</definedName>
    <definedName name="BEx91ROALDNHO7FI4X8L61RH4UJE" hidden="1">#REF!</definedName>
    <definedName name="BEx91TMID71GVYH0U16QM1RV3PX0" localSheetId="20" hidden="1">#REF!</definedName>
    <definedName name="BEx91TMID71GVYH0U16QM1RV3PX0" localSheetId="18" hidden="1">#REF!</definedName>
    <definedName name="BEx91TMID71GVYH0U16QM1RV3PX0" localSheetId="13" hidden="1">#REF!</definedName>
    <definedName name="BEx91TMID71GVYH0U16QM1RV3PX0" localSheetId="14" hidden="1">#REF!</definedName>
    <definedName name="BEx91TMID71GVYH0U16QM1RV3PX0" localSheetId="15" hidden="1">#REF!</definedName>
    <definedName name="BEx91TMID71GVYH0U16QM1RV3PX0" hidden="1">#REF!</definedName>
    <definedName name="BEx91VF2D78PAF337E3L2L81K9W2" localSheetId="20" hidden="1">#REF!</definedName>
    <definedName name="BEx91VF2D78PAF337E3L2L81K9W2" localSheetId="18" hidden="1">#REF!</definedName>
    <definedName name="BEx91VF2D78PAF337E3L2L81K9W2" localSheetId="13" hidden="1">#REF!</definedName>
    <definedName name="BEx91VF2D78PAF337E3L2L81K9W2" localSheetId="14" hidden="1">#REF!</definedName>
    <definedName name="BEx91VF2D78PAF337E3L2L81K9W2" localSheetId="15" hidden="1">#REF!</definedName>
    <definedName name="BEx91VF2D78PAF337E3L2L81K9W2" hidden="1">#REF!</definedName>
    <definedName name="BEx921PNZ46VORG2VRMWREWIC0SE" localSheetId="20" hidden="1">#REF!</definedName>
    <definedName name="BEx921PNZ46VORG2VRMWREWIC0SE" localSheetId="18" hidden="1">#REF!</definedName>
    <definedName name="BEx921PNZ46VORG2VRMWREWIC0SE" localSheetId="13" hidden="1">#REF!</definedName>
    <definedName name="BEx921PNZ46VORG2VRMWREWIC0SE" localSheetId="14" hidden="1">#REF!</definedName>
    <definedName name="BEx921PNZ46VORG2VRMWREWIC0SE" localSheetId="15" hidden="1">#REF!</definedName>
    <definedName name="BEx921PNZ46VORG2VRMWREWIC0SE" hidden="1">#REF!</definedName>
    <definedName name="BEx929CVDCG5CFUQWNDLOSNRQ1FN" localSheetId="20" hidden="1">#REF!</definedName>
    <definedName name="BEx929CVDCG5CFUQWNDLOSNRQ1FN" localSheetId="18" hidden="1">#REF!</definedName>
    <definedName name="BEx929CVDCG5CFUQWNDLOSNRQ1FN" localSheetId="13" hidden="1">#REF!</definedName>
    <definedName name="BEx929CVDCG5CFUQWNDLOSNRQ1FN" localSheetId="14" hidden="1">#REF!</definedName>
    <definedName name="BEx929CVDCG5CFUQWNDLOSNRQ1FN" localSheetId="15" hidden="1">#REF!</definedName>
    <definedName name="BEx929CVDCG5CFUQWNDLOSNRQ1FN" hidden="1">#REF!</definedName>
    <definedName name="BEx92DPEKL5WM5A3CN8674JI0PR3" localSheetId="20" hidden="1">#REF!</definedName>
    <definedName name="BEx92DPEKL5WM5A3CN8674JI0PR3" localSheetId="18" hidden="1">#REF!</definedName>
    <definedName name="BEx92DPEKL5WM5A3CN8674JI0PR3" localSheetId="13" hidden="1">#REF!</definedName>
    <definedName name="BEx92DPEKL5WM5A3CN8674JI0PR3" localSheetId="14" hidden="1">#REF!</definedName>
    <definedName name="BEx92DPEKL5WM5A3CN8674JI0PR3" localSheetId="15" hidden="1">#REF!</definedName>
    <definedName name="BEx92DPEKL5WM5A3CN8674JI0PR3" hidden="1">#REF!</definedName>
    <definedName name="BEx92ER2RMY93TZK0D9L9T3H0GI5" localSheetId="20" hidden="1">#REF!</definedName>
    <definedName name="BEx92ER2RMY93TZK0D9L9T3H0GI5" localSheetId="18" hidden="1">#REF!</definedName>
    <definedName name="BEx92ER2RMY93TZK0D9L9T3H0GI5" localSheetId="13" hidden="1">#REF!</definedName>
    <definedName name="BEx92ER2RMY93TZK0D9L9T3H0GI5" localSheetId="14" hidden="1">#REF!</definedName>
    <definedName name="BEx92ER2RMY93TZK0D9L9T3H0GI5" localSheetId="15" hidden="1">#REF!</definedName>
    <definedName name="BEx92ER2RMY93TZK0D9L9T3H0GI5" hidden="1">#REF!</definedName>
    <definedName name="BEx92FI04PJT4LI23KKIHRXWJDTT" localSheetId="20" hidden="1">#REF!</definedName>
    <definedName name="BEx92FI04PJT4LI23KKIHRXWJDTT" localSheetId="18" hidden="1">#REF!</definedName>
    <definedName name="BEx92FI04PJT4LI23KKIHRXWJDTT" localSheetId="13" hidden="1">#REF!</definedName>
    <definedName name="BEx92FI04PJT4LI23KKIHRXWJDTT" localSheetId="14" hidden="1">#REF!</definedName>
    <definedName name="BEx92FI04PJT4LI23KKIHRXWJDTT" localSheetId="15" hidden="1">#REF!</definedName>
    <definedName name="BEx92FI04PJT4LI23KKIHRXWJDTT" hidden="1">#REF!</definedName>
    <definedName name="BEx92HR14HQ9D5JXCSPA4SS4RT62" localSheetId="20" hidden="1">#REF!</definedName>
    <definedName name="BEx92HR14HQ9D5JXCSPA4SS4RT62" localSheetId="18" hidden="1">#REF!</definedName>
    <definedName name="BEx92HR14HQ9D5JXCSPA4SS4RT62" localSheetId="13" hidden="1">#REF!</definedName>
    <definedName name="BEx92HR14HQ9D5JXCSPA4SS4RT62" localSheetId="14" hidden="1">#REF!</definedName>
    <definedName name="BEx92HR14HQ9D5JXCSPA4SS4RT62" localSheetId="15" hidden="1">#REF!</definedName>
    <definedName name="BEx92HR14HQ9D5JXCSPA4SS4RT62" hidden="1">#REF!</definedName>
    <definedName name="BEx92HWA2D6A5EX9MFG68G0NOMSN" localSheetId="20" hidden="1">#REF!</definedName>
    <definedName name="BEx92HWA2D6A5EX9MFG68G0NOMSN" localSheetId="18" hidden="1">#REF!</definedName>
    <definedName name="BEx92HWA2D6A5EX9MFG68G0NOMSN" localSheetId="13" hidden="1">#REF!</definedName>
    <definedName name="BEx92HWA2D6A5EX9MFG68G0NOMSN" localSheetId="14" hidden="1">#REF!</definedName>
    <definedName name="BEx92HWA2D6A5EX9MFG68G0NOMSN" localSheetId="15" hidden="1">#REF!</definedName>
    <definedName name="BEx92HWA2D6A5EX9MFG68G0NOMSN" hidden="1">#REF!</definedName>
    <definedName name="BEx92I1SQUKW2W7S22E82HLJXRGK" localSheetId="20" hidden="1">#REF!</definedName>
    <definedName name="BEx92I1SQUKW2W7S22E82HLJXRGK" localSheetId="18" hidden="1">#REF!</definedName>
    <definedName name="BEx92I1SQUKW2W7S22E82HLJXRGK" localSheetId="13" hidden="1">#REF!</definedName>
    <definedName name="BEx92I1SQUKW2W7S22E82HLJXRGK" localSheetId="14" hidden="1">#REF!</definedName>
    <definedName name="BEx92I1SQUKW2W7S22E82HLJXRGK" localSheetId="15" hidden="1">#REF!</definedName>
    <definedName name="BEx92I1SQUKW2W7S22E82HLJXRGK" hidden="1">#REF!</definedName>
    <definedName name="BEx92PUBDIXAU1FW5ZAXECMAU0LN" localSheetId="20" hidden="1">#REF!</definedName>
    <definedName name="BEx92PUBDIXAU1FW5ZAXECMAU0LN" localSheetId="18" hidden="1">#REF!</definedName>
    <definedName name="BEx92PUBDIXAU1FW5ZAXECMAU0LN" localSheetId="13" hidden="1">#REF!</definedName>
    <definedName name="BEx92PUBDIXAU1FW5ZAXECMAU0LN" localSheetId="14" hidden="1">#REF!</definedName>
    <definedName name="BEx92PUBDIXAU1FW5ZAXECMAU0LN" localSheetId="15" hidden="1">#REF!</definedName>
    <definedName name="BEx92PUBDIXAU1FW5ZAXECMAU0LN" hidden="1">#REF!</definedName>
    <definedName name="BEx92S8MHFFIVRQ2YSHZNQGOFUHD" localSheetId="20" hidden="1">#REF!</definedName>
    <definedName name="BEx92S8MHFFIVRQ2YSHZNQGOFUHD" localSheetId="18" hidden="1">#REF!</definedName>
    <definedName name="BEx92S8MHFFIVRQ2YSHZNQGOFUHD" localSheetId="13" hidden="1">#REF!</definedName>
    <definedName name="BEx92S8MHFFIVRQ2YSHZNQGOFUHD" localSheetId="14" hidden="1">#REF!</definedName>
    <definedName name="BEx92S8MHFFIVRQ2YSHZNQGOFUHD" localSheetId="15" hidden="1">#REF!</definedName>
    <definedName name="BEx92S8MHFFIVRQ2YSHZNQGOFUHD" hidden="1">#REF!</definedName>
    <definedName name="BEx92VJ5FJGXISSSMOUAESCSIWFV" localSheetId="20" hidden="1">#REF!</definedName>
    <definedName name="BEx92VJ5FJGXISSSMOUAESCSIWFV" localSheetId="18" hidden="1">#REF!</definedName>
    <definedName name="BEx92VJ5FJGXISSSMOUAESCSIWFV" localSheetId="13" hidden="1">#REF!</definedName>
    <definedName name="BEx92VJ5FJGXISSSMOUAESCSIWFV" localSheetId="14" hidden="1">#REF!</definedName>
    <definedName name="BEx92VJ5FJGXISSSMOUAESCSIWFV" localSheetId="15" hidden="1">#REF!</definedName>
    <definedName name="BEx92VJ5FJGXISSSMOUAESCSIWFV" hidden="1">#REF!</definedName>
    <definedName name="BEx93B9OULL2YGC896XXYAAJSTRK" localSheetId="20" hidden="1">#REF!</definedName>
    <definedName name="BEx93B9OULL2YGC896XXYAAJSTRK" localSheetId="18" hidden="1">#REF!</definedName>
    <definedName name="BEx93B9OULL2YGC896XXYAAJSTRK" localSheetId="13" hidden="1">#REF!</definedName>
    <definedName name="BEx93B9OULL2YGC896XXYAAJSTRK" localSheetId="14" hidden="1">#REF!</definedName>
    <definedName name="BEx93B9OULL2YGC896XXYAAJSTRK" localSheetId="15" hidden="1">#REF!</definedName>
    <definedName name="BEx93B9OULL2YGC896XXYAAJSTRK" hidden="1">#REF!</definedName>
    <definedName name="BEx93FRKF99NRT3LH99UTIH7AAYF" localSheetId="20" hidden="1">#REF!</definedName>
    <definedName name="BEx93FRKF99NRT3LH99UTIH7AAYF" localSheetId="18" hidden="1">#REF!</definedName>
    <definedName name="BEx93FRKF99NRT3LH99UTIH7AAYF" localSheetId="13" hidden="1">#REF!</definedName>
    <definedName name="BEx93FRKF99NRT3LH99UTIH7AAYF" localSheetId="14" hidden="1">#REF!</definedName>
    <definedName name="BEx93FRKF99NRT3LH99UTIH7AAYF" localSheetId="15" hidden="1">#REF!</definedName>
    <definedName name="BEx93FRKF99NRT3LH99UTIH7AAYF" hidden="1">#REF!</definedName>
    <definedName name="BEx93M7FSHP50OG34A4W8W8DF12U" localSheetId="20" hidden="1">#REF!</definedName>
    <definedName name="BEx93M7FSHP50OG34A4W8W8DF12U" localSheetId="18" hidden="1">#REF!</definedName>
    <definedName name="BEx93M7FSHP50OG34A4W8W8DF12U" localSheetId="13" hidden="1">#REF!</definedName>
    <definedName name="BEx93M7FSHP50OG34A4W8W8DF12U" localSheetId="14" hidden="1">#REF!</definedName>
    <definedName name="BEx93M7FSHP50OG34A4W8W8DF12U" localSheetId="15" hidden="1">#REF!</definedName>
    <definedName name="BEx93M7FSHP50OG34A4W8W8DF12U" hidden="1">#REF!</definedName>
    <definedName name="BEx93OLWY2O3PRA74U41VG5RXT4Q" localSheetId="20" hidden="1">#REF!</definedName>
    <definedName name="BEx93OLWY2O3PRA74U41VG5RXT4Q" localSheetId="18" hidden="1">#REF!</definedName>
    <definedName name="BEx93OLWY2O3PRA74U41VG5RXT4Q" localSheetId="13" hidden="1">#REF!</definedName>
    <definedName name="BEx93OLWY2O3PRA74U41VG5RXT4Q" localSheetId="14" hidden="1">#REF!</definedName>
    <definedName name="BEx93OLWY2O3PRA74U41VG5RXT4Q" localSheetId="15" hidden="1">#REF!</definedName>
    <definedName name="BEx93OLWY2O3PRA74U41VG5RXT4Q" hidden="1">#REF!</definedName>
    <definedName name="BEx93RWFAF6YJGYUTITVM445C02U" localSheetId="20" hidden="1">#REF!</definedName>
    <definedName name="BEx93RWFAF6YJGYUTITVM445C02U" localSheetId="18" hidden="1">#REF!</definedName>
    <definedName name="BEx93RWFAF6YJGYUTITVM445C02U" localSheetId="13" hidden="1">#REF!</definedName>
    <definedName name="BEx93RWFAF6YJGYUTITVM445C02U" localSheetId="14" hidden="1">#REF!</definedName>
    <definedName name="BEx93RWFAF6YJGYUTITVM445C02U" localSheetId="15" hidden="1">#REF!</definedName>
    <definedName name="BEx93RWFAF6YJGYUTITVM445C02U" hidden="1">#REF!</definedName>
    <definedName name="BEx93SY9RWG3HUV4YXQKXJH9FH14" localSheetId="20" hidden="1">#REF!</definedName>
    <definedName name="BEx93SY9RWG3HUV4YXQKXJH9FH14" localSheetId="18" hidden="1">#REF!</definedName>
    <definedName name="BEx93SY9RWG3HUV4YXQKXJH9FH14" localSheetId="13" hidden="1">#REF!</definedName>
    <definedName name="BEx93SY9RWG3HUV4YXQKXJH9FH14" localSheetId="14" hidden="1">#REF!</definedName>
    <definedName name="BEx93SY9RWG3HUV4YXQKXJH9FH14" localSheetId="15" hidden="1">#REF!</definedName>
    <definedName name="BEx93SY9RWG3HUV4YXQKXJH9FH14" hidden="1">#REF!</definedName>
    <definedName name="BEx93TJUX3U0FJDBG6DDSNQ91R5J" localSheetId="20" hidden="1">#REF!</definedName>
    <definedName name="BEx93TJUX3U0FJDBG6DDSNQ91R5J" localSheetId="18" hidden="1">#REF!</definedName>
    <definedName name="BEx93TJUX3U0FJDBG6DDSNQ91R5J" localSheetId="13" hidden="1">#REF!</definedName>
    <definedName name="BEx93TJUX3U0FJDBG6DDSNQ91R5J" localSheetId="14" hidden="1">#REF!</definedName>
    <definedName name="BEx93TJUX3U0FJDBG6DDSNQ91R5J" localSheetId="15" hidden="1">#REF!</definedName>
    <definedName name="BEx93TJUX3U0FJDBG6DDSNQ91R5J" hidden="1">#REF!</definedName>
    <definedName name="BEx942UCRHMI4B0US31HO95GSC2X" localSheetId="20" hidden="1">#REF!</definedName>
    <definedName name="BEx942UCRHMI4B0US31HO95GSC2X" localSheetId="18" hidden="1">#REF!</definedName>
    <definedName name="BEx942UCRHMI4B0US31HO95GSC2X" localSheetId="13" hidden="1">#REF!</definedName>
    <definedName name="BEx942UCRHMI4B0US31HO95GSC2X" localSheetId="14" hidden="1">#REF!</definedName>
    <definedName name="BEx942UCRHMI4B0US31HO95GSC2X" localSheetId="15" hidden="1">#REF!</definedName>
    <definedName name="BEx942UCRHMI4B0US31HO95GSC2X" hidden="1">#REF!</definedName>
    <definedName name="BEx942ZND3V7XSHKTD0UH9X85N5E" localSheetId="20" hidden="1">#REF!</definedName>
    <definedName name="BEx942ZND3V7XSHKTD0UH9X85N5E" localSheetId="18" hidden="1">#REF!</definedName>
    <definedName name="BEx942ZND3V7XSHKTD0UH9X85N5E" localSheetId="13" hidden="1">#REF!</definedName>
    <definedName name="BEx942ZND3V7XSHKTD0UH9X85N5E" localSheetId="14" hidden="1">#REF!</definedName>
    <definedName name="BEx942ZND3V7XSHKTD0UH9X85N5E" localSheetId="15" hidden="1">#REF!</definedName>
    <definedName name="BEx942ZND3V7XSHKTD0UH9X85N5E" hidden="1">#REF!</definedName>
    <definedName name="BEx947HHLR6UU6NYPNDZRF79V52K" localSheetId="20" hidden="1">#REF!</definedName>
    <definedName name="BEx947HHLR6UU6NYPNDZRF79V52K" localSheetId="18" hidden="1">#REF!</definedName>
    <definedName name="BEx947HHLR6UU6NYPNDZRF79V52K" localSheetId="13" hidden="1">#REF!</definedName>
    <definedName name="BEx947HHLR6UU6NYPNDZRF79V52K" localSheetId="14" hidden="1">#REF!</definedName>
    <definedName name="BEx947HHLR6UU6NYPNDZRF79V52K" localSheetId="15" hidden="1">#REF!</definedName>
    <definedName name="BEx947HHLR6UU6NYPNDZRF79V52K" hidden="1">#REF!</definedName>
    <definedName name="BEx948ZFFQWVIDNG4AZAUGGGEB5U" localSheetId="20" hidden="1">#REF!</definedName>
    <definedName name="BEx948ZFFQWVIDNG4AZAUGGGEB5U" localSheetId="18" hidden="1">#REF!</definedName>
    <definedName name="BEx948ZFFQWVIDNG4AZAUGGGEB5U" localSheetId="13" hidden="1">#REF!</definedName>
    <definedName name="BEx948ZFFQWVIDNG4AZAUGGGEB5U" localSheetId="14" hidden="1">#REF!</definedName>
    <definedName name="BEx948ZFFQWVIDNG4AZAUGGGEB5U" localSheetId="15" hidden="1">#REF!</definedName>
    <definedName name="BEx948ZFFQWVIDNG4AZAUGGGEB5U" hidden="1">#REF!</definedName>
    <definedName name="BEx94CKXG92OMURH41SNU6IOHK4J" localSheetId="20" hidden="1">#REF!</definedName>
    <definedName name="BEx94CKXG92OMURH41SNU6IOHK4J" localSheetId="18" hidden="1">#REF!</definedName>
    <definedName name="BEx94CKXG92OMURH41SNU6IOHK4J" localSheetId="13" hidden="1">#REF!</definedName>
    <definedName name="BEx94CKXG92OMURH41SNU6IOHK4J" localSheetId="14" hidden="1">#REF!</definedName>
    <definedName name="BEx94CKXG92OMURH41SNU6IOHK4J" localSheetId="15" hidden="1">#REF!</definedName>
    <definedName name="BEx94CKXG92OMURH41SNU6IOHK4J" hidden="1">#REF!</definedName>
    <definedName name="BEx94GXG30CIVB6ZQN3X3IK6BZXQ" localSheetId="20" hidden="1">#REF!</definedName>
    <definedName name="BEx94GXG30CIVB6ZQN3X3IK6BZXQ" localSheetId="18" hidden="1">#REF!</definedName>
    <definedName name="BEx94GXG30CIVB6ZQN3X3IK6BZXQ" localSheetId="13" hidden="1">#REF!</definedName>
    <definedName name="BEx94GXG30CIVB6ZQN3X3IK6BZXQ" localSheetId="14" hidden="1">#REF!</definedName>
    <definedName name="BEx94GXG30CIVB6ZQN3X3IK6BZXQ" localSheetId="15" hidden="1">#REF!</definedName>
    <definedName name="BEx94GXG30CIVB6ZQN3X3IK6BZXQ" hidden="1">#REF!</definedName>
    <definedName name="BEx94HJ0DWZHE39X4BLCQCJ3M1MC" localSheetId="20" hidden="1">#REF!</definedName>
    <definedName name="BEx94HJ0DWZHE39X4BLCQCJ3M1MC" localSheetId="18" hidden="1">#REF!</definedName>
    <definedName name="BEx94HJ0DWZHE39X4BLCQCJ3M1MC" localSheetId="13" hidden="1">#REF!</definedName>
    <definedName name="BEx94HJ0DWZHE39X4BLCQCJ3M1MC" localSheetId="14" hidden="1">#REF!</definedName>
    <definedName name="BEx94HJ0DWZHE39X4BLCQCJ3M1MC" localSheetId="15" hidden="1">#REF!</definedName>
    <definedName name="BEx94HJ0DWZHE39X4BLCQCJ3M1MC" hidden="1">#REF!</definedName>
    <definedName name="BEx94HZ5LURYM9ST744ALV6ZCKYP" localSheetId="20" hidden="1">#REF!</definedName>
    <definedName name="BEx94HZ5LURYM9ST744ALV6ZCKYP" localSheetId="18" hidden="1">#REF!</definedName>
    <definedName name="BEx94HZ5LURYM9ST744ALV6ZCKYP" localSheetId="13" hidden="1">#REF!</definedName>
    <definedName name="BEx94HZ5LURYM9ST744ALV6ZCKYP" localSheetId="14" hidden="1">#REF!</definedName>
    <definedName name="BEx94HZ5LURYM9ST744ALV6ZCKYP" localSheetId="15" hidden="1">#REF!</definedName>
    <definedName name="BEx94HZ5LURYM9ST744ALV6ZCKYP" hidden="1">#REF!</definedName>
    <definedName name="BEx94IQ75E90YUMWJ9N591LR7DQQ" localSheetId="20" hidden="1">#REF!</definedName>
    <definedName name="BEx94IQ75E90YUMWJ9N591LR7DQQ" localSheetId="18" hidden="1">#REF!</definedName>
    <definedName name="BEx94IQ75E90YUMWJ9N591LR7DQQ" localSheetId="13" hidden="1">#REF!</definedName>
    <definedName name="BEx94IQ75E90YUMWJ9N591LR7DQQ" localSheetId="14" hidden="1">#REF!</definedName>
    <definedName name="BEx94IQ75E90YUMWJ9N591LR7DQQ" localSheetId="15" hidden="1">#REF!</definedName>
    <definedName name="BEx94IQ75E90YUMWJ9N591LR7DQQ" hidden="1">#REF!</definedName>
    <definedName name="BEx94N7W5T3U7UOE97D6OVIBUCXS" localSheetId="20" hidden="1">#REF!</definedName>
    <definedName name="BEx94N7W5T3U7UOE97D6OVIBUCXS" localSheetId="18" hidden="1">#REF!</definedName>
    <definedName name="BEx94N7W5T3U7UOE97D6OVIBUCXS" localSheetId="13" hidden="1">#REF!</definedName>
    <definedName name="BEx94N7W5T3U7UOE97D6OVIBUCXS" localSheetId="14" hidden="1">#REF!</definedName>
    <definedName name="BEx94N7W5T3U7UOE97D6OVIBUCXS" localSheetId="15" hidden="1">#REF!</definedName>
    <definedName name="BEx94N7W5T3U7UOE97D6OVIBUCXS" hidden="1">#REF!</definedName>
    <definedName name="BEx955NIAWX5OLAHMTV6QFUZPR30" localSheetId="20" hidden="1">#REF!</definedName>
    <definedName name="BEx955NIAWX5OLAHMTV6QFUZPR30" localSheetId="18" hidden="1">#REF!</definedName>
    <definedName name="BEx955NIAWX5OLAHMTV6QFUZPR30" localSheetId="13" hidden="1">#REF!</definedName>
    <definedName name="BEx955NIAWX5OLAHMTV6QFUZPR30" localSheetId="14" hidden="1">#REF!</definedName>
    <definedName name="BEx955NIAWX5OLAHMTV6QFUZPR30" localSheetId="15" hidden="1">#REF!</definedName>
    <definedName name="BEx955NIAWX5OLAHMTV6QFUZPR30" hidden="1">#REF!</definedName>
    <definedName name="BEx9581TYVI2M5TT4ISDAJV4W7Z6" localSheetId="20" hidden="1">#REF!</definedName>
    <definedName name="BEx9581TYVI2M5TT4ISDAJV4W7Z6" localSheetId="18" hidden="1">#REF!</definedName>
    <definedName name="BEx9581TYVI2M5TT4ISDAJV4W7Z6" localSheetId="13" hidden="1">#REF!</definedName>
    <definedName name="BEx9581TYVI2M5TT4ISDAJV4W7Z6" localSheetId="14" hidden="1">#REF!</definedName>
    <definedName name="BEx9581TYVI2M5TT4ISDAJV4W7Z6" localSheetId="15" hidden="1">#REF!</definedName>
    <definedName name="BEx9581TYVI2M5TT4ISDAJV4W7Z6" hidden="1">#REF!</definedName>
    <definedName name="BEx95G55NR99FDSE95CXDI4DKWSV" localSheetId="20" hidden="1">#REF!</definedName>
    <definedName name="BEx95G55NR99FDSE95CXDI4DKWSV" localSheetId="18" hidden="1">#REF!</definedName>
    <definedName name="BEx95G55NR99FDSE95CXDI4DKWSV" localSheetId="13" hidden="1">#REF!</definedName>
    <definedName name="BEx95G55NR99FDSE95CXDI4DKWSV" localSheetId="14" hidden="1">#REF!</definedName>
    <definedName name="BEx95G55NR99FDSE95CXDI4DKWSV" localSheetId="15" hidden="1">#REF!</definedName>
    <definedName name="BEx95G55NR99FDSE95CXDI4DKWSV" hidden="1">#REF!</definedName>
    <definedName name="BEx95NHF4RVUE0YDOAFZEIVBYJXD" localSheetId="20" hidden="1">#REF!</definedName>
    <definedName name="BEx95NHF4RVUE0YDOAFZEIVBYJXD" localSheetId="18" hidden="1">#REF!</definedName>
    <definedName name="BEx95NHF4RVUE0YDOAFZEIVBYJXD" localSheetId="13" hidden="1">#REF!</definedName>
    <definedName name="BEx95NHF4RVUE0YDOAFZEIVBYJXD" localSheetId="14" hidden="1">#REF!</definedName>
    <definedName name="BEx95NHF4RVUE0YDOAFZEIVBYJXD" localSheetId="15" hidden="1">#REF!</definedName>
    <definedName name="BEx95NHF4RVUE0YDOAFZEIVBYJXD" hidden="1">#REF!</definedName>
    <definedName name="BEx95QBZMG0E2KQ9BERJ861QLYN3" localSheetId="20" hidden="1">#REF!</definedName>
    <definedName name="BEx95QBZMG0E2KQ9BERJ861QLYN3" localSheetId="18" hidden="1">#REF!</definedName>
    <definedName name="BEx95QBZMG0E2KQ9BERJ861QLYN3" localSheetId="13" hidden="1">#REF!</definedName>
    <definedName name="BEx95QBZMG0E2KQ9BERJ861QLYN3" localSheetId="14" hidden="1">#REF!</definedName>
    <definedName name="BEx95QBZMG0E2KQ9BERJ861QLYN3" localSheetId="15" hidden="1">#REF!</definedName>
    <definedName name="BEx95QBZMG0E2KQ9BERJ861QLYN3" hidden="1">#REF!</definedName>
    <definedName name="BEx95QHBVDN795UNQJLRXG3RDU49" localSheetId="20" hidden="1">#REF!</definedName>
    <definedName name="BEx95QHBVDN795UNQJLRXG3RDU49" localSheetId="18" hidden="1">#REF!</definedName>
    <definedName name="BEx95QHBVDN795UNQJLRXG3RDU49" localSheetId="13" hidden="1">#REF!</definedName>
    <definedName name="BEx95QHBVDN795UNQJLRXG3RDU49" localSheetId="14" hidden="1">#REF!</definedName>
    <definedName name="BEx95QHBVDN795UNQJLRXG3RDU49" localSheetId="15" hidden="1">#REF!</definedName>
    <definedName name="BEx95QHBVDN795UNQJLRXG3RDU49" hidden="1">#REF!</definedName>
    <definedName name="BEx95TBVUWV7L7OMFMZDQEXGVHU6" localSheetId="20" hidden="1">#REF!</definedName>
    <definedName name="BEx95TBVUWV7L7OMFMZDQEXGVHU6" localSheetId="18" hidden="1">#REF!</definedName>
    <definedName name="BEx95TBVUWV7L7OMFMZDQEXGVHU6" localSheetId="13" hidden="1">#REF!</definedName>
    <definedName name="BEx95TBVUWV7L7OMFMZDQEXGVHU6" localSheetId="14" hidden="1">#REF!</definedName>
    <definedName name="BEx95TBVUWV7L7OMFMZDQEXGVHU6" localSheetId="15" hidden="1">#REF!</definedName>
    <definedName name="BEx95TBVUWV7L7OMFMZDQEXGVHU6" hidden="1">#REF!</definedName>
    <definedName name="BEx95U89DZZSVO39TGS62CX8G9N4" localSheetId="20" hidden="1">#REF!</definedName>
    <definedName name="BEx95U89DZZSVO39TGS62CX8G9N4" localSheetId="18" hidden="1">#REF!</definedName>
    <definedName name="BEx95U89DZZSVO39TGS62CX8G9N4" localSheetId="13" hidden="1">#REF!</definedName>
    <definedName name="BEx95U89DZZSVO39TGS62CX8G9N4" localSheetId="14" hidden="1">#REF!</definedName>
    <definedName name="BEx95U89DZZSVO39TGS62CX8G9N4" localSheetId="15" hidden="1">#REF!</definedName>
    <definedName name="BEx95U89DZZSVO39TGS62CX8G9N4" hidden="1">#REF!</definedName>
    <definedName name="BEx95XTPKKKJG67C45LRX0T25I06" localSheetId="20" hidden="1">#REF!</definedName>
    <definedName name="BEx95XTPKKKJG67C45LRX0T25I06" localSheetId="18" hidden="1">#REF!</definedName>
    <definedName name="BEx95XTPKKKJG67C45LRX0T25I06" localSheetId="13" hidden="1">#REF!</definedName>
    <definedName name="BEx95XTPKKKJG67C45LRX0T25I06" localSheetId="14" hidden="1">#REF!</definedName>
    <definedName name="BEx95XTPKKKJG67C45LRX0T25I06" localSheetId="15" hidden="1">#REF!</definedName>
    <definedName name="BEx95XTPKKKJG67C45LRX0T25I06" hidden="1">#REF!</definedName>
    <definedName name="BEx9602K2GHNBUEUVT9ONRQU1GMD" localSheetId="20" hidden="1">#REF!</definedName>
    <definedName name="BEx9602K2GHNBUEUVT9ONRQU1GMD" localSheetId="18" hidden="1">#REF!</definedName>
    <definedName name="BEx9602K2GHNBUEUVT9ONRQU1GMD" localSheetId="13" hidden="1">#REF!</definedName>
    <definedName name="BEx9602K2GHNBUEUVT9ONRQU1GMD" localSheetId="14" hidden="1">#REF!</definedName>
    <definedName name="BEx9602K2GHNBUEUVT9ONRQU1GMD" localSheetId="15" hidden="1">#REF!</definedName>
    <definedName name="BEx9602K2GHNBUEUVT9ONRQU1GMD" hidden="1">#REF!</definedName>
    <definedName name="BEx9602LTEI8BPC79BGMRK6S0RP8" localSheetId="20" hidden="1">#REF!</definedName>
    <definedName name="BEx9602LTEI8BPC79BGMRK6S0RP8" localSheetId="18" hidden="1">#REF!</definedName>
    <definedName name="BEx9602LTEI8BPC79BGMRK6S0RP8" localSheetId="13" hidden="1">#REF!</definedName>
    <definedName name="BEx9602LTEI8BPC79BGMRK6S0RP8" localSheetId="14" hidden="1">#REF!</definedName>
    <definedName name="BEx9602LTEI8BPC79BGMRK6S0RP8" localSheetId="15" hidden="1">#REF!</definedName>
    <definedName name="BEx9602LTEI8BPC79BGMRK6S0RP8" hidden="1">#REF!</definedName>
    <definedName name="BEx962BL3Y4LA53EBYI64ZYMZE8U" localSheetId="20" hidden="1">#REF!</definedName>
    <definedName name="BEx962BL3Y4LA53EBYI64ZYMZE8U" localSheetId="18" hidden="1">#REF!</definedName>
    <definedName name="BEx962BL3Y4LA53EBYI64ZYMZE8U" localSheetId="13" hidden="1">#REF!</definedName>
    <definedName name="BEx962BL3Y4LA53EBYI64ZYMZE8U" localSheetId="14" hidden="1">#REF!</definedName>
    <definedName name="BEx962BL3Y4LA53EBYI64ZYMZE8U" localSheetId="15" hidden="1">#REF!</definedName>
    <definedName name="BEx962BL3Y4LA53EBYI64ZYMZE8U" hidden="1">#REF!</definedName>
    <definedName name="BEx96HAWZ2EMMI7VJ5NQXGK044OO" localSheetId="20" hidden="1">#REF!</definedName>
    <definedName name="BEx96HAWZ2EMMI7VJ5NQXGK044OO" localSheetId="18" hidden="1">#REF!</definedName>
    <definedName name="BEx96HAWZ2EMMI7VJ5NQXGK044OO" localSheetId="13" hidden="1">#REF!</definedName>
    <definedName name="BEx96HAWZ2EMMI7VJ5NQXGK044OO" localSheetId="14" hidden="1">#REF!</definedName>
    <definedName name="BEx96HAWZ2EMMI7VJ5NQXGK044OO" localSheetId="15" hidden="1">#REF!</definedName>
    <definedName name="BEx96HAWZ2EMMI7VJ5NQXGK044OO" hidden="1">#REF!</definedName>
    <definedName name="BEx96KR21O7H9R29TN0S45Y3QPUK" localSheetId="20" hidden="1">#REF!</definedName>
    <definedName name="BEx96KR21O7H9R29TN0S45Y3QPUK" localSheetId="18" hidden="1">#REF!</definedName>
    <definedName name="BEx96KR21O7H9R29TN0S45Y3QPUK" localSheetId="13" hidden="1">#REF!</definedName>
    <definedName name="BEx96KR21O7H9R29TN0S45Y3QPUK" localSheetId="14" hidden="1">#REF!</definedName>
    <definedName name="BEx96KR21O7H9R29TN0S45Y3QPUK" localSheetId="15" hidden="1">#REF!</definedName>
    <definedName name="BEx96KR21O7H9R29TN0S45Y3QPUK" hidden="1">#REF!</definedName>
    <definedName name="BEx96SUFKHHFE8XQ6UUO6ILDOXHO" localSheetId="20" hidden="1">#REF!</definedName>
    <definedName name="BEx96SUFKHHFE8XQ6UUO6ILDOXHO" localSheetId="18" hidden="1">#REF!</definedName>
    <definedName name="BEx96SUFKHHFE8XQ6UUO6ILDOXHO" localSheetId="13" hidden="1">#REF!</definedName>
    <definedName name="BEx96SUFKHHFE8XQ6UUO6ILDOXHO" localSheetId="14" hidden="1">#REF!</definedName>
    <definedName name="BEx96SUFKHHFE8XQ6UUO6ILDOXHO" localSheetId="15" hidden="1">#REF!</definedName>
    <definedName name="BEx96SUFKHHFE8XQ6UUO6ILDOXHO" hidden="1">#REF!</definedName>
    <definedName name="BEx96UN4YWXBDEZ1U1ZUIPP41Z7I" localSheetId="20" hidden="1">#REF!</definedName>
    <definedName name="BEx96UN4YWXBDEZ1U1ZUIPP41Z7I" localSheetId="18" hidden="1">#REF!</definedName>
    <definedName name="BEx96UN4YWXBDEZ1U1ZUIPP41Z7I" localSheetId="13" hidden="1">#REF!</definedName>
    <definedName name="BEx96UN4YWXBDEZ1U1ZUIPP41Z7I" localSheetId="14" hidden="1">#REF!</definedName>
    <definedName name="BEx96UN4YWXBDEZ1U1ZUIPP41Z7I" localSheetId="15" hidden="1">#REF!</definedName>
    <definedName name="BEx96UN4YWXBDEZ1U1ZUIPP41Z7I" hidden="1">#REF!</definedName>
    <definedName name="BEx978KSD61YJH3S9DGO050R2EHA" localSheetId="20" hidden="1">#REF!</definedName>
    <definedName name="BEx978KSD61YJH3S9DGO050R2EHA" localSheetId="18" hidden="1">#REF!</definedName>
    <definedName name="BEx978KSD61YJH3S9DGO050R2EHA" localSheetId="13" hidden="1">#REF!</definedName>
    <definedName name="BEx978KSD61YJH3S9DGO050R2EHA" localSheetId="14" hidden="1">#REF!</definedName>
    <definedName name="BEx978KSD61YJH3S9DGO050R2EHA" localSheetId="15" hidden="1">#REF!</definedName>
    <definedName name="BEx978KSD61YJH3S9DGO050R2EHA" hidden="1">#REF!</definedName>
    <definedName name="BEx97H9O1NAKAPK4MX4PKO34ICL5" localSheetId="20" hidden="1">#REF!</definedName>
    <definedName name="BEx97H9O1NAKAPK4MX4PKO34ICL5" localSheetId="18" hidden="1">#REF!</definedName>
    <definedName name="BEx97H9O1NAKAPK4MX4PKO34ICL5" localSheetId="13" hidden="1">#REF!</definedName>
    <definedName name="BEx97H9O1NAKAPK4MX4PKO34ICL5" localSheetId="14" hidden="1">#REF!</definedName>
    <definedName name="BEx97H9O1NAKAPK4MX4PKO34ICL5" localSheetId="15" hidden="1">#REF!</definedName>
    <definedName name="BEx97H9O1NAKAPK4MX4PKO34ICL5" hidden="1">#REF!</definedName>
    <definedName name="BEx97MNUZQ1Z0AO2FL7XQYVNCPR7" localSheetId="20" hidden="1">#REF!</definedName>
    <definedName name="BEx97MNUZQ1Z0AO2FL7XQYVNCPR7" localSheetId="18" hidden="1">#REF!</definedName>
    <definedName name="BEx97MNUZQ1Z0AO2FL7XQYVNCPR7" localSheetId="13" hidden="1">#REF!</definedName>
    <definedName name="BEx97MNUZQ1Z0AO2FL7XQYVNCPR7" localSheetId="14" hidden="1">#REF!</definedName>
    <definedName name="BEx97MNUZQ1Z0AO2FL7XQYVNCPR7" localSheetId="15" hidden="1">#REF!</definedName>
    <definedName name="BEx97MNUZQ1Z0AO2FL7XQYVNCPR7" hidden="1">#REF!</definedName>
    <definedName name="BEx97NPQBACJVD9K1YXI08RTW9E2" localSheetId="20" hidden="1">#REF!</definedName>
    <definedName name="BEx97NPQBACJVD9K1YXI08RTW9E2" localSheetId="18" hidden="1">#REF!</definedName>
    <definedName name="BEx97NPQBACJVD9K1YXI08RTW9E2" localSheetId="13" hidden="1">#REF!</definedName>
    <definedName name="BEx97NPQBACJVD9K1YXI08RTW9E2" localSheetId="14" hidden="1">#REF!</definedName>
    <definedName name="BEx97NPQBACJVD9K1YXI08RTW9E2" localSheetId="15" hidden="1">#REF!</definedName>
    <definedName name="BEx97NPQBACJVD9K1YXI08RTW9E2" hidden="1">#REF!</definedName>
    <definedName name="BEx97RWQLXS0OORDCN69IGA58CWU" localSheetId="20" hidden="1">#REF!</definedName>
    <definedName name="BEx97RWQLXS0OORDCN69IGA58CWU" localSheetId="18" hidden="1">#REF!</definedName>
    <definedName name="BEx97RWQLXS0OORDCN69IGA58CWU" localSheetId="13" hidden="1">#REF!</definedName>
    <definedName name="BEx97RWQLXS0OORDCN69IGA58CWU" localSheetId="14" hidden="1">#REF!</definedName>
    <definedName name="BEx97RWQLXS0OORDCN69IGA58CWU" localSheetId="15" hidden="1">#REF!</definedName>
    <definedName name="BEx97RWQLXS0OORDCN69IGA58CWU" hidden="1">#REF!</definedName>
    <definedName name="BEx97YNGGDFIXHTMGFL2IHAQX9MI" localSheetId="20" hidden="1">#REF!</definedName>
    <definedName name="BEx97YNGGDFIXHTMGFL2IHAQX9MI" localSheetId="18" hidden="1">#REF!</definedName>
    <definedName name="BEx97YNGGDFIXHTMGFL2IHAQX9MI" localSheetId="13" hidden="1">#REF!</definedName>
    <definedName name="BEx97YNGGDFIXHTMGFL2IHAQX9MI" localSheetId="14" hidden="1">#REF!</definedName>
    <definedName name="BEx97YNGGDFIXHTMGFL2IHAQX9MI" localSheetId="15" hidden="1">#REF!</definedName>
    <definedName name="BEx97YNGGDFIXHTMGFL2IHAQX9MI" hidden="1">#REF!</definedName>
    <definedName name="BEx9805E16VCDEWPM3404WTQS6ZK" localSheetId="20" hidden="1">#REF!</definedName>
    <definedName name="BEx9805E16VCDEWPM3404WTQS6ZK" localSheetId="18" hidden="1">#REF!</definedName>
    <definedName name="BEx9805E16VCDEWPM3404WTQS6ZK" localSheetId="13" hidden="1">#REF!</definedName>
    <definedName name="BEx9805E16VCDEWPM3404WTQS6ZK" localSheetId="14" hidden="1">#REF!</definedName>
    <definedName name="BEx9805E16VCDEWPM3404WTQS6ZK" localSheetId="15" hidden="1">#REF!</definedName>
    <definedName name="BEx9805E16VCDEWPM3404WTQS6ZK" hidden="1">#REF!</definedName>
    <definedName name="BEx981HW73BUZWT14TBTZHC0ZTJ4" localSheetId="20" hidden="1">#REF!</definedName>
    <definedName name="BEx981HW73BUZWT14TBTZHC0ZTJ4" localSheetId="18" hidden="1">#REF!</definedName>
    <definedName name="BEx981HW73BUZWT14TBTZHC0ZTJ4" localSheetId="13" hidden="1">#REF!</definedName>
    <definedName name="BEx981HW73BUZWT14TBTZHC0ZTJ4" localSheetId="14" hidden="1">#REF!</definedName>
    <definedName name="BEx981HW73BUZWT14TBTZHC0ZTJ4" localSheetId="15" hidden="1">#REF!</definedName>
    <definedName name="BEx981HW73BUZWT14TBTZHC0ZTJ4" hidden="1">#REF!</definedName>
    <definedName name="BEx9871KU0N99P0900EAK69VFYT2" localSheetId="20" hidden="1">#REF!</definedName>
    <definedName name="BEx9871KU0N99P0900EAK69VFYT2" localSheetId="18" hidden="1">#REF!</definedName>
    <definedName name="BEx9871KU0N99P0900EAK69VFYT2" localSheetId="13" hidden="1">#REF!</definedName>
    <definedName name="BEx9871KU0N99P0900EAK69VFYT2" localSheetId="14" hidden="1">#REF!</definedName>
    <definedName name="BEx9871KU0N99P0900EAK69VFYT2" localSheetId="15" hidden="1">#REF!</definedName>
    <definedName name="BEx9871KU0N99P0900EAK69VFYT2" hidden="1">#REF!</definedName>
    <definedName name="BEx98IFKNJFGZFLID1YTRFEG1SXY" localSheetId="20" hidden="1">#REF!</definedName>
    <definedName name="BEx98IFKNJFGZFLID1YTRFEG1SXY" localSheetId="18" hidden="1">#REF!</definedName>
    <definedName name="BEx98IFKNJFGZFLID1YTRFEG1SXY" localSheetId="13" hidden="1">#REF!</definedName>
    <definedName name="BEx98IFKNJFGZFLID1YTRFEG1SXY" localSheetId="14" hidden="1">#REF!</definedName>
    <definedName name="BEx98IFKNJFGZFLID1YTRFEG1SXY" localSheetId="15" hidden="1">#REF!</definedName>
    <definedName name="BEx98IFKNJFGZFLID1YTRFEG1SXY" hidden="1">#REF!</definedName>
    <definedName name="BEx98T7ZEF0HKRFLBVK3BNKCG3CJ" localSheetId="20" hidden="1">#REF!</definedName>
    <definedName name="BEx98T7ZEF0HKRFLBVK3BNKCG3CJ" localSheetId="18" hidden="1">#REF!</definedName>
    <definedName name="BEx98T7ZEF0HKRFLBVK3BNKCG3CJ" localSheetId="13" hidden="1">#REF!</definedName>
    <definedName name="BEx98T7ZEF0HKRFLBVK3BNKCG3CJ" localSheetId="14" hidden="1">#REF!</definedName>
    <definedName name="BEx98T7ZEF0HKRFLBVK3BNKCG3CJ" localSheetId="15" hidden="1">#REF!</definedName>
    <definedName name="BEx98T7ZEF0HKRFLBVK3BNKCG3CJ" hidden="1">#REF!</definedName>
    <definedName name="BEx98WYSAS39FWGYTMQ8QGIT81TF" localSheetId="20" hidden="1">#REF!</definedName>
    <definedName name="BEx98WYSAS39FWGYTMQ8QGIT81TF" localSheetId="18" hidden="1">#REF!</definedName>
    <definedName name="BEx98WYSAS39FWGYTMQ8QGIT81TF" localSheetId="13" hidden="1">#REF!</definedName>
    <definedName name="BEx98WYSAS39FWGYTMQ8QGIT81TF" localSheetId="14" hidden="1">#REF!</definedName>
    <definedName name="BEx98WYSAS39FWGYTMQ8QGIT81TF" localSheetId="15" hidden="1">#REF!</definedName>
    <definedName name="BEx98WYSAS39FWGYTMQ8QGIT81TF" hidden="1">#REF!</definedName>
    <definedName name="BEx990461P2YAJ7BRK25INFYZ7RQ" localSheetId="20" hidden="1">#REF!</definedName>
    <definedName name="BEx990461P2YAJ7BRK25INFYZ7RQ" localSheetId="18" hidden="1">#REF!</definedName>
    <definedName name="BEx990461P2YAJ7BRK25INFYZ7RQ" localSheetId="13" hidden="1">#REF!</definedName>
    <definedName name="BEx990461P2YAJ7BRK25INFYZ7RQ" localSheetId="14" hidden="1">#REF!</definedName>
    <definedName name="BEx990461P2YAJ7BRK25INFYZ7RQ" localSheetId="15" hidden="1">#REF!</definedName>
    <definedName name="BEx990461P2YAJ7BRK25INFYZ7RQ" hidden="1">#REF!</definedName>
    <definedName name="BEx9915UVD4G7RA3IMLFZ0LG3UA2" localSheetId="20" hidden="1">#REF!</definedName>
    <definedName name="BEx9915UVD4G7RA3IMLFZ0LG3UA2" localSheetId="18" hidden="1">#REF!</definedName>
    <definedName name="BEx9915UVD4G7RA3IMLFZ0LG3UA2" localSheetId="13" hidden="1">#REF!</definedName>
    <definedName name="BEx9915UVD4G7RA3IMLFZ0LG3UA2" localSheetId="14" hidden="1">#REF!</definedName>
    <definedName name="BEx9915UVD4G7RA3IMLFZ0LG3UA2" localSheetId="15" hidden="1">#REF!</definedName>
    <definedName name="BEx9915UVD4G7RA3IMLFZ0LG3UA2" hidden="1">#REF!</definedName>
    <definedName name="BEx991M410V3S2PKCJGQ30O6JT6H" localSheetId="20" hidden="1">#REF!</definedName>
    <definedName name="BEx991M410V3S2PKCJGQ30O6JT6H" localSheetId="18" hidden="1">#REF!</definedName>
    <definedName name="BEx991M410V3S2PKCJGQ30O6JT6H" localSheetId="13" hidden="1">#REF!</definedName>
    <definedName name="BEx991M410V3S2PKCJGQ30O6JT6H" localSheetId="14" hidden="1">#REF!</definedName>
    <definedName name="BEx991M410V3S2PKCJGQ30O6JT6H" localSheetId="15" hidden="1">#REF!</definedName>
    <definedName name="BEx991M410V3S2PKCJGQ30O6JT6H" hidden="1">#REF!</definedName>
    <definedName name="BEx992CZON8AO7U7V88VN1JBO0MG" localSheetId="20" hidden="1">#REF!</definedName>
    <definedName name="BEx992CZON8AO7U7V88VN1JBO0MG" localSheetId="18" hidden="1">#REF!</definedName>
    <definedName name="BEx992CZON8AO7U7V88VN1JBO0MG" localSheetId="13" hidden="1">#REF!</definedName>
    <definedName name="BEx992CZON8AO7U7V88VN1JBO0MG" localSheetId="14" hidden="1">#REF!</definedName>
    <definedName name="BEx992CZON8AO7U7V88VN1JBO0MG" localSheetId="15" hidden="1">#REF!</definedName>
    <definedName name="BEx992CZON8AO7U7V88VN1JBO0MG" hidden="1">#REF!</definedName>
    <definedName name="BEx9952469XMFGSPXL7CMXHPJF90" localSheetId="20" hidden="1">#REF!</definedName>
    <definedName name="BEx9952469XMFGSPXL7CMXHPJF90" localSheetId="18" hidden="1">#REF!</definedName>
    <definedName name="BEx9952469XMFGSPXL7CMXHPJF90" localSheetId="13" hidden="1">#REF!</definedName>
    <definedName name="BEx9952469XMFGSPXL7CMXHPJF90" localSheetId="14" hidden="1">#REF!</definedName>
    <definedName name="BEx9952469XMFGSPXL7CMXHPJF90" localSheetId="15" hidden="1">#REF!</definedName>
    <definedName name="BEx9952469XMFGSPXL7CMXHPJF90" hidden="1">#REF!</definedName>
    <definedName name="BEx99B77I7TUSHRR4HIZ9FU2EIUT" localSheetId="20" hidden="1">#REF!</definedName>
    <definedName name="BEx99B77I7TUSHRR4HIZ9FU2EIUT" localSheetId="18" hidden="1">#REF!</definedName>
    <definedName name="BEx99B77I7TUSHRR4HIZ9FU2EIUT" localSheetId="13" hidden="1">#REF!</definedName>
    <definedName name="BEx99B77I7TUSHRR4HIZ9FU2EIUT" localSheetId="14" hidden="1">#REF!</definedName>
    <definedName name="BEx99B77I7TUSHRR4HIZ9FU2EIUT" localSheetId="15" hidden="1">#REF!</definedName>
    <definedName name="BEx99B77I7TUSHRR4HIZ9FU2EIUT" hidden="1">#REF!</definedName>
    <definedName name="BEx99EHWKKHZB66Q30C7QIXU3BVM" localSheetId="20" hidden="1">#REF!</definedName>
    <definedName name="BEx99EHWKKHZB66Q30C7QIXU3BVM" localSheetId="18" hidden="1">#REF!</definedName>
    <definedName name="BEx99EHWKKHZB66Q30C7QIXU3BVM" localSheetId="13" hidden="1">#REF!</definedName>
    <definedName name="BEx99EHWKKHZB66Q30C7QIXU3BVM" localSheetId="14" hidden="1">#REF!</definedName>
    <definedName name="BEx99EHWKKHZB66Q30C7QIXU3BVM" localSheetId="15" hidden="1">#REF!</definedName>
    <definedName name="BEx99EHWKKHZB66Q30C7QIXU3BVM" hidden="1">#REF!</definedName>
    <definedName name="BEx99IE6TEODZ443HP0AYCXVTNOV" localSheetId="20" hidden="1">#REF!</definedName>
    <definedName name="BEx99IE6TEODZ443HP0AYCXVTNOV" localSheetId="18" hidden="1">#REF!</definedName>
    <definedName name="BEx99IE6TEODZ443HP0AYCXVTNOV" localSheetId="13" hidden="1">#REF!</definedName>
    <definedName name="BEx99IE6TEODZ443HP0AYCXVTNOV" localSheetId="14" hidden="1">#REF!</definedName>
    <definedName name="BEx99IE6TEODZ443HP0AYCXVTNOV" localSheetId="15" hidden="1">#REF!</definedName>
    <definedName name="BEx99IE6TEODZ443HP0AYCXVTNOV" hidden="1">#REF!</definedName>
    <definedName name="BEx99Q6PH5F3OQKCCAAO75PYDEFN" localSheetId="20" hidden="1">#REF!</definedName>
    <definedName name="BEx99Q6PH5F3OQKCCAAO75PYDEFN" localSheetId="18" hidden="1">#REF!</definedName>
    <definedName name="BEx99Q6PH5F3OQKCCAAO75PYDEFN" localSheetId="13" hidden="1">#REF!</definedName>
    <definedName name="BEx99Q6PH5F3OQKCCAAO75PYDEFN" localSheetId="14" hidden="1">#REF!</definedName>
    <definedName name="BEx99Q6PH5F3OQKCCAAO75PYDEFN" localSheetId="15" hidden="1">#REF!</definedName>
    <definedName name="BEx99Q6PH5F3OQKCCAAO75PYDEFN" hidden="1">#REF!</definedName>
    <definedName name="BEx99RU5I4O0109P2FW9DN4IU3QX" localSheetId="20" hidden="1">#REF!</definedName>
    <definedName name="BEx99RU5I4O0109P2FW9DN4IU3QX" localSheetId="18" hidden="1">#REF!</definedName>
    <definedName name="BEx99RU5I4O0109P2FW9DN4IU3QX" localSheetId="13" hidden="1">#REF!</definedName>
    <definedName name="BEx99RU5I4O0109P2FW9DN4IU3QX" localSheetId="14" hidden="1">#REF!</definedName>
    <definedName name="BEx99RU5I4O0109P2FW9DN4IU3QX" localSheetId="15" hidden="1">#REF!</definedName>
    <definedName name="BEx99RU5I4O0109P2FW9DN4IU3QX" hidden="1">#REF!</definedName>
    <definedName name="BEx99WBYT2D6UUC1PT7A40ENYID4" localSheetId="20" hidden="1">#REF!</definedName>
    <definedName name="BEx99WBYT2D6UUC1PT7A40ENYID4" localSheetId="18" hidden="1">#REF!</definedName>
    <definedName name="BEx99WBYT2D6UUC1PT7A40ENYID4" localSheetId="13" hidden="1">#REF!</definedName>
    <definedName name="BEx99WBYT2D6UUC1PT7A40ENYID4" localSheetId="14" hidden="1">#REF!</definedName>
    <definedName name="BEx99WBYT2D6UUC1PT7A40ENYID4" localSheetId="15" hidden="1">#REF!</definedName>
    <definedName name="BEx99WBYT2D6UUC1PT7A40ENYID4" hidden="1">#REF!</definedName>
    <definedName name="BEx99WS2X3RTQE9O764SS5G2FPE6" localSheetId="20" hidden="1">#REF!</definedName>
    <definedName name="BEx99WS2X3RTQE9O764SS5G2FPE6" localSheetId="18" hidden="1">#REF!</definedName>
    <definedName name="BEx99WS2X3RTQE9O764SS5G2FPE6" localSheetId="13" hidden="1">#REF!</definedName>
    <definedName name="BEx99WS2X3RTQE9O764SS5G2FPE6" localSheetId="14" hidden="1">#REF!</definedName>
    <definedName name="BEx99WS2X3RTQE9O764SS5G2FPE6" localSheetId="15" hidden="1">#REF!</definedName>
    <definedName name="BEx99WS2X3RTQE9O764SS5G2FPE6" hidden="1">#REF!</definedName>
    <definedName name="BEx99ZRZ4I7FHDPGRAT5VW7NVBPU" localSheetId="20" hidden="1">#REF!</definedName>
    <definedName name="BEx99ZRZ4I7FHDPGRAT5VW7NVBPU" localSheetId="18" hidden="1">#REF!</definedName>
    <definedName name="BEx99ZRZ4I7FHDPGRAT5VW7NVBPU" localSheetId="13" hidden="1">#REF!</definedName>
    <definedName name="BEx99ZRZ4I7FHDPGRAT5VW7NVBPU" localSheetId="14" hidden="1">#REF!</definedName>
    <definedName name="BEx99ZRZ4I7FHDPGRAT5VW7NVBPU" localSheetId="15" hidden="1">#REF!</definedName>
    <definedName name="BEx99ZRZ4I7FHDPGRAT5VW7NVBPU" hidden="1">#REF!</definedName>
    <definedName name="BEx9AT5E3ZSHKSOL35O38L8HF9TH" localSheetId="20" hidden="1">#REF!</definedName>
    <definedName name="BEx9AT5E3ZSHKSOL35O38L8HF9TH" localSheetId="18" hidden="1">#REF!</definedName>
    <definedName name="BEx9AT5E3ZSHKSOL35O38L8HF9TH" localSheetId="13" hidden="1">#REF!</definedName>
    <definedName name="BEx9AT5E3ZSHKSOL35O38L8HF9TH" localSheetId="14" hidden="1">#REF!</definedName>
    <definedName name="BEx9AT5E3ZSHKSOL35O38L8HF9TH" localSheetId="15" hidden="1">#REF!</definedName>
    <definedName name="BEx9AT5E3ZSHKSOL35O38L8HF9TH" hidden="1">#REF!</definedName>
    <definedName name="BEx9ATW9WB5CNKQR5HKK7Y2GHYGR" localSheetId="20" hidden="1">#REF!</definedName>
    <definedName name="BEx9ATW9WB5CNKQR5HKK7Y2GHYGR" localSheetId="18" hidden="1">#REF!</definedName>
    <definedName name="BEx9ATW9WB5CNKQR5HKK7Y2GHYGR" localSheetId="13" hidden="1">#REF!</definedName>
    <definedName name="BEx9ATW9WB5CNKQR5HKK7Y2GHYGR" localSheetId="14" hidden="1">#REF!</definedName>
    <definedName name="BEx9ATW9WB5CNKQR5HKK7Y2GHYGR" localSheetId="15" hidden="1">#REF!</definedName>
    <definedName name="BEx9ATW9WB5CNKQR5HKK7Y2GHYGR" hidden="1">#REF!</definedName>
    <definedName name="BEx9AV8W1FAWF5BHATYEN47X12JN" localSheetId="20" hidden="1">#REF!</definedName>
    <definedName name="BEx9AV8W1FAWF5BHATYEN47X12JN" localSheetId="18" hidden="1">#REF!</definedName>
    <definedName name="BEx9AV8W1FAWF5BHATYEN47X12JN" localSheetId="13" hidden="1">#REF!</definedName>
    <definedName name="BEx9AV8W1FAWF5BHATYEN47X12JN" localSheetId="14" hidden="1">#REF!</definedName>
    <definedName name="BEx9AV8W1FAWF5BHATYEN47X12JN" localSheetId="15" hidden="1">#REF!</definedName>
    <definedName name="BEx9AV8W1FAWF5BHATYEN47X12JN" hidden="1">#REF!</definedName>
    <definedName name="BEx9B8A5186FNTQQNLIO5LK02ABI" localSheetId="20" hidden="1">#REF!</definedName>
    <definedName name="BEx9B8A5186FNTQQNLIO5LK02ABI" localSheetId="18" hidden="1">#REF!</definedName>
    <definedName name="BEx9B8A5186FNTQQNLIO5LK02ABI" localSheetId="13" hidden="1">#REF!</definedName>
    <definedName name="BEx9B8A5186FNTQQNLIO5LK02ABI" localSheetId="14" hidden="1">#REF!</definedName>
    <definedName name="BEx9B8A5186FNTQQNLIO5LK02ABI" localSheetId="15" hidden="1">#REF!</definedName>
    <definedName name="BEx9B8A5186FNTQQNLIO5LK02ABI" hidden="1">#REF!</definedName>
    <definedName name="BEx9B8VR20E2CILU4CDQUQQ9ONXK" localSheetId="20" hidden="1">#REF!</definedName>
    <definedName name="BEx9B8VR20E2CILU4CDQUQQ9ONXK" localSheetId="18" hidden="1">#REF!</definedName>
    <definedName name="BEx9B8VR20E2CILU4CDQUQQ9ONXK" localSheetId="13" hidden="1">#REF!</definedName>
    <definedName name="BEx9B8VR20E2CILU4CDQUQQ9ONXK" localSheetId="14" hidden="1">#REF!</definedName>
    <definedName name="BEx9B8VR20E2CILU4CDQUQQ9ONXK" localSheetId="15" hidden="1">#REF!</definedName>
    <definedName name="BEx9B8VR20E2CILU4CDQUQQ9ONXK" hidden="1">#REF!</definedName>
    <definedName name="BEx9B917EUP13X6FQ3NPQL76XM5V" localSheetId="20" hidden="1">#REF!</definedName>
    <definedName name="BEx9B917EUP13X6FQ3NPQL76XM5V" localSheetId="18" hidden="1">#REF!</definedName>
    <definedName name="BEx9B917EUP13X6FQ3NPQL76XM5V" localSheetId="13" hidden="1">#REF!</definedName>
    <definedName name="BEx9B917EUP13X6FQ3NPQL76XM5V" localSheetId="14" hidden="1">#REF!</definedName>
    <definedName name="BEx9B917EUP13X6FQ3NPQL76XM5V" localSheetId="15" hidden="1">#REF!</definedName>
    <definedName name="BEx9B917EUP13X6FQ3NPQL76XM5V" hidden="1">#REF!</definedName>
    <definedName name="BEx9BAJ5WYEQ623HUT9NNCMP3RUG" localSheetId="20" hidden="1">#REF!</definedName>
    <definedName name="BEx9BAJ5WYEQ623HUT9NNCMP3RUG" localSheetId="18" hidden="1">#REF!</definedName>
    <definedName name="BEx9BAJ5WYEQ623HUT9NNCMP3RUG" localSheetId="13" hidden="1">#REF!</definedName>
    <definedName name="BEx9BAJ5WYEQ623HUT9NNCMP3RUG" localSheetId="14" hidden="1">#REF!</definedName>
    <definedName name="BEx9BAJ5WYEQ623HUT9NNCMP3RUG" localSheetId="15" hidden="1">#REF!</definedName>
    <definedName name="BEx9BAJ5WYEQ623HUT9NNCMP3RUG" hidden="1">#REF!</definedName>
    <definedName name="BEx9BE9Z7EFJCFDYJJOY5KFTGDF4" localSheetId="20" hidden="1">#REF!</definedName>
    <definedName name="BEx9BE9Z7EFJCFDYJJOY5KFTGDF4" localSheetId="18" hidden="1">#REF!</definedName>
    <definedName name="BEx9BE9Z7EFJCFDYJJOY5KFTGDF4" localSheetId="13" hidden="1">#REF!</definedName>
    <definedName name="BEx9BE9Z7EFJCFDYJJOY5KFTGDF4" localSheetId="14" hidden="1">#REF!</definedName>
    <definedName name="BEx9BE9Z7EFJCFDYJJOY5KFTGDF4" localSheetId="15" hidden="1">#REF!</definedName>
    <definedName name="BEx9BE9Z7EFJCFDYJJOY5KFTGDF4" hidden="1">#REF!</definedName>
    <definedName name="BEx9BSIJN2O0MG8CXAMCAOADEMTO" localSheetId="20" hidden="1">#REF!</definedName>
    <definedName name="BEx9BSIJN2O0MG8CXAMCAOADEMTO" localSheetId="18" hidden="1">#REF!</definedName>
    <definedName name="BEx9BSIJN2O0MG8CXAMCAOADEMTO" localSheetId="13" hidden="1">#REF!</definedName>
    <definedName name="BEx9BSIJN2O0MG8CXAMCAOADEMTO" localSheetId="14" hidden="1">#REF!</definedName>
    <definedName name="BEx9BSIJN2O0MG8CXAMCAOADEMTO" localSheetId="15" hidden="1">#REF!</definedName>
    <definedName name="BEx9BSIJN2O0MG8CXAMCAOADEMTO" hidden="1">#REF!</definedName>
    <definedName name="BEx9BU0BBJO3ITPCO4T9FIVEVJY7" localSheetId="20" hidden="1">#REF!</definedName>
    <definedName name="BEx9BU0BBJO3ITPCO4T9FIVEVJY7" localSheetId="18" hidden="1">#REF!</definedName>
    <definedName name="BEx9BU0BBJO3ITPCO4T9FIVEVJY7" localSheetId="13" hidden="1">#REF!</definedName>
    <definedName name="BEx9BU0BBJO3ITPCO4T9FIVEVJY7" localSheetId="14" hidden="1">#REF!</definedName>
    <definedName name="BEx9BU0BBJO3ITPCO4T9FIVEVJY7" localSheetId="15" hidden="1">#REF!</definedName>
    <definedName name="BEx9BU0BBJO3ITPCO4T9FIVEVJY7" hidden="1">#REF!</definedName>
    <definedName name="BEx9BYSYW7QCPXS2NAVLFAU5Y2Z2" localSheetId="20" hidden="1">#REF!</definedName>
    <definedName name="BEx9BYSYW7QCPXS2NAVLFAU5Y2Z2" localSheetId="18" hidden="1">#REF!</definedName>
    <definedName name="BEx9BYSYW7QCPXS2NAVLFAU5Y2Z2" localSheetId="13" hidden="1">#REF!</definedName>
    <definedName name="BEx9BYSYW7QCPXS2NAVLFAU5Y2Z2" localSheetId="14" hidden="1">#REF!</definedName>
    <definedName name="BEx9BYSYW7QCPXS2NAVLFAU5Y2Z2" localSheetId="15" hidden="1">#REF!</definedName>
    <definedName name="BEx9BYSYW7QCPXS2NAVLFAU5Y2Z2" hidden="1">#REF!</definedName>
    <definedName name="BEx9C590HJ2O31IWJB73C1HR74AI" localSheetId="20" hidden="1">#REF!</definedName>
    <definedName name="BEx9C590HJ2O31IWJB73C1HR74AI" localSheetId="18" hidden="1">#REF!</definedName>
    <definedName name="BEx9C590HJ2O31IWJB73C1HR74AI" localSheetId="13" hidden="1">#REF!</definedName>
    <definedName name="BEx9C590HJ2O31IWJB73C1HR74AI" localSheetId="14" hidden="1">#REF!</definedName>
    <definedName name="BEx9C590HJ2O31IWJB73C1HR74AI" localSheetId="15" hidden="1">#REF!</definedName>
    <definedName name="BEx9C590HJ2O31IWJB73C1HR74AI" hidden="1">#REF!</definedName>
    <definedName name="BEx9CCQRMYYOGIOYTOM73VKDIPS1" localSheetId="20" hidden="1">#REF!</definedName>
    <definedName name="BEx9CCQRMYYOGIOYTOM73VKDIPS1" localSheetId="18" hidden="1">#REF!</definedName>
    <definedName name="BEx9CCQRMYYOGIOYTOM73VKDIPS1" localSheetId="13" hidden="1">#REF!</definedName>
    <definedName name="BEx9CCQRMYYOGIOYTOM73VKDIPS1" localSheetId="14" hidden="1">#REF!</definedName>
    <definedName name="BEx9CCQRMYYOGIOYTOM73VKDIPS1" localSheetId="15" hidden="1">#REF!</definedName>
    <definedName name="BEx9CCQRMYYOGIOYTOM73VKDIPS1" hidden="1">#REF!</definedName>
    <definedName name="BEx9CM6JVXIG9S6EAZMR899UW190" localSheetId="20" hidden="1">#REF!</definedName>
    <definedName name="BEx9CM6JVXIG9S6EAZMR899UW190" localSheetId="18" hidden="1">#REF!</definedName>
    <definedName name="BEx9CM6JVXIG9S6EAZMR899UW190" localSheetId="13" hidden="1">#REF!</definedName>
    <definedName name="BEx9CM6JVXIG9S6EAZMR899UW190" localSheetId="14" hidden="1">#REF!</definedName>
    <definedName name="BEx9CM6JVXIG9S6EAZMR899UW190" localSheetId="15" hidden="1">#REF!</definedName>
    <definedName name="BEx9CM6JVXIG9S6EAZMR899UW190" hidden="1">#REF!</definedName>
    <definedName name="BEx9D160NRGTDVT2ML4H9A7UKR4T" localSheetId="20" hidden="1">#REF!</definedName>
    <definedName name="BEx9D160NRGTDVT2ML4H9A7UKR4T" localSheetId="18" hidden="1">#REF!</definedName>
    <definedName name="BEx9D160NRGTDVT2ML4H9A7UKR4T" localSheetId="13" hidden="1">#REF!</definedName>
    <definedName name="BEx9D160NRGTDVT2ML4H9A7UKR4T" localSheetId="14" hidden="1">#REF!</definedName>
    <definedName name="BEx9D160NRGTDVT2ML4H9A7UKR4T" localSheetId="15" hidden="1">#REF!</definedName>
    <definedName name="BEx9D160NRGTDVT2ML4H9A7UKR4T" hidden="1">#REF!</definedName>
    <definedName name="BEx9D1BC9FT19KY0INAABNDBAMR1" localSheetId="20" hidden="1">#REF!</definedName>
    <definedName name="BEx9D1BC9FT19KY0INAABNDBAMR1" localSheetId="18" hidden="1">#REF!</definedName>
    <definedName name="BEx9D1BC9FT19KY0INAABNDBAMR1" localSheetId="13" hidden="1">#REF!</definedName>
    <definedName name="BEx9D1BC9FT19KY0INAABNDBAMR1" localSheetId="14" hidden="1">#REF!</definedName>
    <definedName name="BEx9D1BC9FT19KY0INAABNDBAMR1" localSheetId="15" hidden="1">#REF!</definedName>
    <definedName name="BEx9D1BC9FT19KY0INAABNDBAMR1" hidden="1">#REF!</definedName>
    <definedName name="BEx9D1MB15VSARB7IKBMZYU0JJBI" localSheetId="20" hidden="1">#REF!</definedName>
    <definedName name="BEx9D1MB15VSARB7IKBMZYU0JJBI" localSheetId="18" hidden="1">#REF!</definedName>
    <definedName name="BEx9D1MB15VSARB7IKBMZYU0JJBI" localSheetId="13" hidden="1">#REF!</definedName>
    <definedName name="BEx9D1MB15VSARB7IKBMZYU0JJBI" localSheetId="14" hidden="1">#REF!</definedName>
    <definedName name="BEx9D1MB15VSARB7IKBMZYU0JJBI" localSheetId="15" hidden="1">#REF!</definedName>
    <definedName name="BEx9D1MB15VSARB7IKBMZYU0JJBI" hidden="1">#REF!</definedName>
    <definedName name="BEx9DN6ZMF18Q39MPMXSDJTZQNJ3" localSheetId="20" hidden="1">#REF!</definedName>
    <definedName name="BEx9DN6ZMF18Q39MPMXSDJTZQNJ3" localSheetId="18" hidden="1">#REF!</definedName>
    <definedName name="BEx9DN6ZMF18Q39MPMXSDJTZQNJ3" localSheetId="13" hidden="1">#REF!</definedName>
    <definedName name="BEx9DN6ZMF18Q39MPMXSDJTZQNJ3" localSheetId="14" hidden="1">#REF!</definedName>
    <definedName name="BEx9DN6ZMF18Q39MPMXSDJTZQNJ3" localSheetId="15" hidden="1">#REF!</definedName>
    <definedName name="BEx9DN6ZMF18Q39MPMXSDJTZQNJ3" hidden="1">#REF!</definedName>
    <definedName name="BEx9DZXN85O544CD9O60K126YYAU" localSheetId="20" hidden="1">#REF!</definedName>
    <definedName name="BEx9DZXN85O544CD9O60K126YYAU" localSheetId="18" hidden="1">#REF!</definedName>
    <definedName name="BEx9DZXN85O544CD9O60K126YYAU" localSheetId="13" hidden="1">#REF!</definedName>
    <definedName name="BEx9DZXN85O544CD9O60K126YYAU" localSheetId="14" hidden="1">#REF!</definedName>
    <definedName name="BEx9DZXN85O544CD9O60K126YYAU" localSheetId="15" hidden="1">#REF!</definedName>
    <definedName name="BEx9DZXN85O544CD9O60K126YYAU" hidden="1">#REF!</definedName>
    <definedName name="BEx9E14TDNSEMI784W0OTIEQMWN6" localSheetId="20" hidden="1">#REF!</definedName>
    <definedName name="BEx9E14TDNSEMI784W0OTIEQMWN6" localSheetId="18" hidden="1">#REF!</definedName>
    <definedName name="BEx9E14TDNSEMI784W0OTIEQMWN6" localSheetId="13" hidden="1">#REF!</definedName>
    <definedName name="BEx9E14TDNSEMI784W0OTIEQMWN6" localSheetId="14" hidden="1">#REF!</definedName>
    <definedName name="BEx9E14TDNSEMI784W0OTIEQMWN6" localSheetId="15" hidden="1">#REF!</definedName>
    <definedName name="BEx9E14TDNSEMI784W0OTIEQMWN6" hidden="1">#REF!</definedName>
    <definedName name="BEx9E14TGNBYGMDDG9NETDK4SYAW" localSheetId="20" hidden="1">#REF!</definedName>
    <definedName name="BEx9E14TGNBYGMDDG9NETDK4SYAW" localSheetId="18" hidden="1">#REF!</definedName>
    <definedName name="BEx9E14TGNBYGMDDG9NETDK4SYAW" localSheetId="13" hidden="1">#REF!</definedName>
    <definedName name="BEx9E14TGNBYGMDDG9NETDK4SYAW" localSheetId="14" hidden="1">#REF!</definedName>
    <definedName name="BEx9E14TGNBYGMDDG9NETDK4SYAW" localSheetId="15" hidden="1">#REF!</definedName>
    <definedName name="BEx9E14TGNBYGMDDG9NETDK4SYAW" hidden="1">#REF!</definedName>
    <definedName name="BEx9E2BZ2B1R41FMGJCJ7JLGLUAJ" localSheetId="20" hidden="1">#REF!</definedName>
    <definedName name="BEx9E2BZ2B1R41FMGJCJ7JLGLUAJ" localSheetId="18" hidden="1">#REF!</definedName>
    <definedName name="BEx9E2BZ2B1R41FMGJCJ7JLGLUAJ" localSheetId="13" hidden="1">#REF!</definedName>
    <definedName name="BEx9E2BZ2B1R41FMGJCJ7JLGLUAJ" localSheetId="14" hidden="1">#REF!</definedName>
    <definedName name="BEx9E2BZ2B1R41FMGJCJ7JLGLUAJ" localSheetId="15" hidden="1">#REF!</definedName>
    <definedName name="BEx9E2BZ2B1R41FMGJCJ7JLGLUAJ" hidden="1">#REF!</definedName>
    <definedName name="BEx9EG9KBJ77M8LEOR9ITOKN5KXY" localSheetId="20" hidden="1">#REF!</definedName>
    <definedName name="BEx9EG9KBJ77M8LEOR9ITOKN5KXY" localSheetId="18" hidden="1">#REF!</definedName>
    <definedName name="BEx9EG9KBJ77M8LEOR9ITOKN5KXY" localSheetId="13" hidden="1">#REF!</definedName>
    <definedName name="BEx9EG9KBJ77M8LEOR9ITOKN5KXY" localSheetId="14" hidden="1">#REF!</definedName>
    <definedName name="BEx9EG9KBJ77M8LEOR9ITOKN5KXY" localSheetId="15" hidden="1">#REF!</definedName>
    <definedName name="BEx9EG9KBJ77M8LEOR9ITOKN5KXY" hidden="1">#REF!</definedName>
    <definedName name="BEx9EL27NGDBCTVPW97K42QANS5K" localSheetId="20" hidden="1">#REF!</definedName>
    <definedName name="BEx9EL27NGDBCTVPW97K42QANS5K" localSheetId="18" hidden="1">#REF!</definedName>
    <definedName name="BEx9EL27NGDBCTVPW97K42QANS5K" localSheetId="13" hidden="1">#REF!</definedName>
    <definedName name="BEx9EL27NGDBCTVPW97K42QANS5K" localSheetId="14" hidden="1">#REF!</definedName>
    <definedName name="BEx9EL27NGDBCTVPW97K42QANS5K" localSheetId="15" hidden="1">#REF!</definedName>
    <definedName name="BEx9EL27NGDBCTVPW97K42QANS5K" hidden="1">#REF!</definedName>
    <definedName name="BEx9EMK6HAJJMVYZTN5AUIV7O1E6" localSheetId="20" hidden="1">#REF!</definedName>
    <definedName name="BEx9EMK6HAJJMVYZTN5AUIV7O1E6" localSheetId="18" hidden="1">#REF!</definedName>
    <definedName name="BEx9EMK6HAJJMVYZTN5AUIV7O1E6" localSheetId="13" hidden="1">#REF!</definedName>
    <definedName name="BEx9EMK6HAJJMVYZTN5AUIV7O1E6" localSheetId="14" hidden="1">#REF!</definedName>
    <definedName name="BEx9EMK6HAJJMVYZTN5AUIV7O1E6" localSheetId="15" hidden="1">#REF!</definedName>
    <definedName name="BEx9EMK6HAJJMVYZTN5AUIV7O1E6" hidden="1">#REF!</definedName>
    <definedName name="BEx9ENB8RPU9FA3QW16IGB6LK1CH" localSheetId="20" hidden="1">#REF!</definedName>
    <definedName name="BEx9ENB8RPU9FA3QW16IGB6LK1CH" localSheetId="18" hidden="1">#REF!</definedName>
    <definedName name="BEx9ENB8RPU9FA3QW16IGB6LK1CH" localSheetId="13" hidden="1">#REF!</definedName>
    <definedName name="BEx9ENB8RPU9FA3QW16IGB6LK1CH" localSheetId="14" hidden="1">#REF!</definedName>
    <definedName name="BEx9ENB8RPU9FA3QW16IGB6LK1CH" localSheetId="15" hidden="1">#REF!</definedName>
    <definedName name="BEx9ENB8RPU9FA3QW16IGB6LK1CH" hidden="1">#REF!</definedName>
    <definedName name="BEx9EQLVZHYQ1TPX7WH3SOWXCZLE" localSheetId="20" hidden="1">#REF!</definedName>
    <definedName name="BEx9EQLVZHYQ1TPX7WH3SOWXCZLE" localSheetId="18" hidden="1">#REF!</definedName>
    <definedName name="BEx9EQLVZHYQ1TPX7WH3SOWXCZLE" localSheetId="13" hidden="1">#REF!</definedName>
    <definedName name="BEx9EQLVZHYQ1TPX7WH3SOWXCZLE" localSheetId="14" hidden="1">#REF!</definedName>
    <definedName name="BEx9EQLVZHYQ1TPX7WH3SOWXCZLE" localSheetId="15" hidden="1">#REF!</definedName>
    <definedName name="BEx9EQLVZHYQ1TPX7WH3SOWXCZLE" hidden="1">#REF!</definedName>
    <definedName name="BEx9ETLU0EK5LGEM1QCNYN2S8O5F" localSheetId="20" hidden="1">#REF!</definedName>
    <definedName name="BEx9ETLU0EK5LGEM1QCNYN2S8O5F" localSheetId="18" hidden="1">#REF!</definedName>
    <definedName name="BEx9ETLU0EK5LGEM1QCNYN2S8O5F" localSheetId="13" hidden="1">#REF!</definedName>
    <definedName name="BEx9ETLU0EK5LGEM1QCNYN2S8O5F" localSheetId="14" hidden="1">#REF!</definedName>
    <definedName name="BEx9ETLU0EK5LGEM1QCNYN2S8O5F" localSheetId="15" hidden="1">#REF!</definedName>
    <definedName name="BEx9ETLU0EK5LGEM1QCNYN2S8O5F" hidden="1">#REF!</definedName>
    <definedName name="BEx9F0710LGLAU3161O0O346N58H" localSheetId="20" hidden="1">#REF!</definedName>
    <definedName name="BEx9F0710LGLAU3161O0O346N58H" localSheetId="18" hidden="1">#REF!</definedName>
    <definedName name="BEx9F0710LGLAU3161O0O346N58H" localSheetId="13" hidden="1">#REF!</definedName>
    <definedName name="BEx9F0710LGLAU3161O0O346N58H" localSheetId="14" hidden="1">#REF!</definedName>
    <definedName name="BEx9F0710LGLAU3161O0O346N58H" localSheetId="15" hidden="1">#REF!</definedName>
    <definedName name="BEx9F0710LGLAU3161O0O346N58H" hidden="1">#REF!</definedName>
    <definedName name="BEx9F0Y2ESUNE3U7TQDLMPE9BO67" localSheetId="20" hidden="1">#REF!</definedName>
    <definedName name="BEx9F0Y2ESUNE3U7TQDLMPE9BO67" localSheetId="18" hidden="1">#REF!</definedName>
    <definedName name="BEx9F0Y2ESUNE3U7TQDLMPE9BO67" localSheetId="13" hidden="1">#REF!</definedName>
    <definedName name="BEx9F0Y2ESUNE3U7TQDLMPE9BO67" localSheetId="14" hidden="1">#REF!</definedName>
    <definedName name="BEx9F0Y2ESUNE3U7TQDLMPE9BO67" localSheetId="15" hidden="1">#REF!</definedName>
    <definedName name="BEx9F0Y2ESUNE3U7TQDLMPE9BO67" hidden="1">#REF!</definedName>
    <definedName name="BEx9F439L1R726MJFX2EP39XIBPY" localSheetId="20" hidden="1">#REF!</definedName>
    <definedName name="BEx9F439L1R726MJFX2EP39XIBPY" localSheetId="18" hidden="1">#REF!</definedName>
    <definedName name="BEx9F439L1R726MJFX2EP39XIBPY" localSheetId="13" hidden="1">#REF!</definedName>
    <definedName name="BEx9F439L1R726MJFX2EP39XIBPY" localSheetId="14" hidden="1">#REF!</definedName>
    <definedName name="BEx9F439L1R726MJFX2EP39XIBPY" localSheetId="15" hidden="1">#REF!</definedName>
    <definedName name="BEx9F439L1R726MJFX2EP39XIBPY" hidden="1">#REF!</definedName>
    <definedName name="BEx9F5W18ZGFOKGRE8PR6T1MO6GT" localSheetId="20" hidden="1">#REF!</definedName>
    <definedName name="BEx9F5W18ZGFOKGRE8PR6T1MO6GT" localSheetId="18" hidden="1">#REF!</definedName>
    <definedName name="BEx9F5W18ZGFOKGRE8PR6T1MO6GT" localSheetId="13" hidden="1">#REF!</definedName>
    <definedName name="BEx9F5W18ZGFOKGRE8PR6T1MO6GT" localSheetId="14" hidden="1">#REF!</definedName>
    <definedName name="BEx9F5W18ZGFOKGRE8PR6T1MO6GT" localSheetId="15" hidden="1">#REF!</definedName>
    <definedName name="BEx9F5W18ZGFOKGRE8PR6T1MO6GT" hidden="1">#REF!</definedName>
    <definedName name="BEx9F78N4HY0XFGBQ4UJRD52L1EI" localSheetId="20" hidden="1">#REF!</definedName>
    <definedName name="BEx9F78N4HY0XFGBQ4UJRD52L1EI" localSheetId="18" hidden="1">#REF!</definedName>
    <definedName name="BEx9F78N4HY0XFGBQ4UJRD52L1EI" localSheetId="13" hidden="1">#REF!</definedName>
    <definedName name="BEx9F78N4HY0XFGBQ4UJRD52L1EI" localSheetId="14" hidden="1">#REF!</definedName>
    <definedName name="BEx9F78N4HY0XFGBQ4UJRD52L1EI" localSheetId="15" hidden="1">#REF!</definedName>
    <definedName name="BEx9F78N4HY0XFGBQ4UJRD52L1EI" hidden="1">#REF!</definedName>
    <definedName name="BEx9FF16LOQP5QIR4UHW5EIFGQB8" localSheetId="20" hidden="1">#REF!</definedName>
    <definedName name="BEx9FF16LOQP5QIR4UHW5EIFGQB8" localSheetId="18" hidden="1">#REF!</definedName>
    <definedName name="BEx9FF16LOQP5QIR4UHW5EIFGQB8" localSheetId="13" hidden="1">#REF!</definedName>
    <definedName name="BEx9FF16LOQP5QIR4UHW5EIFGQB8" localSheetId="14" hidden="1">#REF!</definedName>
    <definedName name="BEx9FF16LOQP5QIR4UHW5EIFGQB8" localSheetId="15" hidden="1">#REF!</definedName>
    <definedName name="BEx9FF16LOQP5QIR4UHW5EIFGQB8" hidden="1">#REF!</definedName>
    <definedName name="BEx9FJTSRCZ3ZXT3QVBJT5NF8T7V" localSheetId="20" hidden="1">#REF!</definedName>
    <definedName name="BEx9FJTSRCZ3ZXT3QVBJT5NF8T7V" localSheetId="18" hidden="1">#REF!</definedName>
    <definedName name="BEx9FJTSRCZ3ZXT3QVBJT5NF8T7V" localSheetId="13" hidden="1">#REF!</definedName>
    <definedName name="BEx9FJTSRCZ3ZXT3QVBJT5NF8T7V" localSheetId="14" hidden="1">#REF!</definedName>
    <definedName name="BEx9FJTSRCZ3ZXT3QVBJT5NF8T7V" localSheetId="15" hidden="1">#REF!</definedName>
    <definedName name="BEx9FJTSRCZ3ZXT3QVBJT5NF8T7V" hidden="1">#REF!</definedName>
    <definedName name="BEx9FRBEEYPS5HLS3XT34AKZN94G" localSheetId="20" hidden="1">#REF!</definedName>
    <definedName name="BEx9FRBEEYPS5HLS3XT34AKZN94G" localSheetId="18" hidden="1">#REF!</definedName>
    <definedName name="BEx9FRBEEYPS5HLS3XT34AKZN94G" localSheetId="13" hidden="1">#REF!</definedName>
    <definedName name="BEx9FRBEEYPS5HLS3XT34AKZN94G" localSheetId="14" hidden="1">#REF!</definedName>
    <definedName name="BEx9FRBEEYPS5HLS3XT34AKZN94G" localSheetId="15" hidden="1">#REF!</definedName>
    <definedName name="BEx9FRBEEYPS5HLS3XT34AKZN94G" hidden="1">#REF!</definedName>
    <definedName name="BEx9G5USBCNYNA7HGVW92D800SKX" localSheetId="20" hidden="1">#REF!</definedName>
    <definedName name="BEx9G5USBCNYNA7HGVW92D800SKX" localSheetId="18" hidden="1">#REF!</definedName>
    <definedName name="BEx9G5USBCNYNA7HGVW92D800SKX" localSheetId="13" hidden="1">#REF!</definedName>
    <definedName name="BEx9G5USBCNYNA7HGVW92D800SKX" localSheetId="14" hidden="1">#REF!</definedName>
    <definedName name="BEx9G5USBCNYNA7HGVW92D800SKX" localSheetId="15" hidden="1">#REF!</definedName>
    <definedName name="BEx9G5USBCNYNA7HGVW92D800SKX" hidden="1">#REF!</definedName>
    <definedName name="BEx9G7CPXG7HR6N6FHPU2DBBUIKG" localSheetId="20" hidden="1">#REF!</definedName>
    <definedName name="BEx9G7CPXG7HR6N6FHPU2DBBUIKG" localSheetId="18" hidden="1">#REF!</definedName>
    <definedName name="BEx9G7CPXG7HR6N6FHPU2DBBUIKG" localSheetId="13" hidden="1">#REF!</definedName>
    <definedName name="BEx9G7CPXG7HR6N6FHPU2DBBUIKG" localSheetId="14" hidden="1">#REF!</definedName>
    <definedName name="BEx9G7CPXG7HR6N6FHPU2DBBUIKG" localSheetId="15" hidden="1">#REF!</definedName>
    <definedName name="BEx9G7CPXG7HR6N6FHPU2DBBUIKG" hidden="1">#REF!</definedName>
    <definedName name="BEx9GDY4D8ZPQJCYFIMYM0V0C51Y" localSheetId="20" hidden="1">#REF!</definedName>
    <definedName name="BEx9GDY4D8ZPQJCYFIMYM0V0C51Y" localSheetId="18" hidden="1">#REF!</definedName>
    <definedName name="BEx9GDY4D8ZPQJCYFIMYM0V0C51Y" localSheetId="13" hidden="1">#REF!</definedName>
    <definedName name="BEx9GDY4D8ZPQJCYFIMYM0V0C51Y" localSheetId="14" hidden="1">#REF!</definedName>
    <definedName name="BEx9GDY4D8ZPQJCYFIMYM0V0C51Y" localSheetId="15" hidden="1">#REF!</definedName>
    <definedName name="BEx9GDY4D8ZPQJCYFIMYM0V0C51Y" hidden="1">#REF!</definedName>
    <definedName name="BEx9GGY04V0ZWI6O9KZH4KSBB389" localSheetId="20" hidden="1">#REF!</definedName>
    <definedName name="BEx9GGY04V0ZWI6O9KZH4KSBB389" localSheetId="18" hidden="1">#REF!</definedName>
    <definedName name="BEx9GGY04V0ZWI6O9KZH4KSBB389" localSheetId="13" hidden="1">#REF!</definedName>
    <definedName name="BEx9GGY04V0ZWI6O9KZH4KSBB389" localSheetId="14" hidden="1">#REF!</definedName>
    <definedName name="BEx9GGY04V0ZWI6O9KZH4KSBB389" localSheetId="15" hidden="1">#REF!</definedName>
    <definedName name="BEx9GGY04V0ZWI6O9KZH4KSBB389" hidden="1">#REF!</definedName>
    <definedName name="BEx9GMC7TE8SDTCO5PHODBUF4SM1" localSheetId="20" hidden="1">#REF!</definedName>
    <definedName name="BEx9GMC7TE8SDTCO5PHODBUF4SM1" localSheetId="18" hidden="1">#REF!</definedName>
    <definedName name="BEx9GMC7TE8SDTCO5PHODBUF4SM1" localSheetId="13" hidden="1">#REF!</definedName>
    <definedName name="BEx9GMC7TE8SDTCO5PHODBUF4SM1" localSheetId="14" hidden="1">#REF!</definedName>
    <definedName name="BEx9GMC7TE8SDTCO5PHODBUF4SM1" localSheetId="15" hidden="1">#REF!</definedName>
    <definedName name="BEx9GMC7TE8SDTCO5PHODBUF4SM1" hidden="1">#REF!</definedName>
    <definedName name="BEx9GMN0B495HEAOG6JQK9D7HUPC" localSheetId="20" hidden="1">#REF!</definedName>
    <definedName name="BEx9GMN0B495HEAOG6JQK9D7HUPC" localSheetId="18" hidden="1">#REF!</definedName>
    <definedName name="BEx9GMN0B495HEAOG6JQK9D7HUPC" localSheetId="13" hidden="1">#REF!</definedName>
    <definedName name="BEx9GMN0B495HEAOG6JQK9D7HUPC" localSheetId="14" hidden="1">#REF!</definedName>
    <definedName name="BEx9GMN0B495HEAOG6JQK9D7HUPC" localSheetId="15" hidden="1">#REF!</definedName>
    <definedName name="BEx9GMN0B495HEAOG6JQK9D7HUPC" hidden="1">#REF!</definedName>
    <definedName name="BEx9GNOPB6OZ2RH3FCDNJR38RJOS" localSheetId="20" hidden="1">#REF!</definedName>
    <definedName name="BEx9GNOPB6OZ2RH3FCDNJR38RJOS" localSheetId="18" hidden="1">#REF!</definedName>
    <definedName name="BEx9GNOPB6OZ2RH3FCDNJR38RJOS" localSheetId="13" hidden="1">#REF!</definedName>
    <definedName name="BEx9GNOPB6OZ2RH3FCDNJR38RJOS" localSheetId="14" hidden="1">#REF!</definedName>
    <definedName name="BEx9GNOPB6OZ2RH3FCDNJR38RJOS" localSheetId="15" hidden="1">#REF!</definedName>
    <definedName name="BEx9GNOPB6OZ2RH3FCDNJR38RJOS" hidden="1">#REF!</definedName>
    <definedName name="BEx9GUQALUWCD30UKUQGSWW8KBQ7" localSheetId="20" hidden="1">#REF!</definedName>
    <definedName name="BEx9GUQALUWCD30UKUQGSWW8KBQ7" localSheetId="18" hidden="1">#REF!</definedName>
    <definedName name="BEx9GUQALUWCD30UKUQGSWW8KBQ7" localSheetId="13" hidden="1">#REF!</definedName>
    <definedName name="BEx9GUQALUWCD30UKUQGSWW8KBQ7" localSheetId="14" hidden="1">#REF!</definedName>
    <definedName name="BEx9GUQALUWCD30UKUQGSWW8KBQ7" localSheetId="15" hidden="1">#REF!</definedName>
    <definedName name="BEx9GUQALUWCD30UKUQGSWW8KBQ7" hidden="1">#REF!</definedName>
    <definedName name="BEx9GY6BVFQGCLMOWVT6PIC9WP5X" localSheetId="20" hidden="1">#REF!</definedName>
    <definedName name="BEx9GY6BVFQGCLMOWVT6PIC9WP5X" localSheetId="18" hidden="1">#REF!</definedName>
    <definedName name="BEx9GY6BVFQGCLMOWVT6PIC9WP5X" localSheetId="13" hidden="1">#REF!</definedName>
    <definedName name="BEx9GY6BVFQGCLMOWVT6PIC9WP5X" localSheetId="14" hidden="1">#REF!</definedName>
    <definedName name="BEx9GY6BVFQGCLMOWVT6PIC9WP5X" localSheetId="15" hidden="1">#REF!</definedName>
    <definedName name="BEx9GY6BVFQGCLMOWVT6PIC9WP5X" hidden="1">#REF!</definedName>
    <definedName name="BEx9GZ2P3FDHKXEBXX2VS0BG2NP2" localSheetId="20" hidden="1">#REF!</definedName>
    <definedName name="BEx9GZ2P3FDHKXEBXX2VS0BG2NP2" localSheetId="18" hidden="1">#REF!</definedName>
    <definedName name="BEx9GZ2P3FDHKXEBXX2VS0BG2NP2" localSheetId="13" hidden="1">#REF!</definedName>
    <definedName name="BEx9GZ2P3FDHKXEBXX2VS0BG2NP2" localSheetId="14" hidden="1">#REF!</definedName>
    <definedName name="BEx9GZ2P3FDHKXEBXX2VS0BG2NP2" localSheetId="15" hidden="1">#REF!</definedName>
    <definedName name="BEx9GZ2P3FDHKXEBXX2VS0BG2NP2" hidden="1">#REF!</definedName>
    <definedName name="BEx9H04IB14E1437FF2OIRRWBSD7" localSheetId="20" hidden="1">#REF!</definedName>
    <definedName name="BEx9H04IB14E1437FF2OIRRWBSD7" localSheetId="18" hidden="1">#REF!</definedName>
    <definedName name="BEx9H04IB14E1437FF2OIRRWBSD7" localSheetId="13" hidden="1">#REF!</definedName>
    <definedName name="BEx9H04IB14E1437FF2OIRRWBSD7" localSheetId="14" hidden="1">#REF!</definedName>
    <definedName name="BEx9H04IB14E1437FF2OIRRWBSD7" localSheetId="15" hidden="1">#REF!</definedName>
    <definedName name="BEx9H04IB14E1437FF2OIRRWBSD7" hidden="1">#REF!</definedName>
    <definedName name="BEx9H5O1KDZJCW91Q29VRPY5YS6P" localSheetId="20" hidden="1">#REF!</definedName>
    <definedName name="BEx9H5O1KDZJCW91Q29VRPY5YS6P" localSheetId="18" hidden="1">#REF!</definedName>
    <definedName name="BEx9H5O1KDZJCW91Q29VRPY5YS6P" localSheetId="13" hidden="1">#REF!</definedName>
    <definedName name="BEx9H5O1KDZJCW91Q29VRPY5YS6P" localSheetId="14" hidden="1">#REF!</definedName>
    <definedName name="BEx9H5O1KDZJCW91Q29VRPY5YS6P" localSheetId="15" hidden="1">#REF!</definedName>
    <definedName name="BEx9H5O1KDZJCW91Q29VRPY5YS6P" hidden="1">#REF!</definedName>
    <definedName name="BEx9H8YR0E906F1JXZMBX3LNT004" localSheetId="20" hidden="1">#REF!</definedName>
    <definedName name="BEx9H8YR0E906F1JXZMBX3LNT004" localSheetId="18" hidden="1">#REF!</definedName>
    <definedName name="BEx9H8YR0E906F1JXZMBX3LNT004" localSheetId="13" hidden="1">#REF!</definedName>
    <definedName name="BEx9H8YR0E906F1JXZMBX3LNT004" localSheetId="14" hidden="1">#REF!</definedName>
    <definedName name="BEx9H8YR0E906F1JXZMBX3LNT004" localSheetId="15" hidden="1">#REF!</definedName>
    <definedName name="BEx9H8YR0E906F1JXZMBX3LNT004" hidden="1">#REF!</definedName>
    <definedName name="BEx9I1QKLI6OOUPQLUQ0EF0355X6" localSheetId="20" hidden="1">#REF!</definedName>
    <definedName name="BEx9I1QKLI6OOUPQLUQ0EF0355X6" localSheetId="18" hidden="1">#REF!</definedName>
    <definedName name="BEx9I1QKLI6OOUPQLUQ0EF0355X6" localSheetId="13" hidden="1">#REF!</definedName>
    <definedName name="BEx9I1QKLI6OOUPQLUQ0EF0355X6" localSheetId="14" hidden="1">#REF!</definedName>
    <definedName name="BEx9I1QKLI6OOUPQLUQ0EF0355X6" localSheetId="15" hidden="1">#REF!</definedName>
    <definedName name="BEx9I1QKLI6OOUPQLUQ0EF0355X6" hidden="1">#REF!</definedName>
    <definedName name="BEx9I8XIG7E5NB48QQHXP23FIN60" localSheetId="20" hidden="1">#REF!</definedName>
    <definedName name="BEx9I8XIG7E5NB48QQHXP23FIN60" localSheetId="18" hidden="1">#REF!</definedName>
    <definedName name="BEx9I8XIG7E5NB48QQHXP23FIN60" localSheetId="13" hidden="1">#REF!</definedName>
    <definedName name="BEx9I8XIG7E5NB48QQHXP23FIN60" localSheetId="14" hidden="1">#REF!</definedName>
    <definedName name="BEx9I8XIG7E5NB48QQHXP23FIN60" localSheetId="15" hidden="1">#REF!</definedName>
    <definedName name="BEx9I8XIG7E5NB48QQHXP23FIN60" hidden="1">#REF!</definedName>
    <definedName name="BEx9IQRF01ATLVK0YE60ARKQJ68L" localSheetId="20" hidden="1">#REF!</definedName>
    <definedName name="BEx9IQRF01ATLVK0YE60ARKQJ68L" localSheetId="18" hidden="1">#REF!</definedName>
    <definedName name="BEx9IQRF01ATLVK0YE60ARKQJ68L" localSheetId="13" hidden="1">#REF!</definedName>
    <definedName name="BEx9IQRF01ATLVK0YE60ARKQJ68L" localSheetId="14" hidden="1">#REF!</definedName>
    <definedName name="BEx9IQRF01ATLVK0YE60ARKQJ68L" localSheetId="15" hidden="1">#REF!</definedName>
    <definedName name="BEx9IQRF01ATLVK0YE60ARKQJ68L" hidden="1">#REF!</definedName>
    <definedName name="BEx9IT5QNZWKM6YQ5WER0DC2PMMU" localSheetId="20" hidden="1">#REF!</definedName>
    <definedName name="BEx9IT5QNZWKM6YQ5WER0DC2PMMU" localSheetId="18" hidden="1">#REF!</definedName>
    <definedName name="BEx9IT5QNZWKM6YQ5WER0DC2PMMU" localSheetId="13" hidden="1">#REF!</definedName>
    <definedName name="BEx9IT5QNZWKM6YQ5WER0DC2PMMU" localSheetId="14" hidden="1">#REF!</definedName>
    <definedName name="BEx9IT5QNZWKM6YQ5WER0DC2PMMU" localSheetId="15" hidden="1">#REF!</definedName>
    <definedName name="BEx9IT5QNZWKM6YQ5WER0DC2PMMU" hidden="1">#REF!</definedName>
    <definedName name="BEx9IUICG3HZWG57MG3NXCEX4LQI" localSheetId="20" hidden="1">#REF!</definedName>
    <definedName name="BEx9IUICG3HZWG57MG3NXCEX4LQI" localSheetId="18" hidden="1">#REF!</definedName>
    <definedName name="BEx9IUICG3HZWG57MG3NXCEX4LQI" localSheetId="13" hidden="1">#REF!</definedName>
    <definedName name="BEx9IUICG3HZWG57MG3NXCEX4LQI" localSheetId="14" hidden="1">#REF!</definedName>
    <definedName name="BEx9IUICG3HZWG57MG3NXCEX4LQI" localSheetId="15" hidden="1">#REF!</definedName>
    <definedName name="BEx9IUICG3HZWG57MG3NXCEX4LQI" hidden="1">#REF!</definedName>
    <definedName name="BEx9IW5LYJF40GS78FJNXO9O667A" localSheetId="20" hidden="1">#REF!</definedName>
    <definedName name="BEx9IW5LYJF40GS78FJNXO9O667A" localSheetId="18" hidden="1">#REF!</definedName>
    <definedName name="BEx9IW5LYJF40GS78FJNXO9O667A" localSheetId="13" hidden="1">#REF!</definedName>
    <definedName name="BEx9IW5LYJF40GS78FJNXO9O667A" localSheetId="14" hidden="1">#REF!</definedName>
    <definedName name="BEx9IW5LYJF40GS78FJNXO9O667A" localSheetId="15" hidden="1">#REF!</definedName>
    <definedName name="BEx9IW5LYJF40GS78FJNXO9O667A" hidden="1">#REF!</definedName>
    <definedName name="BEx9IW5MFLXTVCJHVUZTUH93AXOS" localSheetId="20" hidden="1">#REF!</definedName>
    <definedName name="BEx9IW5MFLXTVCJHVUZTUH93AXOS" localSheetId="18" hidden="1">#REF!</definedName>
    <definedName name="BEx9IW5MFLXTVCJHVUZTUH93AXOS" localSheetId="13" hidden="1">#REF!</definedName>
    <definedName name="BEx9IW5MFLXTVCJHVUZTUH93AXOS" localSheetId="14" hidden="1">#REF!</definedName>
    <definedName name="BEx9IW5MFLXTVCJHVUZTUH93AXOS" localSheetId="15" hidden="1">#REF!</definedName>
    <definedName name="BEx9IW5MFLXTVCJHVUZTUH93AXOS" hidden="1">#REF!</definedName>
    <definedName name="BEx9IXCSPSZC80YZUPRCYTG326KV" localSheetId="20" hidden="1">#REF!</definedName>
    <definedName name="BEx9IXCSPSZC80YZUPRCYTG326KV" localSheetId="18" hidden="1">#REF!</definedName>
    <definedName name="BEx9IXCSPSZC80YZUPRCYTG326KV" localSheetId="13" hidden="1">#REF!</definedName>
    <definedName name="BEx9IXCSPSZC80YZUPRCYTG326KV" localSheetId="14" hidden="1">#REF!</definedName>
    <definedName name="BEx9IXCSPSZC80YZUPRCYTG326KV" localSheetId="15" hidden="1">#REF!</definedName>
    <definedName name="BEx9IXCSPSZC80YZUPRCYTG326KV" hidden="1">#REF!</definedName>
    <definedName name="BEx9IYUQSBZ0GG9ZT1QKX83F42F1" localSheetId="20" hidden="1">#REF!</definedName>
    <definedName name="BEx9IYUQSBZ0GG9ZT1QKX83F42F1" localSheetId="18" hidden="1">#REF!</definedName>
    <definedName name="BEx9IYUQSBZ0GG9ZT1QKX83F42F1" localSheetId="13" hidden="1">#REF!</definedName>
    <definedName name="BEx9IYUQSBZ0GG9ZT1QKX83F42F1" localSheetId="14" hidden="1">#REF!</definedName>
    <definedName name="BEx9IYUQSBZ0GG9ZT1QKX83F42F1" localSheetId="15" hidden="1">#REF!</definedName>
    <definedName name="BEx9IYUQSBZ0GG9ZT1QKX83F42F1" hidden="1">#REF!</definedName>
    <definedName name="BEx9IZR39NHDGOM97H4E6F81RTQW" localSheetId="20" hidden="1">#REF!</definedName>
    <definedName name="BEx9IZR39NHDGOM97H4E6F81RTQW" localSheetId="18" hidden="1">#REF!</definedName>
    <definedName name="BEx9IZR39NHDGOM97H4E6F81RTQW" localSheetId="13" hidden="1">#REF!</definedName>
    <definedName name="BEx9IZR39NHDGOM97H4E6F81RTQW" localSheetId="14" hidden="1">#REF!</definedName>
    <definedName name="BEx9IZR39NHDGOM97H4E6F81RTQW" localSheetId="15" hidden="1">#REF!</definedName>
    <definedName name="BEx9IZR39NHDGOM97H4E6F81RTQW" hidden="1">#REF!</definedName>
    <definedName name="BEx9J6CH5E7YZPER7HXEIOIKGPCA" localSheetId="20" hidden="1">#REF!</definedName>
    <definedName name="BEx9J6CH5E7YZPER7HXEIOIKGPCA" localSheetId="18" hidden="1">#REF!</definedName>
    <definedName name="BEx9J6CH5E7YZPER7HXEIOIKGPCA" localSheetId="13" hidden="1">#REF!</definedName>
    <definedName name="BEx9J6CH5E7YZPER7HXEIOIKGPCA" localSheetId="14" hidden="1">#REF!</definedName>
    <definedName name="BEx9J6CH5E7YZPER7HXEIOIKGPCA" localSheetId="15" hidden="1">#REF!</definedName>
    <definedName name="BEx9J6CH5E7YZPER7HXEIOIKGPCA" hidden="1">#REF!</definedName>
    <definedName name="BEx9JJTZKVUJAVPTRE0RAVTEH41G" localSheetId="20" hidden="1">#REF!</definedName>
    <definedName name="BEx9JJTZKVUJAVPTRE0RAVTEH41G" localSheetId="18" hidden="1">#REF!</definedName>
    <definedName name="BEx9JJTZKVUJAVPTRE0RAVTEH41G" localSheetId="13" hidden="1">#REF!</definedName>
    <definedName name="BEx9JJTZKVUJAVPTRE0RAVTEH41G" localSheetId="14" hidden="1">#REF!</definedName>
    <definedName name="BEx9JJTZKVUJAVPTRE0RAVTEH41G" localSheetId="15" hidden="1">#REF!</definedName>
    <definedName name="BEx9JJTZKVUJAVPTRE0RAVTEH41G" hidden="1">#REF!</definedName>
    <definedName name="BEx9JLBYK239B3F841C7YG1GT7ST" localSheetId="20" hidden="1">#REF!</definedName>
    <definedName name="BEx9JLBYK239B3F841C7YG1GT7ST" localSheetId="18" hidden="1">#REF!</definedName>
    <definedName name="BEx9JLBYK239B3F841C7YG1GT7ST" localSheetId="13" hidden="1">#REF!</definedName>
    <definedName name="BEx9JLBYK239B3F841C7YG1GT7ST" localSheetId="14" hidden="1">#REF!</definedName>
    <definedName name="BEx9JLBYK239B3F841C7YG1GT7ST" localSheetId="15" hidden="1">#REF!</definedName>
    <definedName name="BEx9JLBYK239B3F841C7YG1GT7ST" hidden="1">#REF!</definedName>
    <definedName name="BExAW4IIW5D0MDY6TJ3G4FOLPYIR" localSheetId="20" hidden="1">#REF!</definedName>
    <definedName name="BExAW4IIW5D0MDY6TJ3G4FOLPYIR" localSheetId="18" hidden="1">#REF!</definedName>
    <definedName name="BExAW4IIW5D0MDY6TJ3G4FOLPYIR" localSheetId="13" hidden="1">#REF!</definedName>
    <definedName name="BExAW4IIW5D0MDY6TJ3G4FOLPYIR" localSheetId="14" hidden="1">#REF!</definedName>
    <definedName name="BExAW4IIW5D0MDY6TJ3G4FOLPYIR" localSheetId="15" hidden="1">#REF!</definedName>
    <definedName name="BExAW4IIW5D0MDY6TJ3G4FOLPYIR" hidden="1">#REF!</definedName>
    <definedName name="BExAWNP1B2E9Q88TW48NH41C0FTZ" localSheetId="20" hidden="1">#REF!</definedName>
    <definedName name="BExAWNP1B2E9Q88TW48NH41C0FTZ" localSheetId="18" hidden="1">#REF!</definedName>
    <definedName name="BExAWNP1B2E9Q88TW48NH41C0FTZ" localSheetId="13" hidden="1">#REF!</definedName>
    <definedName name="BExAWNP1B2E9Q88TW48NH41C0FTZ" localSheetId="14" hidden="1">#REF!</definedName>
    <definedName name="BExAWNP1B2E9Q88TW48NH41C0FTZ" localSheetId="15" hidden="1">#REF!</definedName>
    <definedName name="BExAWNP1B2E9Q88TW48NH41C0FTZ" hidden="1">#REF!</definedName>
    <definedName name="BExAWUFQXTIPQ308ERZPSVPTUMYN" localSheetId="20" hidden="1">#REF!</definedName>
    <definedName name="BExAWUFQXTIPQ308ERZPSVPTUMYN" localSheetId="18" hidden="1">#REF!</definedName>
    <definedName name="BExAWUFQXTIPQ308ERZPSVPTUMYN" localSheetId="13" hidden="1">#REF!</definedName>
    <definedName name="BExAWUFQXTIPQ308ERZPSVPTUMYN" localSheetId="14" hidden="1">#REF!</definedName>
    <definedName name="BExAWUFQXTIPQ308ERZPSVPTUMYN" localSheetId="15" hidden="1">#REF!</definedName>
    <definedName name="BExAWUFQXTIPQ308ERZPSVPTUMYN" hidden="1">#REF!</definedName>
    <definedName name="BExAWY6O96OQO2R036QK2DI37EKV" localSheetId="20" hidden="1">#REF!</definedName>
    <definedName name="BExAWY6O96OQO2R036QK2DI37EKV" localSheetId="18" hidden="1">#REF!</definedName>
    <definedName name="BExAWY6O96OQO2R036QK2DI37EKV" localSheetId="13" hidden="1">#REF!</definedName>
    <definedName name="BExAWY6O96OQO2R036QK2DI37EKV" localSheetId="14" hidden="1">#REF!</definedName>
    <definedName name="BExAWY6O96OQO2R036QK2DI37EKV" localSheetId="15" hidden="1">#REF!</definedName>
    <definedName name="BExAWY6O96OQO2R036QK2DI37EKV" hidden="1">#REF!</definedName>
    <definedName name="BExAX410NB4F2XOB84OR2197H8M5" localSheetId="20" hidden="1">#REF!</definedName>
    <definedName name="BExAX410NB4F2XOB84OR2197H8M5" localSheetId="18" hidden="1">#REF!</definedName>
    <definedName name="BExAX410NB4F2XOB84OR2197H8M5" localSheetId="13" hidden="1">#REF!</definedName>
    <definedName name="BExAX410NB4F2XOB84OR2197H8M5" localSheetId="14" hidden="1">#REF!</definedName>
    <definedName name="BExAX410NB4F2XOB84OR2197H8M5" localSheetId="15" hidden="1">#REF!</definedName>
    <definedName name="BExAX410NB4F2XOB84OR2197H8M5" hidden="1">#REF!</definedName>
    <definedName name="BExAX8TNG8LQ5Q4904SAYQIPGBSV" localSheetId="20" hidden="1">#REF!</definedName>
    <definedName name="BExAX8TNG8LQ5Q4904SAYQIPGBSV" localSheetId="18" hidden="1">#REF!</definedName>
    <definedName name="BExAX8TNG8LQ5Q4904SAYQIPGBSV" localSheetId="13" hidden="1">#REF!</definedName>
    <definedName name="BExAX8TNG8LQ5Q4904SAYQIPGBSV" localSheetId="14" hidden="1">#REF!</definedName>
    <definedName name="BExAX8TNG8LQ5Q4904SAYQIPGBSV" localSheetId="15" hidden="1">#REF!</definedName>
    <definedName name="BExAX8TNG8LQ5Q4904SAYQIPGBSV" hidden="1">#REF!</definedName>
    <definedName name="BExAX9KPAVIVUVU3XREDCV1BIYZL" localSheetId="20" hidden="1">#REF!</definedName>
    <definedName name="BExAX9KPAVIVUVU3XREDCV1BIYZL" localSheetId="18" hidden="1">#REF!</definedName>
    <definedName name="BExAX9KPAVIVUVU3XREDCV1BIYZL" localSheetId="13" hidden="1">#REF!</definedName>
    <definedName name="BExAX9KPAVIVUVU3XREDCV1BIYZL" localSheetId="14" hidden="1">#REF!</definedName>
    <definedName name="BExAX9KPAVIVUVU3XREDCV1BIYZL" localSheetId="15" hidden="1">#REF!</definedName>
    <definedName name="BExAX9KPAVIVUVU3XREDCV1BIYZL" hidden="1">#REF!</definedName>
    <definedName name="BExAXPB35BNVXZYF2XS6UP3LP0QH" localSheetId="20" hidden="1">#REF!</definedName>
    <definedName name="BExAXPB35BNVXZYF2XS6UP3LP0QH" localSheetId="18" hidden="1">#REF!</definedName>
    <definedName name="BExAXPB35BNVXZYF2XS6UP3LP0QH" localSheetId="13" hidden="1">#REF!</definedName>
    <definedName name="BExAXPB35BNVXZYF2XS6UP3LP0QH" localSheetId="14" hidden="1">#REF!</definedName>
    <definedName name="BExAXPB35BNVXZYF2XS6UP3LP0QH" localSheetId="15" hidden="1">#REF!</definedName>
    <definedName name="BExAXPB35BNVXZYF2XS6UP3LP0QH" hidden="1">#REF!</definedName>
    <definedName name="BExAXWSRVPK0GCZ2UFU10UOP01IY" localSheetId="20" hidden="1">#REF!</definedName>
    <definedName name="BExAXWSRVPK0GCZ2UFU10UOP01IY" localSheetId="18" hidden="1">#REF!</definedName>
    <definedName name="BExAXWSRVPK0GCZ2UFU10UOP01IY" localSheetId="13" hidden="1">#REF!</definedName>
    <definedName name="BExAXWSRVPK0GCZ2UFU10UOP01IY" localSheetId="14" hidden="1">#REF!</definedName>
    <definedName name="BExAXWSRVPK0GCZ2UFU10UOP01IY" localSheetId="15" hidden="1">#REF!</definedName>
    <definedName name="BExAXWSRVPK0GCZ2UFU10UOP01IY" hidden="1">#REF!</definedName>
    <definedName name="BExAY0EAT2LXR5MFGM0DLIB45PLO" localSheetId="20" hidden="1">#REF!</definedName>
    <definedName name="BExAY0EAT2LXR5MFGM0DLIB45PLO" localSheetId="18" hidden="1">#REF!</definedName>
    <definedName name="BExAY0EAT2LXR5MFGM0DLIB45PLO" localSheetId="13" hidden="1">#REF!</definedName>
    <definedName name="BExAY0EAT2LXR5MFGM0DLIB45PLO" localSheetId="14" hidden="1">#REF!</definedName>
    <definedName name="BExAY0EAT2LXR5MFGM0DLIB45PLO" localSheetId="15" hidden="1">#REF!</definedName>
    <definedName name="BExAY0EAT2LXR5MFGM0DLIB45PLO" hidden="1">#REF!</definedName>
    <definedName name="BExAY6JK0AK9EBIJSPEJNOIDE40W" localSheetId="20" hidden="1">#REF!</definedName>
    <definedName name="BExAY6JK0AK9EBIJSPEJNOIDE40W" localSheetId="18" hidden="1">#REF!</definedName>
    <definedName name="BExAY6JK0AK9EBIJSPEJNOIDE40W" localSheetId="13" hidden="1">#REF!</definedName>
    <definedName name="BExAY6JK0AK9EBIJSPEJNOIDE40W" localSheetId="14" hidden="1">#REF!</definedName>
    <definedName name="BExAY6JK0AK9EBIJSPEJNOIDE40W" localSheetId="15" hidden="1">#REF!</definedName>
    <definedName name="BExAY6JK0AK9EBIJSPEJNOIDE40W" hidden="1">#REF!</definedName>
    <definedName name="BExAYE6LNIEBR9DSNI5JGNITGKIT" localSheetId="20" hidden="1">#REF!</definedName>
    <definedName name="BExAYE6LNIEBR9DSNI5JGNITGKIT" localSheetId="18" hidden="1">#REF!</definedName>
    <definedName name="BExAYE6LNIEBR9DSNI5JGNITGKIT" localSheetId="13" hidden="1">#REF!</definedName>
    <definedName name="BExAYE6LNIEBR9DSNI5JGNITGKIT" localSheetId="14" hidden="1">#REF!</definedName>
    <definedName name="BExAYE6LNIEBR9DSNI5JGNITGKIT" localSheetId="15" hidden="1">#REF!</definedName>
    <definedName name="BExAYE6LNIEBR9DSNI5JGNITGKIT" hidden="1">#REF!</definedName>
    <definedName name="BExAYHMLXGGO25P8HYB2S75DEB4F" localSheetId="20" hidden="1">#REF!</definedName>
    <definedName name="BExAYHMLXGGO25P8HYB2S75DEB4F" localSheetId="18" hidden="1">#REF!</definedName>
    <definedName name="BExAYHMLXGGO25P8HYB2S75DEB4F" localSheetId="13" hidden="1">#REF!</definedName>
    <definedName name="BExAYHMLXGGO25P8HYB2S75DEB4F" localSheetId="14" hidden="1">#REF!</definedName>
    <definedName name="BExAYHMLXGGO25P8HYB2S75DEB4F" localSheetId="15" hidden="1">#REF!</definedName>
    <definedName name="BExAYHMLXGGO25P8HYB2S75DEB4F" hidden="1">#REF!</definedName>
    <definedName name="BExAYKXAUWGDOPG952TEJ2UKZKWN" localSheetId="20" hidden="1">#REF!</definedName>
    <definedName name="BExAYKXAUWGDOPG952TEJ2UKZKWN" localSheetId="18" hidden="1">#REF!</definedName>
    <definedName name="BExAYKXAUWGDOPG952TEJ2UKZKWN" localSheetId="13" hidden="1">#REF!</definedName>
    <definedName name="BExAYKXAUWGDOPG952TEJ2UKZKWN" localSheetId="14" hidden="1">#REF!</definedName>
    <definedName name="BExAYKXAUWGDOPG952TEJ2UKZKWN" localSheetId="15" hidden="1">#REF!</definedName>
    <definedName name="BExAYKXAUWGDOPG952TEJ2UKZKWN" hidden="1">#REF!</definedName>
    <definedName name="BExAYP9TDTI2MBP6EYE0H39CPMXN" localSheetId="20" hidden="1">#REF!</definedName>
    <definedName name="BExAYP9TDTI2MBP6EYE0H39CPMXN" localSheetId="18" hidden="1">#REF!</definedName>
    <definedName name="BExAYP9TDTI2MBP6EYE0H39CPMXN" localSheetId="13" hidden="1">#REF!</definedName>
    <definedName name="BExAYP9TDTI2MBP6EYE0H39CPMXN" localSheetId="14" hidden="1">#REF!</definedName>
    <definedName name="BExAYP9TDTI2MBP6EYE0H39CPMXN" localSheetId="15" hidden="1">#REF!</definedName>
    <definedName name="BExAYP9TDTI2MBP6EYE0H39CPMXN" hidden="1">#REF!</definedName>
    <definedName name="BExAYPPWJPWDKU59O051WMGB7O0J" localSheetId="20" hidden="1">#REF!</definedName>
    <definedName name="BExAYPPWJPWDKU59O051WMGB7O0J" localSheetId="18" hidden="1">#REF!</definedName>
    <definedName name="BExAYPPWJPWDKU59O051WMGB7O0J" localSheetId="13" hidden="1">#REF!</definedName>
    <definedName name="BExAYPPWJPWDKU59O051WMGB7O0J" localSheetId="14" hidden="1">#REF!</definedName>
    <definedName name="BExAYPPWJPWDKU59O051WMGB7O0J" localSheetId="15" hidden="1">#REF!</definedName>
    <definedName name="BExAYPPWJPWDKU59O051WMGB7O0J" hidden="1">#REF!</definedName>
    <definedName name="BExAYR2JZCJBUH6F1LZC2A7JIVRJ" localSheetId="20" hidden="1">#REF!</definedName>
    <definedName name="BExAYR2JZCJBUH6F1LZC2A7JIVRJ" localSheetId="18" hidden="1">#REF!</definedName>
    <definedName name="BExAYR2JZCJBUH6F1LZC2A7JIVRJ" localSheetId="13" hidden="1">#REF!</definedName>
    <definedName name="BExAYR2JZCJBUH6F1LZC2A7JIVRJ" localSheetId="14" hidden="1">#REF!</definedName>
    <definedName name="BExAYR2JZCJBUH6F1LZC2A7JIVRJ" localSheetId="15" hidden="1">#REF!</definedName>
    <definedName name="BExAYR2JZCJBUH6F1LZC2A7JIVRJ" hidden="1">#REF!</definedName>
    <definedName name="BExAYTGVRD3DLKO75RFPMBKCIWB8" localSheetId="20" hidden="1">#REF!</definedName>
    <definedName name="BExAYTGVRD3DLKO75RFPMBKCIWB8" localSheetId="18" hidden="1">#REF!</definedName>
    <definedName name="BExAYTGVRD3DLKO75RFPMBKCIWB8" localSheetId="13" hidden="1">#REF!</definedName>
    <definedName name="BExAYTGVRD3DLKO75RFPMBKCIWB8" localSheetId="14" hidden="1">#REF!</definedName>
    <definedName name="BExAYTGVRD3DLKO75RFPMBKCIWB8" localSheetId="15" hidden="1">#REF!</definedName>
    <definedName name="BExAYTGVRD3DLKO75RFPMBKCIWB8" hidden="1">#REF!</definedName>
    <definedName name="BExAYY9H9COOT46HJLPVDLTO12UL" localSheetId="20" hidden="1">#REF!</definedName>
    <definedName name="BExAYY9H9COOT46HJLPVDLTO12UL" localSheetId="18" hidden="1">#REF!</definedName>
    <definedName name="BExAYY9H9COOT46HJLPVDLTO12UL" localSheetId="13" hidden="1">#REF!</definedName>
    <definedName name="BExAYY9H9COOT46HJLPVDLTO12UL" localSheetId="14" hidden="1">#REF!</definedName>
    <definedName name="BExAYY9H9COOT46HJLPVDLTO12UL" localSheetId="15" hidden="1">#REF!</definedName>
    <definedName name="BExAYY9H9COOT46HJLPVDLTO12UL" hidden="1">#REF!</definedName>
    <definedName name="BExAYYKAQA3KDMQ890FIE5M9SPBL" localSheetId="20" hidden="1">#REF!</definedName>
    <definedName name="BExAYYKAQA3KDMQ890FIE5M9SPBL" localSheetId="18" hidden="1">#REF!</definedName>
    <definedName name="BExAYYKAQA3KDMQ890FIE5M9SPBL" localSheetId="13" hidden="1">#REF!</definedName>
    <definedName name="BExAYYKAQA3KDMQ890FIE5M9SPBL" localSheetId="14" hidden="1">#REF!</definedName>
    <definedName name="BExAYYKAQA3KDMQ890FIE5M9SPBL" localSheetId="15" hidden="1">#REF!</definedName>
    <definedName name="BExAYYKAQA3KDMQ890FIE5M9SPBL" hidden="1">#REF!</definedName>
    <definedName name="BExAZ6SY0EU69GC3CWI5EOO0YLFG" localSheetId="20" hidden="1">#REF!</definedName>
    <definedName name="BExAZ6SY0EU69GC3CWI5EOO0YLFG" localSheetId="18" hidden="1">#REF!</definedName>
    <definedName name="BExAZ6SY0EU69GC3CWI5EOO0YLFG" localSheetId="13" hidden="1">#REF!</definedName>
    <definedName name="BExAZ6SY0EU69GC3CWI5EOO0YLFG" localSheetId="14" hidden="1">#REF!</definedName>
    <definedName name="BExAZ6SY0EU69GC3CWI5EOO0YLFG" localSheetId="15" hidden="1">#REF!</definedName>
    <definedName name="BExAZ6SY0EU69GC3CWI5EOO0YLFG" hidden="1">#REF!</definedName>
    <definedName name="BExAZ6YEEBJV0PCKFE137K2Y3A8M" localSheetId="20" hidden="1">#REF!</definedName>
    <definedName name="BExAZ6YEEBJV0PCKFE137K2Y3A8M" localSheetId="18" hidden="1">#REF!</definedName>
    <definedName name="BExAZ6YEEBJV0PCKFE137K2Y3A8M" localSheetId="13" hidden="1">#REF!</definedName>
    <definedName name="BExAZ6YEEBJV0PCKFE137K2Y3A8M" localSheetId="14" hidden="1">#REF!</definedName>
    <definedName name="BExAZ6YEEBJV0PCKFE137K2Y3A8M" localSheetId="15" hidden="1">#REF!</definedName>
    <definedName name="BExAZ6YEEBJV0PCKFE137K2Y3A8M" hidden="1">#REF!</definedName>
    <definedName name="BExAZAP844MJ4GSAIYNYHQ7FECC3" localSheetId="20" hidden="1">#REF!</definedName>
    <definedName name="BExAZAP844MJ4GSAIYNYHQ7FECC3" localSheetId="18" hidden="1">#REF!</definedName>
    <definedName name="BExAZAP844MJ4GSAIYNYHQ7FECC3" localSheetId="13" hidden="1">#REF!</definedName>
    <definedName name="BExAZAP844MJ4GSAIYNYHQ7FECC3" localSheetId="14" hidden="1">#REF!</definedName>
    <definedName name="BExAZAP844MJ4GSAIYNYHQ7FECC3" localSheetId="15" hidden="1">#REF!</definedName>
    <definedName name="BExAZAP844MJ4GSAIYNYHQ7FECC3" hidden="1">#REF!</definedName>
    <definedName name="BExAZCNEGB4JYHC8CZ51KTN890US" localSheetId="20" hidden="1">#REF!</definedName>
    <definedName name="BExAZCNEGB4JYHC8CZ51KTN890US" localSheetId="18" hidden="1">#REF!</definedName>
    <definedName name="BExAZCNEGB4JYHC8CZ51KTN890US" localSheetId="13" hidden="1">#REF!</definedName>
    <definedName name="BExAZCNEGB4JYHC8CZ51KTN890US" localSheetId="14" hidden="1">#REF!</definedName>
    <definedName name="BExAZCNEGB4JYHC8CZ51KTN890US" localSheetId="15" hidden="1">#REF!</definedName>
    <definedName name="BExAZCNEGB4JYHC8CZ51KTN890US" hidden="1">#REF!</definedName>
    <definedName name="BExAZFCI302YFYRDJYQDWQQL0Q0O" localSheetId="20" hidden="1">#REF!</definedName>
    <definedName name="BExAZFCI302YFYRDJYQDWQQL0Q0O" localSheetId="18" hidden="1">#REF!</definedName>
    <definedName name="BExAZFCI302YFYRDJYQDWQQL0Q0O" localSheetId="13" hidden="1">#REF!</definedName>
    <definedName name="BExAZFCI302YFYRDJYQDWQQL0Q0O" localSheetId="14" hidden="1">#REF!</definedName>
    <definedName name="BExAZFCI302YFYRDJYQDWQQL0Q0O" localSheetId="15" hidden="1">#REF!</definedName>
    <definedName name="BExAZFCI302YFYRDJYQDWQQL0Q0O" hidden="1">#REF!</definedName>
    <definedName name="BExAZJE2UOL40XUAU2RB53X5K20P" localSheetId="20" hidden="1">#REF!</definedName>
    <definedName name="BExAZJE2UOL40XUAU2RB53X5K20P" localSheetId="18" hidden="1">#REF!</definedName>
    <definedName name="BExAZJE2UOL40XUAU2RB53X5K20P" localSheetId="13" hidden="1">#REF!</definedName>
    <definedName name="BExAZJE2UOL40XUAU2RB53X5K20P" localSheetId="14" hidden="1">#REF!</definedName>
    <definedName name="BExAZJE2UOL40XUAU2RB53X5K20P" localSheetId="15" hidden="1">#REF!</definedName>
    <definedName name="BExAZJE2UOL40XUAU2RB53X5K20P" hidden="1">#REF!</definedName>
    <definedName name="BExAZLHLST9OP89R1HJMC1POQG8H" localSheetId="20" hidden="1">#REF!</definedName>
    <definedName name="BExAZLHLST9OP89R1HJMC1POQG8H" localSheetId="18" hidden="1">#REF!</definedName>
    <definedName name="BExAZLHLST9OP89R1HJMC1POQG8H" localSheetId="13" hidden="1">#REF!</definedName>
    <definedName name="BExAZLHLST9OP89R1HJMC1POQG8H" localSheetId="14" hidden="1">#REF!</definedName>
    <definedName name="BExAZLHLST9OP89R1HJMC1POQG8H" localSheetId="15" hidden="1">#REF!</definedName>
    <definedName name="BExAZLHLST9OP89R1HJMC1POQG8H" hidden="1">#REF!</definedName>
    <definedName name="BExAZMDYMIAA7RX1BMCKU1VLBRGY" localSheetId="20" hidden="1">#REF!</definedName>
    <definedName name="BExAZMDYMIAA7RX1BMCKU1VLBRGY" localSheetId="18" hidden="1">#REF!</definedName>
    <definedName name="BExAZMDYMIAA7RX1BMCKU1VLBRGY" localSheetId="13" hidden="1">#REF!</definedName>
    <definedName name="BExAZMDYMIAA7RX1BMCKU1VLBRGY" localSheetId="14" hidden="1">#REF!</definedName>
    <definedName name="BExAZMDYMIAA7RX1BMCKU1VLBRGY" localSheetId="15" hidden="1">#REF!</definedName>
    <definedName name="BExAZMDYMIAA7RX1BMCKU1VLBRGY" hidden="1">#REF!</definedName>
    <definedName name="BExAZNL6BHI8DCQWXOX4I2P839UX" localSheetId="20" hidden="1">#REF!</definedName>
    <definedName name="BExAZNL6BHI8DCQWXOX4I2P839UX" localSheetId="18" hidden="1">#REF!</definedName>
    <definedName name="BExAZNL6BHI8DCQWXOX4I2P839UX" localSheetId="13" hidden="1">#REF!</definedName>
    <definedName name="BExAZNL6BHI8DCQWXOX4I2P839UX" localSheetId="14" hidden="1">#REF!</definedName>
    <definedName name="BExAZNL6BHI8DCQWXOX4I2P839UX" localSheetId="15" hidden="1">#REF!</definedName>
    <definedName name="BExAZNL6BHI8DCQWXOX4I2P839UX" hidden="1">#REF!</definedName>
    <definedName name="BExAZRMWSONMCG9KDUM4KAQ7BONM" localSheetId="20" hidden="1">#REF!</definedName>
    <definedName name="BExAZRMWSONMCG9KDUM4KAQ7BONM" localSheetId="18" hidden="1">#REF!</definedName>
    <definedName name="BExAZRMWSONMCG9KDUM4KAQ7BONM" localSheetId="13" hidden="1">#REF!</definedName>
    <definedName name="BExAZRMWSONMCG9KDUM4KAQ7BONM" localSheetId="14" hidden="1">#REF!</definedName>
    <definedName name="BExAZRMWSONMCG9KDUM4KAQ7BONM" localSheetId="15" hidden="1">#REF!</definedName>
    <definedName name="BExAZRMWSONMCG9KDUM4KAQ7BONM" hidden="1">#REF!</definedName>
    <definedName name="BExAZSOJNQ5N3LM4XA17IH7NIY7G" localSheetId="20" hidden="1">#REF!</definedName>
    <definedName name="BExAZSOJNQ5N3LM4XA17IH7NIY7G" localSheetId="18" hidden="1">#REF!</definedName>
    <definedName name="BExAZSOJNQ5N3LM4XA17IH7NIY7G" localSheetId="13" hidden="1">#REF!</definedName>
    <definedName name="BExAZSOJNQ5N3LM4XA17IH7NIY7G" localSheetId="14" hidden="1">#REF!</definedName>
    <definedName name="BExAZSOJNQ5N3LM4XA17IH7NIY7G" localSheetId="15" hidden="1">#REF!</definedName>
    <definedName name="BExAZSOJNQ5N3LM4XA17IH7NIY7G" hidden="1">#REF!</definedName>
    <definedName name="BExAZTFG4SJRG4TW6JXRF7N08JFI" localSheetId="20" hidden="1">#REF!</definedName>
    <definedName name="BExAZTFG4SJRG4TW6JXRF7N08JFI" localSheetId="18" hidden="1">#REF!</definedName>
    <definedName name="BExAZTFG4SJRG4TW6JXRF7N08JFI" localSheetId="13" hidden="1">#REF!</definedName>
    <definedName name="BExAZTFG4SJRG4TW6JXRF7N08JFI" localSheetId="14" hidden="1">#REF!</definedName>
    <definedName name="BExAZTFG4SJRG4TW6JXRF7N08JFI" localSheetId="15" hidden="1">#REF!</definedName>
    <definedName name="BExAZTFG4SJRG4TW6JXRF7N08JFI" hidden="1">#REF!</definedName>
    <definedName name="BExAZUS4A8OHDZK0MWAOCCCKTH73" localSheetId="20" hidden="1">#REF!</definedName>
    <definedName name="BExAZUS4A8OHDZK0MWAOCCCKTH73" localSheetId="18" hidden="1">#REF!</definedName>
    <definedName name="BExAZUS4A8OHDZK0MWAOCCCKTH73" localSheetId="13" hidden="1">#REF!</definedName>
    <definedName name="BExAZUS4A8OHDZK0MWAOCCCKTH73" localSheetId="14" hidden="1">#REF!</definedName>
    <definedName name="BExAZUS4A8OHDZK0MWAOCCCKTH73" localSheetId="15" hidden="1">#REF!</definedName>
    <definedName name="BExAZUS4A8OHDZK0MWAOCCCKTH73" hidden="1">#REF!</definedName>
    <definedName name="BExAZX6FECVK3E07KXM2XPYKGM6U" localSheetId="20" hidden="1">#REF!</definedName>
    <definedName name="BExAZX6FECVK3E07KXM2XPYKGM6U" localSheetId="18" hidden="1">#REF!</definedName>
    <definedName name="BExAZX6FECVK3E07KXM2XPYKGM6U" localSheetId="13" hidden="1">#REF!</definedName>
    <definedName name="BExAZX6FECVK3E07KXM2XPYKGM6U" localSheetId="14" hidden="1">#REF!</definedName>
    <definedName name="BExAZX6FECVK3E07KXM2XPYKGM6U" localSheetId="15" hidden="1">#REF!</definedName>
    <definedName name="BExAZX6FECVK3E07KXM2XPYKGM6U" hidden="1">#REF!</definedName>
    <definedName name="BExB012NJ8GASTNNPBRRFTLHIOC9" localSheetId="20" hidden="1">#REF!</definedName>
    <definedName name="BExB012NJ8GASTNNPBRRFTLHIOC9" localSheetId="18" hidden="1">#REF!</definedName>
    <definedName name="BExB012NJ8GASTNNPBRRFTLHIOC9" localSheetId="13" hidden="1">#REF!</definedName>
    <definedName name="BExB012NJ8GASTNNPBRRFTLHIOC9" localSheetId="14" hidden="1">#REF!</definedName>
    <definedName name="BExB012NJ8GASTNNPBRRFTLHIOC9" localSheetId="15" hidden="1">#REF!</definedName>
    <definedName name="BExB012NJ8GASTNNPBRRFTLHIOC9" hidden="1">#REF!</definedName>
    <definedName name="BExB072HHXVMUC0VYNGG48GRSH5Q" localSheetId="20" hidden="1">#REF!</definedName>
    <definedName name="BExB072HHXVMUC0VYNGG48GRSH5Q" localSheetId="18" hidden="1">#REF!</definedName>
    <definedName name="BExB072HHXVMUC0VYNGG48GRSH5Q" localSheetId="13" hidden="1">#REF!</definedName>
    <definedName name="BExB072HHXVMUC0VYNGG48GRSH5Q" localSheetId="14" hidden="1">#REF!</definedName>
    <definedName name="BExB072HHXVMUC0VYNGG48GRSH5Q" localSheetId="15" hidden="1">#REF!</definedName>
    <definedName name="BExB072HHXVMUC0VYNGG48GRSH5Q" hidden="1">#REF!</definedName>
    <definedName name="BExB0FRDEYDEUEAB1W8KD6D965XA" localSheetId="20" hidden="1">#REF!</definedName>
    <definedName name="BExB0FRDEYDEUEAB1W8KD6D965XA" localSheetId="18" hidden="1">#REF!</definedName>
    <definedName name="BExB0FRDEYDEUEAB1W8KD6D965XA" localSheetId="13" hidden="1">#REF!</definedName>
    <definedName name="BExB0FRDEYDEUEAB1W8KD6D965XA" localSheetId="14" hidden="1">#REF!</definedName>
    <definedName name="BExB0FRDEYDEUEAB1W8KD6D965XA" localSheetId="15" hidden="1">#REF!</definedName>
    <definedName name="BExB0FRDEYDEUEAB1W8KD6D965XA" hidden="1">#REF!</definedName>
    <definedName name="BExB0GIGLDV7P55ZR51C0HG15PA2" localSheetId="20" hidden="1">#REF!</definedName>
    <definedName name="BExB0GIGLDV7P55ZR51C0HG15PA2" localSheetId="18" hidden="1">#REF!</definedName>
    <definedName name="BExB0GIGLDV7P55ZR51C0HG15PA2" localSheetId="13" hidden="1">#REF!</definedName>
    <definedName name="BExB0GIGLDV7P55ZR51C0HG15PA2" localSheetId="14" hidden="1">#REF!</definedName>
    <definedName name="BExB0GIGLDV7P55ZR51C0HG15PA2" localSheetId="15" hidden="1">#REF!</definedName>
    <definedName name="BExB0GIGLDV7P55ZR51C0HG15PA2" hidden="1">#REF!</definedName>
    <definedName name="BExB0KPCN7YJORQAYUCF4YKIKPMC" localSheetId="20" hidden="1">#REF!</definedName>
    <definedName name="BExB0KPCN7YJORQAYUCF4YKIKPMC" localSheetId="18" hidden="1">#REF!</definedName>
    <definedName name="BExB0KPCN7YJORQAYUCF4YKIKPMC" localSheetId="13" hidden="1">#REF!</definedName>
    <definedName name="BExB0KPCN7YJORQAYUCF4YKIKPMC" localSheetId="14" hidden="1">#REF!</definedName>
    <definedName name="BExB0KPCN7YJORQAYUCF4YKIKPMC" localSheetId="15" hidden="1">#REF!</definedName>
    <definedName name="BExB0KPCN7YJORQAYUCF4YKIKPMC" hidden="1">#REF!</definedName>
    <definedName name="BExB0VHQD6ORZS0MIC86QWHCE4UC" localSheetId="20" hidden="1">#REF!</definedName>
    <definedName name="BExB0VHQD6ORZS0MIC86QWHCE4UC" localSheetId="18" hidden="1">#REF!</definedName>
    <definedName name="BExB0VHQD6ORZS0MIC86QWHCE4UC" localSheetId="13" hidden="1">#REF!</definedName>
    <definedName name="BExB0VHQD6ORZS0MIC86QWHCE4UC" localSheetId="14" hidden="1">#REF!</definedName>
    <definedName name="BExB0VHQD6ORZS0MIC86QWHCE4UC" localSheetId="15" hidden="1">#REF!</definedName>
    <definedName name="BExB0VHQD6ORZS0MIC86QWHCE4UC" hidden="1">#REF!</definedName>
    <definedName name="BExB0WE4PI3NOBXXVO9CTEN4DIU2" localSheetId="20" hidden="1">#REF!</definedName>
    <definedName name="BExB0WE4PI3NOBXXVO9CTEN4DIU2" localSheetId="18" hidden="1">#REF!</definedName>
    <definedName name="BExB0WE4PI3NOBXXVO9CTEN4DIU2" localSheetId="13" hidden="1">#REF!</definedName>
    <definedName name="BExB0WE4PI3NOBXXVO9CTEN4DIU2" localSheetId="14" hidden="1">#REF!</definedName>
    <definedName name="BExB0WE4PI3NOBXXVO9CTEN4DIU2" localSheetId="15" hidden="1">#REF!</definedName>
    <definedName name="BExB0WE4PI3NOBXXVO9CTEN4DIU2" hidden="1">#REF!</definedName>
    <definedName name="BExB0Z8O1CQF2CWFBBHE8SNISDAO" localSheetId="20" hidden="1">#REF!</definedName>
    <definedName name="BExB0Z8O1CQF2CWFBBHE8SNISDAO" localSheetId="18" hidden="1">#REF!</definedName>
    <definedName name="BExB0Z8O1CQF2CWFBBHE8SNISDAO" localSheetId="13" hidden="1">#REF!</definedName>
    <definedName name="BExB0Z8O1CQF2CWFBBHE8SNISDAO" localSheetId="14" hidden="1">#REF!</definedName>
    <definedName name="BExB0Z8O1CQF2CWFBBHE8SNISDAO" localSheetId="15" hidden="1">#REF!</definedName>
    <definedName name="BExB0Z8O1CQF2CWFBBHE8SNISDAO" hidden="1">#REF!</definedName>
    <definedName name="BExB10QNIVITUYS55OAEKK3VLJFE" localSheetId="20" hidden="1">#REF!</definedName>
    <definedName name="BExB10QNIVITUYS55OAEKK3VLJFE" localSheetId="18" hidden="1">#REF!</definedName>
    <definedName name="BExB10QNIVITUYS55OAEKK3VLJFE" localSheetId="13" hidden="1">#REF!</definedName>
    <definedName name="BExB10QNIVITUYS55OAEKK3VLJFE" localSheetId="14" hidden="1">#REF!</definedName>
    <definedName name="BExB10QNIVITUYS55OAEKK3VLJFE" localSheetId="15" hidden="1">#REF!</definedName>
    <definedName name="BExB10QNIVITUYS55OAEKK3VLJFE" hidden="1">#REF!</definedName>
    <definedName name="BExB15ZDRY4CIJ911DONP0KCY9KU" localSheetId="20" hidden="1">#REF!</definedName>
    <definedName name="BExB15ZDRY4CIJ911DONP0KCY9KU" localSheetId="18" hidden="1">#REF!</definedName>
    <definedName name="BExB15ZDRY4CIJ911DONP0KCY9KU" localSheetId="13" hidden="1">#REF!</definedName>
    <definedName name="BExB15ZDRY4CIJ911DONP0KCY9KU" localSheetId="14" hidden="1">#REF!</definedName>
    <definedName name="BExB15ZDRY4CIJ911DONP0KCY9KU" localSheetId="15" hidden="1">#REF!</definedName>
    <definedName name="BExB15ZDRY4CIJ911DONP0KCY9KU" hidden="1">#REF!</definedName>
    <definedName name="BExB16VQY0O0RLZYJFU3OFEONVTE" localSheetId="20" hidden="1">#REF!</definedName>
    <definedName name="BExB16VQY0O0RLZYJFU3OFEONVTE" localSheetId="18" hidden="1">#REF!</definedName>
    <definedName name="BExB16VQY0O0RLZYJFU3OFEONVTE" localSheetId="13" hidden="1">#REF!</definedName>
    <definedName name="BExB16VQY0O0RLZYJFU3OFEONVTE" localSheetId="14" hidden="1">#REF!</definedName>
    <definedName name="BExB16VQY0O0RLZYJFU3OFEONVTE" localSheetId="15" hidden="1">#REF!</definedName>
    <definedName name="BExB16VQY0O0RLZYJFU3OFEONVTE" hidden="1">#REF!</definedName>
    <definedName name="BExB1FKNY2UO4W5FUGFHJOA2WFGG" localSheetId="20" hidden="1">#REF!</definedName>
    <definedName name="BExB1FKNY2UO4W5FUGFHJOA2WFGG" localSheetId="18" hidden="1">#REF!</definedName>
    <definedName name="BExB1FKNY2UO4W5FUGFHJOA2WFGG" localSheetId="13" hidden="1">#REF!</definedName>
    <definedName name="BExB1FKNY2UO4W5FUGFHJOA2WFGG" localSheetId="14" hidden="1">#REF!</definedName>
    <definedName name="BExB1FKNY2UO4W5FUGFHJOA2WFGG" localSheetId="15" hidden="1">#REF!</definedName>
    <definedName name="BExB1FKNY2UO4W5FUGFHJOA2WFGG" hidden="1">#REF!</definedName>
    <definedName name="BExB1GMD0PIDGTFBGQOPRWQSP9I4" localSheetId="20" hidden="1">#REF!</definedName>
    <definedName name="BExB1GMD0PIDGTFBGQOPRWQSP9I4" localSheetId="18" hidden="1">#REF!</definedName>
    <definedName name="BExB1GMD0PIDGTFBGQOPRWQSP9I4" localSheetId="13" hidden="1">#REF!</definedName>
    <definedName name="BExB1GMD0PIDGTFBGQOPRWQSP9I4" localSheetId="14" hidden="1">#REF!</definedName>
    <definedName name="BExB1GMD0PIDGTFBGQOPRWQSP9I4" localSheetId="15" hidden="1">#REF!</definedName>
    <definedName name="BExB1GMD0PIDGTFBGQOPRWQSP9I4" hidden="1">#REF!</definedName>
    <definedName name="BExB1HZ0FHGNOS2URJWFD5G55OMO" localSheetId="20" hidden="1">#REF!</definedName>
    <definedName name="BExB1HZ0FHGNOS2URJWFD5G55OMO" localSheetId="18" hidden="1">#REF!</definedName>
    <definedName name="BExB1HZ0FHGNOS2URJWFD5G55OMO" localSheetId="13" hidden="1">#REF!</definedName>
    <definedName name="BExB1HZ0FHGNOS2URJWFD5G55OMO" localSheetId="14" hidden="1">#REF!</definedName>
    <definedName name="BExB1HZ0FHGNOS2URJWFD5G55OMO" localSheetId="15" hidden="1">#REF!</definedName>
    <definedName name="BExB1HZ0FHGNOS2URJWFD5G55OMO" hidden="1">#REF!</definedName>
    <definedName name="BExB1Q29OO6LNFNT1EQLA3KYE7MX" localSheetId="20" hidden="1">#REF!</definedName>
    <definedName name="BExB1Q29OO6LNFNT1EQLA3KYE7MX" localSheetId="18" hidden="1">#REF!</definedName>
    <definedName name="BExB1Q29OO6LNFNT1EQLA3KYE7MX" localSheetId="13" hidden="1">#REF!</definedName>
    <definedName name="BExB1Q29OO6LNFNT1EQLA3KYE7MX" localSheetId="14" hidden="1">#REF!</definedName>
    <definedName name="BExB1Q29OO6LNFNT1EQLA3KYE7MX" localSheetId="15" hidden="1">#REF!</definedName>
    <definedName name="BExB1Q29OO6LNFNT1EQLA3KYE7MX" hidden="1">#REF!</definedName>
    <definedName name="BExB1TNRV5EBWZEHYLHI76T0FVA7" localSheetId="20" hidden="1">#REF!</definedName>
    <definedName name="BExB1TNRV5EBWZEHYLHI76T0FVA7" localSheetId="18" hidden="1">#REF!</definedName>
    <definedName name="BExB1TNRV5EBWZEHYLHI76T0FVA7" localSheetId="13" hidden="1">#REF!</definedName>
    <definedName name="BExB1TNRV5EBWZEHYLHI76T0FVA7" localSheetId="14" hidden="1">#REF!</definedName>
    <definedName name="BExB1TNRV5EBWZEHYLHI76T0FVA7" localSheetId="15" hidden="1">#REF!</definedName>
    <definedName name="BExB1TNRV5EBWZEHYLHI76T0FVA7" hidden="1">#REF!</definedName>
    <definedName name="BExB1WI6M8I0EEP1ANUQZCFY24EV" localSheetId="20" hidden="1">#REF!</definedName>
    <definedName name="BExB1WI6M8I0EEP1ANUQZCFY24EV" localSheetId="18" hidden="1">#REF!</definedName>
    <definedName name="BExB1WI6M8I0EEP1ANUQZCFY24EV" localSheetId="13" hidden="1">#REF!</definedName>
    <definedName name="BExB1WI6M8I0EEP1ANUQZCFY24EV" localSheetId="14" hidden="1">#REF!</definedName>
    <definedName name="BExB1WI6M8I0EEP1ANUQZCFY24EV" localSheetId="15" hidden="1">#REF!</definedName>
    <definedName name="BExB1WI6M8I0EEP1ANUQZCFY24EV" hidden="1">#REF!</definedName>
    <definedName name="BExB203OWC9QZA3BYOKQ18L4FUJE" localSheetId="20" hidden="1">#REF!</definedName>
    <definedName name="BExB203OWC9QZA3BYOKQ18L4FUJE" localSheetId="18" hidden="1">#REF!</definedName>
    <definedName name="BExB203OWC9QZA3BYOKQ18L4FUJE" localSheetId="13" hidden="1">#REF!</definedName>
    <definedName name="BExB203OWC9QZA3BYOKQ18L4FUJE" localSheetId="14" hidden="1">#REF!</definedName>
    <definedName name="BExB203OWC9QZA3BYOKQ18L4FUJE" localSheetId="15" hidden="1">#REF!</definedName>
    <definedName name="BExB203OWC9QZA3BYOKQ18L4FUJE" hidden="1">#REF!</definedName>
    <definedName name="BExB2CJHTU7C591BR4WRL5L2F2K6" localSheetId="20" hidden="1">#REF!</definedName>
    <definedName name="BExB2CJHTU7C591BR4WRL5L2F2K6" localSheetId="18" hidden="1">#REF!</definedName>
    <definedName name="BExB2CJHTU7C591BR4WRL5L2F2K6" localSheetId="13" hidden="1">#REF!</definedName>
    <definedName name="BExB2CJHTU7C591BR4WRL5L2F2K6" localSheetId="14" hidden="1">#REF!</definedName>
    <definedName name="BExB2CJHTU7C591BR4WRL5L2F2K6" localSheetId="15" hidden="1">#REF!</definedName>
    <definedName name="BExB2CJHTU7C591BR4WRL5L2F2K6" hidden="1">#REF!</definedName>
    <definedName name="BExB2K1AV4PGNS1O6C7D7AO411AX" localSheetId="20" hidden="1">#REF!</definedName>
    <definedName name="BExB2K1AV4PGNS1O6C7D7AO411AX" localSheetId="18" hidden="1">#REF!</definedName>
    <definedName name="BExB2K1AV4PGNS1O6C7D7AO411AX" localSheetId="13" hidden="1">#REF!</definedName>
    <definedName name="BExB2K1AV4PGNS1O6C7D7AO411AX" localSheetId="14" hidden="1">#REF!</definedName>
    <definedName name="BExB2K1AV4PGNS1O6C7D7AO411AX" localSheetId="15" hidden="1">#REF!</definedName>
    <definedName name="BExB2K1AV4PGNS1O6C7D7AO411AX" hidden="1">#REF!</definedName>
    <definedName name="BExB2O2UYHKI324YE324E1N7FVIB" localSheetId="20" hidden="1">#REF!</definedName>
    <definedName name="BExB2O2UYHKI324YE324E1N7FVIB" localSheetId="18" hidden="1">#REF!</definedName>
    <definedName name="BExB2O2UYHKI324YE324E1N7FVIB" localSheetId="13" hidden="1">#REF!</definedName>
    <definedName name="BExB2O2UYHKI324YE324E1N7FVIB" localSheetId="14" hidden="1">#REF!</definedName>
    <definedName name="BExB2O2UYHKI324YE324E1N7FVIB" localSheetId="15" hidden="1">#REF!</definedName>
    <definedName name="BExB2O2UYHKI324YE324E1N7FVIB" hidden="1">#REF!</definedName>
    <definedName name="BExB2Q0VJ0MU2URO3JOVUAVHEI3V" localSheetId="20" hidden="1">#REF!</definedName>
    <definedName name="BExB2Q0VJ0MU2URO3JOVUAVHEI3V" localSheetId="18" hidden="1">#REF!</definedName>
    <definedName name="BExB2Q0VJ0MU2URO3JOVUAVHEI3V" localSheetId="13" hidden="1">#REF!</definedName>
    <definedName name="BExB2Q0VJ0MU2URO3JOVUAVHEI3V" localSheetId="14" hidden="1">#REF!</definedName>
    <definedName name="BExB2Q0VJ0MU2URO3JOVUAVHEI3V" localSheetId="15" hidden="1">#REF!</definedName>
    <definedName name="BExB2Q0VJ0MU2URO3JOVUAVHEI3V" hidden="1">#REF!</definedName>
    <definedName name="BExB30IP1DNKNQ6PZ5ERUGR5MK4Z" localSheetId="20" hidden="1">#REF!</definedName>
    <definedName name="BExB30IP1DNKNQ6PZ5ERUGR5MK4Z" localSheetId="18" hidden="1">#REF!</definedName>
    <definedName name="BExB30IP1DNKNQ6PZ5ERUGR5MK4Z" localSheetId="13" hidden="1">#REF!</definedName>
    <definedName name="BExB30IP1DNKNQ6PZ5ERUGR5MK4Z" localSheetId="14" hidden="1">#REF!</definedName>
    <definedName name="BExB30IP1DNKNQ6PZ5ERUGR5MK4Z" localSheetId="15" hidden="1">#REF!</definedName>
    <definedName name="BExB30IP1DNKNQ6PZ5ERUGR5MK4Z" hidden="1">#REF!</definedName>
    <definedName name="BExB385QW2BSSBXS953SSQN2ISSW" localSheetId="20" hidden="1">#REF!</definedName>
    <definedName name="BExB385QW2BSSBXS953SSQN2ISSW" localSheetId="18" hidden="1">#REF!</definedName>
    <definedName name="BExB385QW2BSSBXS953SSQN2ISSW" localSheetId="13" hidden="1">#REF!</definedName>
    <definedName name="BExB385QW2BSSBXS953SSQN2ISSW" localSheetId="14" hidden="1">#REF!</definedName>
    <definedName name="BExB385QW2BSSBXS953SSQN2ISSW" localSheetId="15" hidden="1">#REF!</definedName>
    <definedName name="BExB385QW2BSSBXS953SSQN2ISSW" hidden="1">#REF!</definedName>
    <definedName name="BExB3DEMEV5D9G8FDHD4NQ9X2YNT" localSheetId="20" hidden="1">#REF!</definedName>
    <definedName name="BExB3DEMEV5D9G8FDHD4NQ9X2YNT" localSheetId="18" hidden="1">#REF!</definedName>
    <definedName name="BExB3DEMEV5D9G8FDHD4NQ9X2YNT" localSheetId="13" hidden="1">#REF!</definedName>
    <definedName name="BExB3DEMEV5D9G8FDHD4NQ9X2YNT" localSheetId="14" hidden="1">#REF!</definedName>
    <definedName name="BExB3DEMEV5D9G8FDHD4NQ9X2YNT" localSheetId="15" hidden="1">#REF!</definedName>
    <definedName name="BExB3DEMEV5D9G8FDHD4NQ9X2YNT" hidden="1">#REF!</definedName>
    <definedName name="BExB3RXU8AJQ86I5RXEWLGGR7R7C" localSheetId="20" hidden="1">#REF!</definedName>
    <definedName name="BExB3RXU8AJQ86I5RXEWLGGR7R7C" localSheetId="18" hidden="1">#REF!</definedName>
    <definedName name="BExB3RXU8AJQ86I5RXEWLGGR7R7C" localSheetId="13" hidden="1">#REF!</definedName>
    <definedName name="BExB3RXU8AJQ86I5RXEWLGGR7R7C" localSheetId="14" hidden="1">#REF!</definedName>
    <definedName name="BExB3RXU8AJQ86I5RXEWLGGR7R7C" localSheetId="15" hidden="1">#REF!</definedName>
    <definedName name="BExB3RXU8AJQ86I5RXEWLGGR7R7C" hidden="1">#REF!</definedName>
    <definedName name="BExB442RX0T3L6HUL6X5T21CENW6" localSheetId="20" hidden="1">#REF!</definedName>
    <definedName name="BExB442RX0T3L6HUL6X5T21CENW6" localSheetId="18" hidden="1">#REF!</definedName>
    <definedName name="BExB442RX0T3L6HUL6X5T21CENW6" localSheetId="13" hidden="1">#REF!</definedName>
    <definedName name="BExB442RX0T3L6HUL6X5T21CENW6" localSheetId="14" hidden="1">#REF!</definedName>
    <definedName name="BExB442RX0T3L6HUL6X5T21CENW6" localSheetId="15" hidden="1">#REF!</definedName>
    <definedName name="BExB442RX0T3L6HUL6X5T21CENW6" hidden="1">#REF!</definedName>
    <definedName name="BExB4ADD0L7417CII901XTFKXD1J" localSheetId="20" hidden="1">#REF!</definedName>
    <definedName name="BExB4ADD0L7417CII901XTFKXD1J" localSheetId="18" hidden="1">#REF!</definedName>
    <definedName name="BExB4ADD0L7417CII901XTFKXD1J" localSheetId="13" hidden="1">#REF!</definedName>
    <definedName name="BExB4ADD0L7417CII901XTFKXD1J" localSheetId="14" hidden="1">#REF!</definedName>
    <definedName name="BExB4ADD0L7417CII901XTFKXD1J" localSheetId="15" hidden="1">#REF!</definedName>
    <definedName name="BExB4ADD0L7417CII901XTFKXD1J" hidden="1">#REF!</definedName>
    <definedName name="BExB4DYU06HCGRIPBSWRCXK804UM" localSheetId="20" hidden="1">#REF!</definedName>
    <definedName name="BExB4DYU06HCGRIPBSWRCXK804UM" localSheetId="18" hidden="1">#REF!</definedName>
    <definedName name="BExB4DYU06HCGRIPBSWRCXK804UM" localSheetId="13" hidden="1">#REF!</definedName>
    <definedName name="BExB4DYU06HCGRIPBSWRCXK804UM" localSheetId="14" hidden="1">#REF!</definedName>
    <definedName name="BExB4DYU06HCGRIPBSWRCXK804UM" localSheetId="15" hidden="1">#REF!</definedName>
    <definedName name="BExB4DYU06HCGRIPBSWRCXK804UM" hidden="1">#REF!</definedName>
    <definedName name="BExB4HEZO4E597Q5M4M10LT8TLY3" localSheetId="20" hidden="1">#REF!</definedName>
    <definedName name="BExB4HEZO4E597Q5M4M10LT8TLY3" localSheetId="18" hidden="1">#REF!</definedName>
    <definedName name="BExB4HEZO4E597Q5M4M10LT8TLY3" localSheetId="13" hidden="1">#REF!</definedName>
    <definedName name="BExB4HEZO4E597Q5M4M10LT8TLY3" localSheetId="14" hidden="1">#REF!</definedName>
    <definedName name="BExB4HEZO4E597Q5M4M10LT8TLY3" localSheetId="15" hidden="1">#REF!</definedName>
    <definedName name="BExB4HEZO4E597Q5M4M10LT8TLY3" hidden="1">#REF!</definedName>
    <definedName name="BExB4X01APD3Z8ZW6MVX1P8NAO7G" localSheetId="20" hidden="1">#REF!</definedName>
    <definedName name="BExB4X01APD3Z8ZW6MVX1P8NAO7G" localSheetId="18" hidden="1">#REF!</definedName>
    <definedName name="BExB4X01APD3Z8ZW6MVX1P8NAO7G" localSheetId="13" hidden="1">#REF!</definedName>
    <definedName name="BExB4X01APD3Z8ZW6MVX1P8NAO7G" localSheetId="14" hidden="1">#REF!</definedName>
    <definedName name="BExB4X01APD3Z8ZW6MVX1P8NAO7G" localSheetId="15" hidden="1">#REF!</definedName>
    <definedName name="BExB4X01APD3Z8ZW6MVX1P8NAO7G" hidden="1">#REF!</definedName>
    <definedName name="BExB4Z3EZBGYYI33U0KQ8NEIH8PY" localSheetId="20" hidden="1">#REF!</definedName>
    <definedName name="BExB4Z3EZBGYYI33U0KQ8NEIH8PY" localSheetId="18" hidden="1">#REF!</definedName>
    <definedName name="BExB4Z3EZBGYYI33U0KQ8NEIH8PY" localSheetId="13" hidden="1">#REF!</definedName>
    <definedName name="BExB4Z3EZBGYYI33U0KQ8NEIH8PY" localSheetId="14" hidden="1">#REF!</definedName>
    <definedName name="BExB4Z3EZBGYYI33U0KQ8NEIH8PY" localSheetId="15" hidden="1">#REF!</definedName>
    <definedName name="BExB4Z3EZBGYYI33U0KQ8NEIH8PY" hidden="1">#REF!</definedName>
    <definedName name="BExB4ZJOLU1PXBMG4TPCCLTRMNRE" localSheetId="20" hidden="1">#REF!</definedName>
    <definedName name="BExB4ZJOLU1PXBMG4TPCCLTRMNRE" localSheetId="18" hidden="1">#REF!</definedName>
    <definedName name="BExB4ZJOLU1PXBMG4TPCCLTRMNRE" localSheetId="13" hidden="1">#REF!</definedName>
    <definedName name="BExB4ZJOLU1PXBMG4TPCCLTRMNRE" localSheetId="14" hidden="1">#REF!</definedName>
    <definedName name="BExB4ZJOLU1PXBMG4TPCCLTRMNRE" localSheetId="15" hidden="1">#REF!</definedName>
    <definedName name="BExB4ZJOLU1PXBMG4TPCCLTRMNRE" hidden="1">#REF!</definedName>
    <definedName name="BExB4ZZSDPL4Q05BMVT5TUN0IGKT" localSheetId="20" hidden="1">#REF!</definedName>
    <definedName name="BExB4ZZSDPL4Q05BMVT5TUN0IGKT" localSheetId="18" hidden="1">#REF!</definedName>
    <definedName name="BExB4ZZSDPL4Q05BMVT5TUN0IGKT" localSheetId="13" hidden="1">#REF!</definedName>
    <definedName name="BExB4ZZSDPL4Q05BMVT5TUN0IGKT" localSheetId="14" hidden="1">#REF!</definedName>
    <definedName name="BExB4ZZSDPL4Q05BMVT5TUN0IGKT" localSheetId="15" hidden="1">#REF!</definedName>
    <definedName name="BExB4ZZSDPL4Q05BMVT5TUN0IGKT" hidden="1">#REF!</definedName>
    <definedName name="BExB55368XW7UX657ZSPC6BFE92S" localSheetId="20" hidden="1">#REF!</definedName>
    <definedName name="BExB55368XW7UX657ZSPC6BFE92S" localSheetId="18" hidden="1">#REF!</definedName>
    <definedName name="BExB55368XW7UX657ZSPC6BFE92S" localSheetId="13" hidden="1">#REF!</definedName>
    <definedName name="BExB55368XW7UX657ZSPC6BFE92S" localSheetId="14" hidden="1">#REF!</definedName>
    <definedName name="BExB55368XW7UX657ZSPC6BFE92S" localSheetId="15" hidden="1">#REF!</definedName>
    <definedName name="BExB55368XW7UX657ZSPC6BFE92S" hidden="1">#REF!</definedName>
    <definedName name="BExB57MZEPL2SA2ONPK66YFLZWJU" localSheetId="20" hidden="1">#REF!</definedName>
    <definedName name="BExB57MZEPL2SA2ONPK66YFLZWJU" localSheetId="18" hidden="1">#REF!</definedName>
    <definedName name="BExB57MZEPL2SA2ONPK66YFLZWJU" localSheetId="13" hidden="1">#REF!</definedName>
    <definedName name="BExB57MZEPL2SA2ONPK66YFLZWJU" localSheetId="14" hidden="1">#REF!</definedName>
    <definedName name="BExB57MZEPL2SA2ONPK66YFLZWJU" localSheetId="15" hidden="1">#REF!</definedName>
    <definedName name="BExB57MZEPL2SA2ONPK66YFLZWJU" hidden="1">#REF!</definedName>
    <definedName name="BExB5833OAOJ22VK1YK47FHUSVK2" localSheetId="20" hidden="1">#REF!</definedName>
    <definedName name="BExB5833OAOJ22VK1YK47FHUSVK2" localSheetId="18" hidden="1">#REF!</definedName>
    <definedName name="BExB5833OAOJ22VK1YK47FHUSVK2" localSheetId="13" hidden="1">#REF!</definedName>
    <definedName name="BExB5833OAOJ22VK1YK47FHUSVK2" localSheetId="14" hidden="1">#REF!</definedName>
    <definedName name="BExB5833OAOJ22VK1YK47FHUSVK2" localSheetId="15" hidden="1">#REF!</definedName>
    <definedName name="BExB5833OAOJ22VK1YK47FHUSVK2" hidden="1">#REF!</definedName>
    <definedName name="BExB58JDIHS42JZT9DJJMKA8QFCO" localSheetId="20" hidden="1">#REF!</definedName>
    <definedName name="BExB58JDIHS42JZT9DJJMKA8QFCO" localSheetId="18" hidden="1">#REF!</definedName>
    <definedName name="BExB58JDIHS42JZT9DJJMKA8QFCO" localSheetId="13" hidden="1">#REF!</definedName>
    <definedName name="BExB58JDIHS42JZT9DJJMKA8QFCO" localSheetId="14" hidden="1">#REF!</definedName>
    <definedName name="BExB58JDIHS42JZT9DJJMKA8QFCO" localSheetId="15" hidden="1">#REF!</definedName>
    <definedName name="BExB58JDIHS42JZT9DJJMKA8QFCO" hidden="1">#REF!</definedName>
    <definedName name="BExB58U5FQC5JWV9CGC83HLLZUZI" localSheetId="20" hidden="1">#REF!</definedName>
    <definedName name="BExB58U5FQC5JWV9CGC83HLLZUZI" localSheetId="18" hidden="1">#REF!</definedName>
    <definedName name="BExB58U5FQC5JWV9CGC83HLLZUZI" localSheetId="13" hidden="1">#REF!</definedName>
    <definedName name="BExB58U5FQC5JWV9CGC83HLLZUZI" localSheetId="14" hidden="1">#REF!</definedName>
    <definedName name="BExB58U5FQC5JWV9CGC83HLLZUZI" localSheetId="15" hidden="1">#REF!</definedName>
    <definedName name="BExB58U5FQC5JWV9CGC83HLLZUZI" hidden="1">#REF!</definedName>
    <definedName name="BExB5EDO9XUKHF74X3HAU2WPPHZH" localSheetId="20" hidden="1">#REF!</definedName>
    <definedName name="BExB5EDO9XUKHF74X3HAU2WPPHZH" localSheetId="18" hidden="1">#REF!</definedName>
    <definedName name="BExB5EDO9XUKHF74X3HAU2WPPHZH" localSheetId="13" hidden="1">#REF!</definedName>
    <definedName name="BExB5EDO9XUKHF74X3HAU2WPPHZH" localSheetId="14" hidden="1">#REF!</definedName>
    <definedName name="BExB5EDO9XUKHF74X3HAU2WPPHZH" localSheetId="15" hidden="1">#REF!</definedName>
    <definedName name="BExB5EDO9XUKHF74X3HAU2WPPHZH" hidden="1">#REF!</definedName>
    <definedName name="BExB5EDOQKZIQXT13IG1KLCZ474G" localSheetId="20" hidden="1">#REF!</definedName>
    <definedName name="BExB5EDOQKZIQXT13IG1KLCZ474G" localSheetId="18" hidden="1">#REF!</definedName>
    <definedName name="BExB5EDOQKZIQXT13IG1KLCZ474G" localSheetId="13" hidden="1">#REF!</definedName>
    <definedName name="BExB5EDOQKZIQXT13IG1KLCZ474G" localSheetId="14" hidden="1">#REF!</definedName>
    <definedName name="BExB5EDOQKZIQXT13IG1KLCZ474G" localSheetId="15" hidden="1">#REF!</definedName>
    <definedName name="BExB5EDOQKZIQXT13IG1KLCZ474G" hidden="1">#REF!</definedName>
    <definedName name="BExB5G6EH68AYEP1UT0GHUEL3SLN" localSheetId="20" hidden="1">#REF!</definedName>
    <definedName name="BExB5G6EH68AYEP1UT0GHUEL3SLN" localSheetId="18" hidden="1">#REF!</definedName>
    <definedName name="BExB5G6EH68AYEP1UT0GHUEL3SLN" localSheetId="13" hidden="1">#REF!</definedName>
    <definedName name="BExB5G6EH68AYEP1UT0GHUEL3SLN" localSheetId="14" hidden="1">#REF!</definedName>
    <definedName name="BExB5G6EH68AYEP1UT0GHUEL3SLN" localSheetId="15" hidden="1">#REF!</definedName>
    <definedName name="BExB5G6EH68AYEP1UT0GHUEL3SLN" hidden="1">#REF!</definedName>
    <definedName name="BExB5LVGGXMNUN3D3452G3J62MKF" localSheetId="20" hidden="1">#REF!</definedName>
    <definedName name="BExB5LVGGXMNUN3D3452G3J62MKF" localSheetId="18" hidden="1">#REF!</definedName>
    <definedName name="BExB5LVGGXMNUN3D3452G3J62MKF" localSheetId="13" hidden="1">#REF!</definedName>
    <definedName name="BExB5LVGGXMNUN3D3452G3J62MKF" localSheetId="14" hidden="1">#REF!</definedName>
    <definedName name="BExB5LVGGXMNUN3D3452G3J62MKF" localSheetId="15" hidden="1">#REF!</definedName>
    <definedName name="BExB5LVGGXMNUN3D3452G3J62MKF" hidden="1">#REF!</definedName>
    <definedName name="BExB5QYVEZWFE5DQVHAM760EV05X" localSheetId="20" hidden="1">#REF!</definedName>
    <definedName name="BExB5QYVEZWFE5DQVHAM760EV05X" localSheetId="18" hidden="1">#REF!</definedName>
    <definedName name="BExB5QYVEZWFE5DQVHAM760EV05X" localSheetId="13" hidden="1">#REF!</definedName>
    <definedName name="BExB5QYVEZWFE5DQVHAM760EV05X" localSheetId="14" hidden="1">#REF!</definedName>
    <definedName name="BExB5QYVEZWFE5DQVHAM760EV05X" localSheetId="15" hidden="1">#REF!</definedName>
    <definedName name="BExB5QYVEZWFE5DQVHAM760EV05X" hidden="1">#REF!</definedName>
    <definedName name="BExB5U9IRH14EMOE0YGIE3WIVLFS" localSheetId="20" hidden="1">#REF!</definedName>
    <definedName name="BExB5U9IRH14EMOE0YGIE3WIVLFS" localSheetId="18" hidden="1">#REF!</definedName>
    <definedName name="BExB5U9IRH14EMOE0YGIE3WIVLFS" localSheetId="13" hidden="1">#REF!</definedName>
    <definedName name="BExB5U9IRH14EMOE0YGIE3WIVLFS" localSheetId="14" hidden="1">#REF!</definedName>
    <definedName name="BExB5U9IRH14EMOE0YGIE3WIVLFS" localSheetId="15" hidden="1">#REF!</definedName>
    <definedName name="BExB5U9IRH14EMOE0YGIE3WIVLFS" hidden="1">#REF!</definedName>
    <definedName name="BExB5V5WWQYPK4GCSYZQALJYGC94" localSheetId="20" hidden="1">#REF!</definedName>
    <definedName name="BExB5V5WWQYPK4GCSYZQALJYGC94" localSheetId="18" hidden="1">#REF!</definedName>
    <definedName name="BExB5V5WWQYPK4GCSYZQALJYGC94" localSheetId="13" hidden="1">#REF!</definedName>
    <definedName name="BExB5V5WWQYPK4GCSYZQALJYGC94" localSheetId="14" hidden="1">#REF!</definedName>
    <definedName name="BExB5V5WWQYPK4GCSYZQALJYGC94" localSheetId="15" hidden="1">#REF!</definedName>
    <definedName name="BExB5V5WWQYPK4GCSYZQALJYGC94" hidden="1">#REF!</definedName>
    <definedName name="BExB5VWYMOV6BAIH7XUBBVPU7MMD" localSheetId="20" hidden="1">#REF!</definedName>
    <definedName name="BExB5VWYMOV6BAIH7XUBBVPU7MMD" localSheetId="18" hidden="1">#REF!</definedName>
    <definedName name="BExB5VWYMOV6BAIH7XUBBVPU7MMD" localSheetId="13" hidden="1">#REF!</definedName>
    <definedName name="BExB5VWYMOV6BAIH7XUBBVPU7MMD" localSheetId="14" hidden="1">#REF!</definedName>
    <definedName name="BExB5VWYMOV6BAIH7XUBBVPU7MMD" localSheetId="15" hidden="1">#REF!</definedName>
    <definedName name="BExB5VWYMOV6BAIH7XUBBVPU7MMD" hidden="1">#REF!</definedName>
    <definedName name="BExB610DZWIJP1B72U9QM42COH2B" localSheetId="20" hidden="1">#REF!</definedName>
    <definedName name="BExB610DZWIJP1B72U9QM42COH2B" localSheetId="18" hidden="1">#REF!</definedName>
    <definedName name="BExB610DZWIJP1B72U9QM42COH2B" localSheetId="13" hidden="1">#REF!</definedName>
    <definedName name="BExB610DZWIJP1B72U9QM42COH2B" localSheetId="14" hidden="1">#REF!</definedName>
    <definedName name="BExB610DZWIJP1B72U9QM42COH2B" localSheetId="15" hidden="1">#REF!</definedName>
    <definedName name="BExB610DZWIJP1B72U9QM42COH2B" hidden="1">#REF!</definedName>
    <definedName name="BExB64AX81KEVMGZDXB25NB459SW" localSheetId="20" hidden="1">#REF!</definedName>
    <definedName name="BExB64AX81KEVMGZDXB25NB459SW" localSheetId="18" hidden="1">#REF!</definedName>
    <definedName name="BExB64AX81KEVMGZDXB25NB459SW" localSheetId="13" hidden="1">#REF!</definedName>
    <definedName name="BExB64AX81KEVMGZDXB25NB459SW" localSheetId="14" hidden="1">#REF!</definedName>
    <definedName name="BExB64AX81KEVMGZDXB25NB459SW" localSheetId="15" hidden="1">#REF!</definedName>
    <definedName name="BExB64AX81KEVMGZDXB25NB459SW" hidden="1">#REF!</definedName>
    <definedName name="BExB6C3FUAKK9ML5T767NMWGA9YB" localSheetId="20" hidden="1">#REF!</definedName>
    <definedName name="BExB6C3FUAKK9ML5T767NMWGA9YB" localSheetId="18" hidden="1">#REF!</definedName>
    <definedName name="BExB6C3FUAKK9ML5T767NMWGA9YB" localSheetId="13" hidden="1">#REF!</definedName>
    <definedName name="BExB6C3FUAKK9ML5T767NMWGA9YB" localSheetId="14" hidden="1">#REF!</definedName>
    <definedName name="BExB6C3FUAKK9ML5T767NMWGA9YB" localSheetId="15" hidden="1">#REF!</definedName>
    <definedName name="BExB6C3FUAKK9ML5T767NMWGA9YB" hidden="1">#REF!</definedName>
    <definedName name="BExB6C8X6JYRLKZKK17VE3QUNL3D" localSheetId="20" hidden="1">#REF!</definedName>
    <definedName name="BExB6C8X6JYRLKZKK17VE3QUNL3D" localSheetId="18" hidden="1">#REF!</definedName>
    <definedName name="BExB6C8X6JYRLKZKK17VE3QUNL3D" localSheetId="13" hidden="1">#REF!</definedName>
    <definedName name="BExB6C8X6JYRLKZKK17VE3QUNL3D" localSheetId="14" hidden="1">#REF!</definedName>
    <definedName name="BExB6C8X6JYRLKZKK17VE3QUNL3D" localSheetId="15" hidden="1">#REF!</definedName>
    <definedName name="BExB6C8X6JYRLKZKK17VE3QUNL3D" hidden="1">#REF!</definedName>
    <definedName name="BExB6HN3QRFPXM71MDUK21BKM7PF" localSheetId="20" hidden="1">#REF!</definedName>
    <definedName name="BExB6HN3QRFPXM71MDUK21BKM7PF" localSheetId="18" hidden="1">#REF!</definedName>
    <definedName name="BExB6HN3QRFPXM71MDUK21BKM7PF" localSheetId="13" hidden="1">#REF!</definedName>
    <definedName name="BExB6HN3QRFPXM71MDUK21BKM7PF" localSheetId="14" hidden="1">#REF!</definedName>
    <definedName name="BExB6HN3QRFPXM71MDUK21BKM7PF" localSheetId="15" hidden="1">#REF!</definedName>
    <definedName name="BExB6HN3QRFPXM71MDUK21BKM7PF" hidden="1">#REF!</definedName>
    <definedName name="BExB6I39SKL5BMHHDD9EED7FQD9Z" localSheetId="20" hidden="1">#REF!</definedName>
    <definedName name="BExB6I39SKL5BMHHDD9EED7FQD9Z" localSheetId="18" hidden="1">#REF!</definedName>
    <definedName name="BExB6I39SKL5BMHHDD9EED7FQD9Z" localSheetId="13" hidden="1">#REF!</definedName>
    <definedName name="BExB6I39SKL5BMHHDD9EED7FQD9Z" localSheetId="14" hidden="1">#REF!</definedName>
    <definedName name="BExB6I39SKL5BMHHDD9EED7FQD9Z" localSheetId="15" hidden="1">#REF!</definedName>
    <definedName name="BExB6I39SKL5BMHHDD9EED7FQD9Z" hidden="1">#REF!</definedName>
    <definedName name="BExB6IZMHCZ3LB7N73KD90YB1HBZ" localSheetId="20" hidden="1">#REF!</definedName>
    <definedName name="BExB6IZMHCZ3LB7N73KD90YB1HBZ" localSheetId="18" hidden="1">#REF!</definedName>
    <definedName name="BExB6IZMHCZ3LB7N73KD90YB1HBZ" localSheetId="13" hidden="1">#REF!</definedName>
    <definedName name="BExB6IZMHCZ3LB7N73KD90YB1HBZ" localSheetId="14" hidden="1">#REF!</definedName>
    <definedName name="BExB6IZMHCZ3LB7N73KD90YB1HBZ" localSheetId="15" hidden="1">#REF!</definedName>
    <definedName name="BExB6IZMHCZ3LB7N73KD90YB1HBZ" hidden="1">#REF!</definedName>
    <definedName name="BExB719SGNX4Y8NE6JEXC555K596" localSheetId="20" hidden="1">#REF!</definedName>
    <definedName name="BExB719SGNX4Y8NE6JEXC555K596" localSheetId="18" hidden="1">#REF!</definedName>
    <definedName name="BExB719SGNX4Y8NE6JEXC555K596" localSheetId="13" hidden="1">#REF!</definedName>
    <definedName name="BExB719SGNX4Y8NE6JEXC555K596" localSheetId="14" hidden="1">#REF!</definedName>
    <definedName name="BExB719SGNX4Y8NE6JEXC555K596" localSheetId="15" hidden="1">#REF!</definedName>
    <definedName name="BExB719SGNX4Y8NE6JEXC555K596" hidden="1">#REF!</definedName>
    <definedName name="BExB7265DCHKS7V2OWRBXCZTEIW9" localSheetId="20" hidden="1">#REF!</definedName>
    <definedName name="BExB7265DCHKS7V2OWRBXCZTEIW9" localSheetId="18" hidden="1">#REF!</definedName>
    <definedName name="BExB7265DCHKS7V2OWRBXCZTEIW9" localSheetId="13" hidden="1">#REF!</definedName>
    <definedName name="BExB7265DCHKS7V2OWRBXCZTEIW9" localSheetId="14" hidden="1">#REF!</definedName>
    <definedName name="BExB7265DCHKS7V2OWRBXCZTEIW9" localSheetId="15" hidden="1">#REF!</definedName>
    <definedName name="BExB7265DCHKS7V2OWRBXCZTEIW9" hidden="1">#REF!</definedName>
    <definedName name="BExB74PS5P9G0P09Y6DZSCX0FLTJ" localSheetId="20" hidden="1">#REF!</definedName>
    <definedName name="BExB74PS5P9G0P09Y6DZSCX0FLTJ" localSheetId="18" hidden="1">#REF!</definedName>
    <definedName name="BExB74PS5P9G0P09Y6DZSCX0FLTJ" localSheetId="13" hidden="1">#REF!</definedName>
    <definedName name="BExB74PS5P9G0P09Y6DZSCX0FLTJ" localSheetId="14" hidden="1">#REF!</definedName>
    <definedName name="BExB74PS5P9G0P09Y6DZSCX0FLTJ" localSheetId="15" hidden="1">#REF!</definedName>
    <definedName name="BExB74PS5P9G0P09Y6DZSCX0FLTJ" hidden="1">#REF!</definedName>
    <definedName name="BExB78RH79J0MIF7H8CAZ0CFE88Q" localSheetId="20" hidden="1">#REF!</definedName>
    <definedName name="BExB78RH79J0MIF7H8CAZ0CFE88Q" localSheetId="18" hidden="1">#REF!</definedName>
    <definedName name="BExB78RH79J0MIF7H8CAZ0CFE88Q" localSheetId="13" hidden="1">#REF!</definedName>
    <definedName name="BExB78RH79J0MIF7H8CAZ0CFE88Q" localSheetId="14" hidden="1">#REF!</definedName>
    <definedName name="BExB78RH79J0MIF7H8CAZ0CFE88Q" localSheetId="15" hidden="1">#REF!</definedName>
    <definedName name="BExB78RH79J0MIF7H8CAZ0CFE88Q" hidden="1">#REF!</definedName>
    <definedName name="BExB7ELT09HGDVO5BJC1ZY9D09GZ" localSheetId="20" hidden="1">#REF!</definedName>
    <definedName name="BExB7ELT09HGDVO5BJC1ZY9D09GZ" localSheetId="18" hidden="1">#REF!</definedName>
    <definedName name="BExB7ELT09HGDVO5BJC1ZY9D09GZ" localSheetId="13" hidden="1">#REF!</definedName>
    <definedName name="BExB7ELT09HGDVO5BJC1ZY9D09GZ" localSheetId="14" hidden="1">#REF!</definedName>
    <definedName name="BExB7ELT09HGDVO5BJC1ZY9D09GZ" localSheetId="15" hidden="1">#REF!</definedName>
    <definedName name="BExB7ELT09HGDVO5BJC1ZY9D09GZ" hidden="1">#REF!</definedName>
    <definedName name="BExB7F7EIHG0MYMQYUVG9HIZPHMZ" localSheetId="20" hidden="1">#REF!</definedName>
    <definedName name="BExB7F7EIHG0MYMQYUVG9HIZPHMZ" localSheetId="18" hidden="1">#REF!</definedName>
    <definedName name="BExB7F7EIHG0MYMQYUVG9HIZPHMZ" localSheetId="13" hidden="1">#REF!</definedName>
    <definedName name="BExB7F7EIHG0MYMQYUVG9HIZPHMZ" localSheetId="14" hidden="1">#REF!</definedName>
    <definedName name="BExB7F7EIHG0MYMQYUVG9HIZPHMZ" localSheetId="15" hidden="1">#REF!</definedName>
    <definedName name="BExB7F7EIHG0MYMQYUVG9HIZPHMZ" hidden="1">#REF!</definedName>
    <definedName name="BExB806PAXX70XUTA3ZI7OORD78R" localSheetId="20" hidden="1">#REF!</definedName>
    <definedName name="BExB806PAXX70XUTA3ZI7OORD78R" localSheetId="18" hidden="1">#REF!</definedName>
    <definedName name="BExB806PAXX70XUTA3ZI7OORD78R" localSheetId="13" hidden="1">#REF!</definedName>
    <definedName name="BExB806PAXX70XUTA3ZI7OORD78R" localSheetId="14" hidden="1">#REF!</definedName>
    <definedName name="BExB806PAXX70XUTA3ZI7OORD78R" localSheetId="15" hidden="1">#REF!</definedName>
    <definedName name="BExB806PAXX70XUTA3ZI7OORD78R" hidden="1">#REF!</definedName>
    <definedName name="BExB83199EQQS6I5HE7WADNCK8OE" localSheetId="20" hidden="1">#REF!</definedName>
    <definedName name="BExB83199EQQS6I5HE7WADNCK8OE" localSheetId="18" hidden="1">#REF!</definedName>
    <definedName name="BExB83199EQQS6I5HE7WADNCK8OE" localSheetId="13" hidden="1">#REF!</definedName>
    <definedName name="BExB83199EQQS6I5HE7WADNCK8OE" localSheetId="14" hidden="1">#REF!</definedName>
    <definedName name="BExB83199EQQS6I5HE7WADNCK8OE" localSheetId="15" hidden="1">#REF!</definedName>
    <definedName name="BExB83199EQQS6I5HE7WADNCK8OE" hidden="1">#REF!</definedName>
    <definedName name="BExB8HF4UBVZKQCSRFRUQL2EE6VL" localSheetId="20" hidden="1">#REF!</definedName>
    <definedName name="BExB8HF4UBVZKQCSRFRUQL2EE6VL" localSheetId="18" hidden="1">#REF!</definedName>
    <definedName name="BExB8HF4UBVZKQCSRFRUQL2EE6VL" localSheetId="13" hidden="1">#REF!</definedName>
    <definedName name="BExB8HF4UBVZKQCSRFRUQL2EE6VL" localSheetId="14" hidden="1">#REF!</definedName>
    <definedName name="BExB8HF4UBVZKQCSRFRUQL2EE6VL" localSheetId="15" hidden="1">#REF!</definedName>
    <definedName name="BExB8HF4UBVZKQCSRFRUQL2EE6VL" hidden="1">#REF!</definedName>
    <definedName name="BExB8HKHKZ1ORJZUYGG2M4VSCC39" localSheetId="20" hidden="1">#REF!</definedName>
    <definedName name="BExB8HKHKZ1ORJZUYGG2M4VSCC39" localSheetId="18" hidden="1">#REF!</definedName>
    <definedName name="BExB8HKHKZ1ORJZUYGG2M4VSCC39" localSheetId="13" hidden="1">#REF!</definedName>
    <definedName name="BExB8HKHKZ1ORJZUYGG2M4VSCC39" localSheetId="14" hidden="1">#REF!</definedName>
    <definedName name="BExB8HKHKZ1ORJZUYGG2M4VSCC39" localSheetId="15" hidden="1">#REF!</definedName>
    <definedName name="BExB8HKHKZ1ORJZUYGG2M4VSCC39" hidden="1">#REF!</definedName>
    <definedName name="BExB8HV9YUS1Q77M9SNFRKDLU5HS" localSheetId="20" hidden="1">#REF!</definedName>
    <definedName name="BExB8HV9YUS1Q77M9SNFRKDLU5HS" localSheetId="18" hidden="1">#REF!</definedName>
    <definedName name="BExB8HV9YUS1Q77M9SNFRKDLU5HS" localSheetId="13" hidden="1">#REF!</definedName>
    <definedName name="BExB8HV9YUS1Q77M9SNFRKDLU5HS" localSheetId="14" hidden="1">#REF!</definedName>
    <definedName name="BExB8HV9YUS1Q77M9SNFRKDLU5HS" localSheetId="15" hidden="1">#REF!</definedName>
    <definedName name="BExB8HV9YUS1Q77M9SNFRKDLU5HS" hidden="1">#REF!</definedName>
    <definedName name="BExB8QPH8DC5BESEVPSMBCWVN6PO" localSheetId="20" hidden="1">#REF!</definedName>
    <definedName name="BExB8QPH8DC5BESEVPSMBCWVN6PO" localSheetId="18" hidden="1">#REF!</definedName>
    <definedName name="BExB8QPH8DC5BESEVPSMBCWVN6PO" localSheetId="13" hidden="1">#REF!</definedName>
    <definedName name="BExB8QPH8DC5BESEVPSMBCWVN6PO" localSheetId="14" hidden="1">#REF!</definedName>
    <definedName name="BExB8QPH8DC5BESEVPSMBCWVN6PO" localSheetId="15" hidden="1">#REF!</definedName>
    <definedName name="BExB8QPH8DC5BESEVPSMBCWVN6PO" hidden="1">#REF!</definedName>
    <definedName name="BExB8U5N0D85YR8APKN3PPKG0FWP" localSheetId="20" hidden="1">#REF!</definedName>
    <definedName name="BExB8U5N0D85YR8APKN3PPKG0FWP" localSheetId="18" hidden="1">#REF!</definedName>
    <definedName name="BExB8U5N0D85YR8APKN3PPKG0FWP" localSheetId="13" hidden="1">#REF!</definedName>
    <definedName name="BExB8U5N0D85YR8APKN3PPKG0FWP" localSheetId="14" hidden="1">#REF!</definedName>
    <definedName name="BExB8U5N0D85YR8APKN3PPKG0FWP" localSheetId="15" hidden="1">#REF!</definedName>
    <definedName name="BExB8U5N0D85YR8APKN3PPKG0FWP" hidden="1">#REF!</definedName>
    <definedName name="BExB93G413CK5DKO7925ZHSOBGIN" localSheetId="20" hidden="1">#REF!</definedName>
    <definedName name="BExB93G413CK5DKO7925ZHSOBGIN" localSheetId="18" hidden="1">#REF!</definedName>
    <definedName name="BExB93G413CK5DKO7925ZHSOBGIN" localSheetId="13" hidden="1">#REF!</definedName>
    <definedName name="BExB93G413CK5DKO7925ZHSOBGIN" localSheetId="14" hidden="1">#REF!</definedName>
    <definedName name="BExB93G413CK5DKO7925ZHSOBGIN" localSheetId="15" hidden="1">#REF!</definedName>
    <definedName name="BExB93G413CK5DKO7925ZHSOBGIN" hidden="1">#REF!</definedName>
    <definedName name="BExB96LBXL1JW5A4PP93UJ9UDLKZ" localSheetId="20" hidden="1">#REF!</definedName>
    <definedName name="BExB96LBXL1JW5A4PP93UJ9UDLKZ" localSheetId="18" hidden="1">#REF!</definedName>
    <definedName name="BExB96LBXL1JW5A4PP93UJ9UDLKZ" localSheetId="13" hidden="1">#REF!</definedName>
    <definedName name="BExB96LBXL1JW5A4PP93UJ9UDLKZ" localSheetId="14" hidden="1">#REF!</definedName>
    <definedName name="BExB96LBXL1JW5A4PP93UJ9UDLKZ" localSheetId="15" hidden="1">#REF!</definedName>
    <definedName name="BExB96LBXL1JW5A4PP93UJ9UDLKZ" hidden="1">#REF!</definedName>
    <definedName name="BExB9DHI5I2TJ2LXYPM98EE81L27" localSheetId="20" hidden="1">#REF!</definedName>
    <definedName name="BExB9DHI5I2TJ2LXYPM98EE81L27" localSheetId="18" hidden="1">#REF!</definedName>
    <definedName name="BExB9DHI5I2TJ2LXYPM98EE81L27" localSheetId="13" hidden="1">#REF!</definedName>
    <definedName name="BExB9DHI5I2TJ2LXYPM98EE81L27" localSheetId="14" hidden="1">#REF!</definedName>
    <definedName name="BExB9DHI5I2TJ2LXYPM98EE81L27" localSheetId="15" hidden="1">#REF!</definedName>
    <definedName name="BExB9DHI5I2TJ2LXYPM98EE81L27" hidden="1">#REF!</definedName>
    <definedName name="BExB9G6LZG5OQUY0GZLHX066V3D4" localSheetId="20" hidden="1">#REF!</definedName>
    <definedName name="BExB9G6LZG5OQUY0GZLHX066V3D4" localSheetId="18" hidden="1">#REF!</definedName>
    <definedName name="BExB9G6LZG5OQUY0GZLHX066V3D4" localSheetId="13" hidden="1">#REF!</definedName>
    <definedName name="BExB9G6LZG5OQUY0GZLHX066V3D4" localSheetId="14" hidden="1">#REF!</definedName>
    <definedName name="BExB9G6LZG5OQUY0GZLHX066V3D4" localSheetId="15" hidden="1">#REF!</definedName>
    <definedName name="BExB9G6LZG5OQUY0GZLHX066V3D4" hidden="1">#REF!</definedName>
    <definedName name="BExB9IFG9FW3RQUDIMDFKIYDB4HE" localSheetId="20" hidden="1">#REF!</definedName>
    <definedName name="BExB9IFG9FW3RQUDIMDFKIYDB4HE" localSheetId="18" hidden="1">#REF!</definedName>
    <definedName name="BExB9IFG9FW3RQUDIMDFKIYDB4HE" localSheetId="13" hidden="1">#REF!</definedName>
    <definedName name="BExB9IFG9FW3RQUDIMDFKIYDB4HE" localSheetId="14" hidden="1">#REF!</definedName>
    <definedName name="BExB9IFG9FW3RQUDIMDFKIYDB4HE" localSheetId="15" hidden="1">#REF!</definedName>
    <definedName name="BExB9IFG9FW3RQUDIMDFKIYDB4HE" hidden="1">#REF!</definedName>
    <definedName name="BExB9NDIZ7LGMTL8351GRA6VK2K0" localSheetId="20" hidden="1">#REF!</definedName>
    <definedName name="BExB9NDIZ7LGMTL8351GRA6VK2K0" localSheetId="18" hidden="1">#REF!</definedName>
    <definedName name="BExB9NDIZ7LGMTL8351GRA6VK2K0" localSheetId="13" hidden="1">#REF!</definedName>
    <definedName name="BExB9NDIZ7LGMTL8351GRA6VK2K0" localSheetId="14" hidden="1">#REF!</definedName>
    <definedName name="BExB9NDIZ7LGMTL8351GRA6VK2K0" localSheetId="15" hidden="1">#REF!</definedName>
    <definedName name="BExB9NDIZ7LGMTL8351GRA6VK2K0" hidden="1">#REF!</definedName>
    <definedName name="BExB9Q2MZZHBGW8QQKVEYIMJBPIE" localSheetId="20" hidden="1">#REF!</definedName>
    <definedName name="BExB9Q2MZZHBGW8QQKVEYIMJBPIE" localSheetId="18" hidden="1">#REF!</definedName>
    <definedName name="BExB9Q2MZZHBGW8QQKVEYIMJBPIE" localSheetId="13" hidden="1">#REF!</definedName>
    <definedName name="BExB9Q2MZZHBGW8QQKVEYIMJBPIE" localSheetId="14" hidden="1">#REF!</definedName>
    <definedName name="BExB9Q2MZZHBGW8QQKVEYIMJBPIE" localSheetId="15" hidden="1">#REF!</definedName>
    <definedName name="BExB9Q2MZZHBGW8QQKVEYIMJBPIE" hidden="1">#REF!</definedName>
    <definedName name="BExBA1GON0EZRJ20UYPILAPLNQWM" localSheetId="20" hidden="1">#REF!</definedName>
    <definedName name="BExBA1GON0EZRJ20UYPILAPLNQWM" localSheetId="18" hidden="1">#REF!</definedName>
    <definedName name="BExBA1GON0EZRJ20UYPILAPLNQWM" localSheetId="13" hidden="1">#REF!</definedName>
    <definedName name="BExBA1GON0EZRJ20UYPILAPLNQWM" localSheetId="14" hidden="1">#REF!</definedName>
    <definedName name="BExBA1GON0EZRJ20UYPILAPLNQWM" localSheetId="15" hidden="1">#REF!</definedName>
    <definedName name="BExBA1GON0EZRJ20UYPILAPLNQWM" hidden="1">#REF!</definedName>
    <definedName name="BExBA525BALJ5HMTDMMSM5WWJ1YW" localSheetId="20" hidden="1">#REF!</definedName>
    <definedName name="BExBA525BALJ5HMTDMMSM5WWJ1YW" localSheetId="18" hidden="1">#REF!</definedName>
    <definedName name="BExBA525BALJ5HMTDMMSM5WWJ1YW" localSheetId="13" hidden="1">#REF!</definedName>
    <definedName name="BExBA525BALJ5HMTDMMSM5WWJ1YW" localSheetId="14" hidden="1">#REF!</definedName>
    <definedName name="BExBA525BALJ5HMTDMMSM5WWJ1YW" localSheetId="15" hidden="1">#REF!</definedName>
    <definedName name="BExBA525BALJ5HMTDMMSM5WWJ1YW" hidden="1">#REF!</definedName>
    <definedName name="BExBA69ASGYRZW1G1DYIS9QRRTBN" localSheetId="20" hidden="1">#REF!</definedName>
    <definedName name="BExBA69ASGYRZW1G1DYIS9QRRTBN" localSheetId="18" hidden="1">#REF!</definedName>
    <definedName name="BExBA69ASGYRZW1G1DYIS9QRRTBN" localSheetId="13" hidden="1">#REF!</definedName>
    <definedName name="BExBA69ASGYRZW1G1DYIS9QRRTBN" localSheetId="14" hidden="1">#REF!</definedName>
    <definedName name="BExBA69ASGYRZW1G1DYIS9QRRTBN" localSheetId="15" hidden="1">#REF!</definedName>
    <definedName name="BExBA69ASGYRZW1G1DYIS9QRRTBN" hidden="1">#REF!</definedName>
    <definedName name="BExBA6K42582A14WFFWQ3Q8QQWB6" localSheetId="20" hidden="1">#REF!</definedName>
    <definedName name="BExBA6K42582A14WFFWQ3Q8QQWB6" localSheetId="18" hidden="1">#REF!</definedName>
    <definedName name="BExBA6K42582A14WFFWQ3Q8QQWB6" localSheetId="13" hidden="1">#REF!</definedName>
    <definedName name="BExBA6K42582A14WFFWQ3Q8QQWB6" localSheetId="14" hidden="1">#REF!</definedName>
    <definedName name="BExBA6K42582A14WFFWQ3Q8QQWB6" localSheetId="15" hidden="1">#REF!</definedName>
    <definedName name="BExBA6K42582A14WFFWQ3Q8QQWB6" hidden="1">#REF!</definedName>
    <definedName name="BExBA8I5D4R8R2PYQ1K16TWGTOEP" localSheetId="20" hidden="1">#REF!</definedName>
    <definedName name="BExBA8I5D4R8R2PYQ1K16TWGTOEP" localSheetId="18" hidden="1">#REF!</definedName>
    <definedName name="BExBA8I5D4R8R2PYQ1K16TWGTOEP" localSheetId="13" hidden="1">#REF!</definedName>
    <definedName name="BExBA8I5D4R8R2PYQ1K16TWGTOEP" localSheetId="14" hidden="1">#REF!</definedName>
    <definedName name="BExBA8I5D4R8R2PYQ1K16TWGTOEP" localSheetId="15" hidden="1">#REF!</definedName>
    <definedName name="BExBA8I5D4R8R2PYQ1K16TWGTOEP" hidden="1">#REF!</definedName>
    <definedName name="BExBA93PE0DGUUTA7LLSIGBIXWE5" localSheetId="20" hidden="1">#REF!</definedName>
    <definedName name="BExBA93PE0DGUUTA7LLSIGBIXWE5" localSheetId="18" hidden="1">#REF!</definedName>
    <definedName name="BExBA93PE0DGUUTA7LLSIGBIXWE5" localSheetId="13" hidden="1">#REF!</definedName>
    <definedName name="BExBA93PE0DGUUTA7LLSIGBIXWE5" localSheetId="14" hidden="1">#REF!</definedName>
    <definedName name="BExBA93PE0DGUUTA7LLSIGBIXWE5" localSheetId="15" hidden="1">#REF!</definedName>
    <definedName name="BExBA93PE0DGUUTA7LLSIGBIXWE5" hidden="1">#REF!</definedName>
    <definedName name="BExBABCQMR685CQ1SC8CECO7GTGB" localSheetId="20" hidden="1">#REF!</definedName>
    <definedName name="BExBABCQMR685CQ1SC8CECO7GTGB" localSheetId="18" hidden="1">#REF!</definedName>
    <definedName name="BExBABCQMR685CQ1SC8CECO7GTGB" localSheetId="13" hidden="1">#REF!</definedName>
    <definedName name="BExBABCQMR685CQ1SC8CECO7GTGB" localSheetId="14" hidden="1">#REF!</definedName>
    <definedName name="BExBABCQMR685CQ1SC8CECO7GTGB" localSheetId="15" hidden="1">#REF!</definedName>
    <definedName name="BExBABCQMR685CQ1SC8CECO7GTGB" hidden="1">#REF!</definedName>
    <definedName name="BExBAI8X0FKDQJ6YZJQDTTG4ZCWY" localSheetId="20" hidden="1">#REF!</definedName>
    <definedName name="BExBAI8X0FKDQJ6YZJQDTTG4ZCWY" localSheetId="18" hidden="1">#REF!</definedName>
    <definedName name="BExBAI8X0FKDQJ6YZJQDTTG4ZCWY" localSheetId="13" hidden="1">#REF!</definedName>
    <definedName name="BExBAI8X0FKDQJ6YZJQDTTG4ZCWY" localSheetId="14" hidden="1">#REF!</definedName>
    <definedName name="BExBAI8X0FKDQJ6YZJQDTTG4ZCWY" localSheetId="15" hidden="1">#REF!</definedName>
    <definedName name="BExBAI8X0FKDQJ6YZJQDTTG4ZCWY" hidden="1">#REF!</definedName>
    <definedName name="BExBAKN7XIBAXCF9PCNVS038PCQO" localSheetId="20" hidden="1">#REF!</definedName>
    <definedName name="BExBAKN7XIBAXCF9PCNVS038PCQO" localSheetId="18" hidden="1">#REF!</definedName>
    <definedName name="BExBAKN7XIBAXCF9PCNVS038PCQO" localSheetId="13" hidden="1">#REF!</definedName>
    <definedName name="BExBAKN7XIBAXCF9PCNVS038PCQO" localSheetId="14" hidden="1">#REF!</definedName>
    <definedName name="BExBAKN7XIBAXCF9PCNVS038PCQO" localSheetId="15" hidden="1">#REF!</definedName>
    <definedName name="BExBAKN7XIBAXCF9PCNVS038PCQO" hidden="1">#REF!</definedName>
    <definedName name="BExBAKXZ7PBW3DDKKA5MWC1ZUC7O" localSheetId="20" hidden="1">#REF!</definedName>
    <definedName name="BExBAKXZ7PBW3DDKKA5MWC1ZUC7O" localSheetId="18" hidden="1">#REF!</definedName>
    <definedName name="BExBAKXZ7PBW3DDKKA5MWC1ZUC7O" localSheetId="13" hidden="1">#REF!</definedName>
    <definedName name="BExBAKXZ7PBW3DDKKA5MWC1ZUC7O" localSheetId="14" hidden="1">#REF!</definedName>
    <definedName name="BExBAKXZ7PBW3DDKKA5MWC1ZUC7O" localSheetId="15" hidden="1">#REF!</definedName>
    <definedName name="BExBAKXZ7PBW3DDKKA5MWC1ZUC7O" hidden="1">#REF!</definedName>
    <definedName name="BExBAO8NLXZXHO6KCIECSFCH3RR0" localSheetId="20" hidden="1">#REF!</definedName>
    <definedName name="BExBAO8NLXZXHO6KCIECSFCH3RR0" localSheetId="18" hidden="1">#REF!</definedName>
    <definedName name="BExBAO8NLXZXHO6KCIECSFCH3RR0" localSheetId="13" hidden="1">#REF!</definedName>
    <definedName name="BExBAO8NLXZXHO6KCIECSFCH3RR0" localSheetId="14" hidden="1">#REF!</definedName>
    <definedName name="BExBAO8NLXZXHO6KCIECSFCH3RR0" localSheetId="15" hidden="1">#REF!</definedName>
    <definedName name="BExBAO8NLXZXHO6KCIECSFCH3RR0" hidden="1">#REF!</definedName>
    <definedName name="BExBAOOT1KBSIEISN1ADL4RMY879" localSheetId="20" hidden="1">#REF!</definedName>
    <definedName name="BExBAOOT1KBSIEISN1ADL4RMY879" localSheetId="18" hidden="1">#REF!</definedName>
    <definedName name="BExBAOOT1KBSIEISN1ADL4RMY879" localSheetId="13" hidden="1">#REF!</definedName>
    <definedName name="BExBAOOT1KBSIEISN1ADL4RMY879" localSheetId="14" hidden="1">#REF!</definedName>
    <definedName name="BExBAOOT1KBSIEISN1ADL4RMY879" localSheetId="15" hidden="1">#REF!</definedName>
    <definedName name="BExBAOOT1KBSIEISN1ADL4RMY879" hidden="1">#REF!</definedName>
    <definedName name="BExBAVKX8Q09370X1GCZWJ4E91YJ" localSheetId="20" hidden="1">#REF!</definedName>
    <definedName name="BExBAVKX8Q09370X1GCZWJ4E91YJ" localSheetId="18" hidden="1">#REF!</definedName>
    <definedName name="BExBAVKX8Q09370X1GCZWJ4E91YJ" localSheetId="13" hidden="1">#REF!</definedName>
    <definedName name="BExBAVKX8Q09370X1GCZWJ4E91YJ" localSheetId="14" hidden="1">#REF!</definedName>
    <definedName name="BExBAVKX8Q09370X1GCZWJ4E91YJ" localSheetId="15" hidden="1">#REF!</definedName>
    <definedName name="BExBAVKX8Q09370X1GCZWJ4E91YJ" hidden="1">#REF!</definedName>
    <definedName name="BExBAX2X2ENJYO4QTR5VAIQ86L7B" localSheetId="20" hidden="1">#REF!</definedName>
    <definedName name="BExBAX2X2ENJYO4QTR5VAIQ86L7B" localSheetId="18" hidden="1">#REF!</definedName>
    <definedName name="BExBAX2X2ENJYO4QTR5VAIQ86L7B" localSheetId="13" hidden="1">#REF!</definedName>
    <definedName name="BExBAX2X2ENJYO4QTR5VAIQ86L7B" localSheetId="14" hidden="1">#REF!</definedName>
    <definedName name="BExBAX2X2ENJYO4QTR5VAIQ86L7B" localSheetId="15" hidden="1">#REF!</definedName>
    <definedName name="BExBAX2X2ENJYO4QTR5VAIQ86L7B" hidden="1">#REF!</definedName>
    <definedName name="BExBAZ13D3F1DVJQ6YJ8JGUYEYJE" localSheetId="20" hidden="1">#REF!</definedName>
    <definedName name="BExBAZ13D3F1DVJQ6YJ8JGUYEYJE" localSheetId="18" hidden="1">#REF!</definedName>
    <definedName name="BExBAZ13D3F1DVJQ6YJ8JGUYEYJE" localSheetId="13" hidden="1">#REF!</definedName>
    <definedName name="BExBAZ13D3F1DVJQ6YJ8JGUYEYJE" localSheetId="14" hidden="1">#REF!</definedName>
    <definedName name="BExBAZ13D3F1DVJQ6YJ8JGUYEYJE" localSheetId="15" hidden="1">#REF!</definedName>
    <definedName name="BExBAZ13D3F1DVJQ6YJ8JGUYEYJE" hidden="1">#REF!</definedName>
    <definedName name="BExBBMPCB1QOZY8WWEX4J21JDE6U" localSheetId="20" hidden="1">#REF!</definedName>
    <definedName name="BExBBMPCB1QOZY8WWEX4J21JDE6U" localSheetId="18" hidden="1">#REF!</definedName>
    <definedName name="BExBBMPCB1QOZY8WWEX4J21JDE6U" localSheetId="13" hidden="1">#REF!</definedName>
    <definedName name="BExBBMPCB1QOZY8WWEX4J21JDE6U" localSheetId="14" hidden="1">#REF!</definedName>
    <definedName name="BExBBMPCB1QOZY8WWEX4J21JDE6U" localSheetId="15" hidden="1">#REF!</definedName>
    <definedName name="BExBBMPCB1QOZY8WWEX4J21JDE6U" hidden="1">#REF!</definedName>
    <definedName name="BExBBU1QQWUE0YFG7O1TN0RFLSSG" localSheetId="20" hidden="1">#REF!</definedName>
    <definedName name="BExBBU1QQWUE0YFG7O1TN0RFLSSG" localSheetId="18" hidden="1">#REF!</definedName>
    <definedName name="BExBBU1QQWUE0YFG7O1TN0RFLSSG" localSheetId="13" hidden="1">#REF!</definedName>
    <definedName name="BExBBU1QQWUE0YFG7O1TN0RFLSSG" localSheetId="14" hidden="1">#REF!</definedName>
    <definedName name="BExBBU1QQWUE0YFG7O1TN0RFLSSG" localSheetId="15" hidden="1">#REF!</definedName>
    <definedName name="BExBBU1QQWUE0YFG7O1TN0RFLSSG" hidden="1">#REF!</definedName>
    <definedName name="BExBBUCJQRR74Q7GPWDEZXYK2KJL" localSheetId="20" hidden="1">#REF!</definedName>
    <definedName name="BExBBUCJQRR74Q7GPWDEZXYK2KJL" localSheetId="18" hidden="1">#REF!</definedName>
    <definedName name="BExBBUCJQRR74Q7GPWDEZXYK2KJL" localSheetId="13" hidden="1">#REF!</definedName>
    <definedName name="BExBBUCJQRR74Q7GPWDEZXYK2KJL" localSheetId="14" hidden="1">#REF!</definedName>
    <definedName name="BExBBUCJQRR74Q7GPWDEZXYK2KJL" localSheetId="15" hidden="1">#REF!</definedName>
    <definedName name="BExBBUCJQRR74Q7GPWDEZXYK2KJL" hidden="1">#REF!</definedName>
    <definedName name="BExBBV8XVMD9CKZY711T0BN7H3PM" localSheetId="20" hidden="1">#REF!</definedName>
    <definedName name="BExBBV8XVMD9CKZY711T0BN7H3PM" localSheetId="18" hidden="1">#REF!</definedName>
    <definedName name="BExBBV8XVMD9CKZY711T0BN7H3PM" localSheetId="13" hidden="1">#REF!</definedName>
    <definedName name="BExBBV8XVMD9CKZY711T0BN7H3PM" localSheetId="14" hidden="1">#REF!</definedName>
    <definedName name="BExBBV8XVMD9CKZY711T0BN7H3PM" localSheetId="15" hidden="1">#REF!</definedName>
    <definedName name="BExBBV8XVMD9CKZY711T0BN7H3PM" hidden="1">#REF!</definedName>
    <definedName name="BExBC78HXWXHO3XAB6E8NVTBGLJS" localSheetId="20" hidden="1">#REF!</definedName>
    <definedName name="BExBC78HXWXHO3XAB6E8NVTBGLJS" localSheetId="18" hidden="1">#REF!</definedName>
    <definedName name="BExBC78HXWXHO3XAB6E8NVTBGLJS" localSheetId="13" hidden="1">#REF!</definedName>
    <definedName name="BExBC78HXWXHO3XAB6E8NVTBGLJS" localSheetId="14" hidden="1">#REF!</definedName>
    <definedName name="BExBC78HXWXHO3XAB6E8NVTBGLJS" localSheetId="15" hidden="1">#REF!</definedName>
    <definedName name="BExBC78HXWXHO3XAB6E8NVTBGLJS" hidden="1">#REF!</definedName>
    <definedName name="BExBCFH3SMGZ2IPHFB6BCM9O3W0H" localSheetId="20" hidden="1">#REF!</definedName>
    <definedName name="BExBCFH3SMGZ2IPHFB6BCM9O3W0H" localSheetId="18" hidden="1">#REF!</definedName>
    <definedName name="BExBCFH3SMGZ2IPHFB6BCM9O3W0H" localSheetId="13" hidden="1">#REF!</definedName>
    <definedName name="BExBCFH3SMGZ2IPHFB6BCM9O3W0H" localSheetId="14" hidden="1">#REF!</definedName>
    <definedName name="BExBCFH3SMGZ2IPHFB6BCM9O3W0H" localSheetId="15" hidden="1">#REF!</definedName>
    <definedName name="BExBCFH3SMGZ2IPHFB6BCM9O3W0H" hidden="1">#REF!</definedName>
    <definedName name="BExBCK9SCAABKOT9IP6TEPRR7YDT" localSheetId="20" hidden="1">#REF!</definedName>
    <definedName name="BExBCK9SCAABKOT9IP6TEPRR7YDT" localSheetId="18" hidden="1">#REF!</definedName>
    <definedName name="BExBCK9SCAABKOT9IP6TEPRR7YDT" localSheetId="13" hidden="1">#REF!</definedName>
    <definedName name="BExBCK9SCAABKOT9IP6TEPRR7YDT" localSheetId="14" hidden="1">#REF!</definedName>
    <definedName name="BExBCK9SCAABKOT9IP6TEPRR7YDT" localSheetId="15" hidden="1">#REF!</definedName>
    <definedName name="BExBCK9SCAABKOT9IP6TEPRR7YDT" hidden="1">#REF!</definedName>
    <definedName name="BExBCKKJFFT2RP50WNPKBT7X8PJ3" localSheetId="20" hidden="1">#REF!</definedName>
    <definedName name="BExBCKKJFFT2RP50WNPKBT7X8PJ3" localSheetId="18" hidden="1">#REF!</definedName>
    <definedName name="BExBCKKJFFT2RP50WNPKBT7X8PJ3" localSheetId="13" hidden="1">#REF!</definedName>
    <definedName name="BExBCKKJFFT2RP50WNPKBT7X8PJ3" localSheetId="14" hidden="1">#REF!</definedName>
    <definedName name="BExBCKKJFFT2RP50WNPKBT7X8PJ3" localSheetId="15" hidden="1">#REF!</definedName>
    <definedName name="BExBCKKJFFT2RP50WNPKBT7X8PJ3" hidden="1">#REF!</definedName>
    <definedName name="BExBCKKJTIRKC1RZJRTK65HHLX4W" localSheetId="20" hidden="1">#REF!</definedName>
    <definedName name="BExBCKKJTIRKC1RZJRTK65HHLX4W" localSheetId="18" hidden="1">#REF!</definedName>
    <definedName name="BExBCKKJTIRKC1RZJRTK65HHLX4W" localSheetId="13" hidden="1">#REF!</definedName>
    <definedName name="BExBCKKJTIRKC1RZJRTK65HHLX4W" localSheetId="14" hidden="1">#REF!</definedName>
    <definedName name="BExBCKKJTIRKC1RZJRTK65HHLX4W" localSheetId="15" hidden="1">#REF!</definedName>
    <definedName name="BExBCKKJTIRKC1RZJRTK65HHLX4W" hidden="1">#REF!</definedName>
    <definedName name="BExBCLMEPAN3XXX174TU8SS0627Q" localSheetId="20" hidden="1">#REF!</definedName>
    <definedName name="BExBCLMEPAN3XXX174TU8SS0627Q" localSheetId="18" hidden="1">#REF!</definedName>
    <definedName name="BExBCLMEPAN3XXX174TU8SS0627Q" localSheetId="13" hidden="1">#REF!</definedName>
    <definedName name="BExBCLMEPAN3XXX174TU8SS0627Q" localSheetId="14" hidden="1">#REF!</definedName>
    <definedName name="BExBCLMEPAN3XXX174TU8SS0627Q" localSheetId="15" hidden="1">#REF!</definedName>
    <definedName name="BExBCLMEPAN3XXX174TU8SS0627Q" hidden="1">#REF!</definedName>
    <definedName name="BExBCRBEYR2KZ8FAQFZ2NHY13WIY" localSheetId="20" hidden="1">#REF!</definedName>
    <definedName name="BExBCRBEYR2KZ8FAQFZ2NHY13WIY" localSheetId="18" hidden="1">#REF!</definedName>
    <definedName name="BExBCRBEYR2KZ8FAQFZ2NHY13WIY" localSheetId="13" hidden="1">#REF!</definedName>
    <definedName name="BExBCRBEYR2KZ8FAQFZ2NHY13WIY" localSheetId="14" hidden="1">#REF!</definedName>
    <definedName name="BExBCRBEYR2KZ8FAQFZ2NHY13WIY" localSheetId="15" hidden="1">#REF!</definedName>
    <definedName name="BExBCRBEYR2KZ8FAQFZ2NHY13WIY" hidden="1">#REF!</definedName>
    <definedName name="BExBD4I559NXSV6J07Q343TKYMVJ" localSheetId="20" hidden="1">#REF!</definedName>
    <definedName name="BExBD4I559NXSV6J07Q343TKYMVJ" localSheetId="18" hidden="1">#REF!</definedName>
    <definedName name="BExBD4I559NXSV6J07Q343TKYMVJ" localSheetId="13" hidden="1">#REF!</definedName>
    <definedName name="BExBD4I559NXSV6J07Q343TKYMVJ" localSheetId="14" hidden="1">#REF!</definedName>
    <definedName name="BExBD4I559NXSV6J07Q343TKYMVJ" localSheetId="15" hidden="1">#REF!</definedName>
    <definedName name="BExBD4I559NXSV6J07Q343TKYMVJ" hidden="1">#REF!</definedName>
    <definedName name="BExBD9W8C0W9N6L1AFL18JP4H94W" localSheetId="20" hidden="1">#REF!</definedName>
    <definedName name="BExBD9W8C0W9N6L1AFL18JP4H94W" localSheetId="18" hidden="1">#REF!</definedName>
    <definedName name="BExBD9W8C0W9N6L1AFL18JP4H94W" localSheetId="13" hidden="1">#REF!</definedName>
    <definedName name="BExBD9W8C0W9N6L1AFL18JP4H94W" localSheetId="14" hidden="1">#REF!</definedName>
    <definedName name="BExBD9W8C0W9N6L1AFL18JP4H94W" localSheetId="15" hidden="1">#REF!</definedName>
    <definedName name="BExBD9W8C0W9N6L1AFL18JP4H94W" hidden="1">#REF!</definedName>
    <definedName name="BExBDBZQLTX3OGFYGULQFK5WEZU5" localSheetId="20" hidden="1">#REF!</definedName>
    <definedName name="BExBDBZQLTX3OGFYGULQFK5WEZU5" localSheetId="18" hidden="1">#REF!</definedName>
    <definedName name="BExBDBZQLTX3OGFYGULQFK5WEZU5" localSheetId="13" hidden="1">#REF!</definedName>
    <definedName name="BExBDBZQLTX3OGFYGULQFK5WEZU5" localSheetId="14" hidden="1">#REF!</definedName>
    <definedName name="BExBDBZQLTX3OGFYGULQFK5WEZU5" localSheetId="15" hidden="1">#REF!</definedName>
    <definedName name="BExBDBZQLTX3OGFYGULQFK5WEZU5" hidden="1">#REF!</definedName>
    <definedName name="BExBDJS9TUEU8Z84IV59E5V4T8K6" localSheetId="20" hidden="1">#REF!</definedName>
    <definedName name="BExBDJS9TUEU8Z84IV59E5V4T8K6" localSheetId="18" hidden="1">#REF!</definedName>
    <definedName name="BExBDJS9TUEU8Z84IV59E5V4T8K6" localSheetId="13" hidden="1">#REF!</definedName>
    <definedName name="BExBDJS9TUEU8Z84IV59E5V4T8K6" localSheetId="14" hidden="1">#REF!</definedName>
    <definedName name="BExBDJS9TUEU8Z84IV59E5V4T8K6" localSheetId="15" hidden="1">#REF!</definedName>
    <definedName name="BExBDJS9TUEU8Z84IV59E5V4T8K6" hidden="1">#REF!</definedName>
    <definedName name="BExBDKOMSVH4XMH52CFJ3F028I9R" localSheetId="20" hidden="1">#REF!</definedName>
    <definedName name="BExBDKOMSVH4XMH52CFJ3F028I9R" localSheetId="18" hidden="1">#REF!</definedName>
    <definedName name="BExBDKOMSVH4XMH52CFJ3F028I9R" localSheetId="13" hidden="1">#REF!</definedName>
    <definedName name="BExBDKOMSVH4XMH52CFJ3F028I9R" localSheetId="14" hidden="1">#REF!</definedName>
    <definedName name="BExBDKOMSVH4XMH52CFJ3F028I9R" localSheetId="15" hidden="1">#REF!</definedName>
    <definedName name="BExBDKOMSVH4XMH52CFJ3F028I9R" hidden="1">#REF!</definedName>
    <definedName name="BExBDSRXVZQ0W5WXQMP5XD00GRRL" localSheetId="20" hidden="1">#REF!</definedName>
    <definedName name="BExBDSRXVZQ0W5WXQMP5XD00GRRL" localSheetId="18" hidden="1">#REF!</definedName>
    <definedName name="BExBDSRXVZQ0W5WXQMP5XD00GRRL" localSheetId="13" hidden="1">#REF!</definedName>
    <definedName name="BExBDSRXVZQ0W5WXQMP5XD00GRRL" localSheetId="14" hidden="1">#REF!</definedName>
    <definedName name="BExBDSRXVZQ0W5WXQMP5XD00GRRL" localSheetId="15" hidden="1">#REF!</definedName>
    <definedName name="BExBDSRXVZQ0W5WXQMP5XD00GRRL" hidden="1">#REF!</definedName>
    <definedName name="BExBDTJ0J7XEHB9OATXFF5I8FZBJ" localSheetId="20" hidden="1">#REF!</definedName>
    <definedName name="BExBDTJ0J7XEHB9OATXFF5I8FZBJ" localSheetId="18" hidden="1">#REF!</definedName>
    <definedName name="BExBDTJ0J7XEHB9OATXFF5I8FZBJ" localSheetId="13" hidden="1">#REF!</definedName>
    <definedName name="BExBDTJ0J7XEHB9OATXFF5I8FZBJ" localSheetId="14" hidden="1">#REF!</definedName>
    <definedName name="BExBDTJ0J7XEHB9OATXFF5I8FZBJ" localSheetId="15" hidden="1">#REF!</definedName>
    <definedName name="BExBDTJ0J7XEHB9OATXFF5I8FZBJ" hidden="1">#REF!</definedName>
    <definedName name="BExBDUVGK3E1J4JY9ZYTS7V14BLY" localSheetId="20" hidden="1">#REF!</definedName>
    <definedName name="BExBDUVGK3E1J4JY9ZYTS7V14BLY" localSheetId="18" hidden="1">#REF!</definedName>
    <definedName name="BExBDUVGK3E1J4JY9ZYTS7V14BLY" localSheetId="13" hidden="1">#REF!</definedName>
    <definedName name="BExBDUVGK3E1J4JY9ZYTS7V14BLY" localSheetId="14" hidden="1">#REF!</definedName>
    <definedName name="BExBDUVGK3E1J4JY9ZYTS7V14BLY" localSheetId="15" hidden="1">#REF!</definedName>
    <definedName name="BExBDUVGK3E1J4JY9ZYTS7V14BLY" hidden="1">#REF!</definedName>
    <definedName name="BExBE0KGY14GSWOGPU4HSJRLD2UD" localSheetId="20" hidden="1">#REF!</definedName>
    <definedName name="BExBE0KGY14GSWOGPU4HSJRLD2UD" localSheetId="18" hidden="1">#REF!</definedName>
    <definedName name="BExBE0KGY14GSWOGPU4HSJRLD2UD" localSheetId="13" hidden="1">#REF!</definedName>
    <definedName name="BExBE0KGY14GSWOGPU4HSJRLD2UD" localSheetId="14" hidden="1">#REF!</definedName>
    <definedName name="BExBE0KGY14GSWOGPU4HSJRLD2UD" localSheetId="15" hidden="1">#REF!</definedName>
    <definedName name="BExBE0KGY14GSWOGPU4HSJRLD2UD" hidden="1">#REF!</definedName>
    <definedName name="BExBE162OSBKD30I7T1DKKPT3I9I" localSheetId="20" hidden="1">#REF!</definedName>
    <definedName name="BExBE162OSBKD30I7T1DKKPT3I9I" localSheetId="18" hidden="1">#REF!</definedName>
    <definedName name="BExBE162OSBKD30I7T1DKKPT3I9I" localSheetId="13" hidden="1">#REF!</definedName>
    <definedName name="BExBE162OSBKD30I7T1DKKPT3I9I" localSheetId="14" hidden="1">#REF!</definedName>
    <definedName name="BExBE162OSBKD30I7T1DKKPT3I9I" localSheetId="15" hidden="1">#REF!</definedName>
    <definedName name="BExBE162OSBKD30I7T1DKKPT3I9I" hidden="1">#REF!</definedName>
    <definedName name="BExBEC9ATLQZF86W1M3APSM4HEOH" localSheetId="20" hidden="1">#REF!</definedName>
    <definedName name="BExBEC9ATLQZF86W1M3APSM4HEOH" localSheetId="18" hidden="1">#REF!</definedName>
    <definedName name="BExBEC9ATLQZF86W1M3APSM4HEOH" localSheetId="13" hidden="1">#REF!</definedName>
    <definedName name="BExBEC9ATLQZF86W1M3APSM4HEOH" localSheetId="14" hidden="1">#REF!</definedName>
    <definedName name="BExBEC9ATLQZF86W1M3APSM4HEOH" localSheetId="15" hidden="1">#REF!</definedName>
    <definedName name="BExBEC9ATLQZF86W1M3APSM4HEOH" hidden="1">#REF!</definedName>
    <definedName name="BExBEXU4CFCM1P5CTZ4NE14PBGDA" localSheetId="20" hidden="1">#REF!</definedName>
    <definedName name="BExBEXU4CFCM1P5CTZ4NE14PBGDA" localSheetId="18" hidden="1">#REF!</definedName>
    <definedName name="BExBEXU4CFCM1P5CTZ4NE14PBGDA" localSheetId="13" hidden="1">#REF!</definedName>
    <definedName name="BExBEXU4CFCM1P5CTZ4NE14PBGDA" localSheetId="14" hidden="1">#REF!</definedName>
    <definedName name="BExBEXU4CFCM1P5CTZ4NE14PBGDA" localSheetId="15" hidden="1">#REF!</definedName>
    <definedName name="BExBEXU4CFCM1P5CTZ4NE14PBGDA" hidden="1">#REF!</definedName>
    <definedName name="BExBEYFQJE9YK12A6JBMRFKEC7RN" localSheetId="20" hidden="1">#REF!</definedName>
    <definedName name="BExBEYFQJE9YK12A6JBMRFKEC7RN" localSheetId="18" hidden="1">#REF!</definedName>
    <definedName name="BExBEYFQJE9YK12A6JBMRFKEC7RN" localSheetId="13" hidden="1">#REF!</definedName>
    <definedName name="BExBEYFQJE9YK12A6JBMRFKEC7RN" localSheetId="14" hidden="1">#REF!</definedName>
    <definedName name="BExBEYFQJE9YK12A6JBMRFKEC7RN" localSheetId="15" hidden="1">#REF!</definedName>
    <definedName name="BExBEYFQJE9YK12A6JBMRFKEC7RN" hidden="1">#REF!</definedName>
    <definedName name="BExBG1ED81J2O4A2S5F5Y3BPHMCR" localSheetId="20" hidden="1">#REF!</definedName>
    <definedName name="BExBG1ED81J2O4A2S5F5Y3BPHMCR" localSheetId="18" hidden="1">#REF!</definedName>
    <definedName name="BExBG1ED81J2O4A2S5F5Y3BPHMCR" localSheetId="13" hidden="1">#REF!</definedName>
    <definedName name="BExBG1ED81J2O4A2S5F5Y3BPHMCR" localSheetId="14" hidden="1">#REF!</definedName>
    <definedName name="BExBG1ED81J2O4A2S5F5Y3BPHMCR" localSheetId="15" hidden="1">#REF!</definedName>
    <definedName name="BExBG1ED81J2O4A2S5F5Y3BPHMCR" hidden="1">#REF!</definedName>
    <definedName name="BExCRK0K58VDM9V35DGI6VK8C92V" localSheetId="20" hidden="1">#REF!</definedName>
    <definedName name="BExCRK0K58VDM9V35DGI6VK8C92V" localSheetId="18" hidden="1">#REF!</definedName>
    <definedName name="BExCRK0K58VDM9V35DGI6VK8C92V" localSheetId="13" hidden="1">#REF!</definedName>
    <definedName name="BExCRK0K58VDM9V35DGI6VK8C92V" localSheetId="14" hidden="1">#REF!</definedName>
    <definedName name="BExCRK0K58VDM9V35DGI6VK8C92V" localSheetId="15" hidden="1">#REF!</definedName>
    <definedName name="BExCRK0K58VDM9V35DGI6VK8C92V" hidden="1">#REF!</definedName>
    <definedName name="BExCRLIHS7466WFJ3RPIUGGXYESZ" localSheetId="20" hidden="1">#REF!</definedName>
    <definedName name="BExCRLIHS7466WFJ3RPIUGGXYESZ" localSheetId="18" hidden="1">#REF!</definedName>
    <definedName name="BExCRLIHS7466WFJ3RPIUGGXYESZ" localSheetId="13" hidden="1">#REF!</definedName>
    <definedName name="BExCRLIHS7466WFJ3RPIUGGXYESZ" localSheetId="14" hidden="1">#REF!</definedName>
    <definedName name="BExCRLIHS7466WFJ3RPIUGGXYESZ" localSheetId="15" hidden="1">#REF!</definedName>
    <definedName name="BExCRLIHS7466WFJ3RPIUGGXYESZ" hidden="1">#REF!</definedName>
    <definedName name="BExCRXSXMF4LHAQZHN64FXJPMVZ7" localSheetId="20" hidden="1">#REF!</definedName>
    <definedName name="BExCRXSXMF4LHAQZHN64FXJPMVZ7" localSheetId="18" hidden="1">#REF!</definedName>
    <definedName name="BExCRXSXMF4LHAQZHN64FXJPMVZ7" localSheetId="13" hidden="1">#REF!</definedName>
    <definedName name="BExCRXSXMF4LHAQZHN64FXJPMVZ7" localSheetId="14" hidden="1">#REF!</definedName>
    <definedName name="BExCRXSXMF4LHAQZHN64FXJPMVZ7" localSheetId="15" hidden="1">#REF!</definedName>
    <definedName name="BExCRXSXMF4LHAQZHN64FXJPMVZ7" hidden="1">#REF!</definedName>
    <definedName name="BExCS1EDDUEAEWHVYXHIP9I1WCJH" localSheetId="20" hidden="1">#REF!</definedName>
    <definedName name="BExCS1EDDUEAEWHVYXHIP9I1WCJH" localSheetId="18" hidden="1">#REF!</definedName>
    <definedName name="BExCS1EDDUEAEWHVYXHIP9I1WCJH" localSheetId="13" hidden="1">#REF!</definedName>
    <definedName name="BExCS1EDDUEAEWHVYXHIP9I1WCJH" localSheetId="14" hidden="1">#REF!</definedName>
    <definedName name="BExCS1EDDUEAEWHVYXHIP9I1WCJH" localSheetId="15" hidden="1">#REF!</definedName>
    <definedName name="BExCS1EDDUEAEWHVYXHIP9I1WCJH" hidden="1">#REF!</definedName>
    <definedName name="BExCS1P5QG0X3OTHKX07RALOE5T5" localSheetId="20" hidden="1">#REF!</definedName>
    <definedName name="BExCS1P5QG0X3OTHKX07RALOE5T5" localSheetId="18" hidden="1">#REF!</definedName>
    <definedName name="BExCS1P5QG0X3OTHKX07RALOE5T5" localSheetId="13" hidden="1">#REF!</definedName>
    <definedName name="BExCS1P5QG0X3OTHKX07RALOE5T5" localSheetId="14" hidden="1">#REF!</definedName>
    <definedName name="BExCS1P5QG0X3OTHKX07RALOE5T5" localSheetId="15" hidden="1">#REF!</definedName>
    <definedName name="BExCS1P5QG0X3OTHKX07RALOE5T5" hidden="1">#REF!</definedName>
    <definedName name="BExCS7ZPMHFJ4UJDAL8CQOLSZ13B" localSheetId="20" hidden="1">#REF!</definedName>
    <definedName name="BExCS7ZPMHFJ4UJDAL8CQOLSZ13B" localSheetId="18" hidden="1">#REF!</definedName>
    <definedName name="BExCS7ZPMHFJ4UJDAL8CQOLSZ13B" localSheetId="13" hidden="1">#REF!</definedName>
    <definedName name="BExCS7ZPMHFJ4UJDAL8CQOLSZ13B" localSheetId="14" hidden="1">#REF!</definedName>
    <definedName name="BExCS7ZPMHFJ4UJDAL8CQOLSZ13B" localSheetId="15" hidden="1">#REF!</definedName>
    <definedName name="BExCS7ZPMHFJ4UJDAL8CQOLSZ13B" hidden="1">#REF!</definedName>
    <definedName name="BExCS8W4NJUZH9S1CYB6XSDLEPBW" localSheetId="20" hidden="1">#REF!</definedName>
    <definedName name="BExCS8W4NJUZH9S1CYB6XSDLEPBW" localSheetId="18" hidden="1">#REF!</definedName>
    <definedName name="BExCS8W4NJUZH9S1CYB6XSDLEPBW" localSheetId="13" hidden="1">#REF!</definedName>
    <definedName name="BExCS8W4NJUZH9S1CYB6XSDLEPBW" localSheetId="14" hidden="1">#REF!</definedName>
    <definedName name="BExCS8W4NJUZH9S1CYB6XSDLEPBW" localSheetId="15" hidden="1">#REF!</definedName>
    <definedName name="BExCS8W4NJUZH9S1CYB6XSDLEPBW" hidden="1">#REF!</definedName>
    <definedName name="BExCSAE1M6G20R41J0Y24YNN0YC1" localSheetId="20" hidden="1">#REF!</definedName>
    <definedName name="BExCSAE1M6G20R41J0Y24YNN0YC1" localSheetId="18" hidden="1">#REF!</definedName>
    <definedName name="BExCSAE1M6G20R41J0Y24YNN0YC1" localSheetId="13" hidden="1">#REF!</definedName>
    <definedName name="BExCSAE1M6G20R41J0Y24YNN0YC1" localSheetId="14" hidden="1">#REF!</definedName>
    <definedName name="BExCSAE1M6G20R41J0Y24YNN0YC1" localSheetId="15" hidden="1">#REF!</definedName>
    <definedName name="BExCSAE1M6G20R41J0Y24YNN0YC1" hidden="1">#REF!</definedName>
    <definedName name="BExCSAOUZOYKHN7HV511TO8VDJ02" localSheetId="20" hidden="1">#REF!</definedName>
    <definedName name="BExCSAOUZOYKHN7HV511TO8VDJ02" localSheetId="18" hidden="1">#REF!</definedName>
    <definedName name="BExCSAOUZOYKHN7HV511TO8VDJ02" localSheetId="13" hidden="1">#REF!</definedName>
    <definedName name="BExCSAOUZOYKHN7HV511TO8VDJ02" localSheetId="14" hidden="1">#REF!</definedName>
    <definedName name="BExCSAOUZOYKHN7HV511TO8VDJ02" localSheetId="15" hidden="1">#REF!</definedName>
    <definedName name="BExCSAOUZOYKHN7HV511TO8VDJ02" hidden="1">#REF!</definedName>
    <definedName name="BExCSJ2XVKHN6ULCF7JML0TCRKEO" localSheetId="20" hidden="1">#REF!</definedName>
    <definedName name="BExCSJ2XVKHN6ULCF7JML0TCRKEO" localSheetId="18" hidden="1">#REF!</definedName>
    <definedName name="BExCSJ2XVKHN6ULCF7JML0TCRKEO" localSheetId="13" hidden="1">#REF!</definedName>
    <definedName name="BExCSJ2XVKHN6ULCF7JML0TCRKEO" localSheetId="14" hidden="1">#REF!</definedName>
    <definedName name="BExCSJ2XVKHN6ULCF7JML0TCRKEO" localSheetId="15" hidden="1">#REF!</definedName>
    <definedName name="BExCSJ2XVKHN6ULCF7JML0TCRKEO" hidden="1">#REF!</definedName>
    <definedName name="BExCSMOFTXSUEC1T46LR1UPYRCX5" localSheetId="20" hidden="1">#REF!</definedName>
    <definedName name="BExCSMOFTXSUEC1T46LR1UPYRCX5" localSheetId="18" hidden="1">#REF!</definedName>
    <definedName name="BExCSMOFTXSUEC1T46LR1UPYRCX5" localSheetId="13" hidden="1">#REF!</definedName>
    <definedName name="BExCSMOFTXSUEC1T46LR1UPYRCX5" localSheetId="14" hidden="1">#REF!</definedName>
    <definedName name="BExCSMOFTXSUEC1T46LR1UPYRCX5" localSheetId="15" hidden="1">#REF!</definedName>
    <definedName name="BExCSMOFTXSUEC1T46LR1UPYRCX5" hidden="1">#REF!</definedName>
    <definedName name="BExCSSDG3TM6TPKS19E9QYJEELZ6" localSheetId="20" hidden="1">#REF!</definedName>
    <definedName name="BExCSSDG3TM6TPKS19E9QYJEELZ6" localSheetId="18" hidden="1">#REF!</definedName>
    <definedName name="BExCSSDG3TM6TPKS19E9QYJEELZ6" localSheetId="13" hidden="1">#REF!</definedName>
    <definedName name="BExCSSDG3TM6TPKS19E9QYJEELZ6" localSheetId="14" hidden="1">#REF!</definedName>
    <definedName name="BExCSSDG3TM6TPKS19E9QYJEELZ6" localSheetId="15" hidden="1">#REF!</definedName>
    <definedName name="BExCSSDG3TM6TPKS19E9QYJEELZ6" hidden="1">#REF!</definedName>
    <definedName name="BExCSZV7U67UWXL2HKJNM5W1E4OO" localSheetId="20" hidden="1">#REF!</definedName>
    <definedName name="BExCSZV7U67UWXL2HKJNM5W1E4OO" localSheetId="18" hidden="1">#REF!</definedName>
    <definedName name="BExCSZV7U67UWXL2HKJNM5W1E4OO" localSheetId="13" hidden="1">#REF!</definedName>
    <definedName name="BExCSZV7U67UWXL2HKJNM5W1E4OO" localSheetId="14" hidden="1">#REF!</definedName>
    <definedName name="BExCSZV7U67UWXL2HKJNM5W1E4OO" localSheetId="15" hidden="1">#REF!</definedName>
    <definedName name="BExCSZV7U67UWXL2HKJNM5W1E4OO" hidden="1">#REF!</definedName>
    <definedName name="BExCT4NSDT61OCH04Y2QIFIOP75H" localSheetId="20" hidden="1">#REF!</definedName>
    <definedName name="BExCT4NSDT61OCH04Y2QIFIOP75H" localSheetId="18" hidden="1">#REF!</definedName>
    <definedName name="BExCT4NSDT61OCH04Y2QIFIOP75H" localSheetId="13" hidden="1">#REF!</definedName>
    <definedName name="BExCT4NSDT61OCH04Y2QIFIOP75H" localSheetId="14" hidden="1">#REF!</definedName>
    <definedName name="BExCT4NSDT61OCH04Y2QIFIOP75H" localSheetId="15" hidden="1">#REF!</definedName>
    <definedName name="BExCT4NSDT61OCH04Y2QIFIOP75H" hidden="1">#REF!</definedName>
    <definedName name="BExCTHZWIPJVLE56GATEFKPIKLK2" localSheetId="20" hidden="1">#REF!</definedName>
    <definedName name="BExCTHZWIPJVLE56GATEFKPIKLK2" localSheetId="18" hidden="1">#REF!</definedName>
    <definedName name="BExCTHZWIPJVLE56GATEFKPIKLK2" localSheetId="13" hidden="1">#REF!</definedName>
    <definedName name="BExCTHZWIPJVLE56GATEFKPIKLK2" localSheetId="14" hidden="1">#REF!</definedName>
    <definedName name="BExCTHZWIPJVLE56GATEFKPIKLK2" localSheetId="15" hidden="1">#REF!</definedName>
    <definedName name="BExCTHZWIPJVLE56GATEFKPIKLK2" hidden="1">#REF!</definedName>
    <definedName name="BExCTW8G3VCZ55S09HTUGXKB1P2M" localSheetId="20" hidden="1">#REF!</definedName>
    <definedName name="BExCTW8G3VCZ55S09HTUGXKB1P2M" localSheetId="18" hidden="1">#REF!</definedName>
    <definedName name="BExCTW8G3VCZ55S09HTUGXKB1P2M" localSheetId="13" hidden="1">#REF!</definedName>
    <definedName name="BExCTW8G3VCZ55S09HTUGXKB1P2M" localSheetId="14" hidden="1">#REF!</definedName>
    <definedName name="BExCTW8G3VCZ55S09HTUGXKB1P2M" localSheetId="15" hidden="1">#REF!</definedName>
    <definedName name="BExCTW8G3VCZ55S09HTUGXKB1P2M" hidden="1">#REF!</definedName>
    <definedName name="BExCTYS2KX0QANOLT8LGZ9WV3S3T" localSheetId="20" hidden="1">#REF!</definedName>
    <definedName name="BExCTYS2KX0QANOLT8LGZ9WV3S3T" localSheetId="18" hidden="1">#REF!</definedName>
    <definedName name="BExCTYS2KX0QANOLT8LGZ9WV3S3T" localSheetId="13" hidden="1">#REF!</definedName>
    <definedName name="BExCTYS2KX0QANOLT8LGZ9WV3S3T" localSheetId="14" hidden="1">#REF!</definedName>
    <definedName name="BExCTYS2KX0QANOLT8LGZ9WV3S3T" localSheetId="15" hidden="1">#REF!</definedName>
    <definedName name="BExCTYS2KX0QANOLT8LGZ9WV3S3T" hidden="1">#REF!</definedName>
    <definedName name="BExCTZ2V6H9TT6LFGK3SADZ2TIGQ" localSheetId="20" hidden="1">#REF!</definedName>
    <definedName name="BExCTZ2V6H9TT6LFGK3SADZ2TIGQ" localSheetId="18" hidden="1">#REF!</definedName>
    <definedName name="BExCTZ2V6H9TT6LFGK3SADZ2TIGQ" localSheetId="13" hidden="1">#REF!</definedName>
    <definedName name="BExCTZ2V6H9TT6LFGK3SADZ2TIGQ" localSheetId="14" hidden="1">#REF!</definedName>
    <definedName name="BExCTZ2V6H9TT6LFGK3SADZ2TIGQ" localSheetId="15" hidden="1">#REF!</definedName>
    <definedName name="BExCTZ2V6H9TT6LFGK3SADZ2TIGQ" hidden="1">#REF!</definedName>
    <definedName name="BExCTZZ9JNES4EDHW97NP0EGQALX" localSheetId="20" hidden="1">#REF!</definedName>
    <definedName name="BExCTZZ9JNES4EDHW97NP0EGQALX" localSheetId="18" hidden="1">#REF!</definedName>
    <definedName name="BExCTZZ9JNES4EDHW97NP0EGQALX" localSheetId="13" hidden="1">#REF!</definedName>
    <definedName name="BExCTZZ9JNES4EDHW97NP0EGQALX" localSheetId="14" hidden="1">#REF!</definedName>
    <definedName name="BExCTZZ9JNES4EDHW97NP0EGQALX" localSheetId="15" hidden="1">#REF!</definedName>
    <definedName name="BExCTZZ9JNES4EDHW97NP0EGQALX" hidden="1">#REF!</definedName>
    <definedName name="BExCU0A1V6NMZQ9ASYJ8QIVQ5UR2" localSheetId="20" hidden="1">#REF!</definedName>
    <definedName name="BExCU0A1V6NMZQ9ASYJ8QIVQ5UR2" localSheetId="18" hidden="1">#REF!</definedName>
    <definedName name="BExCU0A1V6NMZQ9ASYJ8QIVQ5UR2" localSheetId="13" hidden="1">#REF!</definedName>
    <definedName name="BExCU0A1V6NMZQ9ASYJ8QIVQ5UR2" localSheetId="14" hidden="1">#REF!</definedName>
    <definedName name="BExCU0A1V6NMZQ9ASYJ8QIVQ5UR2" localSheetId="15" hidden="1">#REF!</definedName>
    <definedName name="BExCU0A1V6NMZQ9ASYJ8QIVQ5UR2" hidden="1">#REF!</definedName>
    <definedName name="BExCU2834920JBHSPCRC4UF80OLL" localSheetId="20" hidden="1">#REF!</definedName>
    <definedName name="BExCU2834920JBHSPCRC4UF80OLL" localSheetId="18" hidden="1">#REF!</definedName>
    <definedName name="BExCU2834920JBHSPCRC4UF80OLL" localSheetId="13" hidden="1">#REF!</definedName>
    <definedName name="BExCU2834920JBHSPCRC4UF80OLL" localSheetId="14" hidden="1">#REF!</definedName>
    <definedName name="BExCU2834920JBHSPCRC4UF80OLL" localSheetId="15" hidden="1">#REF!</definedName>
    <definedName name="BExCU2834920JBHSPCRC4UF80OLL" hidden="1">#REF!</definedName>
    <definedName name="BExCU8O54I3P3WRYWY1CRP3S78QY" localSheetId="20" hidden="1">#REF!</definedName>
    <definedName name="BExCU8O54I3P3WRYWY1CRP3S78QY" localSheetId="18" hidden="1">#REF!</definedName>
    <definedName name="BExCU8O54I3P3WRYWY1CRP3S78QY" localSheetId="13" hidden="1">#REF!</definedName>
    <definedName name="BExCU8O54I3P3WRYWY1CRP3S78QY" localSheetId="14" hidden="1">#REF!</definedName>
    <definedName name="BExCU8O54I3P3WRYWY1CRP3S78QY" localSheetId="15" hidden="1">#REF!</definedName>
    <definedName name="BExCU8O54I3P3WRYWY1CRP3S78QY" hidden="1">#REF!</definedName>
    <definedName name="BExCUDRJO23YOKT8GPWOVQ4XEHF5" localSheetId="20" hidden="1">#REF!</definedName>
    <definedName name="BExCUDRJO23YOKT8GPWOVQ4XEHF5" localSheetId="18" hidden="1">#REF!</definedName>
    <definedName name="BExCUDRJO23YOKT8GPWOVQ4XEHF5" localSheetId="13" hidden="1">#REF!</definedName>
    <definedName name="BExCUDRJO23YOKT8GPWOVQ4XEHF5" localSheetId="14" hidden="1">#REF!</definedName>
    <definedName name="BExCUDRJO23YOKT8GPWOVQ4XEHF5" localSheetId="15" hidden="1">#REF!</definedName>
    <definedName name="BExCUDRJO23YOKT8GPWOVQ4XEHF5" hidden="1">#REF!</definedName>
    <definedName name="BExCULEOALM7SEHVMQC4B4N25MRM" localSheetId="20" hidden="1">#REF!</definedName>
    <definedName name="BExCULEOALM7SEHVMQC4B4N25MRM" localSheetId="18" hidden="1">#REF!</definedName>
    <definedName name="BExCULEOALM7SEHVMQC4B4N25MRM" localSheetId="13" hidden="1">#REF!</definedName>
    <definedName name="BExCULEOALM7SEHVMQC4B4N25MRM" localSheetId="14" hidden="1">#REF!</definedName>
    <definedName name="BExCULEOALM7SEHVMQC4B4N25MRM" localSheetId="15" hidden="1">#REF!</definedName>
    <definedName name="BExCULEOALM7SEHVMQC4B4N25MRM" hidden="1">#REF!</definedName>
    <definedName name="BExCUPAXFR16YMWL30ME3F3BSRDZ" localSheetId="20" hidden="1">#REF!</definedName>
    <definedName name="BExCUPAXFR16YMWL30ME3F3BSRDZ" localSheetId="18" hidden="1">#REF!</definedName>
    <definedName name="BExCUPAXFR16YMWL30ME3F3BSRDZ" localSheetId="13" hidden="1">#REF!</definedName>
    <definedName name="BExCUPAXFR16YMWL30ME3F3BSRDZ" localSheetId="14" hidden="1">#REF!</definedName>
    <definedName name="BExCUPAXFR16YMWL30ME3F3BSRDZ" localSheetId="15" hidden="1">#REF!</definedName>
    <definedName name="BExCUPAXFR16YMWL30ME3F3BSRDZ" hidden="1">#REF!</definedName>
    <definedName name="BExCUR94DHCE47PUUWEMT5QZOYR2" localSheetId="20" hidden="1">#REF!</definedName>
    <definedName name="BExCUR94DHCE47PUUWEMT5QZOYR2" localSheetId="18" hidden="1">#REF!</definedName>
    <definedName name="BExCUR94DHCE47PUUWEMT5QZOYR2" localSheetId="13" hidden="1">#REF!</definedName>
    <definedName name="BExCUR94DHCE47PUUWEMT5QZOYR2" localSheetId="14" hidden="1">#REF!</definedName>
    <definedName name="BExCUR94DHCE47PUUWEMT5QZOYR2" localSheetId="15" hidden="1">#REF!</definedName>
    <definedName name="BExCUR94DHCE47PUUWEMT5QZOYR2" hidden="1">#REF!</definedName>
    <definedName name="BExCV5HJSTBNPQZVGYJY9AZ4IJ26" localSheetId="20" hidden="1">#REF!</definedName>
    <definedName name="BExCV5HJSTBNPQZVGYJY9AZ4IJ26" localSheetId="18" hidden="1">#REF!</definedName>
    <definedName name="BExCV5HJSTBNPQZVGYJY9AZ4IJ26" localSheetId="13" hidden="1">#REF!</definedName>
    <definedName name="BExCV5HJSTBNPQZVGYJY9AZ4IJ26" localSheetId="14" hidden="1">#REF!</definedName>
    <definedName name="BExCV5HJSTBNPQZVGYJY9AZ4IJ26" localSheetId="15" hidden="1">#REF!</definedName>
    <definedName name="BExCV5HJSTBNPQZVGYJY9AZ4IJ26" hidden="1">#REF!</definedName>
    <definedName name="BExCV634L7SVHGB0UDDTRRQ2Q72H" localSheetId="20" hidden="1">#REF!</definedName>
    <definedName name="BExCV634L7SVHGB0UDDTRRQ2Q72H" localSheetId="18" hidden="1">#REF!</definedName>
    <definedName name="BExCV634L7SVHGB0UDDTRRQ2Q72H" localSheetId="13" hidden="1">#REF!</definedName>
    <definedName name="BExCV634L7SVHGB0UDDTRRQ2Q72H" localSheetId="14" hidden="1">#REF!</definedName>
    <definedName name="BExCV634L7SVHGB0UDDTRRQ2Q72H" localSheetId="15" hidden="1">#REF!</definedName>
    <definedName name="BExCV634L7SVHGB0UDDTRRQ2Q72H" hidden="1">#REF!</definedName>
    <definedName name="BExCVBXGSXT9FWJRG62PX9S1RK83" localSheetId="20" hidden="1">#REF!</definedName>
    <definedName name="BExCVBXGSXT9FWJRG62PX9S1RK83" localSheetId="18" hidden="1">#REF!</definedName>
    <definedName name="BExCVBXGSXT9FWJRG62PX9S1RK83" localSheetId="13" hidden="1">#REF!</definedName>
    <definedName name="BExCVBXGSXT9FWJRG62PX9S1RK83" localSheetId="14" hidden="1">#REF!</definedName>
    <definedName name="BExCVBXGSXT9FWJRG62PX9S1RK83" localSheetId="15" hidden="1">#REF!</definedName>
    <definedName name="BExCVBXGSXT9FWJRG62PX9S1RK83" hidden="1">#REF!</definedName>
    <definedName name="BExCVHBNLOHNFS0JAV3I1XGPNH9W" localSheetId="20" hidden="1">#REF!</definedName>
    <definedName name="BExCVHBNLOHNFS0JAV3I1XGPNH9W" localSheetId="18" hidden="1">#REF!</definedName>
    <definedName name="BExCVHBNLOHNFS0JAV3I1XGPNH9W" localSheetId="13" hidden="1">#REF!</definedName>
    <definedName name="BExCVHBNLOHNFS0JAV3I1XGPNH9W" localSheetId="14" hidden="1">#REF!</definedName>
    <definedName name="BExCVHBNLOHNFS0JAV3I1XGPNH9W" localSheetId="15" hidden="1">#REF!</definedName>
    <definedName name="BExCVHBNLOHNFS0JAV3I1XGPNH9W" hidden="1">#REF!</definedName>
    <definedName name="BExCVI86R31A2IOZIEBY1FJLVILD" localSheetId="20" hidden="1">#REF!</definedName>
    <definedName name="BExCVI86R31A2IOZIEBY1FJLVILD" localSheetId="18" hidden="1">#REF!</definedName>
    <definedName name="BExCVI86R31A2IOZIEBY1FJLVILD" localSheetId="13" hidden="1">#REF!</definedName>
    <definedName name="BExCVI86R31A2IOZIEBY1FJLVILD" localSheetId="14" hidden="1">#REF!</definedName>
    <definedName name="BExCVI86R31A2IOZIEBY1FJLVILD" localSheetId="15" hidden="1">#REF!</definedName>
    <definedName name="BExCVI86R31A2IOZIEBY1FJLVILD" hidden="1">#REF!</definedName>
    <definedName name="BExCVKGZXE0I9EIXKBZVSGSEY2RR" localSheetId="20" hidden="1">#REF!</definedName>
    <definedName name="BExCVKGZXE0I9EIXKBZVSGSEY2RR" localSheetId="18" hidden="1">#REF!</definedName>
    <definedName name="BExCVKGZXE0I9EIXKBZVSGSEY2RR" localSheetId="13" hidden="1">#REF!</definedName>
    <definedName name="BExCVKGZXE0I9EIXKBZVSGSEY2RR" localSheetId="14" hidden="1">#REF!</definedName>
    <definedName name="BExCVKGZXE0I9EIXKBZVSGSEY2RR" localSheetId="15" hidden="1">#REF!</definedName>
    <definedName name="BExCVKGZXE0I9EIXKBZVSGSEY2RR" hidden="1">#REF!</definedName>
    <definedName name="BExCVNROVORCSNX9HKHKPHY0URS3" localSheetId="20" hidden="1">#REF!</definedName>
    <definedName name="BExCVNROVORCSNX9HKHKPHY0URS3" localSheetId="18" hidden="1">#REF!</definedName>
    <definedName name="BExCVNROVORCSNX9HKHKPHY0URS3" localSheetId="13" hidden="1">#REF!</definedName>
    <definedName name="BExCVNROVORCSNX9HKHKPHY0URS3" localSheetId="14" hidden="1">#REF!</definedName>
    <definedName name="BExCVNROVORCSNX9HKHKPHY0URS3" localSheetId="15" hidden="1">#REF!</definedName>
    <definedName name="BExCVNROVORCSNX9HKHKPHY0URS3" hidden="1">#REF!</definedName>
    <definedName name="BExCVPEZON7VV6NOWII8VZMONPCJ" localSheetId="20" hidden="1">#REF!</definedName>
    <definedName name="BExCVPEZON7VV6NOWII8VZMONPCJ" localSheetId="18" hidden="1">#REF!</definedName>
    <definedName name="BExCVPEZON7VV6NOWII8VZMONPCJ" localSheetId="13" hidden="1">#REF!</definedName>
    <definedName name="BExCVPEZON7VV6NOWII8VZMONPCJ" localSheetId="14" hidden="1">#REF!</definedName>
    <definedName name="BExCVPEZON7VV6NOWII8VZMONPCJ" localSheetId="15" hidden="1">#REF!</definedName>
    <definedName name="BExCVPEZON7VV6NOWII8VZMONPCJ" hidden="1">#REF!</definedName>
    <definedName name="BExCVV44WY5807WGMTGKPW0GT256" localSheetId="20" hidden="1">#REF!</definedName>
    <definedName name="BExCVV44WY5807WGMTGKPW0GT256" localSheetId="18" hidden="1">#REF!</definedName>
    <definedName name="BExCVV44WY5807WGMTGKPW0GT256" localSheetId="13" hidden="1">#REF!</definedName>
    <definedName name="BExCVV44WY5807WGMTGKPW0GT256" localSheetId="14" hidden="1">#REF!</definedName>
    <definedName name="BExCVV44WY5807WGMTGKPW0GT256" localSheetId="15" hidden="1">#REF!</definedName>
    <definedName name="BExCVV44WY5807WGMTGKPW0GT256" hidden="1">#REF!</definedName>
    <definedName name="BExCVZ5PN4V6MRBZ04PZJW3GEF8S" localSheetId="20" hidden="1">#REF!</definedName>
    <definedName name="BExCVZ5PN4V6MRBZ04PZJW3GEF8S" localSheetId="18" hidden="1">#REF!</definedName>
    <definedName name="BExCVZ5PN4V6MRBZ04PZJW3GEF8S" localSheetId="13" hidden="1">#REF!</definedName>
    <definedName name="BExCVZ5PN4V6MRBZ04PZJW3GEF8S" localSheetId="14" hidden="1">#REF!</definedName>
    <definedName name="BExCVZ5PN4V6MRBZ04PZJW3GEF8S" localSheetId="15" hidden="1">#REF!</definedName>
    <definedName name="BExCVZ5PN4V6MRBZ04PZJW3GEF8S" hidden="1">#REF!</definedName>
    <definedName name="BExCW13R0GWJYGXZBNCPAHQN4NR2" localSheetId="20" hidden="1">#REF!</definedName>
    <definedName name="BExCW13R0GWJYGXZBNCPAHQN4NR2" localSheetId="18" hidden="1">#REF!</definedName>
    <definedName name="BExCW13R0GWJYGXZBNCPAHQN4NR2" localSheetId="13" hidden="1">#REF!</definedName>
    <definedName name="BExCW13R0GWJYGXZBNCPAHQN4NR2" localSheetId="14" hidden="1">#REF!</definedName>
    <definedName name="BExCW13R0GWJYGXZBNCPAHQN4NR2" localSheetId="15" hidden="1">#REF!</definedName>
    <definedName name="BExCW13R0GWJYGXZBNCPAHQN4NR2" hidden="1">#REF!</definedName>
    <definedName name="BExCW9Y5HWU4RJTNX74O6L24VGCK" localSheetId="20" hidden="1">#REF!</definedName>
    <definedName name="BExCW9Y5HWU4RJTNX74O6L24VGCK" localSheetId="18" hidden="1">#REF!</definedName>
    <definedName name="BExCW9Y5HWU4RJTNX74O6L24VGCK" localSheetId="13" hidden="1">#REF!</definedName>
    <definedName name="BExCW9Y5HWU4RJTNX74O6L24VGCK" localSheetId="14" hidden="1">#REF!</definedName>
    <definedName name="BExCW9Y5HWU4RJTNX74O6L24VGCK" localSheetId="15" hidden="1">#REF!</definedName>
    <definedName name="BExCW9Y5HWU4RJTNX74O6L24VGCK" hidden="1">#REF!</definedName>
    <definedName name="BExCWHADQJRXWFDGV2KMANWIY1YN" localSheetId="20" hidden="1">#REF!</definedName>
    <definedName name="BExCWHADQJRXWFDGV2KMANWIY1YN" localSheetId="18" hidden="1">#REF!</definedName>
    <definedName name="BExCWHADQJRXWFDGV2KMANWIY1YN" localSheetId="13" hidden="1">#REF!</definedName>
    <definedName name="BExCWHADQJRXWFDGV2KMANWIY1YN" localSheetId="14" hidden="1">#REF!</definedName>
    <definedName name="BExCWHADQJRXWFDGV2KMANWIY1YN" localSheetId="15" hidden="1">#REF!</definedName>
    <definedName name="BExCWHADQJRXWFDGV2KMANWIY1YN" hidden="1">#REF!</definedName>
    <definedName name="BExCWPDPESGZS07QGBLSBWDNVJLZ" localSheetId="20" hidden="1">#REF!</definedName>
    <definedName name="BExCWPDPESGZS07QGBLSBWDNVJLZ" localSheetId="18" hidden="1">#REF!</definedName>
    <definedName name="BExCWPDPESGZS07QGBLSBWDNVJLZ" localSheetId="13" hidden="1">#REF!</definedName>
    <definedName name="BExCWPDPESGZS07QGBLSBWDNVJLZ" localSheetId="14" hidden="1">#REF!</definedName>
    <definedName name="BExCWPDPESGZS07QGBLSBWDNVJLZ" localSheetId="15" hidden="1">#REF!</definedName>
    <definedName name="BExCWPDPESGZS07QGBLSBWDNVJLZ" hidden="1">#REF!</definedName>
    <definedName name="BExCWTVKHIVCRHF8GC39KI58YM5K" localSheetId="20" hidden="1">#REF!</definedName>
    <definedName name="BExCWTVKHIVCRHF8GC39KI58YM5K" localSheetId="18" hidden="1">#REF!</definedName>
    <definedName name="BExCWTVKHIVCRHF8GC39KI58YM5K" localSheetId="13" hidden="1">#REF!</definedName>
    <definedName name="BExCWTVKHIVCRHF8GC39KI58YM5K" localSheetId="14" hidden="1">#REF!</definedName>
    <definedName name="BExCWTVKHIVCRHF8GC39KI58YM5K" localSheetId="15" hidden="1">#REF!</definedName>
    <definedName name="BExCWTVKHIVCRHF8GC39KI58YM5K" hidden="1">#REF!</definedName>
    <definedName name="BExCX2KGRZBRVLZNM8SUSIE6A0RL" localSheetId="20" hidden="1">#REF!</definedName>
    <definedName name="BExCX2KGRZBRVLZNM8SUSIE6A0RL" localSheetId="18" hidden="1">#REF!</definedName>
    <definedName name="BExCX2KGRZBRVLZNM8SUSIE6A0RL" localSheetId="13" hidden="1">#REF!</definedName>
    <definedName name="BExCX2KGRZBRVLZNM8SUSIE6A0RL" localSheetId="14" hidden="1">#REF!</definedName>
    <definedName name="BExCX2KGRZBRVLZNM8SUSIE6A0RL" localSheetId="15" hidden="1">#REF!</definedName>
    <definedName name="BExCX2KGRZBRVLZNM8SUSIE6A0RL" hidden="1">#REF!</definedName>
    <definedName name="BExCX3X451T70LZ1VF95L7W4Y4TM" localSheetId="20" hidden="1">#REF!</definedName>
    <definedName name="BExCX3X451T70LZ1VF95L7W4Y4TM" localSheetId="18" hidden="1">#REF!</definedName>
    <definedName name="BExCX3X451T70LZ1VF95L7W4Y4TM" localSheetId="13" hidden="1">#REF!</definedName>
    <definedName name="BExCX3X451T70LZ1VF95L7W4Y4TM" localSheetId="14" hidden="1">#REF!</definedName>
    <definedName name="BExCX3X451T70LZ1VF95L7W4Y4TM" localSheetId="15" hidden="1">#REF!</definedName>
    <definedName name="BExCX3X451T70LZ1VF95L7W4Y4TM" hidden="1">#REF!</definedName>
    <definedName name="BExCX4NZ2N1OUGXM7EV0U7VULJMM" localSheetId="20" hidden="1">#REF!</definedName>
    <definedName name="BExCX4NZ2N1OUGXM7EV0U7VULJMM" localSheetId="18" hidden="1">#REF!</definedName>
    <definedName name="BExCX4NZ2N1OUGXM7EV0U7VULJMM" localSheetId="13" hidden="1">#REF!</definedName>
    <definedName name="BExCX4NZ2N1OUGXM7EV0U7VULJMM" localSheetId="14" hidden="1">#REF!</definedName>
    <definedName name="BExCX4NZ2N1OUGXM7EV0U7VULJMM" localSheetId="15" hidden="1">#REF!</definedName>
    <definedName name="BExCX4NZ2N1OUGXM7EV0U7VULJMM" hidden="1">#REF!</definedName>
    <definedName name="BExCXILMURGYMAH6N5LF5DV6K3GM" localSheetId="20" hidden="1">#REF!</definedName>
    <definedName name="BExCXILMURGYMAH6N5LF5DV6K3GM" localSheetId="18" hidden="1">#REF!</definedName>
    <definedName name="BExCXILMURGYMAH6N5LF5DV6K3GM" localSheetId="13" hidden="1">#REF!</definedName>
    <definedName name="BExCXILMURGYMAH6N5LF5DV6K3GM" localSheetId="14" hidden="1">#REF!</definedName>
    <definedName name="BExCXILMURGYMAH6N5LF5DV6K3GM" localSheetId="15" hidden="1">#REF!</definedName>
    <definedName name="BExCXILMURGYMAH6N5LF5DV6K3GM" hidden="1">#REF!</definedName>
    <definedName name="BExCXQUFBMXQ1650735H48B1AZT3" localSheetId="20" hidden="1">#REF!</definedName>
    <definedName name="BExCXQUFBMXQ1650735H48B1AZT3" localSheetId="18" hidden="1">#REF!</definedName>
    <definedName name="BExCXQUFBMXQ1650735H48B1AZT3" localSheetId="13" hidden="1">#REF!</definedName>
    <definedName name="BExCXQUFBMXQ1650735H48B1AZT3" localSheetId="14" hidden="1">#REF!</definedName>
    <definedName name="BExCXQUFBMXQ1650735H48B1AZT3" localSheetId="15" hidden="1">#REF!</definedName>
    <definedName name="BExCXQUFBMXQ1650735H48B1AZT3" hidden="1">#REF!</definedName>
    <definedName name="BExCXYSBKJ9SZQD7XS2WUS6SVBJO" localSheetId="20" hidden="1">#REF!</definedName>
    <definedName name="BExCXYSBKJ9SZQD7XS2WUS6SVBJO" localSheetId="18" hidden="1">#REF!</definedName>
    <definedName name="BExCXYSBKJ9SZQD7XS2WUS6SVBJO" localSheetId="13" hidden="1">#REF!</definedName>
    <definedName name="BExCXYSBKJ9SZQD7XS2WUS6SVBJO" localSheetId="14" hidden="1">#REF!</definedName>
    <definedName name="BExCXYSBKJ9SZQD7XS2WUS6SVBJO" localSheetId="15" hidden="1">#REF!</definedName>
    <definedName name="BExCXYSBKJ9SZQD7XS2WUS6SVBJO" hidden="1">#REF!</definedName>
    <definedName name="BExCXZ8DGK5ZE8467LFEHX6JNQHJ" localSheetId="20" hidden="1">#REF!</definedName>
    <definedName name="BExCXZ8DGK5ZE8467LFEHX6JNQHJ" localSheetId="18" hidden="1">#REF!</definedName>
    <definedName name="BExCXZ8DGK5ZE8467LFEHX6JNQHJ" localSheetId="13" hidden="1">#REF!</definedName>
    <definedName name="BExCXZ8DGK5ZE8467LFEHX6JNQHJ" localSheetId="14" hidden="1">#REF!</definedName>
    <definedName name="BExCXZ8DGK5ZE8467LFEHX6JNQHJ" localSheetId="15" hidden="1">#REF!</definedName>
    <definedName name="BExCXZ8DGK5ZE8467LFEHX6JNQHJ" hidden="1">#REF!</definedName>
    <definedName name="BExCY2DQO9VLA77Q7EG3T0XNXX4F" localSheetId="20" hidden="1">#REF!</definedName>
    <definedName name="BExCY2DQO9VLA77Q7EG3T0XNXX4F" localSheetId="18" hidden="1">#REF!</definedName>
    <definedName name="BExCY2DQO9VLA77Q7EG3T0XNXX4F" localSheetId="13" hidden="1">#REF!</definedName>
    <definedName name="BExCY2DQO9VLA77Q7EG3T0XNXX4F" localSheetId="14" hidden="1">#REF!</definedName>
    <definedName name="BExCY2DQO9VLA77Q7EG3T0XNXX4F" localSheetId="15" hidden="1">#REF!</definedName>
    <definedName name="BExCY2DQO9VLA77Q7EG3T0XNXX4F" hidden="1">#REF!</definedName>
    <definedName name="BExCY5Z7X93Z8XUOEASK50W08S36" localSheetId="20" hidden="1">#REF!</definedName>
    <definedName name="BExCY5Z7X93Z8XUOEASK50W08S36" localSheetId="18" hidden="1">#REF!</definedName>
    <definedName name="BExCY5Z7X93Z8XUOEASK50W08S36" localSheetId="13" hidden="1">#REF!</definedName>
    <definedName name="BExCY5Z7X93Z8XUOEASK50W08S36" localSheetId="14" hidden="1">#REF!</definedName>
    <definedName name="BExCY5Z7X93Z8XUOEASK50W08S36" localSheetId="15" hidden="1">#REF!</definedName>
    <definedName name="BExCY5Z7X93Z8XUOEASK50W08S36" hidden="1">#REF!</definedName>
    <definedName name="BExCY6VMJ68MX3C981R5Q0BX5791" localSheetId="20" hidden="1">#REF!</definedName>
    <definedName name="BExCY6VMJ68MX3C981R5Q0BX5791" localSheetId="18" hidden="1">#REF!</definedName>
    <definedName name="BExCY6VMJ68MX3C981R5Q0BX5791" localSheetId="13" hidden="1">#REF!</definedName>
    <definedName name="BExCY6VMJ68MX3C981R5Q0BX5791" localSheetId="14" hidden="1">#REF!</definedName>
    <definedName name="BExCY6VMJ68MX3C981R5Q0BX5791" localSheetId="15" hidden="1">#REF!</definedName>
    <definedName name="BExCY6VMJ68MX3C981R5Q0BX5791" hidden="1">#REF!</definedName>
    <definedName name="BExCYAH2SAZCPW6XCB7V7PMMCAWO" localSheetId="20" hidden="1">#REF!</definedName>
    <definedName name="BExCYAH2SAZCPW6XCB7V7PMMCAWO" localSheetId="18" hidden="1">#REF!</definedName>
    <definedName name="BExCYAH2SAZCPW6XCB7V7PMMCAWO" localSheetId="13" hidden="1">#REF!</definedName>
    <definedName name="BExCYAH2SAZCPW6XCB7V7PMMCAWO" localSheetId="14" hidden="1">#REF!</definedName>
    <definedName name="BExCYAH2SAZCPW6XCB7V7PMMCAWO" localSheetId="15" hidden="1">#REF!</definedName>
    <definedName name="BExCYAH2SAZCPW6XCB7V7PMMCAWO" hidden="1">#REF!</definedName>
    <definedName name="BExCYDGYM1UGUNTB331L2E4L5F34" localSheetId="20" hidden="1">#REF!</definedName>
    <definedName name="BExCYDGYM1UGUNTB331L2E4L5F34" localSheetId="18" hidden="1">#REF!</definedName>
    <definedName name="BExCYDGYM1UGUNTB331L2E4L5F34" localSheetId="13" hidden="1">#REF!</definedName>
    <definedName name="BExCYDGYM1UGUNTB331L2E4L5F34" localSheetId="14" hidden="1">#REF!</definedName>
    <definedName name="BExCYDGYM1UGUNTB331L2E4L5F34" localSheetId="15" hidden="1">#REF!</definedName>
    <definedName name="BExCYDGYM1UGUNTB331L2E4L5F34" hidden="1">#REF!</definedName>
    <definedName name="BExCYN7KCKU1F6EXMNPQPTKNOT6A" localSheetId="20" hidden="1">#REF!</definedName>
    <definedName name="BExCYN7KCKU1F6EXMNPQPTKNOT6A" localSheetId="18" hidden="1">#REF!</definedName>
    <definedName name="BExCYN7KCKU1F6EXMNPQPTKNOT6A" localSheetId="13" hidden="1">#REF!</definedName>
    <definedName name="BExCYN7KCKU1F6EXMNPQPTKNOT6A" localSheetId="14" hidden="1">#REF!</definedName>
    <definedName name="BExCYN7KCKU1F6EXMNPQPTKNOT6A" localSheetId="15" hidden="1">#REF!</definedName>
    <definedName name="BExCYN7KCKU1F6EXMNPQPTKNOT6A" hidden="1">#REF!</definedName>
    <definedName name="BExCYPRC5HJE6N2XQTHCT6NXGP8N" localSheetId="20" hidden="1">#REF!</definedName>
    <definedName name="BExCYPRC5HJE6N2XQTHCT6NXGP8N" localSheetId="18" hidden="1">#REF!</definedName>
    <definedName name="BExCYPRC5HJE6N2XQTHCT6NXGP8N" localSheetId="13" hidden="1">#REF!</definedName>
    <definedName name="BExCYPRC5HJE6N2XQTHCT6NXGP8N" localSheetId="14" hidden="1">#REF!</definedName>
    <definedName name="BExCYPRC5HJE6N2XQTHCT6NXGP8N" localSheetId="15" hidden="1">#REF!</definedName>
    <definedName name="BExCYPRC5HJE6N2XQTHCT6NXGP8N" hidden="1">#REF!</definedName>
    <definedName name="BExCYQCX9ES8ZWW2L35B12WDNT73" localSheetId="20" hidden="1">#REF!</definedName>
    <definedName name="BExCYQCX9ES8ZWW2L35B12WDNT73" localSheetId="18" hidden="1">#REF!</definedName>
    <definedName name="BExCYQCX9ES8ZWW2L35B12WDNT73" localSheetId="13" hidden="1">#REF!</definedName>
    <definedName name="BExCYQCX9ES8ZWW2L35B12WDNT73" localSheetId="14" hidden="1">#REF!</definedName>
    <definedName name="BExCYQCX9ES8ZWW2L35B12WDNT73" localSheetId="15" hidden="1">#REF!</definedName>
    <definedName name="BExCYQCX9ES8ZWW2L35B12WDNT73" hidden="1">#REF!</definedName>
    <definedName name="BExCYSLQY2CYU7DQ3QI07UGGS6OW" localSheetId="20" hidden="1">#REF!</definedName>
    <definedName name="BExCYSLQY2CYU7DQ3QI07UGGS6OW" localSheetId="18" hidden="1">#REF!</definedName>
    <definedName name="BExCYSLQY2CYU7DQ3QI07UGGS6OW" localSheetId="13" hidden="1">#REF!</definedName>
    <definedName name="BExCYSLQY2CYU7DQ3QI07UGGS6OW" localSheetId="14" hidden="1">#REF!</definedName>
    <definedName name="BExCYSLQY2CYU7DQ3QI07UGGS6OW" localSheetId="15" hidden="1">#REF!</definedName>
    <definedName name="BExCYSLQY2CYU7DQ3QI07UGGS6OW" hidden="1">#REF!</definedName>
    <definedName name="BExCYUK0I3UEXZNFDW71G6Z6D8XR" localSheetId="20" hidden="1">#REF!</definedName>
    <definedName name="BExCYUK0I3UEXZNFDW71G6Z6D8XR" localSheetId="18" hidden="1">#REF!</definedName>
    <definedName name="BExCYUK0I3UEXZNFDW71G6Z6D8XR" localSheetId="13" hidden="1">#REF!</definedName>
    <definedName name="BExCYUK0I3UEXZNFDW71G6Z6D8XR" localSheetId="14" hidden="1">#REF!</definedName>
    <definedName name="BExCYUK0I3UEXZNFDW71G6Z6D8XR" localSheetId="15" hidden="1">#REF!</definedName>
    <definedName name="BExCYUK0I3UEXZNFDW71G6Z6D8XR" hidden="1">#REF!</definedName>
    <definedName name="BExCZFZCXMLY5DWESYJ9NGTJYQ8M" localSheetId="20" hidden="1">#REF!</definedName>
    <definedName name="BExCZFZCXMLY5DWESYJ9NGTJYQ8M" localSheetId="18" hidden="1">#REF!</definedName>
    <definedName name="BExCZFZCXMLY5DWESYJ9NGTJYQ8M" localSheetId="13" hidden="1">#REF!</definedName>
    <definedName name="BExCZFZCXMLY5DWESYJ9NGTJYQ8M" localSheetId="14" hidden="1">#REF!</definedName>
    <definedName name="BExCZFZCXMLY5DWESYJ9NGTJYQ8M" localSheetId="15" hidden="1">#REF!</definedName>
    <definedName name="BExCZFZCXMLY5DWESYJ9NGTJYQ8M" hidden="1">#REF!</definedName>
    <definedName name="BExCZJ4P8WS0BDT31WDXI0ROE7D6" localSheetId="20" hidden="1">#REF!</definedName>
    <definedName name="BExCZJ4P8WS0BDT31WDXI0ROE7D6" localSheetId="18" hidden="1">#REF!</definedName>
    <definedName name="BExCZJ4P8WS0BDT31WDXI0ROE7D6" localSheetId="13" hidden="1">#REF!</definedName>
    <definedName name="BExCZJ4P8WS0BDT31WDXI0ROE7D6" localSheetId="14" hidden="1">#REF!</definedName>
    <definedName name="BExCZJ4P8WS0BDT31WDXI0ROE7D6" localSheetId="15" hidden="1">#REF!</definedName>
    <definedName name="BExCZJ4P8WS0BDT31WDXI0ROE7D6" hidden="1">#REF!</definedName>
    <definedName name="BExCZKH6NI0EE02L995IFVBD1J59" localSheetId="20" hidden="1">#REF!</definedName>
    <definedName name="BExCZKH6NI0EE02L995IFVBD1J59" localSheetId="18" hidden="1">#REF!</definedName>
    <definedName name="BExCZKH6NI0EE02L995IFVBD1J59" localSheetId="13" hidden="1">#REF!</definedName>
    <definedName name="BExCZKH6NI0EE02L995IFVBD1J59" localSheetId="14" hidden="1">#REF!</definedName>
    <definedName name="BExCZKH6NI0EE02L995IFVBD1J59" localSheetId="15" hidden="1">#REF!</definedName>
    <definedName name="BExCZKH6NI0EE02L995IFVBD1J59" hidden="1">#REF!</definedName>
    <definedName name="BExCZNRWARGGHWLSC1PEDZFLF3JV" localSheetId="20" hidden="1">#REF!</definedName>
    <definedName name="BExCZNRWARGGHWLSC1PEDZFLF3JV" localSheetId="18" hidden="1">#REF!</definedName>
    <definedName name="BExCZNRWARGGHWLSC1PEDZFLF3JV" localSheetId="13" hidden="1">#REF!</definedName>
    <definedName name="BExCZNRWARGGHWLSC1PEDZFLF3JV" localSheetId="14" hidden="1">#REF!</definedName>
    <definedName name="BExCZNRWARGGHWLSC1PEDZFLF3JV" localSheetId="15" hidden="1">#REF!</definedName>
    <definedName name="BExCZNRWARGGHWLSC1PEDZFLF3JV" hidden="1">#REF!</definedName>
    <definedName name="BExCZP9TBB61HISZ2U5QMQSO2LBE" localSheetId="20" hidden="1">#REF!</definedName>
    <definedName name="BExCZP9TBB61HISZ2U5QMQSO2LBE" localSheetId="18" hidden="1">#REF!</definedName>
    <definedName name="BExCZP9TBB61HISZ2U5QMQSO2LBE" localSheetId="13" hidden="1">#REF!</definedName>
    <definedName name="BExCZP9TBB61HISZ2U5QMQSO2LBE" localSheetId="14" hidden="1">#REF!</definedName>
    <definedName name="BExCZP9TBB61HISZ2U5QMQSO2LBE" localSheetId="15" hidden="1">#REF!</definedName>
    <definedName name="BExCZP9TBB61HISZ2U5QMQSO2LBE" hidden="1">#REF!</definedName>
    <definedName name="BExCZUD9FEOJBKDJ51Z3JON9LKJ8" localSheetId="20" hidden="1">#REF!</definedName>
    <definedName name="BExCZUD9FEOJBKDJ51Z3JON9LKJ8" localSheetId="18" hidden="1">#REF!</definedName>
    <definedName name="BExCZUD9FEOJBKDJ51Z3JON9LKJ8" localSheetId="13" hidden="1">#REF!</definedName>
    <definedName name="BExCZUD9FEOJBKDJ51Z3JON9LKJ8" localSheetId="14" hidden="1">#REF!</definedName>
    <definedName name="BExCZUD9FEOJBKDJ51Z3JON9LKJ8" localSheetId="15" hidden="1">#REF!</definedName>
    <definedName name="BExCZUD9FEOJBKDJ51Z3JON9LKJ8" hidden="1">#REF!</definedName>
    <definedName name="BExD0AUOVQT3UL53T2KUVJNGD0QF" localSheetId="20" hidden="1">#REF!</definedName>
    <definedName name="BExD0AUOVQT3UL53T2KUVJNGD0QF" localSheetId="18" hidden="1">#REF!</definedName>
    <definedName name="BExD0AUOVQT3UL53T2KUVJNGD0QF" localSheetId="13" hidden="1">#REF!</definedName>
    <definedName name="BExD0AUOVQT3UL53T2KUVJNGD0QF" localSheetId="14" hidden="1">#REF!</definedName>
    <definedName name="BExD0AUOVQT3UL53T2KUVJNGD0QF" localSheetId="15" hidden="1">#REF!</definedName>
    <definedName name="BExD0AUOVQT3UL53T2KUVJNGD0QF" hidden="1">#REF!</definedName>
    <definedName name="BExD0HALIN0JR4JTPGDEVAEE5EX5" localSheetId="20" hidden="1">#REF!</definedName>
    <definedName name="BExD0HALIN0JR4JTPGDEVAEE5EX5" localSheetId="18" hidden="1">#REF!</definedName>
    <definedName name="BExD0HALIN0JR4JTPGDEVAEE5EX5" localSheetId="13" hidden="1">#REF!</definedName>
    <definedName name="BExD0HALIN0JR4JTPGDEVAEE5EX5" localSheetId="14" hidden="1">#REF!</definedName>
    <definedName name="BExD0HALIN0JR4JTPGDEVAEE5EX5" localSheetId="15" hidden="1">#REF!</definedName>
    <definedName name="BExD0HALIN0JR4JTPGDEVAEE5EX5" hidden="1">#REF!</definedName>
    <definedName name="BExD0LCCDPG16YLY5WQSZF1XI5DA" localSheetId="20" hidden="1">#REF!</definedName>
    <definedName name="BExD0LCCDPG16YLY5WQSZF1XI5DA" localSheetId="18" hidden="1">#REF!</definedName>
    <definedName name="BExD0LCCDPG16YLY5WQSZF1XI5DA" localSheetId="13" hidden="1">#REF!</definedName>
    <definedName name="BExD0LCCDPG16YLY5WQSZF1XI5DA" localSheetId="14" hidden="1">#REF!</definedName>
    <definedName name="BExD0LCCDPG16YLY5WQSZF1XI5DA" localSheetId="15" hidden="1">#REF!</definedName>
    <definedName name="BExD0LCCDPG16YLY5WQSZF1XI5DA" hidden="1">#REF!</definedName>
    <definedName name="BExD0RMWSB4TRECEHTH6NN4K9DFZ" localSheetId="20" hidden="1">#REF!</definedName>
    <definedName name="BExD0RMWSB4TRECEHTH6NN4K9DFZ" localSheetId="18" hidden="1">#REF!</definedName>
    <definedName name="BExD0RMWSB4TRECEHTH6NN4K9DFZ" localSheetId="13" hidden="1">#REF!</definedName>
    <definedName name="BExD0RMWSB4TRECEHTH6NN4K9DFZ" localSheetId="14" hidden="1">#REF!</definedName>
    <definedName name="BExD0RMWSB4TRECEHTH6NN4K9DFZ" localSheetId="15" hidden="1">#REF!</definedName>
    <definedName name="BExD0RMWSB4TRECEHTH6NN4K9DFZ" hidden="1">#REF!</definedName>
    <definedName name="BExD0U6KG10QGVDI1XSHK0J10A2V" localSheetId="20" hidden="1">#REF!</definedName>
    <definedName name="BExD0U6KG10QGVDI1XSHK0J10A2V" localSheetId="18" hidden="1">#REF!</definedName>
    <definedName name="BExD0U6KG10QGVDI1XSHK0J10A2V" localSheetId="13" hidden="1">#REF!</definedName>
    <definedName name="BExD0U6KG10QGVDI1XSHK0J10A2V" localSheetId="14" hidden="1">#REF!</definedName>
    <definedName name="BExD0U6KG10QGVDI1XSHK0J10A2V" localSheetId="15" hidden="1">#REF!</definedName>
    <definedName name="BExD0U6KG10QGVDI1XSHK0J10A2V" hidden="1">#REF!</definedName>
    <definedName name="BExD0WQ6EQ2G82IAJI3FDQKGZH18" localSheetId="20" hidden="1">#REF!</definedName>
    <definedName name="BExD0WQ6EQ2G82IAJI3FDQKGZH18" localSheetId="18" hidden="1">#REF!</definedName>
    <definedName name="BExD0WQ6EQ2G82IAJI3FDQKGZH18" localSheetId="13" hidden="1">#REF!</definedName>
    <definedName name="BExD0WQ6EQ2G82IAJI3FDQKGZH18" localSheetId="14" hidden="1">#REF!</definedName>
    <definedName name="BExD0WQ6EQ2G82IAJI3FDQKGZH18" localSheetId="15" hidden="1">#REF!</definedName>
    <definedName name="BExD0WQ6EQ2G82IAJI3FDQKGZH18" hidden="1">#REF!</definedName>
    <definedName name="BExD13RUIBGRXDL4QDZ305UKUR12" localSheetId="20" hidden="1">#REF!</definedName>
    <definedName name="BExD13RUIBGRXDL4QDZ305UKUR12" localSheetId="18" hidden="1">#REF!</definedName>
    <definedName name="BExD13RUIBGRXDL4QDZ305UKUR12" localSheetId="13" hidden="1">#REF!</definedName>
    <definedName name="BExD13RUIBGRXDL4QDZ305UKUR12" localSheetId="14" hidden="1">#REF!</definedName>
    <definedName name="BExD13RUIBGRXDL4QDZ305UKUR12" localSheetId="15" hidden="1">#REF!</definedName>
    <definedName name="BExD13RUIBGRXDL4QDZ305UKUR12" hidden="1">#REF!</definedName>
    <definedName name="BExD14DETV5R4OOTMAXD5NAKWRO3" localSheetId="20" hidden="1">#REF!</definedName>
    <definedName name="BExD14DETV5R4OOTMAXD5NAKWRO3" localSheetId="18" hidden="1">#REF!</definedName>
    <definedName name="BExD14DETV5R4OOTMAXD5NAKWRO3" localSheetId="13" hidden="1">#REF!</definedName>
    <definedName name="BExD14DETV5R4OOTMAXD5NAKWRO3" localSheetId="14" hidden="1">#REF!</definedName>
    <definedName name="BExD14DETV5R4OOTMAXD5NAKWRO3" localSheetId="15" hidden="1">#REF!</definedName>
    <definedName name="BExD14DETV5R4OOTMAXD5NAKWRO3" hidden="1">#REF!</definedName>
    <definedName name="BExD1MI40YRCBI7KT4S9YHQJUO06" localSheetId="20" hidden="1">#REF!</definedName>
    <definedName name="BExD1MI40YRCBI7KT4S9YHQJUO06" localSheetId="18" hidden="1">#REF!</definedName>
    <definedName name="BExD1MI40YRCBI7KT4S9YHQJUO06" localSheetId="13" hidden="1">#REF!</definedName>
    <definedName name="BExD1MI40YRCBI7KT4S9YHQJUO06" localSheetId="14" hidden="1">#REF!</definedName>
    <definedName name="BExD1MI40YRCBI7KT4S9YHQJUO06" localSheetId="15" hidden="1">#REF!</definedName>
    <definedName name="BExD1MI40YRCBI7KT4S9YHQJUO06" hidden="1">#REF!</definedName>
    <definedName name="BExD1OAU9OXQAZA4D70HP72CU6GB" localSheetId="20" hidden="1">#REF!</definedName>
    <definedName name="BExD1OAU9OXQAZA4D70HP72CU6GB" localSheetId="18" hidden="1">#REF!</definedName>
    <definedName name="BExD1OAU9OXQAZA4D70HP72CU6GB" localSheetId="13" hidden="1">#REF!</definedName>
    <definedName name="BExD1OAU9OXQAZA4D70HP72CU6GB" localSheetId="14" hidden="1">#REF!</definedName>
    <definedName name="BExD1OAU9OXQAZA4D70HP72CU6GB" localSheetId="15" hidden="1">#REF!</definedName>
    <definedName name="BExD1OAU9OXQAZA4D70HP72CU6GB" hidden="1">#REF!</definedName>
    <definedName name="BExD1T8WPV0G6YOX7WMAIZD8XNBK" localSheetId="20" hidden="1">#REF!</definedName>
    <definedName name="BExD1T8WPV0G6YOX7WMAIZD8XNBK" localSheetId="18" hidden="1">#REF!</definedName>
    <definedName name="BExD1T8WPV0G6YOX7WMAIZD8XNBK" localSheetId="13" hidden="1">#REF!</definedName>
    <definedName name="BExD1T8WPV0G6YOX7WMAIZD8XNBK" localSheetId="14" hidden="1">#REF!</definedName>
    <definedName name="BExD1T8WPV0G6YOX7WMAIZD8XNBK" localSheetId="15" hidden="1">#REF!</definedName>
    <definedName name="BExD1T8WPV0G6YOX7WMAIZD8XNBK" hidden="1">#REF!</definedName>
    <definedName name="BExD1Y1JV61416YA1XRQHKWPZIE7" localSheetId="20" hidden="1">#REF!</definedName>
    <definedName name="BExD1Y1JV61416YA1XRQHKWPZIE7" localSheetId="18" hidden="1">#REF!</definedName>
    <definedName name="BExD1Y1JV61416YA1XRQHKWPZIE7" localSheetId="13" hidden="1">#REF!</definedName>
    <definedName name="BExD1Y1JV61416YA1XRQHKWPZIE7" localSheetId="14" hidden="1">#REF!</definedName>
    <definedName name="BExD1Y1JV61416YA1XRQHKWPZIE7" localSheetId="15" hidden="1">#REF!</definedName>
    <definedName name="BExD1Y1JV61416YA1XRQHKWPZIE7" hidden="1">#REF!</definedName>
    <definedName name="BExD2CFHIRMBKN5KXE5QP4XXEWFS" localSheetId="20" hidden="1">#REF!</definedName>
    <definedName name="BExD2CFHIRMBKN5KXE5QP4XXEWFS" localSheetId="18" hidden="1">#REF!</definedName>
    <definedName name="BExD2CFHIRMBKN5KXE5QP4XXEWFS" localSheetId="13" hidden="1">#REF!</definedName>
    <definedName name="BExD2CFHIRMBKN5KXE5QP4XXEWFS" localSheetId="14" hidden="1">#REF!</definedName>
    <definedName name="BExD2CFHIRMBKN5KXE5QP4XXEWFS" localSheetId="15" hidden="1">#REF!</definedName>
    <definedName name="BExD2CFHIRMBKN5KXE5QP4XXEWFS" hidden="1">#REF!</definedName>
    <definedName name="BExD2DMHH1HWXQ9W0YYMDP8AAX8Q" localSheetId="20" hidden="1">#REF!</definedName>
    <definedName name="BExD2DMHH1HWXQ9W0YYMDP8AAX8Q" localSheetId="18" hidden="1">#REF!</definedName>
    <definedName name="BExD2DMHH1HWXQ9W0YYMDP8AAX8Q" localSheetId="13" hidden="1">#REF!</definedName>
    <definedName name="BExD2DMHH1HWXQ9W0YYMDP8AAX8Q" localSheetId="14" hidden="1">#REF!</definedName>
    <definedName name="BExD2DMHH1HWXQ9W0YYMDP8AAX8Q" localSheetId="15" hidden="1">#REF!</definedName>
    <definedName name="BExD2DMHH1HWXQ9W0YYMDP8AAX8Q" hidden="1">#REF!</definedName>
    <definedName name="BExD2HTPC7IWBAU6OSQ67MQA8BYZ" localSheetId="20" hidden="1">#REF!</definedName>
    <definedName name="BExD2HTPC7IWBAU6OSQ67MQA8BYZ" localSheetId="18" hidden="1">#REF!</definedName>
    <definedName name="BExD2HTPC7IWBAU6OSQ67MQA8BYZ" localSheetId="13" hidden="1">#REF!</definedName>
    <definedName name="BExD2HTPC7IWBAU6OSQ67MQA8BYZ" localSheetId="14" hidden="1">#REF!</definedName>
    <definedName name="BExD2HTPC7IWBAU6OSQ67MQA8BYZ" localSheetId="15" hidden="1">#REF!</definedName>
    <definedName name="BExD2HTPC7IWBAU6OSQ67MQA8BYZ" hidden="1">#REF!</definedName>
    <definedName name="BExD2PWTVQ2CXNG6B7UDL8FIMXBH" localSheetId="20" hidden="1">#REF!</definedName>
    <definedName name="BExD2PWTVQ2CXNG6B7UDL8FIMXBH" localSheetId="18" hidden="1">#REF!</definedName>
    <definedName name="BExD2PWTVQ2CXNG6B7UDL8FIMXBH" localSheetId="13" hidden="1">#REF!</definedName>
    <definedName name="BExD2PWTVQ2CXNG6B7UDL8FIMXBH" localSheetId="14" hidden="1">#REF!</definedName>
    <definedName name="BExD2PWTVQ2CXNG6B7UDL8FIMXBH" localSheetId="15" hidden="1">#REF!</definedName>
    <definedName name="BExD2PWTVQ2CXNG6B7UDL8FIMXBH" hidden="1">#REF!</definedName>
    <definedName name="BExD2X9AQ03EX1AVVX44CXLXRPTI" localSheetId="20" hidden="1">#REF!</definedName>
    <definedName name="BExD2X9AQ03EX1AVVX44CXLXRPTI" localSheetId="18" hidden="1">#REF!</definedName>
    <definedName name="BExD2X9AQ03EX1AVVX44CXLXRPTI" localSheetId="13" hidden="1">#REF!</definedName>
    <definedName name="BExD2X9AQ03EX1AVVX44CXLXRPTI" localSheetId="14" hidden="1">#REF!</definedName>
    <definedName name="BExD2X9AQ03EX1AVVX44CXLXRPTI" localSheetId="15" hidden="1">#REF!</definedName>
    <definedName name="BExD2X9AQ03EX1AVVX44CXLXRPTI" hidden="1">#REF!</definedName>
    <definedName name="BExD2ZNL9MWJOEL2575KJZBDP2A6" localSheetId="20" hidden="1">#REF!</definedName>
    <definedName name="BExD2ZNL9MWJOEL2575KJZBDP2A6" localSheetId="18" hidden="1">#REF!</definedName>
    <definedName name="BExD2ZNL9MWJOEL2575KJZBDP2A6" localSheetId="13" hidden="1">#REF!</definedName>
    <definedName name="BExD2ZNL9MWJOEL2575KJZBDP2A6" localSheetId="14" hidden="1">#REF!</definedName>
    <definedName name="BExD2ZNL9MWJOEL2575KJZBDP2A6" localSheetId="15" hidden="1">#REF!</definedName>
    <definedName name="BExD2ZNL9MWJOEL2575KJZBDP2A6" hidden="1">#REF!</definedName>
    <definedName name="BExD34G79JRMB8BZRVN81P1H9MSB" localSheetId="20" hidden="1">#REF!</definedName>
    <definedName name="BExD34G79JRMB8BZRVN81P1H9MSB" localSheetId="18" hidden="1">#REF!</definedName>
    <definedName name="BExD34G79JRMB8BZRVN81P1H9MSB" localSheetId="13" hidden="1">#REF!</definedName>
    <definedName name="BExD34G79JRMB8BZRVN81P1H9MSB" localSheetId="14" hidden="1">#REF!</definedName>
    <definedName name="BExD34G79JRMB8BZRVN81P1H9MSB" localSheetId="15" hidden="1">#REF!</definedName>
    <definedName name="BExD34G79JRMB8BZRVN81P1H9MSB" hidden="1">#REF!</definedName>
    <definedName name="BExD35CL2NULPPEHAM954ETQIJA2" localSheetId="20" hidden="1">#REF!</definedName>
    <definedName name="BExD35CL2NULPPEHAM954ETQIJA2" localSheetId="18" hidden="1">#REF!</definedName>
    <definedName name="BExD35CL2NULPPEHAM954ETQIJA2" localSheetId="13" hidden="1">#REF!</definedName>
    <definedName name="BExD35CL2NULPPEHAM954ETQIJA2" localSheetId="14" hidden="1">#REF!</definedName>
    <definedName name="BExD35CL2NULPPEHAM954ETQIJA2" localSheetId="15" hidden="1">#REF!</definedName>
    <definedName name="BExD35CL2NULPPEHAM954ETQIJA2" hidden="1">#REF!</definedName>
    <definedName name="BExD363H2VGFIQUCE6LS4AC5J0ZT" localSheetId="20" hidden="1">#REF!</definedName>
    <definedName name="BExD363H2VGFIQUCE6LS4AC5J0ZT" localSheetId="18" hidden="1">#REF!</definedName>
    <definedName name="BExD363H2VGFIQUCE6LS4AC5J0ZT" localSheetId="13" hidden="1">#REF!</definedName>
    <definedName name="BExD363H2VGFIQUCE6LS4AC5J0ZT" localSheetId="14" hidden="1">#REF!</definedName>
    <definedName name="BExD363H2VGFIQUCE6LS4AC5J0ZT" localSheetId="15" hidden="1">#REF!</definedName>
    <definedName name="BExD363H2VGFIQUCE6LS4AC5J0ZT" hidden="1">#REF!</definedName>
    <definedName name="BExD3A588E939V61P1XEW0FI5Q0S" localSheetId="20" hidden="1">#REF!</definedName>
    <definedName name="BExD3A588E939V61P1XEW0FI5Q0S" localSheetId="18" hidden="1">#REF!</definedName>
    <definedName name="BExD3A588E939V61P1XEW0FI5Q0S" localSheetId="13" hidden="1">#REF!</definedName>
    <definedName name="BExD3A588E939V61P1XEW0FI5Q0S" localSheetId="14" hidden="1">#REF!</definedName>
    <definedName name="BExD3A588E939V61P1XEW0FI5Q0S" localSheetId="15" hidden="1">#REF!</definedName>
    <definedName name="BExD3A588E939V61P1XEW0FI5Q0S" hidden="1">#REF!</definedName>
    <definedName name="BExD3CJJDKVR9M18XI3WDZH80WL6" localSheetId="20" hidden="1">#REF!</definedName>
    <definedName name="BExD3CJJDKVR9M18XI3WDZH80WL6" localSheetId="18" hidden="1">#REF!</definedName>
    <definedName name="BExD3CJJDKVR9M18XI3WDZH80WL6" localSheetId="13" hidden="1">#REF!</definedName>
    <definedName name="BExD3CJJDKVR9M18XI3WDZH80WL6" localSheetId="14" hidden="1">#REF!</definedName>
    <definedName name="BExD3CJJDKVR9M18XI3WDZH80WL6" localSheetId="15" hidden="1">#REF!</definedName>
    <definedName name="BExD3CJJDKVR9M18XI3WDZH80WL6" hidden="1">#REF!</definedName>
    <definedName name="BExD3ESD9WYJIB3TRDPJ1CKXRAVL" localSheetId="20" hidden="1">#REF!</definedName>
    <definedName name="BExD3ESD9WYJIB3TRDPJ1CKXRAVL" localSheetId="18" hidden="1">#REF!</definedName>
    <definedName name="BExD3ESD9WYJIB3TRDPJ1CKXRAVL" localSheetId="13" hidden="1">#REF!</definedName>
    <definedName name="BExD3ESD9WYJIB3TRDPJ1CKXRAVL" localSheetId="14" hidden="1">#REF!</definedName>
    <definedName name="BExD3ESD9WYJIB3TRDPJ1CKXRAVL" localSheetId="15" hidden="1">#REF!</definedName>
    <definedName name="BExD3ESD9WYJIB3TRDPJ1CKXRAVL" hidden="1">#REF!</definedName>
    <definedName name="BExD3F368X5S25MWSUNIV57RDB57" localSheetId="20" hidden="1">#REF!</definedName>
    <definedName name="BExD3F368X5S25MWSUNIV57RDB57" localSheetId="18" hidden="1">#REF!</definedName>
    <definedName name="BExD3F368X5S25MWSUNIV57RDB57" localSheetId="13" hidden="1">#REF!</definedName>
    <definedName name="BExD3F368X5S25MWSUNIV57RDB57" localSheetId="14" hidden="1">#REF!</definedName>
    <definedName name="BExD3F368X5S25MWSUNIV57RDB57" localSheetId="15" hidden="1">#REF!</definedName>
    <definedName name="BExD3F368X5S25MWSUNIV57RDB57" hidden="1">#REF!</definedName>
    <definedName name="BExD3I8JTNF4LTMFY6GRVDJ6VLGG" localSheetId="20" hidden="1">#REF!</definedName>
    <definedName name="BExD3I8JTNF4LTMFY6GRVDJ6VLGG" localSheetId="18" hidden="1">#REF!</definedName>
    <definedName name="BExD3I8JTNF4LTMFY6GRVDJ6VLGG" localSheetId="13" hidden="1">#REF!</definedName>
    <definedName name="BExD3I8JTNF4LTMFY6GRVDJ6VLGG" localSheetId="14" hidden="1">#REF!</definedName>
    <definedName name="BExD3I8JTNF4LTMFY6GRVDJ6VLGG" localSheetId="15" hidden="1">#REF!</definedName>
    <definedName name="BExD3I8JTNF4LTMFY6GRVDJ6VLGG" hidden="1">#REF!</definedName>
    <definedName name="BExD3IJ5IT335SOSNV9L85WKAOSI" localSheetId="20" hidden="1">#REF!</definedName>
    <definedName name="BExD3IJ5IT335SOSNV9L85WKAOSI" localSheetId="18" hidden="1">#REF!</definedName>
    <definedName name="BExD3IJ5IT335SOSNV9L85WKAOSI" localSheetId="13" hidden="1">#REF!</definedName>
    <definedName name="BExD3IJ5IT335SOSNV9L85WKAOSI" localSheetId="14" hidden="1">#REF!</definedName>
    <definedName name="BExD3IJ5IT335SOSNV9L85WKAOSI" localSheetId="15" hidden="1">#REF!</definedName>
    <definedName name="BExD3IJ5IT335SOSNV9L85WKAOSI" hidden="1">#REF!</definedName>
    <definedName name="BExD3KBVUY57GMMQTOFEU6S6G1AY" localSheetId="20" hidden="1">#REF!</definedName>
    <definedName name="BExD3KBVUY57GMMQTOFEU6S6G1AY" localSheetId="18" hidden="1">#REF!</definedName>
    <definedName name="BExD3KBVUY57GMMQTOFEU6S6G1AY" localSheetId="13" hidden="1">#REF!</definedName>
    <definedName name="BExD3KBVUY57GMMQTOFEU6S6G1AY" localSheetId="14" hidden="1">#REF!</definedName>
    <definedName name="BExD3KBVUY57GMMQTOFEU6S6G1AY" localSheetId="15" hidden="1">#REF!</definedName>
    <definedName name="BExD3KBVUY57GMMQTOFEU6S6G1AY" hidden="1">#REF!</definedName>
    <definedName name="BExD3NMR7AW2Z6V8SC79VQR37NA6" localSheetId="20" hidden="1">#REF!</definedName>
    <definedName name="BExD3NMR7AW2Z6V8SC79VQR37NA6" localSheetId="18" hidden="1">#REF!</definedName>
    <definedName name="BExD3NMR7AW2Z6V8SC79VQR37NA6" localSheetId="13" hidden="1">#REF!</definedName>
    <definedName name="BExD3NMR7AW2Z6V8SC79VQR37NA6" localSheetId="14" hidden="1">#REF!</definedName>
    <definedName name="BExD3NMR7AW2Z6V8SC79VQR37NA6" localSheetId="15" hidden="1">#REF!</definedName>
    <definedName name="BExD3NMR7AW2Z6V8SC79VQR37NA6" hidden="1">#REF!</definedName>
    <definedName name="BExD3QXA2UQ2W4N7NYLUEOG40BZB" localSheetId="20" hidden="1">#REF!</definedName>
    <definedName name="BExD3QXA2UQ2W4N7NYLUEOG40BZB" localSheetId="18" hidden="1">#REF!</definedName>
    <definedName name="BExD3QXA2UQ2W4N7NYLUEOG40BZB" localSheetId="13" hidden="1">#REF!</definedName>
    <definedName name="BExD3QXA2UQ2W4N7NYLUEOG40BZB" localSheetId="14" hidden="1">#REF!</definedName>
    <definedName name="BExD3QXA2UQ2W4N7NYLUEOG40BZB" localSheetId="15" hidden="1">#REF!</definedName>
    <definedName name="BExD3QXA2UQ2W4N7NYLUEOG40BZB" hidden="1">#REF!</definedName>
    <definedName name="BExD3U2N041TEJ7GCN005UTPHNXY" localSheetId="20" hidden="1">#REF!</definedName>
    <definedName name="BExD3U2N041TEJ7GCN005UTPHNXY" localSheetId="18" hidden="1">#REF!</definedName>
    <definedName name="BExD3U2N041TEJ7GCN005UTPHNXY" localSheetId="13" hidden="1">#REF!</definedName>
    <definedName name="BExD3U2N041TEJ7GCN005UTPHNXY" localSheetId="14" hidden="1">#REF!</definedName>
    <definedName name="BExD3U2N041TEJ7GCN005UTPHNXY" localSheetId="15" hidden="1">#REF!</definedName>
    <definedName name="BExD3U2N041TEJ7GCN005UTPHNXY" hidden="1">#REF!</definedName>
    <definedName name="BExD3VPY5VEI1LLQ4I16T16251DT" localSheetId="20" hidden="1">#REF!</definedName>
    <definedName name="BExD3VPY5VEI1LLQ4I16T16251DT" localSheetId="18" hidden="1">#REF!</definedName>
    <definedName name="BExD3VPY5VEI1LLQ4I16T16251DT" localSheetId="13" hidden="1">#REF!</definedName>
    <definedName name="BExD3VPY5VEI1LLQ4I16T16251DT" localSheetId="14" hidden="1">#REF!</definedName>
    <definedName name="BExD3VPY5VEI1LLQ4I16T16251DT" localSheetId="15" hidden="1">#REF!</definedName>
    <definedName name="BExD3VPY5VEI1LLQ4I16T16251DT" hidden="1">#REF!</definedName>
    <definedName name="BExD3XIUEZZ1KIHV7CPS7DKUGIN8" localSheetId="20" hidden="1">#REF!</definedName>
    <definedName name="BExD3XIUEZZ1KIHV7CPS7DKUGIN8" localSheetId="18" hidden="1">#REF!</definedName>
    <definedName name="BExD3XIUEZZ1KIHV7CPS7DKUGIN8" localSheetId="13" hidden="1">#REF!</definedName>
    <definedName name="BExD3XIUEZZ1KIHV7CPS7DKUGIN8" localSheetId="14" hidden="1">#REF!</definedName>
    <definedName name="BExD3XIUEZZ1KIHV7CPS7DKUGIN8" localSheetId="15" hidden="1">#REF!</definedName>
    <definedName name="BExD3XIUEZZ1KIHV7CPS7DKUGIN8" hidden="1">#REF!</definedName>
    <definedName name="BExD40O0CFTNJFOFMMM1KH0P7BUI" localSheetId="20" hidden="1">#REF!</definedName>
    <definedName name="BExD40O0CFTNJFOFMMM1KH0P7BUI" localSheetId="18" hidden="1">#REF!</definedName>
    <definedName name="BExD40O0CFTNJFOFMMM1KH0P7BUI" localSheetId="13" hidden="1">#REF!</definedName>
    <definedName name="BExD40O0CFTNJFOFMMM1KH0P7BUI" localSheetId="14" hidden="1">#REF!</definedName>
    <definedName name="BExD40O0CFTNJFOFMMM1KH0P7BUI" localSheetId="15" hidden="1">#REF!</definedName>
    <definedName name="BExD40O0CFTNJFOFMMM1KH0P7BUI" hidden="1">#REF!</definedName>
    <definedName name="BExD47UYINTJY1PDIW2S1FZ8ZMIO" localSheetId="20" hidden="1">#REF!</definedName>
    <definedName name="BExD47UYINTJY1PDIW2S1FZ8ZMIO" localSheetId="18" hidden="1">#REF!</definedName>
    <definedName name="BExD47UYINTJY1PDIW2S1FZ8ZMIO" localSheetId="13" hidden="1">#REF!</definedName>
    <definedName name="BExD47UYINTJY1PDIW2S1FZ8ZMIO" localSheetId="14" hidden="1">#REF!</definedName>
    <definedName name="BExD47UYINTJY1PDIW2S1FZ8ZMIO" localSheetId="15" hidden="1">#REF!</definedName>
    <definedName name="BExD47UYINTJY1PDIW2S1FZ8ZMIO" hidden="1">#REF!</definedName>
    <definedName name="BExD4BR9HJ3MWWZ5KLVZWX9FJAUS" localSheetId="20" hidden="1">#REF!</definedName>
    <definedName name="BExD4BR9HJ3MWWZ5KLVZWX9FJAUS" localSheetId="18" hidden="1">#REF!</definedName>
    <definedName name="BExD4BR9HJ3MWWZ5KLVZWX9FJAUS" localSheetId="13" hidden="1">#REF!</definedName>
    <definedName name="BExD4BR9HJ3MWWZ5KLVZWX9FJAUS" localSheetId="14" hidden="1">#REF!</definedName>
    <definedName name="BExD4BR9HJ3MWWZ5KLVZWX9FJAUS" localSheetId="15" hidden="1">#REF!</definedName>
    <definedName name="BExD4BR9HJ3MWWZ5KLVZWX9FJAUS" hidden="1">#REF!</definedName>
    <definedName name="BExD4F1WTKT3H0N9MF4H1LX7MBSY" localSheetId="20" hidden="1">#REF!</definedName>
    <definedName name="BExD4F1WTKT3H0N9MF4H1LX7MBSY" localSheetId="18" hidden="1">#REF!</definedName>
    <definedName name="BExD4F1WTKT3H0N9MF4H1LX7MBSY" localSheetId="13" hidden="1">#REF!</definedName>
    <definedName name="BExD4F1WTKT3H0N9MF4H1LX7MBSY" localSheetId="14" hidden="1">#REF!</definedName>
    <definedName name="BExD4F1WTKT3H0N9MF4H1LX7MBSY" localSheetId="15" hidden="1">#REF!</definedName>
    <definedName name="BExD4F1WTKT3H0N9MF4H1LX7MBSY" hidden="1">#REF!</definedName>
    <definedName name="BExD4H5GQWXBS6LUL3TSP36DVO38" localSheetId="20" hidden="1">#REF!</definedName>
    <definedName name="BExD4H5GQWXBS6LUL3TSP36DVO38" localSheetId="18" hidden="1">#REF!</definedName>
    <definedName name="BExD4H5GQWXBS6LUL3TSP36DVO38" localSheetId="13" hidden="1">#REF!</definedName>
    <definedName name="BExD4H5GQWXBS6LUL3TSP36DVO38" localSheetId="14" hidden="1">#REF!</definedName>
    <definedName name="BExD4H5GQWXBS6LUL3TSP36DVO38" localSheetId="15" hidden="1">#REF!</definedName>
    <definedName name="BExD4H5GQWXBS6LUL3TSP36DVO38" hidden="1">#REF!</definedName>
    <definedName name="BExD4JJSS3QDBLABCJCHD45SRNPI" localSheetId="20" hidden="1">#REF!</definedName>
    <definedName name="BExD4JJSS3QDBLABCJCHD45SRNPI" localSheetId="18" hidden="1">#REF!</definedName>
    <definedName name="BExD4JJSS3QDBLABCJCHD45SRNPI" localSheetId="13" hidden="1">#REF!</definedName>
    <definedName name="BExD4JJSS3QDBLABCJCHD45SRNPI" localSheetId="14" hidden="1">#REF!</definedName>
    <definedName name="BExD4JJSS3QDBLABCJCHD45SRNPI" localSheetId="15" hidden="1">#REF!</definedName>
    <definedName name="BExD4JJSS3QDBLABCJCHD45SRNPI" hidden="1">#REF!</definedName>
    <definedName name="BExD4QQQ7V9LH5WWBJA3HKJXLVP6" localSheetId="20" hidden="1">#REF!</definedName>
    <definedName name="BExD4QQQ7V9LH5WWBJA3HKJXLVP6" localSheetId="18" hidden="1">#REF!</definedName>
    <definedName name="BExD4QQQ7V9LH5WWBJA3HKJXLVP6" localSheetId="13" hidden="1">#REF!</definedName>
    <definedName name="BExD4QQQ7V9LH5WWBJA3HKJXLVP6" localSheetId="14" hidden="1">#REF!</definedName>
    <definedName name="BExD4QQQ7V9LH5WWBJA3HKJXLVP6" localSheetId="15" hidden="1">#REF!</definedName>
    <definedName name="BExD4QQQ7V9LH5WWBJA3HKJXLVP6" hidden="1">#REF!</definedName>
    <definedName name="BExD4R1I0MKF033I5LPUYIMTZ6E8" localSheetId="20" hidden="1">#REF!</definedName>
    <definedName name="BExD4R1I0MKF033I5LPUYIMTZ6E8" localSheetId="18" hidden="1">#REF!</definedName>
    <definedName name="BExD4R1I0MKF033I5LPUYIMTZ6E8" localSheetId="13" hidden="1">#REF!</definedName>
    <definedName name="BExD4R1I0MKF033I5LPUYIMTZ6E8" localSheetId="14" hidden="1">#REF!</definedName>
    <definedName name="BExD4R1I0MKF033I5LPUYIMTZ6E8" localSheetId="15" hidden="1">#REF!</definedName>
    <definedName name="BExD4R1I0MKF033I5LPUYIMTZ6E8" hidden="1">#REF!</definedName>
    <definedName name="BExD50MT3M6XZLNUP9JL93EG6D9R" localSheetId="20" hidden="1">#REF!</definedName>
    <definedName name="BExD50MT3M6XZLNUP9JL93EG6D9R" localSheetId="18" hidden="1">#REF!</definedName>
    <definedName name="BExD50MT3M6XZLNUP9JL93EG6D9R" localSheetId="13" hidden="1">#REF!</definedName>
    <definedName name="BExD50MT3M6XZLNUP9JL93EG6D9R" localSheetId="14" hidden="1">#REF!</definedName>
    <definedName name="BExD50MT3M6XZLNUP9JL93EG6D9R" localSheetId="15" hidden="1">#REF!</definedName>
    <definedName name="BExD50MT3M6XZLNUP9JL93EG6D9R" hidden="1">#REF!</definedName>
    <definedName name="BExD5EV7KDSVF1CJT38M4IBPFLPY" localSheetId="20" hidden="1">#REF!</definedName>
    <definedName name="BExD5EV7KDSVF1CJT38M4IBPFLPY" localSheetId="18" hidden="1">#REF!</definedName>
    <definedName name="BExD5EV7KDSVF1CJT38M4IBPFLPY" localSheetId="13" hidden="1">#REF!</definedName>
    <definedName name="BExD5EV7KDSVF1CJT38M4IBPFLPY" localSheetId="14" hidden="1">#REF!</definedName>
    <definedName name="BExD5EV7KDSVF1CJT38M4IBPFLPY" localSheetId="15" hidden="1">#REF!</definedName>
    <definedName name="BExD5EV7KDSVF1CJT38M4IBPFLPY" hidden="1">#REF!</definedName>
    <definedName name="BExD5FRK547OESJRYAW574DZEZ7J" localSheetId="20" hidden="1">#REF!</definedName>
    <definedName name="BExD5FRK547OESJRYAW574DZEZ7J" localSheetId="18" hidden="1">#REF!</definedName>
    <definedName name="BExD5FRK547OESJRYAW574DZEZ7J" localSheetId="13" hidden="1">#REF!</definedName>
    <definedName name="BExD5FRK547OESJRYAW574DZEZ7J" localSheetId="14" hidden="1">#REF!</definedName>
    <definedName name="BExD5FRK547OESJRYAW574DZEZ7J" localSheetId="15" hidden="1">#REF!</definedName>
    <definedName name="BExD5FRK547OESJRYAW574DZEZ7J" hidden="1">#REF!</definedName>
    <definedName name="BExD5I5X2YA2YNCTCDSMEL4CWF4N" localSheetId="20" hidden="1">#REF!</definedName>
    <definedName name="BExD5I5X2YA2YNCTCDSMEL4CWF4N" localSheetId="18" hidden="1">#REF!</definedName>
    <definedName name="BExD5I5X2YA2YNCTCDSMEL4CWF4N" localSheetId="13" hidden="1">#REF!</definedName>
    <definedName name="BExD5I5X2YA2YNCTCDSMEL4CWF4N" localSheetId="14" hidden="1">#REF!</definedName>
    <definedName name="BExD5I5X2YA2YNCTCDSMEL4CWF4N" localSheetId="15" hidden="1">#REF!</definedName>
    <definedName name="BExD5I5X2YA2YNCTCDSMEL4CWF4N" hidden="1">#REF!</definedName>
    <definedName name="BExD5QUSRFJWRQ1ZM50WYLCF74DF" localSheetId="20" hidden="1">#REF!</definedName>
    <definedName name="BExD5QUSRFJWRQ1ZM50WYLCF74DF" localSheetId="18" hidden="1">#REF!</definedName>
    <definedName name="BExD5QUSRFJWRQ1ZM50WYLCF74DF" localSheetId="13" hidden="1">#REF!</definedName>
    <definedName name="BExD5QUSRFJWRQ1ZM50WYLCF74DF" localSheetId="14" hidden="1">#REF!</definedName>
    <definedName name="BExD5QUSRFJWRQ1ZM50WYLCF74DF" localSheetId="15" hidden="1">#REF!</definedName>
    <definedName name="BExD5QUSRFJWRQ1ZM50WYLCF74DF" hidden="1">#REF!</definedName>
    <definedName name="BExD5SSUIF6AJQHBHK8PNMFBPRYB" localSheetId="20" hidden="1">#REF!</definedName>
    <definedName name="BExD5SSUIF6AJQHBHK8PNMFBPRYB" localSheetId="18" hidden="1">#REF!</definedName>
    <definedName name="BExD5SSUIF6AJQHBHK8PNMFBPRYB" localSheetId="13" hidden="1">#REF!</definedName>
    <definedName name="BExD5SSUIF6AJQHBHK8PNMFBPRYB" localSheetId="14" hidden="1">#REF!</definedName>
    <definedName name="BExD5SSUIF6AJQHBHK8PNMFBPRYB" localSheetId="15" hidden="1">#REF!</definedName>
    <definedName name="BExD5SSUIF6AJQHBHK8PNMFBPRYB" hidden="1">#REF!</definedName>
    <definedName name="BExD623C9LRX18BE0W2V6SZLQUXX" localSheetId="20" hidden="1">#REF!</definedName>
    <definedName name="BExD623C9LRX18BE0W2V6SZLQUXX" localSheetId="18" hidden="1">#REF!</definedName>
    <definedName name="BExD623C9LRX18BE0W2V6SZLQUXX" localSheetId="13" hidden="1">#REF!</definedName>
    <definedName name="BExD623C9LRX18BE0W2V6SZLQUXX" localSheetId="14" hidden="1">#REF!</definedName>
    <definedName name="BExD623C9LRX18BE0W2V6SZLQUXX" localSheetId="15" hidden="1">#REF!</definedName>
    <definedName name="BExD623C9LRX18BE0W2V6SZLQUXX" hidden="1">#REF!</definedName>
    <definedName name="BExD6CQA7UMJBXV7AIFAIHUF2ICX" localSheetId="20" hidden="1">#REF!</definedName>
    <definedName name="BExD6CQA7UMJBXV7AIFAIHUF2ICX" localSheetId="18" hidden="1">#REF!</definedName>
    <definedName name="BExD6CQA7UMJBXV7AIFAIHUF2ICX" localSheetId="13" hidden="1">#REF!</definedName>
    <definedName name="BExD6CQA7UMJBXV7AIFAIHUF2ICX" localSheetId="14" hidden="1">#REF!</definedName>
    <definedName name="BExD6CQA7UMJBXV7AIFAIHUF2ICX" localSheetId="15" hidden="1">#REF!</definedName>
    <definedName name="BExD6CQA7UMJBXV7AIFAIHUF2ICX" hidden="1">#REF!</definedName>
    <definedName name="BExD6D18MCF5R8YJMPG21WE3GPJQ" localSheetId="20" hidden="1">#REF!</definedName>
    <definedName name="BExD6D18MCF5R8YJMPG21WE3GPJQ" localSheetId="18" hidden="1">#REF!</definedName>
    <definedName name="BExD6D18MCF5R8YJMPG21WE3GPJQ" localSheetId="13" hidden="1">#REF!</definedName>
    <definedName name="BExD6D18MCF5R8YJMPG21WE3GPJQ" localSheetId="14" hidden="1">#REF!</definedName>
    <definedName name="BExD6D18MCF5R8YJMPG21WE3GPJQ" localSheetId="15" hidden="1">#REF!</definedName>
    <definedName name="BExD6D18MCF5R8YJMPG21WE3GPJQ" hidden="1">#REF!</definedName>
    <definedName name="BExD6FKVK8WJWNYPVENR7Q8Q30PK" localSheetId="20" hidden="1">#REF!</definedName>
    <definedName name="BExD6FKVK8WJWNYPVENR7Q8Q30PK" localSheetId="18" hidden="1">#REF!</definedName>
    <definedName name="BExD6FKVK8WJWNYPVENR7Q8Q30PK" localSheetId="13" hidden="1">#REF!</definedName>
    <definedName name="BExD6FKVK8WJWNYPVENR7Q8Q30PK" localSheetId="14" hidden="1">#REF!</definedName>
    <definedName name="BExD6FKVK8WJWNYPVENR7Q8Q30PK" localSheetId="15" hidden="1">#REF!</definedName>
    <definedName name="BExD6FKVK8WJWNYPVENR7Q8Q30PK" hidden="1">#REF!</definedName>
    <definedName name="BExD6GMP0LK8WKVWMIT1NNH8CHLF" localSheetId="20" hidden="1">#REF!</definedName>
    <definedName name="BExD6GMP0LK8WKVWMIT1NNH8CHLF" localSheetId="18" hidden="1">#REF!</definedName>
    <definedName name="BExD6GMP0LK8WKVWMIT1NNH8CHLF" localSheetId="13" hidden="1">#REF!</definedName>
    <definedName name="BExD6GMP0LK8WKVWMIT1NNH8CHLF" localSheetId="14" hidden="1">#REF!</definedName>
    <definedName name="BExD6GMP0LK8WKVWMIT1NNH8CHLF" localSheetId="15" hidden="1">#REF!</definedName>
    <definedName name="BExD6GMP0LK8WKVWMIT1NNH8CHLF" hidden="1">#REF!</definedName>
    <definedName name="BExD6H2TE0WWAUIWVSSCLPZ6B88N" localSheetId="20" hidden="1">#REF!</definedName>
    <definedName name="BExD6H2TE0WWAUIWVSSCLPZ6B88N" localSheetId="18" hidden="1">#REF!</definedName>
    <definedName name="BExD6H2TE0WWAUIWVSSCLPZ6B88N" localSheetId="13" hidden="1">#REF!</definedName>
    <definedName name="BExD6H2TE0WWAUIWVSSCLPZ6B88N" localSheetId="14" hidden="1">#REF!</definedName>
    <definedName name="BExD6H2TE0WWAUIWVSSCLPZ6B88N" localSheetId="15" hidden="1">#REF!</definedName>
    <definedName name="BExD6H2TE0WWAUIWVSSCLPZ6B88N" hidden="1">#REF!</definedName>
    <definedName name="BExD71LTOE015TV5RSAHM8NT8GVW" localSheetId="20" hidden="1">#REF!</definedName>
    <definedName name="BExD71LTOE015TV5RSAHM8NT8GVW" localSheetId="18" hidden="1">#REF!</definedName>
    <definedName name="BExD71LTOE015TV5RSAHM8NT8GVW" localSheetId="13" hidden="1">#REF!</definedName>
    <definedName name="BExD71LTOE015TV5RSAHM8NT8GVW" localSheetId="14" hidden="1">#REF!</definedName>
    <definedName name="BExD71LTOE015TV5RSAHM8NT8GVW" localSheetId="15" hidden="1">#REF!</definedName>
    <definedName name="BExD71LTOE015TV5RSAHM8NT8GVW" hidden="1">#REF!</definedName>
    <definedName name="BExD73USXVADC7EHGHVTQNCT06ZA" localSheetId="20" hidden="1">#REF!</definedName>
    <definedName name="BExD73USXVADC7EHGHVTQNCT06ZA" localSheetId="18" hidden="1">#REF!</definedName>
    <definedName name="BExD73USXVADC7EHGHVTQNCT06ZA" localSheetId="13" hidden="1">#REF!</definedName>
    <definedName name="BExD73USXVADC7EHGHVTQNCT06ZA" localSheetId="14" hidden="1">#REF!</definedName>
    <definedName name="BExD73USXVADC7EHGHVTQNCT06ZA" localSheetId="15" hidden="1">#REF!</definedName>
    <definedName name="BExD73USXVADC7EHGHVTQNCT06ZA" hidden="1">#REF!</definedName>
    <definedName name="BExD7GAIGULTB3YHM1OS9RBQOTEC" localSheetId="20" hidden="1">#REF!</definedName>
    <definedName name="BExD7GAIGULTB3YHM1OS9RBQOTEC" localSheetId="18" hidden="1">#REF!</definedName>
    <definedName name="BExD7GAIGULTB3YHM1OS9RBQOTEC" localSheetId="13" hidden="1">#REF!</definedName>
    <definedName name="BExD7GAIGULTB3YHM1OS9RBQOTEC" localSheetId="14" hidden="1">#REF!</definedName>
    <definedName name="BExD7GAIGULTB3YHM1OS9RBQOTEC" localSheetId="15" hidden="1">#REF!</definedName>
    <definedName name="BExD7GAIGULTB3YHM1OS9RBQOTEC" hidden="1">#REF!</definedName>
    <definedName name="BExD7IE1DHIS52UFDCTSKPJQNRD5" localSheetId="20" hidden="1">#REF!</definedName>
    <definedName name="BExD7IE1DHIS52UFDCTSKPJQNRD5" localSheetId="18" hidden="1">#REF!</definedName>
    <definedName name="BExD7IE1DHIS52UFDCTSKPJQNRD5" localSheetId="13" hidden="1">#REF!</definedName>
    <definedName name="BExD7IE1DHIS52UFDCTSKPJQNRD5" localSheetId="14" hidden="1">#REF!</definedName>
    <definedName name="BExD7IE1DHIS52UFDCTSKPJQNRD5" localSheetId="15" hidden="1">#REF!</definedName>
    <definedName name="BExD7IE1DHIS52UFDCTSKPJQNRD5" hidden="1">#REF!</definedName>
    <definedName name="BExD7IUBGUWHYC9UNZ1IY5XFYKQN" localSheetId="20" hidden="1">#REF!</definedName>
    <definedName name="BExD7IUBGUWHYC9UNZ1IY5XFYKQN" localSheetId="18" hidden="1">#REF!</definedName>
    <definedName name="BExD7IUBGUWHYC9UNZ1IY5XFYKQN" localSheetId="13" hidden="1">#REF!</definedName>
    <definedName name="BExD7IUBGUWHYC9UNZ1IY5XFYKQN" localSheetId="14" hidden="1">#REF!</definedName>
    <definedName name="BExD7IUBGUWHYC9UNZ1IY5XFYKQN" localSheetId="15" hidden="1">#REF!</definedName>
    <definedName name="BExD7IUBGUWHYC9UNZ1IY5XFYKQN" hidden="1">#REF!</definedName>
    <definedName name="BExD7JQOJ35HGL8U2OCEI2P2JT7I" localSheetId="20" hidden="1">#REF!</definedName>
    <definedName name="BExD7JQOJ35HGL8U2OCEI2P2JT7I" localSheetId="18" hidden="1">#REF!</definedName>
    <definedName name="BExD7JQOJ35HGL8U2OCEI2P2JT7I" localSheetId="13" hidden="1">#REF!</definedName>
    <definedName name="BExD7JQOJ35HGL8U2OCEI2P2JT7I" localSheetId="14" hidden="1">#REF!</definedName>
    <definedName name="BExD7JQOJ35HGL8U2OCEI2P2JT7I" localSheetId="15" hidden="1">#REF!</definedName>
    <definedName name="BExD7JQOJ35HGL8U2OCEI2P2JT7I" hidden="1">#REF!</definedName>
    <definedName name="BExD7KSDKNDNH95NDT3S7GM3MUU2" localSheetId="20" hidden="1">#REF!</definedName>
    <definedName name="BExD7KSDKNDNH95NDT3S7GM3MUU2" localSheetId="18" hidden="1">#REF!</definedName>
    <definedName name="BExD7KSDKNDNH95NDT3S7GM3MUU2" localSheetId="13" hidden="1">#REF!</definedName>
    <definedName name="BExD7KSDKNDNH95NDT3S7GM3MUU2" localSheetId="14" hidden="1">#REF!</definedName>
    <definedName name="BExD7KSDKNDNH95NDT3S7GM3MUU2" localSheetId="15" hidden="1">#REF!</definedName>
    <definedName name="BExD7KSDKNDNH95NDT3S7GM3MUU2" hidden="1">#REF!</definedName>
    <definedName name="BExD8H5O087KQVWIVPUUID5VMGMS" localSheetId="20" hidden="1">#REF!</definedName>
    <definedName name="BExD8H5O087KQVWIVPUUID5VMGMS" localSheetId="18" hidden="1">#REF!</definedName>
    <definedName name="BExD8H5O087KQVWIVPUUID5VMGMS" localSheetId="13" hidden="1">#REF!</definedName>
    <definedName name="BExD8H5O087KQVWIVPUUID5VMGMS" localSheetId="14" hidden="1">#REF!</definedName>
    <definedName name="BExD8H5O087KQVWIVPUUID5VMGMS" localSheetId="15" hidden="1">#REF!</definedName>
    <definedName name="BExD8H5O087KQVWIVPUUID5VMGMS" hidden="1">#REF!</definedName>
    <definedName name="BExD8HLWJHFK6566YQLGOAPIWD7G" localSheetId="20" hidden="1">#REF!</definedName>
    <definedName name="BExD8HLWJHFK6566YQLGOAPIWD7G" localSheetId="18" hidden="1">#REF!</definedName>
    <definedName name="BExD8HLWJHFK6566YQLGOAPIWD7G" localSheetId="13" hidden="1">#REF!</definedName>
    <definedName name="BExD8HLWJHFK6566YQLGOAPIWD7G" localSheetId="14" hidden="1">#REF!</definedName>
    <definedName name="BExD8HLWJHFK6566YQLGOAPIWD7G" localSheetId="15" hidden="1">#REF!</definedName>
    <definedName name="BExD8HLWJHFK6566YQLGOAPIWD7G" hidden="1">#REF!</definedName>
    <definedName name="BExD8OCLZMFN5K3VZYI4Q4ITVKUA" localSheetId="20" hidden="1">#REF!</definedName>
    <definedName name="BExD8OCLZMFN5K3VZYI4Q4ITVKUA" localSheetId="18" hidden="1">#REF!</definedName>
    <definedName name="BExD8OCLZMFN5K3VZYI4Q4ITVKUA" localSheetId="13" hidden="1">#REF!</definedName>
    <definedName name="BExD8OCLZMFN5K3VZYI4Q4ITVKUA" localSheetId="14" hidden="1">#REF!</definedName>
    <definedName name="BExD8OCLZMFN5K3VZYI4Q4ITVKUA" localSheetId="15" hidden="1">#REF!</definedName>
    <definedName name="BExD8OCLZMFN5K3VZYI4Q4ITVKUA" hidden="1">#REF!</definedName>
    <definedName name="BExD93C1R6LC0631ECHVFYH0R0PD" localSheetId="20" hidden="1">#REF!</definedName>
    <definedName name="BExD93C1R6LC0631ECHVFYH0R0PD" localSheetId="18" hidden="1">#REF!</definedName>
    <definedName name="BExD93C1R6LC0631ECHVFYH0R0PD" localSheetId="13" hidden="1">#REF!</definedName>
    <definedName name="BExD93C1R6LC0631ECHVFYH0R0PD" localSheetId="14" hidden="1">#REF!</definedName>
    <definedName name="BExD93C1R6LC0631ECHVFYH0R0PD" localSheetId="15" hidden="1">#REF!</definedName>
    <definedName name="BExD93C1R6LC0631ECHVFYH0R0PD" hidden="1">#REF!</definedName>
    <definedName name="BExD97TXIO0COVNN4OH3DEJ33YLM" localSheetId="20" hidden="1">#REF!</definedName>
    <definedName name="BExD97TXIO0COVNN4OH3DEJ33YLM" localSheetId="18" hidden="1">#REF!</definedName>
    <definedName name="BExD97TXIO0COVNN4OH3DEJ33YLM" localSheetId="13" hidden="1">#REF!</definedName>
    <definedName name="BExD97TXIO0COVNN4OH3DEJ33YLM" localSheetId="14" hidden="1">#REF!</definedName>
    <definedName name="BExD97TXIO0COVNN4OH3DEJ33YLM" localSheetId="15" hidden="1">#REF!</definedName>
    <definedName name="BExD97TXIO0COVNN4OH3DEJ33YLM" hidden="1">#REF!</definedName>
    <definedName name="BExD99RZ1RFIMK6O1ZHSPJ68X9Y5" localSheetId="20" hidden="1">#REF!</definedName>
    <definedName name="BExD99RZ1RFIMK6O1ZHSPJ68X9Y5" localSheetId="18" hidden="1">#REF!</definedName>
    <definedName name="BExD99RZ1RFIMK6O1ZHSPJ68X9Y5" localSheetId="13" hidden="1">#REF!</definedName>
    <definedName name="BExD99RZ1RFIMK6O1ZHSPJ68X9Y5" localSheetId="14" hidden="1">#REF!</definedName>
    <definedName name="BExD99RZ1RFIMK6O1ZHSPJ68X9Y5" localSheetId="15" hidden="1">#REF!</definedName>
    <definedName name="BExD99RZ1RFIMK6O1ZHSPJ68X9Y5" hidden="1">#REF!</definedName>
    <definedName name="BExD9ATSNNU6SJVYYUCUG2AFS57W" localSheetId="20" hidden="1">#REF!</definedName>
    <definedName name="BExD9ATSNNU6SJVYYUCUG2AFS57W" localSheetId="18" hidden="1">#REF!</definedName>
    <definedName name="BExD9ATSNNU6SJVYYUCUG2AFS57W" localSheetId="13" hidden="1">#REF!</definedName>
    <definedName name="BExD9ATSNNU6SJVYYUCUG2AFS57W" localSheetId="14" hidden="1">#REF!</definedName>
    <definedName name="BExD9ATSNNU6SJVYYUCUG2AFS57W" localSheetId="15" hidden="1">#REF!</definedName>
    <definedName name="BExD9ATSNNU6SJVYYUCUG2AFS57W" hidden="1">#REF!</definedName>
    <definedName name="BExD9JO1QOKHUKL6DOEKDLUBPPKZ" localSheetId="20" hidden="1">#REF!</definedName>
    <definedName name="BExD9JO1QOKHUKL6DOEKDLUBPPKZ" localSheetId="18" hidden="1">#REF!</definedName>
    <definedName name="BExD9JO1QOKHUKL6DOEKDLUBPPKZ" localSheetId="13" hidden="1">#REF!</definedName>
    <definedName name="BExD9JO1QOKHUKL6DOEKDLUBPPKZ" localSheetId="14" hidden="1">#REF!</definedName>
    <definedName name="BExD9JO1QOKHUKL6DOEKDLUBPPKZ" localSheetId="15" hidden="1">#REF!</definedName>
    <definedName name="BExD9JO1QOKHUKL6DOEKDLUBPPKZ" hidden="1">#REF!</definedName>
    <definedName name="BExD9L0ID3VSOU609GKWYTA5BFMA" localSheetId="20" hidden="1">#REF!</definedName>
    <definedName name="BExD9L0ID3VSOU609GKWYTA5BFMA" localSheetId="18" hidden="1">#REF!</definedName>
    <definedName name="BExD9L0ID3VSOU609GKWYTA5BFMA" localSheetId="13" hidden="1">#REF!</definedName>
    <definedName name="BExD9L0ID3VSOU609GKWYTA5BFMA" localSheetId="14" hidden="1">#REF!</definedName>
    <definedName name="BExD9L0ID3VSOU609GKWYTA5BFMA" localSheetId="15" hidden="1">#REF!</definedName>
    <definedName name="BExD9L0ID3VSOU609GKWYTA5BFMA" hidden="1">#REF!</definedName>
    <definedName name="BExD9M7SEMG0JK2FUTTZXWIEBTKB" localSheetId="20" hidden="1">#REF!</definedName>
    <definedName name="BExD9M7SEMG0JK2FUTTZXWIEBTKB" localSheetId="18" hidden="1">#REF!</definedName>
    <definedName name="BExD9M7SEMG0JK2FUTTZXWIEBTKB" localSheetId="13" hidden="1">#REF!</definedName>
    <definedName name="BExD9M7SEMG0JK2FUTTZXWIEBTKB" localSheetId="14" hidden="1">#REF!</definedName>
    <definedName name="BExD9M7SEMG0JK2FUTTZXWIEBTKB" localSheetId="15" hidden="1">#REF!</definedName>
    <definedName name="BExD9M7SEMG0JK2FUTTZXWIEBTKB" hidden="1">#REF!</definedName>
    <definedName name="BExD9MNYBYB1AICQL5165G472IE2" localSheetId="20" hidden="1">#REF!</definedName>
    <definedName name="BExD9MNYBYB1AICQL5165G472IE2" localSheetId="18" hidden="1">#REF!</definedName>
    <definedName name="BExD9MNYBYB1AICQL5165G472IE2" localSheetId="13" hidden="1">#REF!</definedName>
    <definedName name="BExD9MNYBYB1AICQL5165G472IE2" localSheetId="14" hidden="1">#REF!</definedName>
    <definedName name="BExD9MNYBYB1AICQL5165G472IE2" localSheetId="15" hidden="1">#REF!</definedName>
    <definedName name="BExD9MNYBYB1AICQL5165G472IE2" hidden="1">#REF!</definedName>
    <definedName name="BExD9PNSYT7GASEGUVL48MUQ02WO" localSheetId="20" hidden="1">#REF!</definedName>
    <definedName name="BExD9PNSYT7GASEGUVL48MUQ02WO" localSheetId="18" hidden="1">#REF!</definedName>
    <definedName name="BExD9PNSYT7GASEGUVL48MUQ02WO" localSheetId="13" hidden="1">#REF!</definedName>
    <definedName name="BExD9PNSYT7GASEGUVL48MUQ02WO" localSheetId="14" hidden="1">#REF!</definedName>
    <definedName name="BExD9PNSYT7GASEGUVL48MUQ02WO" localSheetId="15" hidden="1">#REF!</definedName>
    <definedName name="BExD9PNSYT7GASEGUVL48MUQ02WO" hidden="1">#REF!</definedName>
    <definedName name="BExD9TK2MIWFH5SKUYU9ZKF4NPHQ" localSheetId="20" hidden="1">#REF!</definedName>
    <definedName name="BExD9TK2MIWFH5SKUYU9ZKF4NPHQ" localSheetId="18" hidden="1">#REF!</definedName>
    <definedName name="BExD9TK2MIWFH5SKUYU9ZKF4NPHQ" localSheetId="13" hidden="1">#REF!</definedName>
    <definedName name="BExD9TK2MIWFH5SKUYU9ZKF4NPHQ" localSheetId="14" hidden="1">#REF!</definedName>
    <definedName name="BExD9TK2MIWFH5SKUYU9ZKF4NPHQ" localSheetId="15" hidden="1">#REF!</definedName>
    <definedName name="BExD9TK2MIWFH5SKUYU9ZKF4NPHQ" hidden="1">#REF!</definedName>
    <definedName name="BExDA23J1UL1EN1K0BLX2TKAX4U0" localSheetId="20" hidden="1">#REF!</definedName>
    <definedName name="BExDA23J1UL1EN1K0BLX2TKAX4U0" localSheetId="18" hidden="1">#REF!</definedName>
    <definedName name="BExDA23J1UL1EN1K0BLX2TKAX4U0" localSheetId="13" hidden="1">#REF!</definedName>
    <definedName name="BExDA23J1UL1EN1K0BLX2TKAX4U0" localSheetId="14" hidden="1">#REF!</definedName>
    <definedName name="BExDA23J1UL1EN1K0BLX2TKAX4U0" localSheetId="15" hidden="1">#REF!</definedName>
    <definedName name="BExDA23J1UL1EN1K0BLX2TKAX4U0" hidden="1">#REF!</definedName>
    <definedName name="BExDA6594R2INH5X2F55YRZSKRND" localSheetId="20" hidden="1">#REF!</definedName>
    <definedName name="BExDA6594R2INH5X2F55YRZSKRND" localSheetId="18" hidden="1">#REF!</definedName>
    <definedName name="BExDA6594R2INH5X2F55YRZSKRND" localSheetId="13" hidden="1">#REF!</definedName>
    <definedName name="BExDA6594R2INH5X2F55YRZSKRND" localSheetId="14" hidden="1">#REF!</definedName>
    <definedName name="BExDA6594R2INH5X2F55YRZSKRND" localSheetId="15" hidden="1">#REF!</definedName>
    <definedName name="BExDA6594R2INH5X2F55YRZSKRND" hidden="1">#REF!</definedName>
    <definedName name="BExDA6LD9061UULVKUUI4QP8SK13" localSheetId="20" hidden="1">#REF!</definedName>
    <definedName name="BExDA6LD9061UULVKUUI4QP8SK13" localSheetId="18" hidden="1">#REF!</definedName>
    <definedName name="BExDA6LD9061UULVKUUI4QP8SK13" localSheetId="13" hidden="1">#REF!</definedName>
    <definedName name="BExDA6LD9061UULVKUUI4QP8SK13" localSheetId="14" hidden="1">#REF!</definedName>
    <definedName name="BExDA6LD9061UULVKUUI4QP8SK13" localSheetId="15" hidden="1">#REF!</definedName>
    <definedName name="BExDA6LD9061UULVKUUI4QP8SK13" hidden="1">#REF!</definedName>
    <definedName name="BExDAGMVMNLQ6QXASB9R6D8DIT12" localSheetId="20" hidden="1">#REF!</definedName>
    <definedName name="BExDAGMVMNLQ6QXASB9R6D8DIT12" localSheetId="18" hidden="1">#REF!</definedName>
    <definedName name="BExDAGMVMNLQ6QXASB9R6D8DIT12" localSheetId="13" hidden="1">#REF!</definedName>
    <definedName name="BExDAGMVMNLQ6QXASB9R6D8DIT12" localSheetId="14" hidden="1">#REF!</definedName>
    <definedName name="BExDAGMVMNLQ6QXASB9R6D8DIT12" localSheetId="15" hidden="1">#REF!</definedName>
    <definedName name="BExDAGMVMNLQ6QXASB9R6D8DIT12" hidden="1">#REF!</definedName>
    <definedName name="BExDAYBHU9ADLXI8VRC7F608RVGM" localSheetId="20" hidden="1">#REF!</definedName>
    <definedName name="BExDAYBHU9ADLXI8VRC7F608RVGM" localSheetId="18" hidden="1">#REF!</definedName>
    <definedName name="BExDAYBHU9ADLXI8VRC7F608RVGM" localSheetId="13" hidden="1">#REF!</definedName>
    <definedName name="BExDAYBHU9ADLXI8VRC7F608RVGM" localSheetId="14" hidden="1">#REF!</definedName>
    <definedName name="BExDAYBHU9ADLXI8VRC7F608RVGM" localSheetId="15" hidden="1">#REF!</definedName>
    <definedName name="BExDAYBHU9ADLXI8VRC7F608RVGM" hidden="1">#REF!</definedName>
    <definedName name="BExDBDR1XR0FV0CYUCB2OJ7CJCZU" localSheetId="20" hidden="1">#REF!</definedName>
    <definedName name="BExDBDR1XR0FV0CYUCB2OJ7CJCZU" localSheetId="18" hidden="1">#REF!</definedName>
    <definedName name="BExDBDR1XR0FV0CYUCB2OJ7CJCZU" localSheetId="13" hidden="1">#REF!</definedName>
    <definedName name="BExDBDR1XR0FV0CYUCB2OJ7CJCZU" localSheetId="14" hidden="1">#REF!</definedName>
    <definedName name="BExDBDR1XR0FV0CYUCB2OJ7CJCZU" localSheetId="15" hidden="1">#REF!</definedName>
    <definedName name="BExDBDR1XR0FV0CYUCB2OJ7CJCZU" hidden="1">#REF!</definedName>
    <definedName name="BExDC7F818VN0S18ID7XRCRVYPJ4" localSheetId="20" hidden="1">#REF!</definedName>
    <definedName name="BExDC7F818VN0S18ID7XRCRVYPJ4" localSheetId="18" hidden="1">#REF!</definedName>
    <definedName name="BExDC7F818VN0S18ID7XRCRVYPJ4" localSheetId="13" hidden="1">#REF!</definedName>
    <definedName name="BExDC7F818VN0S18ID7XRCRVYPJ4" localSheetId="14" hidden="1">#REF!</definedName>
    <definedName name="BExDC7F818VN0S18ID7XRCRVYPJ4" localSheetId="15" hidden="1">#REF!</definedName>
    <definedName name="BExDC7F818VN0S18ID7XRCRVYPJ4" hidden="1">#REF!</definedName>
    <definedName name="BExDCL7K96PC9VZYB70ZW3QPVIJE" localSheetId="20" hidden="1">#REF!</definedName>
    <definedName name="BExDCL7K96PC9VZYB70ZW3QPVIJE" localSheetId="18" hidden="1">#REF!</definedName>
    <definedName name="BExDCL7K96PC9VZYB70ZW3QPVIJE" localSheetId="13" hidden="1">#REF!</definedName>
    <definedName name="BExDCL7K96PC9VZYB70ZW3QPVIJE" localSheetId="14" hidden="1">#REF!</definedName>
    <definedName name="BExDCL7K96PC9VZYB70ZW3QPVIJE" localSheetId="15" hidden="1">#REF!</definedName>
    <definedName name="BExDCL7K96PC9VZYB70ZW3QPVIJE" hidden="1">#REF!</definedName>
    <definedName name="BExDCP3UZ3C2O4C1F7KMU0Z9U32N" localSheetId="20" hidden="1">#REF!</definedName>
    <definedName name="BExDCP3UZ3C2O4C1F7KMU0Z9U32N" localSheetId="18" hidden="1">#REF!</definedName>
    <definedName name="BExDCP3UZ3C2O4C1F7KMU0Z9U32N" localSheetId="13" hidden="1">#REF!</definedName>
    <definedName name="BExDCP3UZ3C2O4C1F7KMU0Z9U32N" localSheetId="14" hidden="1">#REF!</definedName>
    <definedName name="BExDCP3UZ3C2O4C1F7KMU0Z9U32N" localSheetId="15" hidden="1">#REF!</definedName>
    <definedName name="BExDCP3UZ3C2O4C1F7KMU0Z9U32N" hidden="1">#REF!</definedName>
    <definedName name="BExENU8ISP26W97JG63CN1XT9KB4" localSheetId="20" hidden="1">#REF!</definedName>
    <definedName name="BExENU8ISP26W97JG63CN1XT9KB4" localSheetId="18" hidden="1">#REF!</definedName>
    <definedName name="BExENU8ISP26W97JG63CN1XT9KB4" localSheetId="13" hidden="1">#REF!</definedName>
    <definedName name="BExENU8ISP26W97JG63CN1XT9KB4" localSheetId="14" hidden="1">#REF!</definedName>
    <definedName name="BExENU8ISP26W97JG63CN1XT9KB4" localSheetId="15" hidden="1">#REF!</definedName>
    <definedName name="BExENU8ISP26W97JG63CN1XT9KB4" hidden="1">#REF!</definedName>
    <definedName name="BExEO14OTKLVDBTNB2ONGZ4YB20H" localSheetId="20" hidden="1">#REF!</definedName>
    <definedName name="BExEO14OTKLVDBTNB2ONGZ4YB20H" localSheetId="18" hidden="1">#REF!</definedName>
    <definedName name="BExEO14OTKLVDBTNB2ONGZ4YB20H" localSheetId="13" hidden="1">#REF!</definedName>
    <definedName name="BExEO14OTKLVDBTNB2ONGZ4YB20H" localSheetId="14" hidden="1">#REF!</definedName>
    <definedName name="BExEO14OTKLVDBTNB2ONGZ4YB20H" localSheetId="15" hidden="1">#REF!</definedName>
    <definedName name="BExEO14OTKLVDBTNB2ONGZ4YB20H" hidden="1">#REF!</definedName>
    <definedName name="BExEO80UUNTK4DX33Z5TYLM8NYZM" localSheetId="20" hidden="1">#REF!</definedName>
    <definedName name="BExEO80UUNTK4DX33Z5TYLM8NYZM" localSheetId="18" hidden="1">#REF!</definedName>
    <definedName name="BExEO80UUNTK4DX33Z5TYLM8NYZM" localSheetId="13" hidden="1">#REF!</definedName>
    <definedName name="BExEO80UUNTK4DX33Z5TYLM8NYZM" localSheetId="14" hidden="1">#REF!</definedName>
    <definedName name="BExEO80UUNTK4DX33Z5TYLM8NYZM" localSheetId="15" hidden="1">#REF!</definedName>
    <definedName name="BExEO80UUNTK4DX33Z5TYLM8NYZM" hidden="1">#REF!</definedName>
    <definedName name="BExEOBX3WECDMYCV9RLN49APTXMM" localSheetId="20" hidden="1">#REF!</definedName>
    <definedName name="BExEOBX3WECDMYCV9RLN49APTXMM" localSheetId="18" hidden="1">#REF!</definedName>
    <definedName name="BExEOBX3WECDMYCV9RLN49APTXMM" localSheetId="13" hidden="1">#REF!</definedName>
    <definedName name="BExEOBX3WECDMYCV9RLN49APTXMM" localSheetId="14" hidden="1">#REF!</definedName>
    <definedName name="BExEOBX3WECDMYCV9RLN49APTXMM" localSheetId="15" hidden="1">#REF!</definedName>
    <definedName name="BExEOBX3WECDMYCV9RLN49APTXMM" hidden="1">#REF!</definedName>
    <definedName name="BExEPN9VIYI0FVL0HLZQXJFO6TT0" localSheetId="20" hidden="1">#REF!</definedName>
    <definedName name="BExEPN9VIYI0FVL0HLZQXJFO6TT0" localSheetId="18" hidden="1">#REF!</definedName>
    <definedName name="BExEPN9VIYI0FVL0HLZQXJFO6TT0" localSheetId="13" hidden="1">#REF!</definedName>
    <definedName name="BExEPN9VIYI0FVL0HLZQXJFO6TT0" localSheetId="14" hidden="1">#REF!</definedName>
    <definedName name="BExEPN9VIYI0FVL0HLZQXJFO6TT0" localSheetId="15" hidden="1">#REF!</definedName>
    <definedName name="BExEPN9VIYI0FVL0HLZQXJFO6TT0" hidden="1">#REF!</definedName>
    <definedName name="BExEPQPUOD4B6H60DKEB9159F7DR" localSheetId="20" hidden="1">#REF!</definedName>
    <definedName name="BExEPQPUOD4B6H60DKEB9159F7DR" localSheetId="18" hidden="1">#REF!</definedName>
    <definedName name="BExEPQPUOD4B6H60DKEB9159F7DR" localSheetId="13" hidden="1">#REF!</definedName>
    <definedName name="BExEPQPUOD4B6H60DKEB9159F7DR" localSheetId="14" hidden="1">#REF!</definedName>
    <definedName name="BExEPQPUOD4B6H60DKEB9159F7DR" localSheetId="15" hidden="1">#REF!</definedName>
    <definedName name="BExEPQPUOD4B6H60DKEB9159F7DR" hidden="1">#REF!</definedName>
    <definedName name="BExEPYT6VDSMR8MU2341Q5GM2Y9V" localSheetId="20" hidden="1">#REF!</definedName>
    <definedName name="BExEPYT6VDSMR8MU2341Q5GM2Y9V" localSheetId="18" hidden="1">#REF!</definedName>
    <definedName name="BExEPYT6VDSMR8MU2341Q5GM2Y9V" localSheetId="13" hidden="1">#REF!</definedName>
    <definedName name="BExEPYT6VDSMR8MU2341Q5GM2Y9V" localSheetId="14" hidden="1">#REF!</definedName>
    <definedName name="BExEPYT6VDSMR8MU2341Q5GM2Y9V" localSheetId="15" hidden="1">#REF!</definedName>
    <definedName name="BExEPYT6VDSMR8MU2341Q5GM2Y9V" hidden="1">#REF!</definedName>
    <definedName name="BExEQ2ENYLMY8K1796XBB31CJHNN" localSheetId="20" hidden="1">#REF!</definedName>
    <definedName name="BExEQ2ENYLMY8K1796XBB31CJHNN" localSheetId="18" hidden="1">#REF!</definedName>
    <definedName name="BExEQ2ENYLMY8K1796XBB31CJHNN" localSheetId="13" hidden="1">#REF!</definedName>
    <definedName name="BExEQ2ENYLMY8K1796XBB31CJHNN" localSheetId="14" hidden="1">#REF!</definedName>
    <definedName name="BExEQ2ENYLMY8K1796XBB31CJHNN" localSheetId="15" hidden="1">#REF!</definedName>
    <definedName name="BExEQ2ENYLMY8K1796XBB31CJHNN" hidden="1">#REF!</definedName>
    <definedName name="BExEQ2PFE4N40LEPGDPS90WDL6BN" localSheetId="20" hidden="1">#REF!</definedName>
    <definedName name="BExEQ2PFE4N40LEPGDPS90WDL6BN" localSheetId="18" hidden="1">#REF!</definedName>
    <definedName name="BExEQ2PFE4N40LEPGDPS90WDL6BN" localSheetId="13" hidden="1">#REF!</definedName>
    <definedName name="BExEQ2PFE4N40LEPGDPS90WDL6BN" localSheetId="14" hidden="1">#REF!</definedName>
    <definedName name="BExEQ2PFE4N40LEPGDPS90WDL6BN" localSheetId="15" hidden="1">#REF!</definedName>
    <definedName name="BExEQ2PFE4N40LEPGDPS90WDL6BN" hidden="1">#REF!</definedName>
    <definedName name="BExEQ2PFURT24NQYGYVE8NKX1EGA" localSheetId="20" hidden="1">#REF!</definedName>
    <definedName name="BExEQ2PFURT24NQYGYVE8NKX1EGA" localSheetId="18" hidden="1">#REF!</definedName>
    <definedName name="BExEQ2PFURT24NQYGYVE8NKX1EGA" localSheetId="13" hidden="1">#REF!</definedName>
    <definedName name="BExEQ2PFURT24NQYGYVE8NKX1EGA" localSheetId="14" hidden="1">#REF!</definedName>
    <definedName name="BExEQ2PFURT24NQYGYVE8NKX1EGA" localSheetId="15" hidden="1">#REF!</definedName>
    <definedName name="BExEQ2PFURT24NQYGYVE8NKX1EGA" hidden="1">#REF!</definedName>
    <definedName name="BExEQB8ZWXO6IIGOEPWTLOJGE2NR" localSheetId="20" hidden="1">#REF!</definedName>
    <definedName name="BExEQB8ZWXO6IIGOEPWTLOJGE2NR" localSheetId="18" hidden="1">#REF!</definedName>
    <definedName name="BExEQB8ZWXO6IIGOEPWTLOJGE2NR" localSheetId="13" hidden="1">#REF!</definedName>
    <definedName name="BExEQB8ZWXO6IIGOEPWTLOJGE2NR" localSheetId="14" hidden="1">#REF!</definedName>
    <definedName name="BExEQB8ZWXO6IIGOEPWTLOJGE2NR" localSheetId="15" hidden="1">#REF!</definedName>
    <definedName name="BExEQB8ZWXO6IIGOEPWTLOJGE2NR" hidden="1">#REF!</definedName>
    <definedName name="BExEQBZX0EL6LIKPY01197ACK65H" localSheetId="20" hidden="1">#REF!</definedName>
    <definedName name="BExEQBZX0EL6LIKPY01197ACK65H" localSheetId="18" hidden="1">#REF!</definedName>
    <definedName name="BExEQBZX0EL6LIKPY01197ACK65H" localSheetId="13" hidden="1">#REF!</definedName>
    <definedName name="BExEQBZX0EL6LIKPY01197ACK65H" localSheetId="14" hidden="1">#REF!</definedName>
    <definedName name="BExEQBZX0EL6LIKPY01197ACK65H" localSheetId="15" hidden="1">#REF!</definedName>
    <definedName name="BExEQBZX0EL6LIKPY01197ACK65H" hidden="1">#REF!</definedName>
    <definedName name="BExEQDXZALJLD4OBF74IKZBR13SR" localSheetId="20" hidden="1">#REF!</definedName>
    <definedName name="BExEQDXZALJLD4OBF74IKZBR13SR" localSheetId="18" hidden="1">#REF!</definedName>
    <definedName name="BExEQDXZALJLD4OBF74IKZBR13SR" localSheetId="13" hidden="1">#REF!</definedName>
    <definedName name="BExEQDXZALJLD4OBF74IKZBR13SR" localSheetId="14" hidden="1">#REF!</definedName>
    <definedName name="BExEQDXZALJLD4OBF74IKZBR13SR" localSheetId="15" hidden="1">#REF!</definedName>
    <definedName name="BExEQDXZALJLD4OBF74IKZBR13SR" hidden="1">#REF!</definedName>
    <definedName name="BExEQFLE2RPWGMWQAI4JMKUEFRPT" localSheetId="20" hidden="1">#REF!</definedName>
    <definedName name="BExEQFLE2RPWGMWQAI4JMKUEFRPT" localSheetId="18" hidden="1">#REF!</definedName>
    <definedName name="BExEQFLE2RPWGMWQAI4JMKUEFRPT" localSheetId="13" hidden="1">#REF!</definedName>
    <definedName name="BExEQFLE2RPWGMWQAI4JMKUEFRPT" localSheetId="14" hidden="1">#REF!</definedName>
    <definedName name="BExEQFLE2RPWGMWQAI4JMKUEFRPT" localSheetId="15" hidden="1">#REF!</definedName>
    <definedName name="BExEQFLE2RPWGMWQAI4JMKUEFRPT" hidden="1">#REF!</definedName>
    <definedName name="BExEQJHNJV9U65F5VGIGX0VM02VF" localSheetId="20" hidden="1">#REF!</definedName>
    <definedName name="BExEQJHNJV9U65F5VGIGX0VM02VF" localSheetId="18" hidden="1">#REF!</definedName>
    <definedName name="BExEQJHNJV9U65F5VGIGX0VM02VF" localSheetId="13" hidden="1">#REF!</definedName>
    <definedName name="BExEQJHNJV9U65F5VGIGX0VM02VF" localSheetId="14" hidden="1">#REF!</definedName>
    <definedName name="BExEQJHNJV9U65F5VGIGX0VM02VF" localSheetId="15" hidden="1">#REF!</definedName>
    <definedName name="BExEQJHNJV9U65F5VGIGX0VM02VF" hidden="1">#REF!</definedName>
    <definedName name="BExEQTZAP8R69U31W4LKGTKKGKQE" localSheetId="20" hidden="1">#REF!</definedName>
    <definedName name="BExEQTZAP8R69U31W4LKGTKKGKQE" localSheetId="18" hidden="1">#REF!</definedName>
    <definedName name="BExEQTZAP8R69U31W4LKGTKKGKQE" localSheetId="13" hidden="1">#REF!</definedName>
    <definedName name="BExEQTZAP8R69U31W4LKGTKKGKQE" localSheetId="14" hidden="1">#REF!</definedName>
    <definedName name="BExEQTZAP8R69U31W4LKGTKKGKQE" localSheetId="15" hidden="1">#REF!</definedName>
    <definedName name="BExEQTZAP8R69U31W4LKGTKKGKQE" hidden="1">#REF!</definedName>
    <definedName name="BExER2O72H1F9WV6S1J04C15PXX7" localSheetId="20" hidden="1">#REF!</definedName>
    <definedName name="BExER2O72H1F9WV6S1J04C15PXX7" localSheetId="18" hidden="1">#REF!</definedName>
    <definedName name="BExER2O72H1F9WV6S1J04C15PXX7" localSheetId="13" hidden="1">#REF!</definedName>
    <definedName name="BExER2O72H1F9WV6S1J04C15PXX7" localSheetId="14" hidden="1">#REF!</definedName>
    <definedName name="BExER2O72H1F9WV6S1J04C15PXX7" localSheetId="15" hidden="1">#REF!</definedName>
    <definedName name="BExER2O72H1F9WV6S1J04C15PXX7" hidden="1">#REF!</definedName>
    <definedName name="BExERIPCI7N2NW7JRL59DVT0TTSU" localSheetId="20" hidden="1">#REF!</definedName>
    <definedName name="BExERIPCI7N2NW7JRL59DVT0TTSU" localSheetId="18" hidden="1">#REF!</definedName>
    <definedName name="BExERIPCI7N2NW7JRL59DVT0TTSU" localSheetId="13" hidden="1">#REF!</definedName>
    <definedName name="BExERIPCI7N2NW7JRL59DVT0TTSU" localSheetId="14" hidden="1">#REF!</definedName>
    <definedName name="BExERIPCI7N2NW7JRL59DVT0TTSU" localSheetId="15" hidden="1">#REF!</definedName>
    <definedName name="BExERIPCI7N2NW7JRL59DVT0TTSU" hidden="1">#REF!</definedName>
    <definedName name="BExERRUIKIOATPZ9U4HQ0V52RJAU" localSheetId="20" hidden="1">#REF!</definedName>
    <definedName name="BExERRUIKIOATPZ9U4HQ0V52RJAU" localSheetId="18" hidden="1">#REF!</definedName>
    <definedName name="BExERRUIKIOATPZ9U4HQ0V52RJAU" localSheetId="13" hidden="1">#REF!</definedName>
    <definedName name="BExERRUIKIOATPZ9U4HQ0V52RJAU" localSheetId="14" hidden="1">#REF!</definedName>
    <definedName name="BExERRUIKIOATPZ9U4HQ0V52RJAU" localSheetId="15" hidden="1">#REF!</definedName>
    <definedName name="BExERRUIKIOATPZ9U4HQ0V52RJAU" hidden="1">#REF!</definedName>
    <definedName name="BExERSANFNM1O7T65PC5MJ301YET" localSheetId="20" hidden="1">#REF!</definedName>
    <definedName name="BExERSANFNM1O7T65PC5MJ301YET" localSheetId="18" hidden="1">#REF!</definedName>
    <definedName name="BExERSANFNM1O7T65PC5MJ301YET" localSheetId="13" hidden="1">#REF!</definedName>
    <definedName name="BExERSANFNM1O7T65PC5MJ301YET" localSheetId="14" hidden="1">#REF!</definedName>
    <definedName name="BExERSANFNM1O7T65PC5MJ301YET" localSheetId="15" hidden="1">#REF!</definedName>
    <definedName name="BExERSANFNM1O7T65PC5MJ301YET" hidden="1">#REF!</definedName>
    <definedName name="BExERU8P606C6QQZZL55U0ZQYQF1" localSheetId="20" hidden="1">#REF!</definedName>
    <definedName name="BExERU8P606C6QQZZL55U0ZQYQF1" localSheetId="18" hidden="1">#REF!</definedName>
    <definedName name="BExERU8P606C6QQZZL55U0ZQYQF1" localSheetId="13" hidden="1">#REF!</definedName>
    <definedName name="BExERU8P606C6QQZZL55U0ZQYQF1" localSheetId="14" hidden="1">#REF!</definedName>
    <definedName name="BExERU8P606C6QQZZL55U0ZQYQF1" localSheetId="15" hidden="1">#REF!</definedName>
    <definedName name="BExERU8P606C6QQZZL55U0ZQYQF1" hidden="1">#REF!</definedName>
    <definedName name="BExERWCEBKQRYWRQLYJ4UCMMKTHG" localSheetId="20" hidden="1">#REF!</definedName>
    <definedName name="BExERWCEBKQRYWRQLYJ4UCMMKTHG" localSheetId="18" hidden="1">#REF!</definedName>
    <definedName name="BExERWCEBKQRYWRQLYJ4UCMMKTHG" localSheetId="13" hidden="1">#REF!</definedName>
    <definedName name="BExERWCEBKQRYWRQLYJ4UCMMKTHG" localSheetId="14" hidden="1">#REF!</definedName>
    <definedName name="BExERWCEBKQRYWRQLYJ4UCMMKTHG" localSheetId="15" hidden="1">#REF!</definedName>
    <definedName name="BExERWCEBKQRYWRQLYJ4UCMMKTHG" hidden="1">#REF!</definedName>
    <definedName name="BExERXE1QW042A2T25RI4DVUU59O" localSheetId="20" hidden="1">#REF!</definedName>
    <definedName name="BExERXE1QW042A2T25RI4DVUU59O" localSheetId="18" hidden="1">#REF!</definedName>
    <definedName name="BExERXE1QW042A2T25RI4DVUU59O" localSheetId="13" hidden="1">#REF!</definedName>
    <definedName name="BExERXE1QW042A2T25RI4DVUU59O" localSheetId="14" hidden="1">#REF!</definedName>
    <definedName name="BExERXE1QW042A2T25RI4DVUU59O" localSheetId="15" hidden="1">#REF!</definedName>
    <definedName name="BExERXE1QW042A2T25RI4DVUU59O" hidden="1">#REF!</definedName>
    <definedName name="BExES44RHHDL3V7FLV6M20834WF1" localSheetId="20" hidden="1">#REF!</definedName>
    <definedName name="BExES44RHHDL3V7FLV6M20834WF1" localSheetId="18" hidden="1">#REF!</definedName>
    <definedName name="BExES44RHHDL3V7FLV6M20834WF1" localSheetId="13" hidden="1">#REF!</definedName>
    <definedName name="BExES44RHHDL3V7FLV6M20834WF1" localSheetId="14" hidden="1">#REF!</definedName>
    <definedName name="BExES44RHHDL3V7FLV6M20834WF1" localSheetId="15" hidden="1">#REF!</definedName>
    <definedName name="BExES44RHHDL3V7FLV6M20834WF1" hidden="1">#REF!</definedName>
    <definedName name="BExES4A7VE2X3RYYTVRLKZD4I7WU" localSheetId="20" hidden="1">#REF!</definedName>
    <definedName name="BExES4A7VE2X3RYYTVRLKZD4I7WU" localSheetId="18" hidden="1">#REF!</definedName>
    <definedName name="BExES4A7VE2X3RYYTVRLKZD4I7WU" localSheetId="13" hidden="1">#REF!</definedName>
    <definedName name="BExES4A7VE2X3RYYTVRLKZD4I7WU" localSheetId="14" hidden="1">#REF!</definedName>
    <definedName name="BExES4A7VE2X3RYYTVRLKZD4I7WU" localSheetId="15" hidden="1">#REF!</definedName>
    <definedName name="BExES4A7VE2X3RYYTVRLKZD4I7WU" hidden="1">#REF!</definedName>
    <definedName name="BExESLYUFDACMPARVY264HKBCXLX" localSheetId="20" hidden="1">#REF!</definedName>
    <definedName name="BExESLYUFDACMPARVY264HKBCXLX" localSheetId="18" hidden="1">#REF!</definedName>
    <definedName name="BExESLYUFDACMPARVY264HKBCXLX" localSheetId="13" hidden="1">#REF!</definedName>
    <definedName name="BExESLYUFDACMPARVY264HKBCXLX" localSheetId="14" hidden="1">#REF!</definedName>
    <definedName name="BExESLYUFDACMPARVY264HKBCXLX" localSheetId="15" hidden="1">#REF!</definedName>
    <definedName name="BExESLYUFDACMPARVY264HKBCXLX" hidden="1">#REF!</definedName>
    <definedName name="BExESMKD95A649M0WRSG6CXXP326" localSheetId="20" hidden="1">#REF!</definedName>
    <definedName name="BExESMKD95A649M0WRSG6CXXP326" localSheetId="18" hidden="1">#REF!</definedName>
    <definedName name="BExESMKD95A649M0WRSG6CXXP326" localSheetId="13" hidden="1">#REF!</definedName>
    <definedName name="BExESMKD95A649M0WRSG6CXXP326" localSheetId="14" hidden="1">#REF!</definedName>
    <definedName name="BExESMKD95A649M0WRSG6CXXP326" localSheetId="15" hidden="1">#REF!</definedName>
    <definedName name="BExESMKD95A649M0WRSG6CXXP326" hidden="1">#REF!</definedName>
    <definedName name="BExESR27ZXJG5VMY4PR9D940VS7T" localSheetId="20" hidden="1">#REF!</definedName>
    <definedName name="BExESR27ZXJG5VMY4PR9D940VS7T" localSheetId="18" hidden="1">#REF!</definedName>
    <definedName name="BExESR27ZXJG5VMY4PR9D940VS7T" localSheetId="13" hidden="1">#REF!</definedName>
    <definedName name="BExESR27ZXJG5VMY4PR9D940VS7T" localSheetId="14" hidden="1">#REF!</definedName>
    <definedName name="BExESR27ZXJG5VMY4PR9D940VS7T" localSheetId="15" hidden="1">#REF!</definedName>
    <definedName name="BExESR27ZXJG5VMY4PR9D940VS7T" hidden="1">#REF!</definedName>
    <definedName name="BExESVK1YRJM6UG6FBYOF9CNX29X" localSheetId="20" hidden="1">#REF!</definedName>
    <definedName name="BExESVK1YRJM6UG6FBYOF9CNX29X" localSheetId="18" hidden="1">#REF!</definedName>
    <definedName name="BExESVK1YRJM6UG6FBYOF9CNX29X" localSheetId="13" hidden="1">#REF!</definedName>
    <definedName name="BExESVK1YRJM6UG6FBYOF9CNX29X" localSheetId="14" hidden="1">#REF!</definedName>
    <definedName name="BExESVK1YRJM6UG6FBYOF9CNX29X" localSheetId="15" hidden="1">#REF!</definedName>
    <definedName name="BExESVK1YRJM6UG6FBYOF9CNX29X" hidden="1">#REF!</definedName>
    <definedName name="BExESZ03KXL8DQ2591HLR56ZML94" localSheetId="20" hidden="1">#REF!</definedName>
    <definedName name="BExESZ03KXL8DQ2591HLR56ZML94" localSheetId="18" hidden="1">#REF!</definedName>
    <definedName name="BExESZ03KXL8DQ2591HLR56ZML94" localSheetId="13" hidden="1">#REF!</definedName>
    <definedName name="BExESZ03KXL8DQ2591HLR56ZML94" localSheetId="14" hidden="1">#REF!</definedName>
    <definedName name="BExESZ03KXL8DQ2591HLR56ZML94" localSheetId="15" hidden="1">#REF!</definedName>
    <definedName name="BExESZ03KXL8DQ2591HLR56ZML94" hidden="1">#REF!</definedName>
    <definedName name="BExESZAW5N443NRTKIP59OEI1CR6" localSheetId="20" hidden="1">#REF!</definedName>
    <definedName name="BExESZAW5N443NRTKIP59OEI1CR6" localSheetId="18" hidden="1">#REF!</definedName>
    <definedName name="BExESZAW5N443NRTKIP59OEI1CR6" localSheetId="13" hidden="1">#REF!</definedName>
    <definedName name="BExESZAW5N443NRTKIP59OEI1CR6" localSheetId="14" hidden="1">#REF!</definedName>
    <definedName name="BExESZAW5N443NRTKIP59OEI1CR6" localSheetId="15" hidden="1">#REF!</definedName>
    <definedName name="BExESZAW5N443NRTKIP59OEI1CR6" hidden="1">#REF!</definedName>
    <definedName name="BExET3HXQ60A4O2OLKX8QNXRI6LQ" localSheetId="20" hidden="1">#REF!</definedName>
    <definedName name="BExET3HXQ60A4O2OLKX8QNXRI6LQ" localSheetId="18" hidden="1">#REF!</definedName>
    <definedName name="BExET3HXQ60A4O2OLKX8QNXRI6LQ" localSheetId="13" hidden="1">#REF!</definedName>
    <definedName name="BExET3HXQ60A4O2OLKX8QNXRI6LQ" localSheetId="14" hidden="1">#REF!</definedName>
    <definedName name="BExET3HXQ60A4O2OLKX8QNXRI6LQ" localSheetId="15" hidden="1">#REF!</definedName>
    <definedName name="BExET3HXQ60A4O2OLKX8QNXRI6LQ" hidden="1">#REF!</definedName>
    <definedName name="BExET4EAH366GROMVVMDCSUI1018" localSheetId="20" hidden="1">#REF!</definedName>
    <definedName name="BExET4EAH366GROMVVMDCSUI1018" localSheetId="18" hidden="1">#REF!</definedName>
    <definedName name="BExET4EAH366GROMVVMDCSUI1018" localSheetId="13" hidden="1">#REF!</definedName>
    <definedName name="BExET4EAH366GROMVVMDCSUI1018" localSheetId="14" hidden="1">#REF!</definedName>
    <definedName name="BExET4EAH366GROMVVMDCSUI1018" localSheetId="15" hidden="1">#REF!</definedName>
    <definedName name="BExET4EAH366GROMVVMDCSUI1018" hidden="1">#REF!</definedName>
    <definedName name="BExETA3B1FCIOA80H94K90FWXQKE" localSheetId="20" hidden="1">#REF!</definedName>
    <definedName name="BExETA3B1FCIOA80H94K90FWXQKE" localSheetId="18" hidden="1">#REF!</definedName>
    <definedName name="BExETA3B1FCIOA80H94K90FWXQKE" localSheetId="13" hidden="1">#REF!</definedName>
    <definedName name="BExETA3B1FCIOA80H94K90FWXQKE" localSheetId="14" hidden="1">#REF!</definedName>
    <definedName name="BExETA3B1FCIOA80H94K90FWXQKE" localSheetId="15" hidden="1">#REF!</definedName>
    <definedName name="BExETA3B1FCIOA80H94K90FWXQKE" hidden="1">#REF!</definedName>
    <definedName name="BExETAZOYT4CJIT8RRKC9F2HJG1D" localSheetId="20" hidden="1">#REF!</definedName>
    <definedName name="BExETAZOYT4CJIT8RRKC9F2HJG1D" localSheetId="18" hidden="1">#REF!</definedName>
    <definedName name="BExETAZOYT4CJIT8RRKC9F2HJG1D" localSheetId="13" hidden="1">#REF!</definedName>
    <definedName name="BExETAZOYT4CJIT8RRKC9F2HJG1D" localSheetId="14" hidden="1">#REF!</definedName>
    <definedName name="BExETAZOYT4CJIT8RRKC9F2HJG1D" localSheetId="15" hidden="1">#REF!</definedName>
    <definedName name="BExETAZOYT4CJIT8RRKC9F2HJG1D" hidden="1">#REF!</definedName>
    <definedName name="BExETB55BNG40G9YOI2H6UHIR9WU" localSheetId="20" hidden="1">#REF!</definedName>
    <definedName name="BExETB55BNG40G9YOI2H6UHIR9WU" localSheetId="18" hidden="1">#REF!</definedName>
    <definedName name="BExETB55BNG40G9YOI2H6UHIR9WU" localSheetId="13" hidden="1">#REF!</definedName>
    <definedName name="BExETB55BNG40G9YOI2H6UHIR9WU" localSheetId="14" hidden="1">#REF!</definedName>
    <definedName name="BExETB55BNG40G9YOI2H6UHIR9WU" localSheetId="15" hidden="1">#REF!</definedName>
    <definedName name="BExETB55BNG40G9YOI2H6UHIR9WU" hidden="1">#REF!</definedName>
    <definedName name="BExETF6QD5A9GEINE1KZRRC2LXWM" localSheetId="20" hidden="1">#REF!</definedName>
    <definedName name="BExETF6QD5A9GEINE1KZRRC2LXWM" localSheetId="18" hidden="1">#REF!</definedName>
    <definedName name="BExETF6QD5A9GEINE1KZRRC2LXWM" localSheetId="13" hidden="1">#REF!</definedName>
    <definedName name="BExETF6QD5A9GEINE1KZRRC2LXWM" localSheetId="14" hidden="1">#REF!</definedName>
    <definedName name="BExETF6QD5A9GEINE1KZRRC2LXWM" localSheetId="15" hidden="1">#REF!</definedName>
    <definedName name="BExETF6QD5A9GEINE1KZRRC2LXWM" hidden="1">#REF!</definedName>
    <definedName name="BExETQ9XRXLUACN82805SPSPNKHI" localSheetId="20" hidden="1">#REF!</definedName>
    <definedName name="BExETQ9XRXLUACN82805SPSPNKHI" localSheetId="18" hidden="1">#REF!</definedName>
    <definedName name="BExETQ9XRXLUACN82805SPSPNKHI" localSheetId="13" hidden="1">#REF!</definedName>
    <definedName name="BExETQ9XRXLUACN82805SPSPNKHI" localSheetId="14" hidden="1">#REF!</definedName>
    <definedName name="BExETQ9XRXLUACN82805SPSPNKHI" localSheetId="15" hidden="1">#REF!</definedName>
    <definedName name="BExETQ9XRXLUACN82805SPSPNKHI" hidden="1">#REF!</definedName>
    <definedName name="BExETR0YRMOR63E6DHLEHV9QVVON" localSheetId="20" hidden="1">#REF!</definedName>
    <definedName name="BExETR0YRMOR63E6DHLEHV9QVVON" localSheetId="18" hidden="1">#REF!</definedName>
    <definedName name="BExETR0YRMOR63E6DHLEHV9QVVON" localSheetId="13" hidden="1">#REF!</definedName>
    <definedName name="BExETR0YRMOR63E6DHLEHV9QVVON" localSheetId="14" hidden="1">#REF!</definedName>
    <definedName name="BExETR0YRMOR63E6DHLEHV9QVVON" localSheetId="15" hidden="1">#REF!</definedName>
    <definedName name="BExETR0YRMOR63E6DHLEHV9QVVON" hidden="1">#REF!</definedName>
    <definedName name="BExETVO51BGF7GGNGB21UD7OIF15" localSheetId="20" hidden="1">#REF!</definedName>
    <definedName name="BExETVO51BGF7GGNGB21UD7OIF15" localSheetId="18" hidden="1">#REF!</definedName>
    <definedName name="BExETVO51BGF7GGNGB21UD7OIF15" localSheetId="13" hidden="1">#REF!</definedName>
    <definedName name="BExETVO51BGF7GGNGB21UD7OIF15" localSheetId="14" hidden="1">#REF!</definedName>
    <definedName name="BExETVO51BGF7GGNGB21UD7OIF15" localSheetId="15" hidden="1">#REF!</definedName>
    <definedName name="BExETVO51BGF7GGNGB21UD7OIF15" hidden="1">#REF!</definedName>
    <definedName name="BExETVTGY38YXYYF7N73OYN6FYY3" localSheetId="20" hidden="1">#REF!</definedName>
    <definedName name="BExETVTGY38YXYYF7N73OYN6FYY3" localSheetId="18" hidden="1">#REF!</definedName>
    <definedName name="BExETVTGY38YXYYF7N73OYN6FYY3" localSheetId="13" hidden="1">#REF!</definedName>
    <definedName name="BExETVTGY38YXYYF7N73OYN6FYY3" localSheetId="14" hidden="1">#REF!</definedName>
    <definedName name="BExETVTGY38YXYYF7N73OYN6FYY3" localSheetId="15" hidden="1">#REF!</definedName>
    <definedName name="BExETVTGY38YXYYF7N73OYN6FYY3" hidden="1">#REF!</definedName>
    <definedName name="BExETVTH8RADW05P2XUUV7V44TWW" localSheetId="20" hidden="1">#REF!</definedName>
    <definedName name="BExETVTH8RADW05P2XUUV7V44TWW" localSheetId="18" hidden="1">#REF!</definedName>
    <definedName name="BExETVTH8RADW05P2XUUV7V44TWW" localSheetId="13" hidden="1">#REF!</definedName>
    <definedName name="BExETVTH8RADW05P2XUUV7V44TWW" localSheetId="14" hidden="1">#REF!</definedName>
    <definedName name="BExETVTH8RADW05P2XUUV7V44TWW" localSheetId="15" hidden="1">#REF!</definedName>
    <definedName name="BExETVTH8RADW05P2XUUV7V44TWW" hidden="1">#REF!</definedName>
    <definedName name="BExETW9PYUAV5QY6A4VCYZRIOUX4" localSheetId="20" hidden="1">#REF!</definedName>
    <definedName name="BExETW9PYUAV5QY6A4VCYZRIOUX4" localSheetId="18" hidden="1">#REF!</definedName>
    <definedName name="BExETW9PYUAV5QY6A4VCYZRIOUX4" localSheetId="13" hidden="1">#REF!</definedName>
    <definedName name="BExETW9PYUAV5QY6A4VCYZRIOUX4" localSheetId="14" hidden="1">#REF!</definedName>
    <definedName name="BExETW9PYUAV5QY6A4VCYZRIOUX4" localSheetId="15" hidden="1">#REF!</definedName>
    <definedName name="BExETW9PYUAV5QY6A4VCYZRIOUX4" hidden="1">#REF!</definedName>
    <definedName name="BExEUGNELLVZ7K2PYWP2TG8T65XQ" localSheetId="20" hidden="1">#REF!</definedName>
    <definedName name="BExEUGNELLVZ7K2PYWP2TG8T65XQ" localSheetId="18" hidden="1">#REF!</definedName>
    <definedName name="BExEUGNELLVZ7K2PYWP2TG8T65XQ" localSheetId="13" hidden="1">#REF!</definedName>
    <definedName name="BExEUGNELLVZ7K2PYWP2TG8T65XQ" localSheetId="14" hidden="1">#REF!</definedName>
    <definedName name="BExEUGNELLVZ7K2PYWP2TG8T65XQ" localSheetId="15" hidden="1">#REF!</definedName>
    <definedName name="BExEUGNELLVZ7K2PYWP2TG8T65XQ" hidden="1">#REF!</definedName>
    <definedName name="BExEUHUG1NGJGB6F1UH5IKFZ9B9M" localSheetId="20" hidden="1">#REF!</definedName>
    <definedName name="BExEUHUG1NGJGB6F1UH5IKFZ9B9M" localSheetId="18" hidden="1">#REF!</definedName>
    <definedName name="BExEUHUG1NGJGB6F1UH5IKFZ9B9M" localSheetId="13" hidden="1">#REF!</definedName>
    <definedName name="BExEUHUG1NGJGB6F1UH5IKFZ9B9M" localSheetId="14" hidden="1">#REF!</definedName>
    <definedName name="BExEUHUG1NGJGB6F1UH5IKFZ9B9M" localSheetId="15" hidden="1">#REF!</definedName>
    <definedName name="BExEUHUG1NGJGB6F1UH5IKFZ9B9M" hidden="1">#REF!</definedName>
    <definedName name="BExEUNE4T242Y59C6MS28MXEUGCP" localSheetId="20" hidden="1">#REF!</definedName>
    <definedName name="BExEUNE4T242Y59C6MS28MXEUGCP" localSheetId="18" hidden="1">#REF!</definedName>
    <definedName name="BExEUNE4T242Y59C6MS28MXEUGCP" localSheetId="13" hidden="1">#REF!</definedName>
    <definedName name="BExEUNE4T242Y59C6MS28MXEUGCP" localSheetId="14" hidden="1">#REF!</definedName>
    <definedName name="BExEUNE4T242Y59C6MS28MXEUGCP" localSheetId="15" hidden="1">#REF!</definedName>
    <definedName name="BExEUNE4T242Y59C6MS28MXEUGCP" hidden="1">#REF!</definedName>
    <definedName name="BExEUNU7FYVTR4DD1D31SS7PNXX2" localSheetId="20" hidden="1">#REF!</definedName>
    <definedName name="BExEUNU7FYVTR4DD1D31SS7PNXX2" localSheetId="18" hidden="1">#REF!</definedName>
    <definedName name="BExEUNU7FYVTR4DD1D31SS7PNXX2" localSheetId="13" hidden="1">#REF!</definedName>
    <definedName name="BExEUNU7FYVTR4DD1D31SS7PNXX2" localSheetId="14" hidden="1">#REF!</definedName>
    <definedName name="BExEUNU7FYVTR4DD1D31SS7PNXX2" localSheetId="15" hidden="1">#REF!</definedName>
    <definedName name="BExEUNU7FYVTR4DD1D31SS7PNXX2" hidden="1">#REF!</definedName>
    <definedName name="BExEUOAHB0OT3BACAHNZ3B905C0P" localSheetId="20" hidden="1">#REF!</definedName>
    <definedName name="BExEUOAHB0OT3BACAHNZ3B905C0P" localSheetId="18" hidden="1">#REF!</definedName>
    <definedName name="BExEUOAHB0OT3BACAHNZ3B905C0P" localSheetId="13" hidden="1">#REF!</definedName>
    <definedName name="BExEUOAHB0OT3BACAHNZ3B905C0P" localSheetId="14" hidden="1">#REF!</definedName>
    <definedName name="BExEUOAHB0OT3BACAHNZ3B905C0P" localSheetId="15" hidden="1">#REF!</definedName>
    <definedName name="BExEUOAHB0OT3BACAHNZ3B905C0P" hidden="1">#REF!</definedName>
    <definedName name="BExEV2TP7NA3ZR6RJGH5ER370OUM" localSheetId="20" hidden="1">#REF!</definedName>
    <definedName name="BExEV2TP7NA3ZR6RJGH5ER370OUM" localSheetId="18" hidden="1">#REF!</definedName>
    <definedName name="BExEV2TP7NA3ZR6RJGH5ER370OUM" localSheetId="13" hidden="1">#REF!</definedName>
    <definedName name="BExEV2TP7NA3ZR6RJGH5ER370OUM" localSheetId="14" hidden="1">#REF!</definedName>
    <definedName name="BExEV2TP7NA3ZR6RJGH5ER370OUM" localSheetId="15" hidden="1">#REF!</definedName>
    <definedName name="BExEV2TP7NA3ZR6RJGH5ER370OUM" hidden="1">#REF!</definedName>
    <definedName name="BExEV3Q7M5YTX3CY3QCP1SUIEP2E" localSheetId="20" hidden="1">#REF!</definedName>
    <definedName name="BExEV3Q7M5YTX3CY3QCP1SUIEP2E" localSheetId="18" hidden="1">#REF!</definedName>
    <definedName name="BExEV3Q7M5YTX3CY3QCP1SUIEP2E" localSheetId="13" hidden="1">#REF!</definedName>
    <definedName name="BExEV3Q7M5YTX3CY3QCP1SUIEP2E" localSheetId="14" hidden="1">#REF!</definedName>
    <definedName name="BExEV3Q7M5YTX3CY3QCP1SUIEP2E" localSheetId="15" hidden="1">#REF!</definedName>
    <definedName name="BExEV3Q7M5YTX3CY3QCP1SUIEP2E" hidden="1">#REF!</definedName>
    <definedName name="BExEV69USLNYO2QRJRC0J92XUF00" localSheetId="20" hidden="1">#REF!</definedName>
    <definedName name="BExEV69USLNYO2QRJRC0J92XUF00" localSheetId="18" hidden="1">#REF!</definedName>
    <definedName name="BExEV69USLNYO2QRJRC0J92XUF00" localSheetId="13" hidden="1">#REF!</definedName>
    <definedName name="BExEV69USLNYO2QRJRC0J92XUF00" localSheetId="14" hidden="1">#REF!</definedName>
    <definedName name="BExEV69USLNYO2QRJRC0J92XUF00" localSheetId="15" hidden="1">#REF!</definedName>
    <definedName name="BExEV69USLNYO2QRJRC0J92XUF00" hidden="1">#REF!</definedName>
    <definedName name="BExEV6KNTQOCFD7GV726XQEVQ7R6" localSheetId="20" hidden="1">#REF!</definedName>
    <definedName name="BExEV6KNTQOCFD7GV726XQEVQ7R6" localSheetId="18" hidden="1">#REF!</definedName>
    <definedName name="BExEV6KNTQOCFD7GV726XQEVQ7R6" localSheetId="13" hidden="1">#REF!</definedName>
    <definedName name="BExEV6KNTQOCFD7GV726XQEVQ7R6" localSheetId="14" hidden="1">#REF!</definedName>
    <definedName name="BExEV6KNTQOCFD7GV726XQEVQ7R6" localSheetId="15" hidden="1">#REF!</definedName>
    <definedName name="BExEV6KNTQOCFD7GV726XQEVQ7R6" hidden="1">#REF!</definedName>
    <definedName name="BExEV6VGM4POO9QT9KH3QA3VYCWM" localSheetId="20" hidden="1">#REF!</definedName>
    <definedName name="BExEV6VGM4POO9QT9KH3QA3VYCWM" localSheetId="18" hidden="1">#REF!</definedName>
    <definedName name="BExEV6VGM4POO9QT9KH3QA3VYCWM" localSheetId="13" hidden="1">#REF!</definedName>
    <definedName name="BExEV6VGM4POO9QT9KH3QA3VYCWM" localSheetId="14" hidden="1">#REF!</definedName>
    <definedName name="BExEV6VGM4POO9QT9KH3QA3VYCWM" localSheetId="15" hidden="1">#REF!</definedName>
    <definedName name="BExEV6VGM4POO9QT9KH3QA3VYCWM" hidden="1">#REF!</definedName>
    <definedName name="BExEVCEYMOI0PGO7HAEOS9CVMU2O" localSheetId="20" hidden="1">#REF!</definedName>
    <definedName name="BExEVCEYMOI0PGO7HAEOS9CVMU2O" localSheetId="18" hidden="1">#REF!</definedName>
    <definedName name="BExEVCEYMOI0PGO7HAEOS9CVMU2O" localSheetId="13" hidden="1">#REF!</definedName>
    <definedName name="BExEVCEYMOI0PGO7HAEOS9CVMU2O" localSheetId="14" hidden="1">#REF!</definedName>
    <definedName name="BExEVCEYMOI0PGO7HAEOS9CVMU2O" localSheetId="15" hidden="1">#REF!</definedName>
    <definedName name="BExEVCEYMOI0PGO7HAEOS9CVMU2O" hidden="1">#REF!</definedName>
    <definedName name="BExEVET98G3FU6QBF9LHYWSAMV0O" localSheetId="20" hidden="1">#REF!</definedName>
    <definedName name="BExEVET98G3FU6QBF9LHYWSAMV0O" localSheetId="18" hidden="1">#REF!</definedName>
    <definedName name="BExEVET98G3FU6QBF9LHYWSAMV0O" localSheetId="13" hidden="1">#REF!</definedName>
    <definedName name="BExEVET98G3FU6QBF9LHYWSAMV0O" localSheetId="14" hidden="1">#REF!</definedName>
    <definedName name="BExEVET98G3FU6QBF9LHYWSAMV0O" localSheetId="15" hidden="1">#REF!</definedName>
    <definedName name="BExEVET98G3FU6QBF9LHYWSAMV0O" hidden="1">#REF!</definedName>
    <definedName name="BExEVNCUT0PDUYNJH7G6BSEWZOT2" localSheetId="20" hidden="1">#REF!</definedName>
    <definedName name="BExEVNCUT0PDUYNJH7G6BSEWZOT2" localSheetId="18" hidden="1">#REF!</definedName>
    <definedName name="BExEVNCUT0PDUYNJH7G6BSEWZOT2" localSheetId="13" hidden="1">#REF!</definedName>
    <definedName name="BExEVNCUT0PDUYNJH7G6BSEWZOT2" localSheetId="14" hidden="1">#REF!</definedName>
    <definedName name="BExEVNCUT0PDUYNJH7G6BSEWZOT2" localSheetId="15" hidden="1">#REF!</definedName>
    <definedName name="BExEVNCUT0PDUYNJH7G6BSEWZOT2" hidden="1">#REF!</definedName>
    <definedName name="BExEVPGF4V5J0WQRZKUM8F9TTKZJ" localSheetId="20" hidden="1">#REF!</definedName>
    <definedName name="BExEVPGF4V5J0WQRZKUM8F9TTKZJ" localSheetId="18" hidden="1">#REF!</definedName>
    <definedName name="BExEVPGF4V5J0WQRZKUM8F9TTKZJ" localSheetId="13" hidden="1">#REF!</definedName>
    <definedName name="BExEVPGF4V5J0WQRZKUM8F9TTKZJ" localSheetId="14" hidden="1">#REF!</definedName>
    <definedName name="BExEVPGF4V5J0WQRZKUM8F9TTKZJ" localSheetId="15" hidden="1">#REF!</definedName>
    <definedName name="BExEVPGF4V5J0WQRZKUM8F9TTKZJ" hidden="1">#REF!</definedName>
    <definedName name="BExEVVLIEVWYRF2UUC1H0H5QU1CP" localSheetId="20" hidden="1">#REF!</definedName>
    <definedName name="BExEVVLIEVWYRF2UUC1H0H5QU1CP" localSheetId="18" hidden="1">#REF!</definedName>
    <definedName name="BExEVVLIEVWYRF2UUC1H0H5QU1CP" localSheetId="13" hidden="1">#REF!</definedName>
    <definedName name="BExEVVLIEVWYRF2UUC1H0H5QU1CP" localSheetId="14" hidden="1">#REF!</definedName>
    <definedName name="BExEVVLIEVWYRF2UUC1H0H5QU1CP" localSheetId="15" hidden="1">#REF!</definedName>
    <definedName name="BExEVVLIEVWYRF2UUC1H0H5QU1CP" hidden="1">#REF!</definedName>
    <definedName name="BExEVWCKO8T84GW9Z3X47915XKSH" localSheetId="20" hidden="1">#REF!</definedName>
    <definedName name="BExEVWCKO8T84GW9Z3X47915XKSH" localSheetId="18" hidden="1">#REF!</definedName>
    <definedName name="BExEVWCKO8T84GW9Z3X47915XKSH" localSheetId="13" hidden="1">#REF!</definedName>
    <definedName name="BExEVWCKO8T84GW9Z3X47915XKSH" localSheetId="14" hidden="1">#REF!</definedName>
    <definedName name="BExEVWCKO8T84GW9Z3X47915XKSH" localSheetId="15" hidden="1">#REF!</definedName>
    <definedName name="BExEVWCKO8T84GW9Z3X47915XKSH" hidden="1">#REF!</definedName>
    <definedName name="BExEVZSJWMZ5L2ZE7AZC57CXKW6T" localSheetId="20" hidden="1">#REF!</definedName>
    <definedName name="BExEVZSJWMZ5L2ZE7AZC57CXKW6T" localSheetId="18" hidden="1">#REF!</definedName>
    <definedName name="BExEVZSJWMZ5L2ZE7AZC57CXKW6T" localSheetId="13" hidden="1">#REF!</definedName>
    <definedName name="BExEVZSJWMZ5L2ZE7AZC57CXKW6T" localSheetId="14" hidden="1">#REF!</definedName>
    <definedName name="BExEVZSJWMZ5L2ZE7AZC57CXKW6T" localSheetId="15" hidden="1">#REF!</definedName>
    <definedName name="BExEVZSJWMZ5L2ZE7AZC57CXKW6T" hidden="1">#REF!</definedName>
    <definedName name="BExEW0JL1GFFCXMDGW54CI7Y8FZN" localSheetId="20" hidden="1">#REF!</definedName>
    <definedName name="BExEW0JL1GFFCXMDGW54CI7Y8FZN" localSheetId="18" hidden="1">#REF!</definedName>
    <definedName name="BExEW0JL1GFFCXMDGW54CI7Y8FZN" localSheetId="13" hidden="1">#REF!</definedName>
    <definedName name="BExEW0JL1GFFCXMDGW54CI7Y8FZN" localSheetId="14" hidden="1">#REF!</definedName>
    <definedName name="BExEW0JL1GFFCXMDGW54CI7Y8FZN" localSheetId="15" hidden="1">#REF!</definedName>
    <definedName name="BExEW0JL1GFFCXMDGW54CI7Y8FZN" hidden="1">#REF!</definedName>
    <definedName name="BExEW68M9WL8214QH9C7VCK7BN08" localSheetId="20" hidden="1">#REF!</definedName>
    <definedName name="BExEW68M9WL8214QH9C7VCK7BN08" localSheetId="18" hidden="1">#REF!</definedName>
    <definedName name="BExEW68M9WL8214QH9C7VCK7BN08" localSheetId="13" hidden="1">#REF!</definedName>
    <definedName name="BExEW68M9WL8214QH9C7VCK7BN08" localSheetId="14" hidden="1">#REF!</definedName>
    <definedName name="BExEW68M9WL8214QH9C7VCK7BN08" localSheetId="15" hidden="1">#REF!</definedName>
    <definedName name="BExEW68M9WL8214QH9C7VCK7BN08" hidden="1">#REF!</definedName>
    <definedName name="BExEW8HFKH6F47KIHYBDRUEFZ2ZZ" localSheetId="20" hidden="1">#REF!</definedName>
    <definedName name="BExEW8HFKH6F47KIHYBDRUEFZ2ZZ" localSheetId="18" hidden="1">#REF!</definedName>
    <definedName name="BExEW8HFKH6F47KIHYBDRUEFZ2ZZ" localSheetId="13" hidden="1">#REF!</definedName>
    <definedName name="BExEW8HFKH6F47KIHYBDRUEFZ2ZZ" localSheetId="14" hidden="1">#REF!</definedName>
    <definedName name="BExEW8HFKH6F47KIHYBDRUEFZ2ZZ" localSheetId="15" hidden="1">#REF!</definedName>
    <definedName name="BExEW8HFKH6F47KIHYBDRUEFZ2ZZ" hidden="1">#REF!</definedName>
    <definedName name="BExEWB6JHMITZPXHB6JATOCLLKLJ" localSheetId="20" hidden="1">#REF!</definedName>
    <definedName name="BExEWB6JHMITZPXHB6JATOCLLKLJ" localSheetId="18" hidden="1">#REF!</definedName>
    <definedName name="BExEWB6JHMITZPXHB6JATOCLLKLJ" localSheetId="13" hidden="1">#REF!</definedName>
    <definedName name="BExEWB6JHMITZPXHB6JATOCLLKLJ" localSheetId="14" hidden="1">#REF!</definedName>
    <definedName name="BExEWB6JHMITZPXHB6JATOCLLKLJ" localSheetId="15" hidden="1">#REF!</definedName>
    <definedName name="BExEWB6JHMITZPXHB6JATOCLLKLJ" hidden="1">#REF!</definedName>
    <definedName name="BExEWNBGQS1U2LW3W84T4LSJ9K00" localSheetId="20" hidden="1">#REF!</definedName>
    <definedName name="BExEWNBGQS1U2LW3W84T4LSJ9K00" localSheetId="18" hidden="1">#REF!</definedName>
    <definedName name="BExEWNBGQS1U2LW3W84T4LSJ9K00" localSheetId="13" hidden="1">#REF!</definedName>
    <definedName name="BExEWNBGQS1U2LW3W84T4LSJ9K00" localSheetId="14" hidden="1">#REF!</definedName>
    <definedName name="BExEWNBGQS1U2LW3W84T4LSJ9K00" localSheetId="15" hidden="1">#REF!</definedName>
    <definedName name="BExEWNBGQS1U2LW3W84T4LSJ9K00" hidden="1">#REF!</definedName>
    <definedName name="BExEWO7STL7HNZSTY8VQBPTX1WK6" localSheetId="20" hidden="1">#REF!</definedName>
    <definedName name="BExEWO7STL7HNZSTY8VQBPTX1WK6" localSheetId="18" hidden="1">#REF!</definedName>
    <definedName name="BExEWO7STL7HNZSTY8VQBPTX1WK6" localSheetId="13" hidden="1">#REF!</definedName>
    <definedName name="BExEWO7STL7HNZSTY8VQBPTX1WK6" localSheetId="14" hidden="1">#REF!</definedName>
    <definedName name="BExEWO7STL7HNZSTY8VQBPTX1WK6" localSheetId="15" hidden="1">#REF!</definedName>
    <definedName name="BExEWO7STL7HNZSTY8VQBPTX1WK6" hidden="1">#REF!</definedName>
    <definedName name="BExEWQ0M1N3KMKTDJ73H10QSG4W1" localSheetId="20" hidden="1">#REF!</definedName>
    <definedName name="BExEWQ0M1N3KMKTDJ73H10QSG4W1" localSheetId="18" hidden="1">#REF!</definedName>
    <definedName name="BExEWQ0M1N3KMKTDJ73H10QSG4W1" localSheetId="13" hidden="1">#REF!</definedName>
    <definedName name="BExEWQ0M1N3KMKTDJ73H10QSG4W1" localSheetId="14" hidden="1">#REF!</definedName>
    <definedName name="BExEWQ0M1N3KMKTDJ73H10QSG4W1" localSheetId="15" hidden="1">#REF!</definedName>
    <definedName name="BExEWQ0M1N3KMKTDJ73H10QSG4W1" hidden="1">#REF!</definedName>
    <definedName name="BExEX43OR6NH8GF32YY2ZB6Y8WGP" localSheetId="20" hidden="1">#REF!</definedName>
    <definedName name="BExEX43OR6NH8GF32YY2ZB6Y8WGP" localSheetId="18" hidden="1">#REF!</definedName>
    <definedName name="BExEX43OR6NH8GF32YY2ZB6Y8WGP" localSheetId="13" hidden="1">#REF!</definedName>
    <definedName name="BExEX43OR6NH8GF32YY2ZB6Y8WGP" localSheetId="14" hidden="1">#REF!</definedName>
    <definedName name="BExEX43OR6NH8GF32YY2ZB6Y8WGP" localSheetId="15" hidden="1">#REF!</definedName>
    <definedName name="BExEX43OR6NH8GF32YY2ZB6Y8WGP" hidden="1">#REF!</definedName>
    <definedName name="BExEX85F3OSW8NSCYGYPS9372Z1Q" localSheetId="20" hidden="1">#REF!</definedName>
    <definedName name="BExEX85F3OSW8NSCYGYPS9372Z1Q" localSheetId="18" hidden="1">#REF!</definedName>
    <definedName name="BExEX85F3OSW8NSCYGYPS9372Z1Q" localSheetId="13" hidden="1">#REF!</definedName>
    <definedName name="BExEX85F3OSW8NSCYGYPS9372Z1Q" localSheetId="14" hidden="1">#REF!</definedName>
    <definedName name="BExEX85F3OSW8NSCYGYPS9372Z1Q" localSheetId="15" hidden="1">#REF!</definedName>
    <definedName name="BExEX85F3OSW8NSCYGYPS9372Z1Q" hidden="1">#REF!</definedName>
    <definedName name="BExEX9HWY2G6928ZVVVQF77QCM2C" localSheetId="20" hidden="1">#REF!</definedName>
    <definedName name="BExEX9HWY2G6928ZVVVQF77QCM2C" localSheetId="18" hidden="1">#REF!</definedName>
    <definedName name="BExEX9HWY2G6928ZVVVQF77QCM2C" localSheetId="13" hidden="1">#REF!</definedName>
    <definedName name="BExEX9HWY2G6928ZVVVQF77QCM2C" localSheetId="14" hidden="1">#REF!</definedName>
    <definedName name="BExEX9HWY2G6928ZVVVQF77QCM2C" localSheetId="15" hidden="1">#REF!</definedName>
    <definedName name="BExEX9HWY2G6928ZVVVQF77QCM2C" hidden="1">#REF!</definedName>
    <definedName name="BExEXBQWAYKMVBRJRHB8PFCSYFVN" localSheetId="20" hidden="1">#REF!</definedName>
    <definedName name="BExEXBQWAYKMVBRJRHB8PFCSYFVN" localSheetId="18" hidden="1">#REF!</definedName>
    <definedName name="BExEXBQWAYKMVBRJRHB8PFCSYFVN" localSheetId="13" hidden="1">#REF!</definedName>
    <definedName name="BExEXBQWAYKMVBRJRHB8PFCSYFVN" localSheetId="14" hidden="1">#REF!</definedName>
    <definedName name="BExEXBQWAYKMVBRJRHB8PFCSYFVN" localSheetId="15" hidden="1">#REF!</definedName>
    <definedName name="BExEXBQWAYKMVBRJRHB8PFCSYFVN" hidden="1">#REF!</definedName>
    <definedName name="BExEXGE2TE9MQWLQVHL7XGQWL102" localSheetId="20" hidden="1">#REF!</definedName>
    <definedName name="BExEXGE2TE9MQWLQVHL7XGQWL102" localSheetId="18" hidden="1">#REF!</definedName>
    <definedName name="BExEXGE2TE9MQWLQVHL7XGQWL102" localSheetId="13" hidden="1">#REF!</definedName>
    <definedName name="BExEXGE2TE9MQWLQVHL7XGQWL102" localSheetId="14" hidden="1">#REF!</definedName>
    <definedName name="BExEXGE2TE9MQWLQVHL7XGQWL102" localSheetId="15" hidden="1">#REF!</definedName>
    <definedName name="BExEXGE2TE9MQWLQVHL7XGQWL102" hidden="1">#REF!</definedName>
    <definedName name="BExEXRBZ0DI9E2UFLLKYWGN66B61" localSheetId="20" hidden="1">#REF!</definedName>
    <definedName name="BExEXRBZ0DI9E2UFLLKYWGN66B61" localSheetId="18" hidden="1">#REF!</definedName>
    <definedName name="BExEXRBZ0DI9E2UFLLKYWGN66B61" localSheetId="13" hidden="1">#REF!</definedName>
    <definedName name="BExEXRBZ0DI9E2UFLLKYWGN66B61" localSheetId="14" hidden="1">#REF!</definedName>
    <definedName name="BExEXRBZ0DI9E2UFLLKYWGN66B61" localSheetId="15" hidden="1">#REF!</definedName>
    <definedName name="BExEXRBZ0DI9E2UFLLKYWGN66B61" hidden="1">#REF!</definedName>
    <definedName name="BExEXW4FSOZ9C2SZSQIAA3W82I5K" localSheetId="20" hidden="1">#REF!</definedName>
    <definedName name="BExEXW4FSOZ9C2SZSQIAA3W82I5K" localSheetId="18" hidden="1">#REF!</definedName>
    <definedName name="BExEXW4FSOZ9C2SZSQIAA3W82I5K" localSheetId="13" hidden="1">#REF!</definedName>
    <definedName name="BExEXW4FSOZ9C2SZSQIAA3W82I5K" localSheetId="14" hidden="1">#REF!</definedName>
    <definedName name="BExEXW4FSOZ9C2SZSQIAA3W82I5K" localSheetId="15" hidden="1">#REF!</definedName>
    <definedName name="BExEXW4FSOZ9C2SZSQIAA3W82I5K" hidden="1">#REF!</definedName>
    <definedName name="BExEXZ4H2ZUNEW5I6I74GK08QAQC" localSheetId="20" hidden="1">#REF!</definedName>
    <definedName name="BExEXZ4H2ZUNEW5I6I74GK08QAQC" localSheetId="18" hidden="1">#REF!</definedName>
    <definedName name="BExEXZ4H2ZUNEW5I6I74GK08QAQC" localSheetId="13" hidden="1">#REF!</definedName>
    <definedName name="BExEXZ4H2ZUNEW5I6I74GK08QAQC" localSheetId="14" hidden="1">#REF!</definedName>
    <definedName name="BExEXZ4H2ZUNEW5I6I74GK08QAQC" localSheetId="15" hidden="1">#REF!</definedName>
    <definedName name="BExEXZ4H2ZUNEW5I6I74GK08QAQC" hidden="1">#REF!</definedName>
    <definedName name="BExEY42GK80HA9M84NTZ3NV9K2VI" localSheetId="20" hidden="1">#REF!</definedName>
    <definedName name="BExEY42GK80HA9M84NTZ3NV9K2VI" localSheetId="18" hidden="1">#REF!</definedName>
    <definedName name="BExEY42GK80HA9M84NTZ3NV9K2VI" localSheetId="13" hidden="1">#REF!</definedName>
    <definedName name="BExEY42GK80HA9M84NTZ3NV9K2VI" localSheetId="14" hidden="1">#REF!</definedName>
    <definedName name="BExEY42GK80HA9M84NTZ3NV9K2VI" localSheetId="15" hidden="1">#REF!</definedName>
    <definedName name="BExEY42GK80HA9M84NTZ3NV9K2VI" hidden="1">#REF!</definedName>
    <definedName name="BExEYLG9FL9V1JPPNZ3FUDNSEJ4V" localSheetId="20" hidden="1">#REF!</definedName>
    <definedName name="BExEYLG9FL9V1JPPNZ3FUDNSEJ4V" localSheetId="18" hidden="1">#REF!</definedName>
    <definedName name="BExEYLG9FL9V1JPPNZ3FUDNSEJ4V" localSheetId="13" hidden="1">#REF!</definedName>
    <definedName name="BExEYLG9FL9V1JPPNZ3FUDNSEJ4V" localSheetId="14" hidden="1">#REF!</definedName>
    <definedName name="BExEYLG9FL9V1JPPNZ3FUDNSEJ4V" localSheetId="15" hidden="1">#REF!</definedName>
    <definedName name="BExEYLG9FL9V1JPPNZ3FUDNSEJ4V" hidden="1">#REF!</definedName>
    <definedName name="BExEYOW8C1B3OUUCIGEC7L8OOW1Z" localSheetId="20" hidden="1">#REF!</definedName>
    <definedName name="BExEYOW8C1B3OUUCIGEC7L8OOW1Z" localSheetId="18" hidden="1">#REF!</definedName>
    <definedName name="BExEYOW8C1B3OUUCIGEC7L8OOW1Z" localSheetId="13" hidden="1">#REF!</definedName>
    <definedName name="BExEYOW8C1B3OUUCIGEC7L8OOW1Z" localSheetId="14" hidden="1">#REF!</definedName>
    <definedName name="BExEYOW8C1B3OUUCIGEC7L8OOW1Z" localSheetId="15" hidden="1">#REF!</definedName>
    <definedName name="BExEYOW8C1B3OUUCIGEC7L8OOW1Z" hidden="1">#REF!</definedName>
    <definedName name="BExEYPCI2LT224YS4M3T50V85FAG" localSheetId="20" hidden="1">#REF!</definedName>
    <definedName name="BExEYPCI2LT224YS4M3T50V85FAG" localSheetId="18" hidden="1">#REF!</definedName>
    <definedName name="BExEYPCI2LT224YS4M3T50V85FAG" localSheetId="13" hidden="1">#REF!</definedName>
    <definedName name="BExEYPCI2LT224YS4M3T50V85FAG" localSheetId="14" hidden="1">#REF!</definedName>
    <definedName name="BExEYPCI2LT224YS4M3T50V85FAG" localSheetId="15" hidden="1">#REF!</definedName>
    <definedName name="BExEYPCI2LT224YS4M3T50V85FAG" hidden="1">#REF!</definedName>
    <definedName name="BExEYUQJXZT6N5HJH8ACJF6SRWEE" localSheetId="20" hidden="1">#REF!</definedName>
    <definedName name="BExEYUQJXZT6N5HJH8ACJF6SRWEE" localSheetId="18" hidden="1">#REF!</definedName>
    <definedName name="BExEYUQJXZT6N5HJH8ACJF6SRWEE" localSheetId="13" hidden="1">#REF!</definedName>
    <definedName name="BExEYUQJXZT6N5HJH8ACJF6SRWEE" localSheetId="14" hidden="1">#REF!</definedName>
    <definedName name="BExEYUQJXZT6N5HJH8ACJF6SRWEE" localSheetId="15" hidden="1">#REF!</definedName>
    <definedName name="BExEYUQJXZT6N5HJH8ACJF6SRWEE" hidden="1">#REF!</definedName>
    <definedName name="BExEYYC7KLO4XJQW9GMGVVJQXF4C" localSheetId="20" hidden="1">#REF!</definedName>
    <definedName name="BExEYYC7KLO4XJQW9GMGVVJQXF4C" localSheetId="18" hidden="1">#REF!</definedName>
    <definedName name="BExEYYC7KLO4XJQW9GMGVVJQXF4C" localSheetId="13" hidden="1">#REF!</definedName>
    <definedName name="BExEYYC7KLO4XJQW9GMGVVJQXF4C" localSheetId="14" hidden="1">#REF!</definedName>
    <definedName name="BExEYYC7KLO4XJQW9GMGVVJQXF4C" localSheetId="15" hidden="1">#REF!</definedName>
    <definedName name="BExEYYC7KLO4XJQW9GMGVVJQXF4C" hidden="1">#REF!</definedName>
    <definedName name="BExEZ1S6VZCG01ZPLBSS9Z1SBOJ2" localSheetId="20" hidden="1">#REF!</definedName>
    <definedName name="BExEZ1S6VZCG01ZPLBSS9Z1SBOJ2" localSheetId="18" hidden="1">#REF!</definedName>
    <definedName name="BExEZ1S6VZCG01ZPLBSS9Z1SBOJ2" localSheetId="13" hidden="1">#REF!</definedName>
    <definedName name="BExEZ1S6VZCG01ZPLBSS9Z1SBOJ2" localSheetId="14" hidden="1">#REF!</definedName>
    <definedName name="BExEZ1S6VZCG01ZPLBSS9Z1SBOJ2" localSheetId="15" hidden="1">#REF!</definedName>
    <definedName name="BExEZ1S6VZCG01ZPLBSS9Z1SBOJ2" hidden="1">#REF!</definedName>
    <definedName name="BExEZ6KV8TDKOO0Y66LSH9DCFW5M" localSheetId="20" hidden="1">#REF!</definedName>
    <definedName name="BExEZ6KV8TDKOO0Y66LSH9DCFW5M" localSheetId="18" hidden="1">#REF!</definedName>
    <definedName name="BExEZ6KV8TDKOO0Y66LSH9DCFW5M" localSheetId="13" hidden="1">#REF!</definedName>
    <definedName name="BExEZ6KV8TDKOO0Y66LSH9DCFW5M" localSheetId="14" hidden="1">#REF!</definedName>
    <definedName name="BExEZ6KV8TDKOO0Y66LSH9DCFW5M" localSheetId="15" hidden="1">#REF!</definedName>
    <definedName name="BExEZ6KV8TDKOO0Y66LSH9DCFW5M" hidden="1">#REF!</definedName>
    <definedName name="BExEZGBFNJR8DLPN0V11AU22L6WY" localSheetId="20" hidden="1">#REF!</definedName>
    <definedName name="BExEZGBFNJR8DLPN0V11AU22L6WY" localSheetId="18" hidden="1">#REF!</definedName>
    <definedName name="BExEZGBFNJR8DLPN0V11AU22L6WY" localSheetId="13" hidden="1">#REF!</definedName>
    <definedName name="BExEZGBFNJR8DLPN0V11AU22L6WY" localSheetId="14" hidden="1">#REF!</definedName>
    <definedName name="BExEZGBFNJR8DLPN0V11AU22L6WY" localSheetId="15" hidden="1">#REF!</definedName>
    <definedName name="BExEZGBFNJR8DLPN0V11AU22L6WY" hidden="1">#REF!</definedName>
    <definedName name="BExEZVR61GWO1ZM3XHWUKRJJMQXV" localSheetId="20" hidden="1">#REF!</definedName>
    <definedName name="BExEZVR61GWO1ZM3XHWUKRJJMQXV" localSheetId="18" hidden="1">#REF!</definedName>
    <definedName name="BExEZVR61GWO1ZM3XHWUKRJJMQXV" localSheetId="13" hidden="1">#REF!</definedName>
    <definedName name="BExEZVR61GWO1ZM3XHWUKRJJMQXV" localSheetId="14" hidden="1">#REF!</definedName>
    <definedName name="BExEZVR61GWO1ZM3XHWUKRJJMQXV" localSheetId="15" hidden="1">#REF!</definedName>
    <definedName name="BExEZVR61GWO1ZM3XHWUKRJJMQXV" hidden="1">#REF!</definedName>
    <definedName name="BExF02Y3V3QEPO2XLDSK47APK9XJ" localSheetId="20" hidden="1">#REF!</definedName>
    <definedName name="BExF02Y3V3QEPO2XLDSK47APK9XJ" localSheetId="18" hidden="1">#REF!</definedName>
    <definedName name="BExF02Y3V3QEPO2XLDSK47APK9XJ" localSheetId="13" hidden="1">#REF!</definedName>
    <definedName name="BExF02Y3V3QEPO2XLDSK47APK9XJ" localSheetId="14" hidden="1">#REF!</definedName>
    <definedName name="BExF02Y3V3QEPO2XLDSK47APK9XJ" localSheetId="15" hidden="1">#REF!</definedName>
    <definedName name="BExF02Y3V3QEPO2XLDSK47APK9XJ" hidden="1">#REF!</definedName>
    <definedName name="BExF03E824NHBODFUZ3PZ5HLF85X" localSheetId="20" hidden="1">#REF!</definedName>
    <definedName name="BExF03E824NHBODFUZ3PZ5HLF85X" localSheetId="18" hidden="1">#REF!</definedName>
    <definedName name="BExF03E824NHBODFUZ3PZ5HLF85X" localSheetId="13" hidden="1">#REF!</definedName>
    <definedName name="BExF03E824NHBODFUZ3PZ5HLF85X" localSheetId="14" hidden="1">#REF!</definedName>
    <definedName name="BExF03E824NHBODFUZ3PZ5HLF85X" localSheetId="15" hidden="1">#REF!</definedName>
    <definedName name="BExF03E824NHBODFUZ3PZ5HLF85X" hidden="1">#REF!</definedName>
    <definedName name="BExF09OS91RT7N7IW8JLMZ121ZP3" localSheetId="20" hidden="1">#REF!</definedName>
    <definedName name="BExF09OS91RT7N7IW8JLMZ121ZP3" localSheetId="18" hidden="1">#REF!</definedName>
    <definedName name="BExF09OS91RT7N7IW8JLMZ121ZP3" localSheetId="13" hidden="1">#REF!</definedName>
    <definedName name="BExF09OS91RT7N7IW8JLMZ121ZP3" localSheetId="14" hidden="1">#REF!</definedName>
    <definedName name="BExF09OS91RT7N7IW8JLMZ121ZP3" localSheetId="15" hidden="1">#REF!</definedName>
    <definedName name="BExF09OS91RT7N7IW8JLMZ121ZP3" hidden="1">#REF!</definedName>
    <definedName name="BExF0D4SEQ7RRCAER8UQKUJ4HH0Q" localSheetId="20" hidden="1">#REF!</definedName>
    <definedName name="BExF0D4SEQ7RRCAER8UQKUJ4HH0Q" localSheetId="18" hidden="1">#REF!</definedName>
    <definedName name="BExF0D4SEQ7RRCAER8UQKUJ4HH0Q" localSheetId="13" hidden="1">#REF!</definedName>
    <definedName name="BExF0D4SEQ7RRCAER8UQKUJ4HH0Q" localSheetId="14" hidden="1">#REF!</definedName>
    <definedName name="BExF0D4SEQ7RRCAER8UQKUJ4HH0Q" localSheetId="15" hidden="1">#REF!</definedName>
    <definedName name="BExF0D4SEQ7RRCAER8UQKUJ4HH0Q" hidden="1">#REF!</definedName>
    <definedName name="BExF0D4Z97PCG5JI9CC2TFB553AX" localSheetId="20" hidden="1">#REF!</definedName>
    <definedName name="BExF0D4Z97PCG5JI9CC2TFB553AX" localSheetId="18" hidden="1">#REF!</definedName>
    <definedName name="BExF0D4Z97PCG5JI9CC2TFB553AX" localSheetId="13" hidden="1">#REF!</definedName>
    <definedName name="BExF0D4Z97PCG5JI9CC2TFB553AX" localSheetId="14" hidden="1">#REF!</definedName>
    <definedName name="BExF0D4Z97PCG5JI9CC2TFB553AX" localSheetId="15" hidden="1">#REF!</definedName>
    <definedName name="BExF0D4Z97PCG5JI9CC2TFB553AX" hidden="1">#REF!</definedName>
    <definedName name="BExF0DAB1PUE0V936NFEK68CCKTJ" localSheetId="20" hidden="1">#REF!</definedName>
    <definedName name="BExF0DAB1PUE0V936NFEK68CCKTJ" localSheetId="18" hidden="1">#REF!</definedName>
    <definedName name="BExF0DAB1PUE0V936NFEK68CCKTJ" localSheetId="13" hidden="1">#REF!</definedName>
    <definedName name="BExF0DAB1PUE0V936NFEK68CCKTJ" localSheetId="14" hidden="1">#REF!</definedName>
    <definedName name="BExF0DAB1PUE0V936NFEK68CCKTJ" localSheetId="15" hidden="1">#REF!</definedName>
    <definedName name="BExF0DAB1PUE0V936NFEK68CCKTJ" hidden="1">#REF!</definedName>
    <definedName name="BExF0LOEHV42P2DV7QL8O7HOQ3N9" localSheetId="20" hidden="1">#REF!</definedName>
    <definedName name="BExF0LOEHV42P2DV7QL8O7HOQ3N9" localSheetId="18" hidden="1">#REF!</definedName>
    <definedName name="BExF0LOEHV42P2DV7QL8O7HOQ3N9" localSheetId="13" hidden="1">#REF!</definedName>
    <definedName name="BExF0LOEHV42P2DV7QL8O7HOQ3N9" localSheetId="14" hidden="1">#REF!</definedName>
    <definedName name="BExF0LOEHV42P2DV7QL8O7HOQ3N9" localSheetId="15" hidden="1">#REF!</definedName>
    <definedName name="BExF0LOEHV42P2DV7QL8O7HOQ3N9" hidden="1">#REF!</definedName>
    <definedName name="BExF0QRT0ZP2578DKKC9SRW40F5L" localSheetId="20" hidden="1">#REF!</definedName>
    <definedName name="BExF0QRT0ZP2578DKKC9SRW40F5L" localSheetId="18" hidden="1">#REF!</definedName>
    <definedName name="BExF0QRT0ZP2578DKKC9SRW40F5L" localSheetId="13" hidden="1">#REF!</definedName>
    <definedName name="BExF0QRT0ZP2578DKKC9SRW40F5L" localSheetId="14" hidden="1">#REF!</definedName>
    <definedName name="BExF0QRT0ZP2578DKKC9SRW40F5L" localSheetId="15" hidden="1">#REF!</definedName>
    <definedName name="BExF0QRT0ZP2578DKKC9SRW40F5L" hidden="1">#REF!</definedName>
    <definedName name="BExF0WRM9VO25RLSO03ZOCE8H7K5" localSheetId="20" hidden="1">#REF!</definedName>
    <definedName name="BExF0WRM9VO25RLSO03ZOCE8H7K5" localSheetId="18" hidden="1">#REF!</definedName>
    <definedName name="BExF0WRM9VO25RLSO03ZOCE8H7K5" localSheetId="13" hidden="1">#REF!</definedName>
    <definedName name="BExF0WRM9VO25RLSO03ZOCE8H7K5" localSheetId="14" hidden="1">#REF!</definedName>
    <definedName name="BExF0WRM9VO25RLSO03ZOCE8H7K5" localSheetId="15" hidden="1">#REF!</definedName>
    <definedName name="BExF0WRM9VO25RLSO03ZOCE8H7K5" hidden="1">#REF!</definedName>
    <definedName name="BExF0ZRI7W4RSLIDLHTSM0AWXO3S" localSheetId="20" hidden="1">#REF!</definedName>
    <definedName name="BExF0ZRI7W4RSLIDLHTSM0AWXO3S" localSheetId="18" hidden="1">#REF!</definedName>
    <definedName name="BExF0ZRI7W4RSLIDLHTSM0AWXO3S" localSheetId="13" hidden="1">#REF!</definedName>
    <definedName name="BExF0ZRI7W4RSLIDLHTSM0AWXO3S" localSheetId="14" hidden="1">#REF!</definedName>
    <definedName name="BExF0ZRI7W4RSLIDLHTSM0AWXO3S" localSheetId="15" hidden="1">#REF!</definedName>
    <definedName name="BExF0ZRI7W4RSLIDLHTSM0AWXO3S" hidden="1">#REF!</definedName>
    <definedName name="BExF19CT3MMZZ2T5EWMDNG3UOJ01" localSheetId="20" hidden="1">#REF!</definedName>
    <definedName name="BExF19CT3MMZZ2T5EWMDNG3UOJ01" localSheetId="18" hidden="1">#REF!</definedName>
    <definedName name="BExF19CT3MMZZ2T5EWMDNG3UOJ01" localSheetId="13" hidden="1">#REF!</definedName>
    <definedName name="BExF19CT3MMZZ2T5EWMDNG3UOJ01" localSheetId="14" hidden="1">#REF!</definedName>
    <definedName name="BExF19CT3MMZZ2T5EWMDNG3UOJ01" localSheetId="15" hidden="1">#REF!</definedName>
    <definedName name="BExF19CT3MMZZ2T5EWMDNG3UOJ01" hidden="1">#REF!</definedName>
    <definedName name="BExF1C1VNHJBRW2XQKVSL1KSLFZ8" localSheetId="20" hidden="1">#REF!</definedName>
    <definedName name="BExF1C1VNHJBRW2XQKVSL1KSLFZ8" localSheetId="18" hidden="1">#REF!</definedName>
    <definedName name="BExF1C1VNHJBRW2XQKVSL1KSLFZ8" localSheetId="13" hidden="1">#REF!</definedName>
    <definedName name="BExF1C1VNHJBRW2XQKVSL1KSLFZ8" localSheetId="14" hidden="1">#REF!</definedName>
    <definedName name="BExF1C1VNHJBRW2XQKVSL1KSLFZ8" localSheetId="15" hidden="1">#REF!</definedName>
    <definedName name="BExF1C1VNHJBRW2XQKVSL1KSLFZ8" hidden="1">#REF!</definedName>
    <definedName name="BExF1M38U6NX17YJA8YU359B5Z4M" localSheetId="20" hidden="1">#REF!</definedName>
    <definedName name="BExF1M38U6NX17YJA8YU359B5Z4M" localSheetId="18" hidden="1">#REF!</definedName>
    <definedName name="BExF1M38U6NX17YJA8YU359B5Z4M" localSheetId="13" hidden="1">#REF!</definedName>
    <definedName name="BExF1M38U6NX17YJA8YU359B5Z4M" localSheetId="14" hidden="1">#REF!</definedName>
    <definedName name="BExF1M38U6NX17YJA8YU359B5Z4M" localSheetId="15" hidden="1">#REF!</definedName>
    <definedName name="BExF1M38U6NX17YJA8YU359B5Z4M" hidden="1">#REF!</definedName>
    <definedName name="BExF1MU4W3NPEY0OHRDWP5IANCBB" localSheetId="20" hidden="1">#REF!</definedName>
    <definedName name="BExF1MU4W3NPEY0OHRDWP5IANCBB" localSheetId="18" hidden="1">#REF!</definedName>
    <definedName name="BExF1MU4W3NPEY0OHRDWP5IANCBB" localSheetId="13" hidden="1">#REF!</definedName>
    <definedName name="BExF1MU4W3NPEY0OHRDWP5IANCBB" localSheetId="14" hidden="1">#REF!</definedName>
    <definedName name="BExF1MU4W3NPEY0OHRDWP5IANCBB" localSheetId="15" hidden="1">#REF!</definedName>
    <definedName name="BExF1MU4W3NPEY0OHRDWP5IANCBB" hidden="1">#REF!</definedName>
    <definedName name="BExF1MZN8MWMOKOARHJ1QAF9HPGT" localSheetId="20" hidden="1">#REF!</definedName>
    <definedName name="BExF1MZN8MWMOKOARHJ1QAF9HPGT" localSheetId="18" hidden="1">#REF!</definedName>
    <definedName name="BExF1MZN8MWMOKOARHJ1QAF9HPGT" localSheetId="13" hidden="1">#REF!</definedName>
    <definedName name="BExF1MZN8MWMOKOARHJ1QAF9HPGT" localSheetId="14" hidden="1">#REF!</definedName>
    <definedName name="BExF1MZN8MWMOKOARHJ1QAF9HPGT" localSheetId="15" hidden="1">#REF!</definedName>
    <definedName name="BExF1MZN8MWMOKOARHJ1QAF9HPGT" hidden="1">#REF!</definedName>
    <definedName name="BExF1US4ZIQYSU5LBFYNRA9N0K2O" localSheetId="20" hidden="1">#REF!</definedName>
    <definedName name="BExF1US4ZIQYSU5LBFYNRA9N0K2O" localSheetId="18" hidden="1">#REF!</definedName>
    <definedName name="BExF1US4ZIQYSU5LBFYNRA9N0K2O" localSheetId="13" hidden="1">#REF!</definedName>
    <definedName name="BExF1US4ZIQYSU5LBFYNRA9N0K2O" localSheetId="14" hidden="1">#REF!</definedName>
    <definedName name="BExF1US4ZIQYSU5LBFYNRA9N0K2O" localSheetId="15" hidden="1">#REF!</definedName>
    <definedName name="BExF1US4ZIQYSU5LBFYNRA9N0K2O" hidden="1">#REF!</definedName>
    <definedName name="BExF272JNPJCK1XLBG016XXBVFO8" localSheetId="20" hidden="1">#REF!</definedName>
    <definedName name="BExF272JNPJCK1XLBG016XXBVFO8" localSheetId="18" hidden="1">#REF!</definedName>
    <definedName name="BExF272JNPJCK1XLBG016XXBVFO8" localSheetId="13" hidden="1">#REF!</definedName>
    <definedName name="BExF272JNPJCK1XLBG016XXBVFO8" localSheetId="14" hidden="1">#REF!</definedName>
    <definedName name="BExF272JNPJCK1XLBG016XXBVFO8" localSheetId="15" hidden="1">#REF!</definedName>
    <definedName name="BExF272JNPJCK1XLBG016XXBVFO8" hidden="1">#REF!</definedName>
    <definedName name="BExF2CWZN6E87RGTBMD4YQI2QT7R" localSheetId="20" hidden="1">#REF!</definedName>
    <definedName name="BExF2CWZN6E87RGTBMD4YQI2QT7R" localSheetId="18" hidden="1">#REF!</definedName>
    <definedName name="BExF2CWZN6E87RGTBMD4YQI2QT7R" localSheetId="13" hidden="1">#REF!</definedName>
    <definedName name="BExF2CWZN6E87RGTBMD4YQI2QT7R" localSheetId="14" hidden="1">#REF!</definedName>
    <definedName name="BExF2CWZN6E87RGTBMD4YQI2QT7R" localSheetId="15" hidden="1">#REF!</definedName>
    <definedName name="BExF2CWZN6E87RGTBMD4YQI2QT7R" hidden="1">#REF!</definedName>
    <definedName name="BExF2DYO1WQ7GMXSTAQRDBW1NSFG" localSheetId="20" hidden="1">#REF!</definedName>
    <definedName name="BExF2DYO1WQ7GMXSTAQRDBW1NSFG" localSheetId="18" hidden="1">#REF!</definedName>
    <definedName name="BExF2DYO1WQ7GMXSTAQRDBW1NSFG" localSheetId="13" hidden="1">#REF!</definedName>
    <definedName name="BExF2DYO1WQ7GMXSTAQRDBW1NSFG" localSheetId="14" hidden="1">#REF!</definedName>
    <definedName name="BExF2DYO1WQ7GMXSTAQRDBW1NSFG" localSheetId="15" hidden="1">#REF!</definedName>
    <definedName name="BExF2DYO1WQ7GMXSTAQRDBW1NSFG" hidden="1">#REF!</definedName>
    <definedName name="BExF2H9D3MC9XKLPZ6VIP4F7G4YN" localSheetId="20" hidden="1">#REF!</definedName>
    <definedName name="BExF2H9D3MC9XKLPZ6VIP4F7G4YN" localSheetId="18" hidden="1">#REF!</definedName>
    <definedName name="BExF2H9D3MC9XKLPZ6VIP4F7G4YN" localSheetId="13" hidden="1">#REF!</definedName>
    <definedName name="BExF2H9D3MC9XKLPZ6VIP4F7G4YN" localSheetId="14" hidden="1">#REF!</definedName>
    <definedName name="BExF2H9D3MC9XKLPZ6VIP4F7G4YN" localSheetId="15" hidden="1">#REF!</definedName>
    <definedName name="BExF2H9D3MC9XKLPZ6VIP4F7G4YN" hidden="1">#REF!</definedName>
    <definedName name="BExF2MSWNUY9Z6BZJQZ538PPTION" localSheetId="20" hidden="1">#REF!</definedName>
    <definedName name="BExF2MSWNUY9Z6BZJQZ538PPTION" localSheetId="18" hidden="1">#REF!</definedName>
    <definedName name="BExF2MSWNUY9Z6BZJQZ538PPTION" localSheetId="13" hidden="1">#REF!</definedName>
    <definedName name="BExF2MSWNUY9Z6BZJQZ538PPTION" localSheetId="14" hidden="1">#REF!</definedName>
    <definedName name="BExF2MSWNUY9Z6BZJQZ538PPTION" localSheetId="15" hidden="1">#REF!</definedName>
    <definedName name="BExF2MSWNUY9Z6BZJQZ538PPTION" hidden="1">#REF!</definedName>
    <definedName name="BExF2QZYWHTYGUTTXR15CKCV3LS7" localSheetId="20" hidden="1">#REF!</definedName>
    <definedName name="BExF2QZYWHTYGUTTXR15CKCV3LS7" localSheetId="18" hidden="1">#REF!</definedName>
    <definedName name="BExF2QZYWHTYGUTTXR15CKCV3LS7" localSheetId="13" hidden="1">#REF!</definedName>
    <definedName name="BExF2QZYWHTYGUTTXR15CKCV3LS7" localSheetId="14" hidden="1">#REF!</definedName>
    <definedName name="BExF2QZYWHTYGUTTXR15CKCV3LS7" localSheetId="15" hidden="1">#REF!</definedName>
    <definedName name="BExF2QZYWHTYGUTTXR15CKCV3LS7" hidden="1">#REF!</definedName>
    <definedName name="BExF2T8Y6TSJ74RMSZOA9CEH4OZ6" localSheetId="20" hidden="1">#REF!</definedName>
    <definedName name="BExF2T8Y6TSJ74RMSZOA9CEH4OZ6" localSheetId="18" hidden="1">#REF!</definedName>
    <definedName name="BExF2T8Y6TSJ74RMSZOA9CEH4OZ6" localSheetId="13" hidden="1">#REF!</definedName>
    <definedName name="BExF2T8Y6TSJ74RMSZOA9CEH4OZ6" localSheetId="14" hidden="1">#REF!</definedName>
    <definedName name="BExF2T8Y6TSJ74RMSZOA9CEH4OZ6" localSheetId="15" hidden="1">#REF!</definedName>
    <definedName name="BExF2T8Y6TSJ74RMSZOA9CEH4OZ6" hidden="1">#REF!</definedName>
    <definedName name="BExF31N3YM4F37EOOY8M8VI1KXN8" localSheetId="20" hidden="1">#REF!</definedName>
    <definedName name="BExF31N3YM4F37EOOY8M8VI1KXN8" localSheetId="18" hidden="1">#REF!</definedName>
    <definedName name="BExF31N3YM4F37EOOY8M8VI1KXN8" localSheetId="13" hidden="1">#REF!</definedName>
    <definedName name="BExF31N3YM4F37EOOY8M8VI1KXN8" localSheetId="14" hidden="1">#REF!</definedName>
    <definedName name="BExF31N3YM4F37EOOY8M8VI1KXN8" localSheetId="15" hidden="1">#REF!</definedName>
    <definedName name="BExF31N3YM4F37EOOY8M8VI1KXN8" hidden="1">#REF!</definedName>
    <definedName name="BExF37C1YKBT79Z9SOJAG5MXQGTU" localSheetId="20" hidden="1">#REF!</definedName>
    <definedName name="BExF37C1YKBT79Z9SOJAG5MXQGTU" localSheetId="18" hidden="1">#REF!</definedName>
    <definedName name="BExF37C1YKBT79Z9SOJAG5MXQGTU" localSheetId="13" hidden="1">#REF!</definedName>
    <definedName name="BExF37C1YKBT79Z9SOJAG5MXQGTU" localSheetId="14" hidden="1">#REF!</definedName>
    <definedName name="BExF37C1YKBT79Z9SOJAG5MXQGTU" localSheetId="15" hidden="1">#REF!</definedName>
    <definedName name="BExF37C1YKBT79Z9SOJAG5MXQGTU" hidden="1">#REF!</definedName>
    <definedName name="BExF3A6HPA6DGYALZNHHJPMCUYZR" localSheetId="20" hidden="1">#REF!</definedName>
    <definedName name="BExF3A6HPA6DGYALZNHHJPMCUYZR" localSheetId="18" hidden="1">#REF!</definedName>
    <definedName name="BExF3A6HPA6DGYALZNHHJPMCUYZR" localSheetId="13" hidden="1">#REF!</definedName>
    <definedName name="BExF3A6HPA6DGYALZNHHJPMCUYZR" localSheetId="14" hidden="1">#REF!</definedName>
    <definedName name="BExF3A6HPA6DGYALZNHHJPMCUYZR" localSheetId="15" hidden="1">#REF!</definedName>
    <definedName name="BExF3A6HPA6DGYALZNHHJPMCUYZR" hidden="1">#REF!</definedName>
    <definedName name="BExF3GMJW5D7066GYKTMM3CVH1HE" localSheetId="20" hidden="1">#REF!</definedName>
    <definedName name="BExF3GMJW5D7066GYKTMM3CVH1HE" localSheetId="18" hidden="1">#REF!</definedName>
    <definedName name="BExF3GMJW5D7066GYKTMM3CVH1HE" localSheetId="13" hidden="1">#REF!</definedName>
    <definedName name="BExF3GMJW5D7066GYKTMM3CVH1HE" localSheetId="14" hidden="1">#REF!</definedName>
    <definedName name="BExF3GMJW5D7066GYKTMM3CVH1HE" localSheetId="15" hidden="1">#REF!</definedName>
    <definedName name="BExF3GMJW5D7066GYKTMM3CVH1HE" hidden="1">#REF!</definedName>
    <definedName name="BExF3I9T44X7DV9HHV51DVDDPPZG" localSheetId="20" hidden="1">#REF!</definedName>
    <definedName name="BExF3I9T44X7DV9HHV51DVDDPPZG" localSheetId="18" hidden="1">#REF!</definedName>
    <definedName name="BExF3I9T44X7DV9HHV51DVDDPPZG" localSheetId="13" hidden="1">#REF!</definedName>
    <definedName name="BExF3I9T44X7DV9HHV51DVDDPPZG" localSheetId="14" hidden="1">#REF!</definedName>
    <definedName name="BExF3I9T44X7DV9HHV51DVDDPPZG" localSheetId="15" hidden="1">#REF!</definedName>
    <definedName name="BExF3I9T44X7DV9HHV51DVDDPPZG" hidden="1">#REF!</definedName>
    <definedName name="BExF3IKLZ35F2D4DI7R7P7NZLVC3" localSheetId="20" hidden="1">#REF!</definedName>
    <definedName name="BExF3IKLZ35F2D4DI7R7P7NZLVC3" localSheetId="18" hidden="1">#REF!</definedName>
    <definedName name="BExF3IKLZ35F2D4DI7R7P7NZLVC3" localSheetId="13" hidden="1">#REF!</definedName>
    <definedName name="BExF3IKLZ35F2D4DI7R7P7NZLVC3" localSheetId="14" hidden="1">#REF!</definedName>
    <definedName name="BExF3IKLZ35F2D4DI7R7P7NZLVC3" localSheetId="15" hidden="1">#REF!</definedName>
    <definedName name="BExF3IKLZ35F2D4DI7R7P7NZLVC3" hidden="1">#REF!</definedName>
    <definedName name="BExF3JMFX5DILOIFUDIO1HZUK875" localSheetId="20" hidden="1">#REF!</definedName>
    <definedName name="BExF3JMFX5DILOIFUDIO1HZUK875" localSheetId="18" hidden="1">#REF!</definedName>
    <definedName name="BExF3JMFX5DILOIFUDIO1HZUK875" localSheetId="13" hidden="1">#REF!</definedName>
    <definedName name="BExF3JMFX5DILOIFUDIO1HZUK875" localSheetId="14" hidden="1">#REF!</definedName>
    <definedName name="BExF3JMFX5DILOIFUDIO1HZUK875" localSheetId="15" hidden="1">#REF!</definedName>
    <definedName name="BExF3JMFX5DILOIFUDIO1HZUK875" hidden="1">#REF!</definedName>
    <definedName name="BExF3KIO2G9LJYXZ61H8PJJ6OQXV" localSheetId="20" hidden="1">#REF!</definedName>
    <definedName name="BExF3KIO2G9LJYXZ61H8PJJ6OQXV" localSheetId="18" hidden="1">#REF!</definedName>
    <definedName name="BExF3KIO2G9LJYXZ61H8PJJ6OQXV" localSheetId="13" hidden="1">#REF!</definedName>
    <definedName name="BExF3KIO2G9LJYXZ61H8PJJ6OQXV" localSheetId="14" hidden="1">#REF!</definedName>
    <definedName name="BExF3KIO2G9LJYXZ61H8PJJ6OQXV" localSheetId="15" hidden="1">#REF!</definedName>
    <definedName name="BExF3KIO2G9LJYXZ61H8PJJ6OQXV" hidden="1">#REF!</definedName>
    <definedName name="BExF3MGVCZHXDAUDZAGUYESZ3RC8" localSheetId="20" hidden="1">#REF!</definedName>
    <definedName name="BExF3MGVCZHXDAUDZAGUYESZ3RC8" localSheetId="18" hidden="1">#REF!</definedName>
    <definedName name="BExF3MGVCZHXDAUDZAGUYESZ3RC8" localSheetId="13" hidden="1">#REF!</definedName>
    <definedName name="BExF3MGVCZHXDAUDZAGUYESZ3RC8" localSheetId="14" hidden="1">#REF!</definedName>
    <definedName name="BExF3MGVCZHXDAUDZAGUYESZ3RC8" localSheetId="15" hidden="1">#REF!</definedName>
    <definedName name="BExF3MGVCZHXDAUDZAGUYESZ3RC8" hidden="1">#REF!</definedName>
    <definedName name="BExF3NTC4BGZEM6B87TCFX277QCS" localSheetId="20" hidden="1">#REF!</definedName>
    <definedName name="BExF3NTC4BGZEM6B87TCFX277QCS" localSheetId="18" hidden="1">#REF!</definedName>
    <definedName name="BExF3NTC4BGZEM6B87TCFX277QCS" localSheetId="13" hidden="1">#REF!</definedName>
    <definedName name="BExF3NTC4BGZEM6B87TCFX277QCS" localSheetId="14" hidden="1">#REF!</definedName>
    <definedName name="BExF3NTC4BGZEM6B87TCFX277QCS" localSheetId="15" hidden="1">#REF!</definedName>
    <definedName name="BExF3NTC4BGZEM6B87TCFX277QCS" hidden="1">#REF!</definedName>
    <definedName name="BExF3Q2DOSQI9SIAXB522CN0WBZ7" localSheetId="20" hidden="1">#REF!</definedName>
    <definedName name="BExF3Q2DOSQI9SIAXB522CN0WBZ7" localSheetId="18" hidden="1">#REF!</definedName>
    <definedName name="BExF3Q2DOSQI9SIAXB522CN0WBZ7" localSheetId="13" hidden="1">#REF!</definedName>
    <definedName name="BExF3Q2DOSQI9SIAXB522CN0WBZ7" localSheetId="14" hidden="1">#REF!</definedName>
    <definedName name="BExF3Q2DOSQI9SIAXB522CN0WBZ7" localSheetId="15" hidden="1">#REF!</definedName>
    <definedName name="BExF3Q2DOSQI9SIAXB522CN0WBZ7" hidden="1">#REF!</definedName>
    <definedName name="BExF3Q7NI90WT31QHYSJDIG0LLLJ" localSheetId="20" hidden="1">#REF!</definedName>
    <definedName name="BExF3Q7NI90WT31QHYSJDIG0LLLJ" localSheetId="18" hidden="1">#REF!</definedName>
    <definedName name="BExF3Q7NI90WT31QHYSJDIG0LLLJ" localSheetId="13" hidden="1">#REF!</definedName>
    <definedName name="BExF3Q7NI90WT31QHYSJDIG0LLLJ" localSheetId="14" hidden="1">#REF!</definedName>
    <definedName name="BExF3Q7NI90WT31QHYSJDIG0LLLJ" localSheetId="15" hidden="1">#REF!</definedName>
    <definedName name="BExF3Q7NI90WT31QHYSJDIG0LLLJ" hidden="1">#REF!</definedName>
    <definedName name="BExF3QD55TIY1MSBSRK9TUJKBEWO" localSheetId="20" hidden="1">#REF!</definedName>
    <definedName name="BExF3QD55TIY1MSBSRK9TUJKBEWO" localSheetId="18" hidden="1">#REF!</definedName>
    <definedName name="BExF3QD55TIY1MSBSRK9TUJKBEWO" localSheetId="13" hidden="1">#REF!</definedName>
    <definedName name="BExF3QD55TIY1MSBSRK9TUJKBEWO" localSheetId="14" hidden="1">#REF!</definedName>
    <definedName name="BExF3QD55TIY1MSBSRK9TUJKBEWO" localSheetId="15" hidden="1">#REF!</definedName>
    <definedName name="BExF3QD55TIY1MSBSRK9TUJKBEWO" hidden="1">#REF!</definedName>
    <definedName name="BExF3QT8J6RIF1L3R700MBSKIOKW" localSheetId="20" hidden="1">#REF!</definedName>
    <definedName name="BExF3QT8J6RIF1L3R700MBSKIOKW" localSheetId="18" hidden="1">#REF!</definedName>
    <definedName name="BExF3QT8J6RIF1L3R700MBSKIOKW" localSheetId="13" hidden="1">#REF!</definedName>
    <definedName name="BExF3QT8J6RIF1L3R700MBSKIOKW" localSheetId="14" hidden="1">#REF!</definedName>
    <definedName name="BExF3QT8J6RIF1L3R700MBSKIOKW" localSheetId="15" hidden="1">#REF!</definedName>
    <definedName name="BExF3QT8J6RIF1L3R700MBSKIOKW" hidden="1">#REF!</definedName>
    <definedName name="BExF42SSBVPMLK2UB3B7FPEIY9TU" localSheetId="20" hidden="1">#REF!</definedName>
    <definedName name="BExF42SSBVPMLK2UB3B7FPEIY9TU" localSheetId="18" hidden="1">#REF!</definedName>
    <definedName name="BExF42SSBVPMLK2UB3B7FPEIY9TU" localSheetId="13" hidden="1">#REF!</definedName>
    <definedName name="BExF42SSBVPMLK2UB3B7FPEIY9TU" localSheetId="14" hidden="1">#REF!</definedName>
    <definedName name="BExF42SSBVPMLK2UB3B7FPEIY9TU" localSheetId="15" hidden="1">#REF!</definedName>
    <definedName name="BExF42SSBVPMLK2UB3B7FPEIY9TU" hidden="1">#REF!</definedName>
    <definedName name="BExF4HXSWB50BKYPWA0HTT8W56H6" localSheetId="20" hidden="1">#REF!</definedName>
    <definedName name="BExF4HXSWB50BKYPWA0HTT8W56H6" localSheetId="18" hidden="1">#REF!</definedName>
    <definedName name="BExF4HXSWB50BKYPWA0HTT8W56H6" localSheetId="13" hidden="1">#REF!</definedName>
    <definedName name="BExF4HXSWB50BKYPWA0HTT8W56H6" localSheetId="14" hidden="1">#REF!</definedName>
    <definedName name="BExF4HXSWB50BKYPWA0HTT8W56H6" localSheetId="15" hidden="1">#REF!</definedName>
    <definedName name="BExF4HXSWB50BKYPWA0HTT8W56H6" hidden="1">#REF!</definedName>
    <definedName name="BExF4J4Y60OUA8GY6YN8XVRUX80A" localSheetId="20" hidden="1">#REF!</definedName>
    <definedName name="BExF4J4Y60OUA8GY6YN8XVRUX80A" localSheetId="18" hidden="1">#REF!</definedName>
    <definedName name="BExF4J4Y60OUA8GY6YN8XVRUX80A" localSheetId="13" hidden="1">#REF!</definedName>
    <definedName name="BExF4J4Y60OUA8GY6YN8XVRUX80A" localSheetId="14" hidden="1">#REF!</definedName>
    <definedName name="BExF4J4Y60OUA8GY6YN8XVRUX80A" localSheetId="15" hidden="1">#REF!</definedName>
    <definedName name="BExF4J4Y60OUA8GY6YN8XVRUX80A" hidden="1">#REF!</definedName>
    <definedName name="BExF4KHF04IWW4LQ95FHQPFE4Y9K" localSheetId="20" hidden="1">#REF!</definedName>
    <definedName name="BExF4KHF04IWW4LQ95FHQPFE4Y9K" localSheetId="18" hidden="1">#REF!</definedName>
    <definedName name="BExF4KHF04IWW4LQ95FHQPFE4Y9K" localSheetId="13" hidden="1">#REF!</definedName>
    <definedName name="BExF4KHF04IWW4LQ95FHQPFE4Y9K" localSheetId="14" hidden="1">#REF!</definedName>
    <definedName name="BExF4KHF04IWW4LQ95FHQPFE4Y9K" localSheetId="15" hidden="1">#REF!</definedName>
    <definedName name="BExF4KHF04IWW4LQ95FHQPFE4Y9K" hidden="1">#REF!</definedName>
    <definedName name="BExF4MVQM5Y0QRDLDFSKWWTF709C" localSheetId="20" hidden="1">#REF!</definedName>
    <definedName name="BExF4MVQM5Y0QRDLDFSKWWTF709C" localSheetId="18" hidden="1">#REF!</definedName>
    <definedName name="BExF4MVQM5Y0QRDLDFSKWWTF709C" localSheetId="13" hidden="1">#REF!</definedName>
    <definedName name="BExF4MVQM5Y0QRDLDFSKWWTF709C" localSheetId="14" hidden="1">#REF!</definedName>
    <definedName name="BExF4MVQM5Y0QRDLDFSKWWTF709C" localSheetId="15" hidden="1">#REF!</definedName>
    <definedName name="BExF4MVQM5Y0QRDLDFSKWWTF709C" hidden="1">#REF!</definedName>
    <definedName name="BExF4PVMZYV36E8HOYY06J81AMBI" localSheetId="20" hidden="1">#REF!</definedName>
    <definedName name="BExF4PVMZYV36E8HOYY06J81AMBI" localSheetId="18" hidden="1">#REF!</definedName>
    <definedName name="BExF4PVMZYV36E8HOYY06J81AMBI" localSheetId="13" hidden="1">#REF!</definedName>
    <definedName name="BExF4PVMZYV36E8HOYY06J81AMBI" localSheetId="14" hidden="1">#REF!</definedName>
    <definedName name="BExF4PVMZYV36E8HOYY06J81AMBI" localSheetId="15" hidden="1">#REF!</definedName>
    <definedName name="BExF4PVMZYV36E8HOYY06J81AMBI" hidden="1">#REF!</definedName>
    <definedName name="BExF4SF9NEX1FZE9N8EXT89PM54D" localSheetId="20" hidden="1">#REF!</definedName>
    <definedName name="BExF4SF9NEX1FZE9N8EXT89PM54D" localSheetId="18" hidden="1">#REF!</definedName>
    <definedName name="BExF4SF9NEX1FZE9N8EXT89PM54D" localSheetId="13" hidden="1">#REF!</definedName>
    <definedName name="BExF4SF9NEX1FZE9N8EXT89PM54D" localSheetId="14" hidden="1">#REF!</definedName>
    <definedName name="BExF4SF9NEX1FZE9N8EXT89PM54D" localSheetId="15" hidden="1">#REF!</definedName>
    <definedName name="BExF4SF9NEX1FZE9N8EXT89PM54D" hidden="1">#REF!</definedName>
    <definedName name="BExF52GTGP8MHGII4KJ8TJGR8W8U" localSheetId="20" hidden="1">#REF!</definedName>
    <definedName name="BExF52GTGP8MHGII4KJ8TJGR8W8U" localSheetId="18" hidden="1">#REF!</definedName>
    <definedName name="BExF52GTGP8MHGII4KJ8TJGR8W8U" localSheetId="13" hidden="1">#REF!</definedName>
    <definedName name="BExF52GTGP8MHGII4KJ8TJGR8W8U" localSheetId="14" hidden="1">#REF!</definedName>
    <definedName name="BExF52GTGP8MHGII4KJ8TJGR8W8U" localSheetId="15" hidden="1">#REF!</definedName>
    <definedName name="BExF52GTGP8MHGII4KJ8TJGR8W8U" hidden="1">#REF!</definedName>
    <definedName name="BExF57K7L3UC1I2FSAWURR4SN0UN" localSheetId="20" hidden="1">#REF!</definedName>
    <definedName name="BExF57K7L3UC1I2FSAWURR4SN0UN" localSheetId="18" hidden="1">#REF!</definedName>
    <definedName name="BExF57K7L3UC1I2FSAWURR4SN0UN" localSheetId="13" hidden="1">#REF!</definedName>
    <definedName name="BExF57K7L3UC1I2FSAWURR4SN0UN" localSheetId="14" hidden="1">#REF!</definedName>
    <definedName name="BExF57K7L3UC1I2FSAWURR4SN0UN" localSheetId="15" hidden="1">#REF!</definedName>
    <definedName name="BExF57K7L3UC1I2FSAWURR4SN0UN" hidden="1">#REF!</definedName>
    <definedName name="BExF5HR2GFV7O8LKG9SJ4BY78LYA" localSheetId="20" hidden="1">#REF!</definedName>
    <definedName name="BExF5HR2GFV7O8LKG9SJ4BY78LYA" localSheetId="18" hidden="1">#REF!</definedName>
    <definedName name="BExF5HR2GFV7O8LKG9SJ4BY78LYA" localSheetId="13" hidden="1">#REF!</definedName>
    <definedName name="BExF5HR2GFV7O8LKG9SJ4BY78LYA" localSheetId="14" hidden="1">#REF!</definedName>
    <definedName name="BExF5HR2GFV7O8LKG9SJ4BY78LYA" localSheetId="15" hidden="1">#REF!</definedName>
    <definedName name="BExF5HR2GFV7O8LKG9SJ4BY78LYA" hidden="1">#REF!</definedName>
    <definedName name="BExF5ZFO2A29GHWR5ES64Z9OS16J" localSheetId="20" hidden="1">#REF!</definedName>
    <definedName name="BExF5ZFO2A29GHWR5ES64Z9OS16J" localSheetId="18" hidden="1">#REF!</definedName>
    <definedName name="BExF5ZFO2A29GHWR5ES64Z9OS16J" localSheetId="13" hidden="1">#REF!</definedName>
    <definedName name="BExF5ZFO2A29GHWR5ES64Z9OS16J" localSheetId="14" hidden="1">#REF!</definedName>
    <definedName name="BExF5ZFO2A29GHWR5ES64Z9OS16J" localSheetId="15" hidden="1">#REF!</definedName>
    <definedName name="BExF5ZFO2A29GHWR5ES64Z9OS16J" hidden="1">#REF!</definedName>
    <definedName name="BExF63S045JO7H2ZJCBTBVH3SUIF" localSheetId="20" hidden="1">#REF!</definedName>
    <definedName name="BExF63S045JO7H2ZJCBTBVH3SUIF" localSheetId="18" hidden="1">#REF!</definedName>
    <definedName name="BExF63S045JO7H2ZJCBTBVH3SUIF" localSheetId="13" hidden="1">#REF!</definedName>
    <definedName name="BExF63S045JO7H2ZJCBTBVH3SUIF" localSheetId="14" hidden="1">#REF!</definedName>
    <definedName name="BExF63S045JO7H2ZJCBTBVH3SUIF" localSheetId="15" hidden="1">#REF!</definedName>
    <definedName name="BExF63S045JO7H2ZJCBTBVH3SUIF" hidden="1">#REF!</definedName>
    <definedName name="BExF642TEGTXCI9A61ZOONJCB0U1" localSheetId="20" hidden="1">#REF!</definedName>
    <definedName name="BExF642TEGTXCI9A61ZOONJCB0U1" localSheetId="18" hidden="1">#REF!</definedName>
    <definedName name="BExF642TEGTXCI9A61ZOONJCB0U1" localSheetId="13" hidden="1">#REF!</definedName>
    <definedName name="BExF642TEGTXCI9A61ZOONJCB0U1" localSheetId="14" hidden="1">#REF!</definedName>
    <definedName name="BExF642TEGTXCI9A61ZOONJCB0U1" localSheetId="15" hidden="1">#REF!</definedName>
    <definedName name="BExF642TEGTXCI9A61ZOONJCB0U1" hidden="1">#REF!</definedName>
    <definedName name="BExF67O951CF8UJF3KBDNR0E83C1" localSheetId="20" hidden="1">#REF!</definedName>
    <definedName name="BExF67O951CF8UJF3KBDNR0E83C1" localSheetId="18" hidden="1">#REF!</definedName>
    <definedName name="BExF67O951CF8UJF3KBDNR0E83C1" localSheetId="13" hidden="1">#REF!</definedName>
    <definedName name="BExF67O951CF8UJF3KBDNR0E83C1" localSheetId="14" hidden="1">#REF!</definedName>
    <definedName name="BExF67O951CF8UJF3KBDNR0E83C1" localSheetId="15" hidden="1">#REF!</definedName>
    <definedName name="BExF67O951CF8UJF3KBDNR0E83C1" hidden="1">#REF!</definedName>
    <definedName name="BExF6EV7I35NVMIJGYTB6E24YVPA" localSheetId="20" hidden="1">#REF!</definedName>
    <definedName name="BExF6EV7I35NVMIJGYTB6E24YVPA" localSheetId="18" hidden="1">#REF!</definedName>
    <definedName name="BExF6EV7I35NVMIJGYTB6E24YVPA" localSheetId="13" hidden="1">#REF!</definedName>
    <definedName name="BExF6EV7I35NVMIJGYTB6E24YVPA" localSheetId="14" hidden="1">#REF!</definedName>
    <definedName name="BExF6EV7I35NVMIJGYTB6E24YVPA" localSheetId="15" hidden="1">#REF!</definedName>
    <definedName name="BExF6EV7I35NVMIJGYTB6E24YVPA" hidden="1">#REF!</definedName>
    <definedName name="BExF6FGUF393KTMBT40S5BYAFG00" localSheetId="20" hidden="1">#REF!</definedName>
    <definedName name="BExF6FGUF393KTMBT40S5BYAFG00" localSheetId="18" hidden="1">#REF!</definedName>
    <definedName name="BExF6FGUF393KTMBT40S5BYAFG00" localSheetId="13" hidden="1">#REF!</definedName>
    <definedName name="BExF6FGUF393KTMBT40S5BYAFG00" localSheetId="14" hidden="1">#REF!</definedName>
    <definedName name="BExF6FGUF393KTMBT40S5BYAFG00" localSheetId="15" hidden="1">#REF!</definedName>
    <definedName name="BExF6FGUF393KTMBT40S5BYAFG00" hidden="1">#REF!</definedName>
    <definedName name="BExF6GNYXWY8A0SY4PW1B6KJMMTM" localSheetId="20" hidden="1">#REF!</definedName>
    <definedName name="BExF6GNYXWY8A0SY4PW1B6KJMMTM" localSheetId="18" hidden="1">#REF!</definedName>
    <definedName name="BExF6GNYXWY8A0SY4PW1B6KJMMTM" localSheetId="13" hidden="1">#REF!</definedName>
    <definedName name="BExF6GNYXWY8A0SY4PW1B6KJMMTM" localSheetId="14" hidden="1">#REF!</definedName>
    <definedName name="BExF6GNYXWY8A0SY4PW1B6KJMMTM" localSheetId="15" hidden="1">#REF!</definedName>
    <definedName name="BExF6GNYXWY8A0SY4PW1B6KJMMTM" hidden="1">#REF!</definedName>
    <definedName name="BExF6IB8K74Z0AFT05GPOKKZW7C9" localSheetId="20" hidden="1">#REF!</definedName>
    <definedName name="BExF6IB8K74Z0AFT05GPOKKZW7C9" localSheetId="18" hidden="1">#REF!</definedName>
    <definedName name="BExF6IB8K74Z0AFT05GPOKKZW7C9" localSheetId="13" hidden="1">#REF!</definedName>
    <definedName name="BExF6IB8K74Z0AFT05GPOKKZW7C9" localSheetId="14" hidden="1">#REF!</definedName>
    <definedName name="BExF6IB8K74Z0AFT05GPOKKZW7C9" localSheetId="15" hidden="1">#REF!</definedName>
    <definedName name="BExF6IB8K74Z0AFT05GPOKKZW7C9" hidden="1">#REF!</definedName>
    <definedName name="BExF6NUXJI11W2IAZNAM1QWC0459" localSheetId="20" hidden="1">#REF!</definedName>
    <definedName name="BExF6NUXJI11W2IAZNAM1QWC0459" localSheetId="18" hidden="1">#REF!</definedName>
    <definedName name="BExF6NUXJI11W2IAZNAM1QWC0459" localSheetId="13" hidden="1">#REF!</definedName>
    <definedName name="BExF6NUXJI11W2IAZNAM1QWC0459" localSheetId="14" hidden="1">#REF!</definedName>
    <definedName name="BExF6NUXJI11W2IAZNAM1QWC0459" localSheetId="15" hidden="1">#REF!</definedName>
    <definedName name="BExF6NUXJI11W2IAZNAM1QWC0459" hidden="1">#REF!</definedName>
    <definedName name="BExF6RR76KNVIXGJOVFO8GDILKGZ" localSheetId="20" hidden="1">#REF!</definedName>
    <definedName name="BExF6RR76KNVIXGJOVFO8GDILKGZ" localSheetId="18" hidden="1">#REF!</definedName>
    <definedName name="BExF6RR76KNVIXGJOVFO8GDILKGZ" localSheetId="13" hidden="1">#REF!</definedName>
    <definedName name="BExF6RR76KNVIXGJOVFO8GDILKGZ" localSheetId="14" hidden="1">#REF!</definedName>
    <definedName name="BExF6RR76KNVIXGJOVFO8GDILKGZ" localSheetId="15" hidden="1">#REF!</definedName>
    <definedName name="BExF6RR76KNVIXGJOVFO8GDILKGZ" hidden="1">#REF!</definedName>
    <definedName name="BExF6ZE8D5CMPJPRWT6S4HM56LPF" localSheetId="20" hidden="1">#REF!</definedName>
    <definedName name="BExF6ZE8D5CMPJPRWT6S4HM56LPF" localSheetId="18" hidden="1">#REF!</definedName>
    <definedName name="BExF6ZE8D5CMPJPRWT6S4HM56LPF" localSheetId="13" hidden="1">#REF!</definedName>
    <definedName name="BExF6ZE8D5CMPJPRWT6S4HM56LPF" localSheetId="14" hidden="1">#REF!</definedName>
    <definedName name="BExF6ZE8D5CMPJPRWT6S4HM56LPF" localSheetId="15" hidden="1">#REF!</definedName>
    <definedName name="BExF6ZE8D5CMPJPRWT6S4HM56LPF" hidden="1">#REF!</definedName>
    <definedName name="BExF76FV8SF7AJK7B35AL7VTZF6D" localSheetId="20" hidden="1">#REF!</definedName>
    <definedName name="BExF76FV8SF7AJK7B35AL7VTZF6D" localSheetId="18" hidden="1">#REF!</definedName>
    <definedName name="BExF76FV8SF7AJK7B35AL7VTZF6D" localSheetId="13" hidden="1">#REF!</definedName>
    <definedName name="BExF76FV8SF7AJK7B35AL7VTZF6D" localSheetId="14" hidden="1">#REF!</definedName>
    <definedName name="BExF76FV8SF7AJK7B35AL7VTZF6D" localSheetId="15" hidden="1">#REF!</definedName>
    <definedName name="BExF76FV8SF7AJK7B35AL7VTZF6D" hidden="1">#REF!</definedName>
    <definedName name="BExF7EOIMC1OYL1N7835KGOI0FIZ" localSheetId="20" hidden="1">#REF!</definedName>
    <definedName name="BExF7EOIMC1OYL1N7835KGOI0FIZ" localSheetId="18" hidden="1">#REF!</definedName>
    <definedName name="BExF7EOIMC1OYL1N7835KGOI0FIZ" localSheetId="13" hidden="1">#REF!</definedName>
    <definedName name="BExF7EOIMC1OYL1N7835KGOI0FIZ" localSheetId="14" hidden="1">#REF!</definedName>
    <definedName name="BExF7EOIMC1OYL1N7835KGOI0FIZ" localSheetId="15" hidden="1">#REF!</definedName>
    <definedName name="BExF7EOIMC1OYL1N7835KGOI0FIZ" hidden="1">#REF!</definedName>
    <definedName name="BExF7K88K7ASGV6RAOAGH52G04VR" localSheetId="20" hidden="1">#REF!</definedName>
    <definedName name="BExF7K88K7ASGV6RAOAGH52G04VR" localSheetId="18" hidden="1">#REF!</definedName>
    <definedName name="BExF7K88K7ASGV6RAOAGH52G04VR" localSheetId="13" hidden="1">#REF!</definedName>
    <definedName name="BExF7K88K7ASGV6RAOAGH52G04VR" localSheetId="14" hidden="1">#REF!</definedName>
    <definedName name="BExF7K88K7ASGV6RAOAGH52G04VR" localSheetId="15" hidden="1">#REF!</definedName>
    <definedName name="BExF7K88K7ASGV6RAOAGH52G04VR" hidden="1">#REF!</definedName>
    <definedName name="BExF7OVDRP3LHNAF2CX4V84CKKIR" localSheetId="20" hidden="1">#REF!</definedName>
    <definedName name="BExF7OVDRP3LHNAF2CX4V84CKKIR" localSheetId="18" hidden="1">#REF!</definedName>
    <definedName name="BExF7OVDRP3LHNAF2CX4V84CKKIR" localSheetId="13" hidden="1">#REF!</definedName>
    <definedName name="BExF7OVDRP3LHNAF2CX4V84CKKIR" localSheetId="14" hidden="1">#REF!</definedName>
    <definedName name="BExF7OVDRP3LHNAF2CX4V84CKKIR" localSheetId="15" hidden="1">#REF!</definedName>
    <definedName name="BExF7OVDRP3LHNAF2CX4V84CKKIR" hidden="1">#REF!</definedName>
    <definedName name="BExF7QO41X2A2SL8UXDNP99GY7U9" localSheetId="20" hidden="1">#REF!</definedName>
    <definedName name="BExF7QO41X2A2SL8UXDNP99GY7U9" localSheetId="18" hidden="1">#REF!</definedName>
    <definedName name="BExF7QO41X2A2SL8UXDNP99GY7U9" localSheetId="13" hidden="1">#REF!</definedName>
    <definedName name="BExF7QO41X2A2SL8UXDNP99GY7U9" localSheetId="14" hidden="1">#REF!</definedName>
    <definedName name="BExF7QO41X2A2SL8UXDNP99GY7U9" localSheetId="15" hidden="1">#REF!</definedName>
    <definedName name="BExF7QO41X2A2SL8UXDNP99GY7U9" hidden="1">#REF!</definedName>
    <definedName name="BExF7QYWRJ8S4SID84VVXH3TN7X8" localSheetId="20" hidden="1">#REF!</definedName>
    <definedName name="BExF7QYWRJ8S4SID84VVXH3TN7X8" localSheetId="18" hidden="1">#REF!</definedName>
    <definedName name="BExF7QYWRJ8S4SID84VVXH3TN7X8" localSheetId="13" hidden="1">#REF!</definedName>
    <definedName name="BExF7QYWRJ8S4SID84VVXH3TN7X8" localSheetId="14" hidden="1">#REF!</definedName>
    <definedName name="BExF7QYWRJ8S4SID84VVXH3TN7X8" localSheetId="15" hidden="1">#REF!</definedName>
    <definedName name="BExF7QYWRJ8S4SID84VVXH3TN7X8" hidden="1">#REF!</definedName>
    <definedName name="BExF81GI8B8WBHXFTET68A9358BR" localSheetId="20" hidden="1">#REF!</definedName>
    <definedName name="BExF81GI8B8WBHXFTET68A9358BR" localSheetId="18" hidden="1">#REF!</definedName>
    <definedName name="BExF81GI8B8WBHXFTET68A9358BR" localSheetId="13" hidden="1">#REF!</definedName>
    <definedName name="BExF81GI8B8WBHXFTET68A9358BR" localSheetId="14" hidden="1">#REF!</definedName>
    <definedName name="BExF81GI8B8WBHXFTET68A9358BR" localSheetId="15" hidden="1">#REF!</definedName>
    <definedName name="BExF81GI8B8WBHXFTET68A9358BR" hidden="1">#REF!</definedName>
    <definedName name="BExGKN1EUJWHOYSSFY4XX6T9QVV5" localSheetId="20" hidden="1">#REF!</definedName>
    <definedName name="BExGKN1EUJWHOYSSFY4XX6T9QVV5" localSheetId="18" hidden="1">#REF!</definedName>
    <definedName name="BExGKN1EUJWHOYSSFY4XX6T9QVV5" localSheetId="13" hidden="1">#REF!</definedName>
    <definedName name="BExGKN1EUJWHOYSSFY4XX6T9QVV5" localSheetId="14" hidden="1">#REF!</definedName>
    <definedName name="BExGKN1EUJWHOYSSFY4XX6T9QVV5" localSheetId="15" hidden="1">#REF!</definedName>
    <definedName name="BExGKN1EUJWHOYSSFY4XX6T9QVV5" hidden="1">#REF!</definedName>
    <definedName name="BExGL97US0Y3KXXASUTVR26XLT70" localSheetId="20" hidden="1">#REF!</definedName>
    <definedName name="BExGL97US0Y3KXXASUTVR26XLT70" localSheetId="18" hidden="1">#REF!</definedName>
    <definedName name="BExGL97US0Y3KXXASUTVR26XLT70" localSheetId="13" hidden="1">#REF!</definedName>
    <definedName name="BExGL97US0Y3KXXASUTVR26XLT70" localSheetId="14" hidden="1">#REF!</definedName>
    <definedName name="BExGL97US0Y3KXXASUTVR26XLT70" localSheetId="15" hidden="1">#REF!</definedName>
    <definedName name="BExGL97US0Y3KXXASUTVR26XLT70" hidden="1">#REF!</definedName>
    <definedName name="BExGL9TEJAX73AMCXKXTMRO9T6QA" localSheetId="20" hidden="1">#REF!</definedName>
    <definedName name="BExGL9TEJAX73AMCXKXTMRO9T6QA" localSheetId="18" hidden="1">#REF!</definedName>
    <definedName name="BExGL9TEJAX73AMCXKXTMRO9T6QA" localSheetId="13" hidden="1">#REF!</definedName>
    <definedName name="BExGL9TEJAX73AMCXKXTMRO9T6QA" localSheetId="14" hidden="1">#REF!</definedName>
    <definedName name="BExGL9TEJAX73AMCXKXTMRO9T6QA" localSheetId="15" hidden="1">#REF!</definedName>
    <definedName name="BExGL9TEJAX73AMCXKXTMRO9T6QA" hidden="1">#REF!</definedName>
    <definedName name="BExGLBM5GKGBJDTZSMMBZBAVQ7N1" localSheetId="20" hidden="1">#REF!</definedName>
    <definedName name="BExGLBM5GKGBJDTZSMMBZBAVQ7N1" localSheetId="18" hidden="1">#REF!</definedName>
    <definedName name="BExGLBM5GKGBJDTZSMMBZBAVQ7N1" localSheetId="13" hidden="1">#REF!</definedName>
    <definedName name="BExGLBM5GKGBJDTZSMMBZBAVQ7N1" localSheetId="14" hidden="1">#REF!</definedName>
    <definedName name="BExGLBM5GKGBJDTZSMMBZBAVQ7N1" localSheetId="15" hidden="1">#REF!</definedName>
    <definedName name="BExGLBM5GKGBJDTZSMMBZBAVQ7N1" hidden="1">#REF!</definedName>
    <definedName name="BExGLC7R4C33RO0PID97ZPPVCW4M" localSheetId="20" hidden="1">#REF!</definedName>
    <definedName name="BExGLC7R4C33RO0PID97ZPPVCW4M" localSheetId="18" hidden="1">#REF!</definedName>
    <definedName name="BExGLC7R4C33RO0PID97ZPPVCW4M" localSheetId="13" hidden="1">#REF!</definedName>
    <definedName name="BExGLC7R4C33RO0PID97ZPPVCW4M" localSheetId="14" hidden="1">#REF!</definedName>
    <definedName name="BExGLC7R4C33RO0PID97ZPPVCW4M" localSheetId="15" hidden="1">#REF!</definedName>
    <definedName name="BExGLC7R4C33RO0PID97ZPPVCW4M" hidden="1">#REF!</definedName>
    <definedName name="BExGLFIF7HCFSHNQHKEV6RY0WCO3" localSheetId="20" hidden="1">#REF!</definedName>
    <definedName name="BExGLFIF7HCFSHNQHKEV6RY0WCO3" localSheetId="18" hidden="1">#REF!</definedName>
    <definedName name="BExGLFIF7HCFSHNQHKEV6RY0WCO3" localSheetId="13" hidden="1">#REF!</definedName>
    <definedName name="BExGLFIF7HCFSHNQHKEV6RY0WCO3" localSheetId="14" hidden="1">#REF!</definedName>
    <definedName name="BExGLFIF7HCFSHNQHKEV6RY0WCO3" localSheetId="15" hidden="1">#REF!</definedName>
    <definedName name="BExGLFIF7HCFSHNQHKEV6RY0WCO3" hidden="1">#REF!</definedName>
    <definedName name="BExGLPP9Z6SH15N8AV0F7H58S14K" localSheetId="20" hidden="1">#REF!</definedName>
    <definedName name="BExGLPP9Z6SH15N8AV0F7H58S14K" localSheetId="18" hidden="1">#REF!</definedName>
    <definedName name="BExGLPP9Z6SH15N8AV0F7H58S14K" localSheetId="13" hidden="1">#REF!</definedName>
    <definedName name="BExGLPP9Z6SH15N8AV0F7H58S14K" localSheetId="14" hidden="1">#REF!</definedName>
    <definedName name="BExGLPP9Z6SH15N8AV0F7H58S14K" localSheetId="15" hidden="1">#REF!</definedName>
    <definedName name="BExGLPP9Z6SH15N8AV0F7H58S14K" hidden="1">#REF!</definedName>
    <definedName name="BExGLQATG820J44V2O4JEICPUUTR" localSheetId="20" hidden="1">#REF!</definedName>
    <definedName name="BExGLQATG820J44V2O4JEICPUUTR" localSheetId="18" hidden="1">#REF!</definedName>
    <definedName name="BExGLQATG820J44V2O4JEICPUUTR" localSheetId="13" hidden="1">#REF!</definedName>
    <definedName name="BExGLQATG820J44V2O4JEICPUUTR" localSheetId="14" hidden="1">#REF!</definedName>
    <definedName name="BExGLQATG820J44V2O4JEICPUUTR" localSheetId="15" hidden="1">#REF!</definedName>
    <definedName name="BExGLQATG820J44V2O4JEICPUUTR" hidden="1">#REF!</definedName>
    <definedName name="BExGLTARRL0J772UD2TXEYAVPY6E" localSheetId="20" hidden="1">#REF!</definedName>
    <definedName name="BExGLTARRL0J772UD2TXEYAVPY6E" localSheetId="18" hidden="1">#REF!</definedName>
    <definedName name="BExGLTARRL0J772UD2TXEYAVPY6E" localSheetId="13" hidden="1">#REF!</definedName>
    <definedName name="BExGLTARRL0J772UD2TXEYAVPY6E" localSheetId="14" hidden="1">#REF!</definedName>
    <definedName name="BExGLTARRL0J772UD2TXEYAVPY6E" localSheetId="15" hidden="1">#REF!</definedName>
    <definedName name="BExGLTARRL0J772UD2TXEYAVPY6E" hidden="1">#REF!</definedName>
    <definedName name="BExGLYE6RZTAAWHJBG2QFJPTDS2Q" localSheetId="20" hidden="1">#REF!</definedName>
    <definedName name="BExGLYE6RZTAAWHJBG2QFJPTDS2Q" localSheetId="18" hidden="1">#REF!</definedName>
    <definedName name="BExGLYE6RZTAAWHJBG2QFJPTDS2Q" localSheetId="13" hidden="1">#REF!</definedName>
    <definedName name="BExGLYE6RZTAAWHJBG2QFJPTDS2Q" localSheetId="14" hidden="1">#REF!</definedName>
    <definedName name="BExGLYE6RZTAAWHJBG2QFJPTDS2Q" localSheetId="15" hidden="1">#REF!</definedName>
    <definedName name="BExGLYE6RZTAAWHJBG2QFJPTDS2Q" hidden="1">#REF!</definedName>
    <definedName name="BExGM4DZ65OAQP7MA4LN6QMYZOFF" localSheetId="20" hidden="1">#REF!</definedName>
    <definedName name="BExGM4DZ65OAQP7MA4LN6QMYZOFF" localSheetId="18" hidden="1">#REF!</definedName>
    <definedName name="BExGM4DZ65OAQP7MA4LN6QMYZOFF" localSheetId="13" hidden="1">#REF!</definedName>
    <definedName name="BExGM4DZ65OAQP7MA4LN6QMYZOFF" localSheetId="14" hidden="1">#REF!</definedName>
    <definedName name="BExGM4DZ65OAQP7MA4LN6QMYZOFF" localSheetId="15" hidden="1">#REF!</definedName>
    <definedName name="BExGM4DZ65OAQP7MA4LN6QMYZOFF" hidden="1">#REF!</definedName>
    <definedName name="BExGMCXCWEC9XNUOEMZ61TMI6CUO" localSheetId="20" hidden="1">#REF!</definedName>
    <definedName name="BExGMCXCWEC9XNUOEMZ61TMI6CUO" localSheetId="18" hidden="1">#REF!</definedName>
    <definedName name="BExGMCXCWEC9XNUOEMZ61TMI6CUO" localSheetId="13" hidden="1">#REF!</definedName>
    <definedName name="BExGMCXCWEC9XNUOEMZ61TMI6CUO" localSheetId="14" hidden="1">#REF!</definedName>
    <definedName name="BExGMCXCWEC9XNUOEMZ61TMI6CUO" localSheetId="15" hidden="1">#REF!</definedName>
    <definedName name="BExGMCXCWEC9XNUOEMZ61TMI6CUO" hidden="1">#REF!</definedName>
    <definedName name="BExGMJDGIH0MEPC2TUSFUCY2ROTB" localSheetId="20" hidden="1">#REF!</definedName>
    <definedName name="BExGMJDGIH0MEPC2TUSFUCY2ROTB" localSheetId="18" hidden="1">#REF!</definedName>
    <definedName name="BExGMJDGIH0MEPC2TUSFUCY2ROTB" localSheetId="13" hidden="1">#REF!</definedName>
    <definedName name="BExGMJDGIH0MEPC2TUSFUCY2ROTB" localSheetId="14" hidden="1">#REF!</definedName>
    <definedName name="BExGMJDGIH0MEPC2TUSFUCY2ROTB" localSheetId="15" hidden="1">#REF!</definedName>
    <definedName name="BExGMJDGIH0MEPC2TUSFUCY2ROTB" hidden="1">#REF!</definedName>
    <definedName name="BExGMKPW2HPKN0M0XKF3AZ8YP0D6" localSheetId="20" hidden="1">#REF!</definedName>
    <definedName name="BExGMKPW2HPKN0M0XKF3AZ8YP0D6" localSheetId="18" hidden="1">#REF!</definedName>
    <definedName name="BExGMKPW2HPKN0M0XKF3AZ8YP0D6" localSheetId="13" hidden="1">#REF!</definedName>
    <definedName name="BExGMKPW2HPKN0M0XKF3AZ8YP0D6" localSheetId="14" hidden="1">#REF!</definedName>
    <definedName name="BExGMKPW2HPKN0M0XKF3AZ8YP0D6" localSheetId="15" hidden="1">#REF!</definedName>
    <definedName name="BExGMKPW2HPKN0M0XKF3AZ8YP0D6" hidden="1">#REF!</definedName>
    <definedName name="BExGMOGUOL3NATNV0TIZH2J6DLLD" localSheetId="20" hidden="1">#REF!</definedName>
    <definedName name="BExGMOGUOL3NATNV0TIZH2J6DLLD" localSheetId="18" hidden="1">#REF!</definedName>
    <definedName name="BExGMOGUOL3NATNV0TIZH2J6DLLD" localSheetId="13" hidden="1">#REF!</definedName>
    <definedName name="BExGMOGUOL3NATNV0TIZH2J6DLLD" localSheetId="14" hidden="1">#REF!</definedName>
    <definedName name="BExGMOGUOL3NATNV0TIZH2J6DLLD" localSheetId="15" hidden="1">#REF!</definedName>
    <definedName name="BExGMOGUOL3NATNV0TIZH2J6DLLD" hidden="1">#REF!</definedName>
    <definedName name="BExGMP2F175LGL6QVSJGP6GKYHHA" localSheetId="20" hidden="1">#REF!</definedName>
    <definedName name="BExGMP2F175LGL6QVSJGP6GKYHHA" localSheetId="18" hidden="1">#REF!</definedName>
    <definedName name="BExGMP2F175LGL6QVSJGP6GKYHHA" localSheetId="13" hidden="1">#REF!</definedName>
    <definedName name="BExGMP2F175LGL6QVSJGP6GKYHHA" localSheetId="14" hidden="1">#REF!</definedName>
    <definedName name="BExGMP2F175LGL6QVSJGP6GKYHHA" localSheetId="15" hidden="1">#REF!</definedName>
    <definedName name="BExGMP2F175LGL6QVSJGP6GKYHHA" hidden="1">#REF!</definedName>
    <definedName name="BExGMPIIP8GKML2VVA8OEFL43NCS" localSheetId="20" hidden="1">#REF!</definedName>
    <definedName name="BExGMPIIP8GKML2VVA8OEFL43NCS" localSheetId="18" hidden="1">#REF!</definedName>
    <definedName name="BExGMPIIP8GKML2VVA8OEFL43NCS" localSheetId="13" hidden="1">#REF!</definedName>
    <definedName name="BExGMPIIP8GKML2VVA8OEFL43NCS" localSheetId="14" hidden="1">#REF!</definedName>
    <definedName name="BExGMPIIP8GKML2VVA8OEFL43NCS" localSheetId="15" hidden="1">#REF!</definedName>
    <definedName name="BExGMPIIP8GKML2VVA8OEFL43NCS" hidden="1">#REF!</definedName>
    <definedName name="BExGMZ3SRIXLXMWBVOXXV3M4U4YL" localSheetId="20" hidden="1">#REF!</definedName>
    <definedName name="BExGMZ3SRIXLXMWBVOXXV3M4U4YL" localSheetId="18" hidden="1">#REF!</definedName>
    <definedName name="BExGMZ3SRIXLXMWBVOXXV3M4U4YL" localSheetId="13" hidden="1">#REF!</definedName>
    <definedName name="BExGMZ3SRIXLXMWBVOXXV3M4U4YL" localSheetId="14" hidden="1">#REF!</definedName>
    <definedName name="BExGMZ3SRIXLXMWBVOXXV3M4U4YL" localSheetId="15" hidden="1">#REF!</definedName>
    <definedName name="BExGMZ3SRIXLXMWBVOXXV3M4U4YL" hidden="1">#REF!</definedName>
    <definedName name="BExGMZ3UBN48IXU1ZEFYECEMZ1IM" localSheetId="20" hidden="1">#REF!</definedName>
    <definedName name="BExGMZ3UBN48IXU1ZEFYECEMZ1IM" localSheetId="18" hidden="1">#REF!</definedName>
    <definedName name="BExGMZ3UBN48IXU1ZEFYECEMZ1IM" localSheetId="13" hidden="1">#REF!</definedName>
    <definedName name="BExGMZ3UBN48IXU1ZEFYECEMZ1IM" localSheetId="14" hidden="1">#REF!</definedName>
    <definedName name="BExGMZ3UBN48IXU1ZEFYECEMZ1IM" localSheetId="15" hidden="1">#REF!</definedName>
    <definedName name="BExGMZ3UBN48IXU1ZEFYECEMZ1IM" hidden="1">#REF!</definedName>
    <definedName name="BExGN4I0QATXNZCLZJM1KH1OIJQH" localSheetId="20" hidden="1">#REF!</definedName>
    <definedName name="BExGN4I0QATXNZCLZJM1KH1OIJQH" localSheetId="18" hidden="1">#REF!</definedName>
    <definedName name="BExGN4I0QATXNZCLZJM1KH1OIJQH" localSheetId="13" hidden="1">#REF!</definedName>
    <definedName name="BExGN4I0QATXNZCLZJM1KH1OIJQH" localSheetId="14" hidden="1">#REF!</definedName>
    <definedName name="BExGN4I0QATXNZCLZJM1KH1OIJQH" localSheetId="15" hidden="1">#REF!</definedName>
    <definedName name="BExGN4I0QATXNZCLZJM1KH1OIJQH" hidden="1">#REF!</definedName>
    <definedName name="BExGN9FZ2RWCMSY1YOBJKZMNIM9R" localSheetId="20" hidden="1">#REF!</definedName>
    <definedName name="BExGN9FZ2RWCMSY1YOBJKZMNIM9R" localSheetId="18" hidden="1">#REF!</definedName>
    <definedName name="BExGN9FZ2RWCMSY1YOBJKZMNIM9R" localSheetId="13" hidden="1">#REF!</definedName>
    <definedName name="BExGN9FZ2RWCMSY1YOBJKZMNIM9R" localSheetId="14" hidden="1">#REF!</definedName>
    <definedName name="BExGN9FZ2RWCMSY1YOBJKZMNIM9R" localSheetId="15" hidden="1">#REF!</definedName>
    <definedName name="BExGN9FZ2RWCMSY1YOBJKZMNIM9R" hidden="1">#REF!</definedName>
    <definedName name="BExGNDSIMTHOCXXG6QOGR6DA8SGG" localSheetId="20" hidden="1">#REF!</definedName>
    <definedName name="BExGNDSIMTHOCXXG6QOGR6DA8SGG" localSheetId="18" hidden="1">#REF!</definedName>
    <definedName name="BExGNDSIMTHOCXXG6QOGR6DA8SGG" localSheetId="13" hidden="1">#REF!</definedName>
    <definedName name="BExGNDSIMTHOCXXG6QOGR6DA8SGG" localSheetId="14" hidden="1">#REF!</definedName>
    <definedName name="BExGNDSIMTHOCXXG6QOGR6DA8SGG" localSheetId="15" hidden="1">#REF!</definedName>
    <definedName name="BExGNDSIMTHOCXXG6QOGR6DA8SGG" hidden="1">#REF!</definedName>
    <definedName name="BExGNHOS7RBERG1J2M2HVGSRZL5G" localSheetId="20" hidden="1">#REF!</definedName>
    <definedName name="BExGNHOS7RBERG1J2M2HVGSRZL5G" localSheetId="18" hidden="1">#REF!</definedName>
    <definedName name="BExGNHOS7RBERG1J2M2HVGSRZL5G" localSheetId="13" hidden="1">#REF!</definedName>
    <definedName name="BExGNHOS7RBERG1J2M2HVGSRZL5G" localSheetId="14" hidden="1">#REF!</definedName>
    <definedName name="BExGNHOS7RBERG1J2M2HVGSRZL5G" localSheetId="15" hidden="1">#REF!</definedName>
    <definedName name="BExGNHOS7RBERG1J2M2HVGSRZL5G" hidden="1">#REF!</definedName>
    <definedName name="BExGNJ18W3Q55XAXY8XTFB80IVMV" localSheetId="20" hidden="1">#REF!</definedName>
    <definedName name="BExGNJ18W3Q55XAXY8XTFB80IVMV" localSheetId="18" hidden="1">#REF!</definedName>
    <definedName name="BExGNJ18W3Q55XAXY8XTFB80IVMV" localSheetId="13" hidden="1">#REF!</definedName>
    <definedName name="BExGNJ18W3Q55XAXY8XTFB80IVMV" localSheetId="14" hidden="1">#REF!</definedName>
    <definedName name="BExGNJ18W3Q55XAXY8XTFB80IVMV" localSheetId="15" hidden="1">#REF!</definedName>
    <definedName name="BExGNJ18W3Q55XAXY8XTFB80IVMV" hidden="1">#REF!</definedName>
    <definedName name="BExGNN2YQ9BDAZXT2GLCSAPXKIM7" localSheetId="20" hidden="1">#REF!</definedName>
    <definedName name="BExGNN2YQ9BDAZXT2GLCSAPXKIM7" localSheetId="18" hidden="1">#REF!</definedName>
    <definedName name="BExGNN2YQ9BDAZXT2GLCSAPXKIM7" localSheetId="13" hidden="1">#REF!</definedName>
    <definedName name="BExGNN2YQ9BDAZXT2GLCSAPXKIM7" localSheetId="14" hidden="1">#REF!</definedName>
    <definedName name="BExGNN2YQ9BDAZXT2GLCSAPXKIM7" localSheetId="15" hidden="1">#REF!</definedName>
    <definedName name="BExGNN2YQ9BDAZXT2GLCSAPXKIM7" hidden="1">#REF!</definedName>
    <definedName name="BExGNP6INLF5NZFP5ME6K7C9Y0NH" localSheetId="20" hidden="1">#REF!</definedName>
    <definedName name="BExGNP6INLF5NZFP5ME6K7C9Y0NH" localSheetId="18" hidden="1">#REF!</definedName>
    <definedName name="BExGNP6INLF5NZFP5ME6K7C9Y0NH" localSheetId="13" hidden="1">#REF!</definedName>
    <definedName name="BExGNP6INLF5NZFP5ME6K7C9Y0NH" localSheetId="14" hidden="1">#REF!</definedName>
    <definedName name="BExGNP6INLF5NZFP5ME6K7C9Y0NH" localSheetId="15" hidden="1">#REF!</definedName>
    <definedName name="BExGNP6INLF5NZFP5ME6K7C9Y0NH" hidden="1">#REF!</definedName>
    <definedName name="BExGNSS0CKRPKHO25R3TDBEL2NHX" localSheetId="20" hidden="1">#REF!</definedName>
    <definedName name="BExGNSS0CKRPKHO25R3TDBEL2NHX" localSheetId="18" hidden="1">#REF!</definedName>
    <definedName name="BExGNSS0CKRPKHO25R3TDBEL2NHX" localSheetId="13" hidden="1">#REF!</definedName>
    <definedName name="BExGNSS0CKRPKHO25R3TDBEL2NHX" localSheetId="14" hidden="1">#REF!</definedName>
    <definedName name="BExGNSS0CKRPKHO25R3TDBEL2NHX" localSheetId="15" hidden="1">#REF!</definedName>
    <definedName name="BExGNSS0CKRPKHO25R3TDBEL2NHX" hidden="1">#REF!</definedName>
    <definedName name="BExGNYH0MO8NOVS85L15G0RWX4GW" localSheetId="20" hidden="1">#REF!</definedName>
    <definedName name="BExGNYH0MO8NOVS85L15G0RWX4GW" localSheetId="18" hidden="1">#REF!</definedName>
    <definedName name="BExGNYH0MO8NOVS85L15G0RWX4GW" localSheetId="13" hidden="1">#REF!</definedName>
    <definedName name="BExGNYH0MO8NOVS85L15G0RWX4GW" localSheetId="14" hidden="1">#REF!</definedName>
    <definedName name="BExGNYH0MO8NOVS85L15G0RWX4GW" localSheetId="15" hidden="1">#REF!</definedName>
    <definedName name="BExGNYH0MO8NOVS85L15G0RWX4GW" hidden="1">#REF!</definedName>
    <definedName name="BExGNZO44DEG8CGIDYSEGDUQ531R" localSheetId="20" hidden="1">#REF!</definedName>
    <definedName name="BExGNZO44DEG8CGIDYSEGDUQ531R" localSheetId="18" hidden="1">#REF!</definedName>
    <definedName name="BExGNZO44DEG8CGIDYSEGDUQ531R" localSheetId="13" hidden="1">#REF!</definedName>
    <definedName name="BExGNZO44DEG8CGIDYSEGDUQ531R" localSheetId="14" hidden="1">#REF!</definedName>
    <definedName name="BExGNZO44DEG8CGIDYSEGDUQ531R" localSheetId="15" hidden="1">#REF!</definedName>
    <definedName name="BExGNZO44DEG8CGIDYSEGDUQ531R" hidden="1">#REF!</definedName>
    <definedName name="BExGO22GMMPZVQY9RQ8MDKZDP5G3" localSheetId="20" hidden="1">#REF!</definedName>
    <definedName name="BExGO22GMMPZVQY9RQ8MDKZDP5G3" localSheetId="18" hidden="1">#REF!</definedName>
    <definedName name="BExGO22GMMPZVQY9RQ8MDKZDP5G3" localSheetId="13" hidden="1">#REF!</definedName>
    <definedName name="BExGO22GMMPZVQY9RQ8MDKZDP5G3" localSheetId="14" hidden="1">#REF!</definedName>
    <definedName name="BExGO22GMMPZVQY9RQ8MDKZDP5G3" localSheetId="15" hidden="1">#REF!</definedName>
    <definedName name="BExGO22GMMPZVQY9RQ8MDKZDP5G3" hidden="1">#REF!</definedName>
    <definedName name="BExGO2O0V6UYDY26AX8OSN72F77N" localSheetId="20" hidden="1">#REF!</definedName>
    <definedName name="BExGO2O0V6UYDY26AX8OSN72F77N" localSheetId="18" hidden="1">#REF!</definedName>
    <definedName name="BExGO2O0V6UYDY26AX8OSN72F77N" localSheetId="13" hidden="1">#REF!</definedName>
    <definedName name="BExGO2O0V6UYDY26AX8OSN72F77N" localSheetId="14" hidden="1">#REF!</definedName>
    <definedName name="BExGO2O0V6UYDY26AX8OSN72F77N" localSheetId="15" hidden="1">#REF!</definedName>
    <definedName name="BExGO2O0V6UYDY26AX8OSN72F77N" hidden="1">#REF!</definedName>
    <definedName name="BExGO2YUBOVLYHY1QSIHRE1KLAFV" localSheetId="20" hidden="1">#REF!</definedName>
    <definedName name="BExGO2YUBOVLYHY1QSIHRE1KLAFV" localSheetId="18" hidden="1">#REF!</definedName>
    <definedName name="BExGO2YUBOVLYHY1QSIHRE1KLAFV" localSheetId="13" hidden="1">#REF!</definedName>
    <definedName name="BExGO2YUBOVLYHY1QSIHRE1KLAFV" localSheetId="14" hidden="1">#REF!</definedName>
    <definedName name="BExGO2YUBOVLYHY1QSIHRE1KLAFV" localSheetId="15" hidden="1">#REF!</definedName>
    <definedName name="BExGO2YUBOVLYHY1QSIHRE1KLAFV" hidden="1">#REF!</definedName>
    <definedName name="BExGO70E2O70LF46V8T26YFPL4V8" localSheetId="20" hidden="1">#REF!</definedName>
    <definedName name="BExGO70E2O70LF46V8T26YFPL4V8" localSheetId="18" hidden="1">#REF!</definedName>
    <definedName name="BExGO70E2O70LF46V8T26YFPL4V8" localSheetId="13" hidden="1">#REF!</definedName>
    <definedName name="BExGO70E2O70LF46V8T26YFPL4V8" localSheetId="14" hidden="1">#REF!</definedName>
    <definedName name="BExGO70E2O70LF46V8T26YFPL4V8" localSheetId="15" hidden="1">#REF!</definedName>
    <definedName name="BExGO70E2O70LF46V8T26YFPL4V8" hidden="1">#REF!</definedName>
    <definedName name="BExGOB25QJMQCQE76MRW9X58OIOO" localSheetId="20" hidden="1">#REF!</definedName>
    <definedName name="BExGOB25QJMQCQE76MRW9X58OIOO" localSheetId="18" hidden="1">#REF!</definedName>
    <definedName name="BExGOB25QJMQCQE76MRW9X58OIOO" localSheetId="13" hidden="1">#REF!</definedName>
    <definedName name="BExGOB25QJMQCQE76MRW9X58OIOO" localSheetId="14" hidden="1">#REF!</definedName>
    <definedName name="BExGOB25QJMQCQE76MRW9X58OIOO" localSheetId="15" hidden="1">#REF!</definedName>
    <definedName name="BExGOB25QJMQCQE76MRW9X58OIOO" hidden="1">#REF!</definedName>
    <definedName name="BExGODAZKJ9EXMQZNQR5YDBSS525" localSheetId="20" hidden="1">#REF!</definedName>
    <definedName name="BExGODAZKJ9EXMQZNQR5YDBSS525" localSheetId="18" hidden="1">#REF!</definedName>
    <definedName name="BExGODAZKJ9EXMQZNQR5YDBSS525" localSheetId="13" hidden="1">#REF!</definedName>
    <definedName name="BExGODAZKJ9EXMQZNQR5YDBSS525" localSheetId="14" hidden="1">#REF!</definedName>
    <definedName name="BExGODAZKJ9EXMQZNQR5YDBSS525" localSheetId="15" hidden="1">#REF!</definedName>
    <definedName name="BExGODAZKJ9EXMQZNQR5YDBSS525" hidden="1">#REF!</definedName>
    <definedName name="BExGODR8ZSMUC11I56QHSZ686XV5" localSheetId="20" hidden="1">#REF!</definedName>
    <definedName name="BExGODR8ZSMUC11I56QHSZ686XV5" localSheetId="18" hidden="1">#REF!</definedName>
    <definedName name="BExGODR8ZSMUC11I56QHSZ686XV5" localSheetId="13" hidden="1">#REF!</definedName>
    <definedName name="BExGODR8ZSMUC11I56QHSZ686XV5" localSheetId="14" hidden="1">#REF!</definedName>
    <definedName name="BExGODR8ZSMUC11I56QHSZ686XV5" localSheetId="15" hidden="1">#REF!</definedName>
    <definedName name="BExGODR8ZSMUC11I56QHSZ686XV5" hidden="1">#REF!</definedName>
    <definedName name="BExGOXJDHUDPDT8I8IVGVW9J0R5Q" localSheetId="20" hidden="1">#REF!</definedName>
    <definedName name="BExGOXJDHUDPDT8I8IVGVW9J0R5Q" localSheetId="18" hidden="1">#REF!</definedName>
    <definedName name="BExGOXJDHUDPDT8I8IVGVW9J0R5Q" localSheetId="13" hidden="1">#REF!</definedName>
    <definedName name="BExGOXJDHUDPDT8I8IVGVW9J0R5Q" localSheetId="14" hidden="1">#REF!</definedName>
    <definedName name="BExGOXJDHUDPDT8I8IVGVW9J0R5Q" localSheetId="15" hidden="1">#REF!</definedName>
    <definedName name="BExGOXJDHUDPDT8I8IVGVW9J0R5Q" hidden="1">#REF!</definedName>
    <definedName name="BExGPAPYI1N5W3IH8H485BHSVOY3" localSheetId="20" hidden="1">#REF!</definedName>
    <definedName name="BExGPAPYI1N5W3IH8H485BHSVOY3" localSheetId="18" hidden="1">#REF!</definedName>
    <definedName name="BExGPAPYI1N5W3IH8H485BHSVOY3" localSheetId="13" hidden="1">#REF!</definedName>
    <definedName name="BExGPAPYI1N5W3IH8H485BHSVOY3" localSheetId="14" hidden="1">#REF!</definedName>
    <definedName name="BExGPAPYI1N5W3IH8H485BHSVOY3" localSheetId="15" hidden="1">#REF!</definedName>
    <definedName name="BExGPAPYI1N5W3IH8H485BHSVOY3" hidden="1">#REF!</definedName>
    <definedName name="BExGPFO3GOKYO2922Y91GMQRCMOA" localSheetId="20" hidden="1">#REF!</definedName>
    <definedName name="BExGPFO3GOKYO2922Y91GMQRCMOA" localSheetId="18" hidden="1">#REF!</definedName>
    <definedName name="BExGPFO3GOKYO2922Y91GMQRCMOA" localSheetId="13" hidden="1">#REF!</definedName>
    <definedName name="BExGPFO3GOKYO2922Y91GMQRCMOA" localSheetId="14" hidden="1">#REF!</definedName>
    <definedName name="BExGPFO3GOKYO2922Y91GMQRCMOA" localSheetId="15" hidden="1">#REF!</definedName>
    <definedName name="BExGPFO3GOKYO2922Y91GMQRCMOA" hidden="1">#REF!</definedName>
    <definedName name="BExGPHGT5KDOCMV2EFS4OVKTWBRD" localSheetId="20" hidden="1">#REF!</definedName>
    <definedName name="BExGPHGT5KDOCMV2EFS4OVKTWBRD" localSheetId="18" hidden="1">#REF!</definedName>
    <definedName name="BExGPHGT5KDOCMV2EFS4OVKTWBRD" localSheetId="13" hidden="1">#REF!</definedName>
    <definedName name="BExGPHGT5KDOCMV2EFS4OVKTWBRD" localSheetId="14" hidden="1">#REF!</definedName>
    <definedName name="BExGPHGT5KDOCMV2EFS4OVKTWBRD" localSheetId="15" hidden="1">#REF!</definedName>
    <definedName name="BExGPHGT5KDOCMV2EFS4OVKTWBRD" hidden="1">#REF!</definedName>
    <definedName name="BExGPID72Y4Y619LWASUQZKZHJNC" localSheetId="20" hidden="1">#REF!</definedName>
    <definedName name="BExGPID72Y4Y619LWASUQZKZHJNC" localSheetId="18" hidden="1">#REF!</definedName>
    <definedName name="BExGPID72Y4Y619LWASUQZKZHJNC" localSheetId="13" hidden="1">#REF!</definedName>
    <definedName name="BExGPID72Y4Y619LWASUQZKZHJNC" localSheetId="14" hidden="1">#REF!</definedName>
    <definedName name="BExGPID72Y4Y619LWASUQZKZHJNC" localSheetId="15" hidden="1">#REF!</definedName>
    <definedName name="BExGPID72Y4Y619LWASUQZKZHJNC" hidden="1">#REF!</definedName>
    <definedName name="BExGPPENQIANVGLVQJ77DK5JPRTB" localSheetId="20" hidden="1">#REF!</definedName>
    <definedName name="BExGPPENQIANVGLVQJ77DK5JPRTB" localSheetId="18" hidden="1">#REF!</definedName>
    <definedName name="BExGPPENQIANVGLVQJ77DK5JPRTB" localSheetId="13" hidden="1">#REF!</definedName>
    <definedName name="BExGPPENQIANVGLVQJ77DK5JPRTB" localSheetId="14" hidden="1">#REF!</definedName>
    <definedName name="BExGPPENQIANVGLVQJ77DK5JPRTB" localSheetId="15" hidden="1">#REF!</definedName>
    <definedName name="BExGPPENQIANVGLVQJ77DK5JPRTB" hidden="1">#REF!</definedName>
    <definedName name="BExGPSUUG7TL5F5PTYU6G4HPJV1B" localSheetId="20" hidden="1">#REF!</definedName>
    <definedName name="BExGPSUUG7TL5F5PTYU6G4HPJV1B" localSheetId="18" hidden="1">#REF!</definedName>
    <definedName name="BExGPSUUG7TL5F5PTYU6G4HPJV1B" localSheetId="13" hidden="1">#REF!</definedName>
    <definedName name="BExGPSUUG7TL5F5PTYU6G4HPJV1B" localSheetId="14" hidden="1">#REF!</definedName>
    <definedName name="BExGPSUUG7TL5F5PTYU6G4HPJV1B" localSheetId="15" hidden="1">#REF!</definedName>
    <definedName name="BExGPSUUG7TL5F5PTYU6G4HPJV1B" hidden="1">#REF!</definedName>
    <definedName name="BExGQ1E950UYXYWQ84EZEQPWHVYY" localSheetId="20" hidden="1">#REF!</definedName>
    <definedName name="BExGQ1E950UYXYWQ84EZEQPWHVYY" localSheetId="18" hidden="1">#REF!</definedName>
    <definedName name="BExGQ1E950UYXYWQ84EZEQPWHVYY" localSheetId="13" hidden="1">#REF!</definedName>
    <definedName name="BExGQ1E950UYXYWQ84EZEQPWHVYY" localSheetId="14" hidden="1">#REF!</definedName>
    <definedName name="BExGQ1E950UYXYWQ84EZEQPWHVYY" localSheetId="15" hidden="1">#REF!</definedName>
    <definedName name="BExGQ1E950UYXYWQ84EZEQPWHVYY" hidden="1">#REF!</definedName>
    <definedName name="BExGQ1ZU4967P72AHF4V1D0FOL5C" localSheetId="20" hidden="1">#REF!</definedName>
    <definedName name="BExGQ1ZU4967P72AHF4V1D0FOL5C" localSheetId="18" hidden="1">#REF!</definedName>
    <definedName name="BExGQ1ZU4967P72AHF4V1D0FOL5C" localSheetId="13" hidden="1">#REF!</definedName>
    <definedName name="BExGQ1ZU4967P72AHF4V1D0FOL5C" localSheetId="14" hidden="1">#REF!</definedName>
    <definedName name="BExGQ1ZU4967P72AHF4V1D0FOL5C" localSheetId="15" hidden="1">#REF!</definedName>
    <definedName name="BExGQ1ZU4967P72AHF4V1D0FOL5C" hidden="1">#REF!</definedName>
    <definedName name="BExGQ36ZOMR9GV8T05M605MMOY3Y" localSheetId="20" hidden="1">#REF!</definedName>
    <definedName name="BExGQ36ZOMR9GV8T05M605MMOY3Y" localSheetId="18" hidden="1">#REF!</definedName>
    <definedName name="BExGQ36ZOMR9GV8T05M605MMOY3Y" localSheetId="13" hidden="1">#REF!</definedName>
    <definedName name="BExGQ36ZOMR9GV8T05M605MMOY3Y" localSheetId="14" hidden="1">#REF!</definedName>
    <definedName name="BExGQ36ZOMR9GV8T05M605MMOY3Y" localSheetId="15" hidden="1">#REF!</definedName>
    <definedName name="BExGQ36ZOMR9GV8T05M605MMOY3Y" hidden="1">#REF!</definedName>
    <definedName name="BExGQ4ZP0PPMLDNVBUG12W9FFVI9" localSheetId="20" hidden="1">#REF!</definedName>
    <definedName name="BExGQ4ZP0PPMLDNVBUG12W9FFVI9" localSheetId="18" hidden="1">#REF!</definedName>
    <definedName name="BExGQ4ZP0PPMLDNVBUG12W9FFVI9" localSheetId="13" hidden="1">#REF!</definedName>
    <definedName name="BExGQ4ZP0PPMLDNVBUG12W9FFVI9" localSheetId="14" hidden="1">#REF!</definedName>
    <definedName name="BExGQ4ZP0PPMLDNVBUG12W9FFVI9" localSheetId="15" hidden="1">#REF!</definedName>
    <definedName name="BExGQ4ZP0PPMLDNVBUG12W9FFVI9" hidden="1">#REF!</definedName>
    <definedName name="BExGQ61DTJ0SBFMDFBAK3XZ9O0ZO" localSheetId="20" hidden="1">#REF!</definedName>
    <definedName name="BExGQ61DTJ0SBFMDFBAK3XZ9O0ZO" localSheetId="18" hidden="1">#REF!</definedName>
    <definedName name="BExGQ61DTJ0SBFMDFBAK3XZ9O0ZO" localSheetId="13" hidden="1">#REF!</definedName>
    <definedName name="BExGQ61DTJ0SBFMDFBAK3XZ9O0ZO" localSheetId="14" hidden="1">#REF!</definedName>
    <definedName name="BExGQ61DTJ0SBFMDFBAK3XZ9O0ZO" localSheetId="15" hidden="1">#REF!</definedName>
    <definedName name="BExGQ61DTJ0SBFMDFBAK3XZ9O0ZO" hidden="1">#REF!</definedName>
    <definedName name="BExGQ6SG9XEOD0VMBAR22YPZWSTA" localSheetId="20" hidden="1">#REF!</definedName>
    <definedName name="BExGQ6SG9XEOD0VMBAR22YPZWSTA" localSheetId="18" hidden="1">#REF!</definedName>
    <definedName name="BExGQ6SG9XEOD0VMBAR22YPZWSTA" localSheetId="13" hidden="1">#REF!</definedName>
    <definedName name="BExGQ6SG9XEOD0VMBAR22YPZWSTA" localSheetId="14" hidden="1">#REF!</definedName>
    <definedName name="BExGQ6SG9XEOD0VMBAR22YPZWSTA" localSheetId="15" hidden="1">#REF!</definedName>
    <definedName name="BExGQ6SG9XEOD0VMBAR22YPZWSTA" hidden="1">#REF!</definedName>
    <definedName name="BExGQ8FQN3FRAGH5H2V74848P5JX" localSheetId="20" hidden="1">#REF!</definedName>
    <definedName name="BExGQ8FQN3FRAGH5H2V74848P5JX" localSheetId="18" hidden="1">#REF!</definedName>
    <definedName name="BExGQ8FQN3FRAGH5H2V74848P5JX" localSheetId="13" hidden="1">#REF!</definedName>
    <definedName name="BExGQ8FQN3FRAGH5H2V74848P5JX" localSheetId="14" hidden="1">#REF!</definedName>
    <definedName name="BExGQ8FQN3FRAGH5H2V74848P5JX" localSheetId="15" hidden="1">#REF!</definedName>
    <definedName name="BExGQ8FQN3FRAGH5H2V74848P5JX" hidden="1">#REF!</definedName>
    <definedName name="BExGQGJ1A7LNZUS8QSMOG8UNGLMK" localSheetId="20" hidden="1">#REF!</definedName>
    <definedName name="BExGQGJ1A7LNZUS8QSMOG8UNGLMK" localSheetId="18" hidden="1">#REF!</definedName>
    <definedName name="BExGQGJ1A7LNZUS8QSMOG8UNGLMK" localSheetId="13" hidden="1">#REF!</definedName>
    <definedName name="BExGQGJ1A7LNZUS8QSMOG8UNGLMK" localSheetId="14" hidden="1">#REF!</definedName>
    <definedName name="BExGQGJ1A7LNZUS8QSMOG8UNGLMK" localSheetId="15" hidden="1">#REF!</definedName>
    <definedName name="BExGQGJ1A7LNZUS8QSMOG8UNGLMK" hidden="1">#REF!</definedName>
    <definedName name="BExGQLBNZ35IK2VK33HJUAE4ADX2" localSheetId="20" hidden="1">#REF!</definedName>
    <definedName name="BExGQLBNZ35IK2VK33HJUAE4ADX2" localSheetId="18" hidden="1">#REF!</definedName>
    <definedName name="BExGQLBNZ35IK2VK33HJUAE4ADX2" localSheetId="13" hidden="1">#REF!</definedName>
    <definedName name="BExGQLBNZ35IK2VK33HJUAE4ADX2" localSheetId="14" hidden="1">#REF!</definedName>
    <definedName name="BExGQLBNZ35IK2VK33HJUAE4ADX2" localSheetId="15" hidden="1">#REF!</definedName>
    <definedName name="BExGQLBNZ35IK2VK33HJUAE4ADX2" hidden="1">#REF!</definedName>
    <definedName name="BExGQPO7ENFEQC0NC6MC9OZR2LHY" localSheetId="20" hidden="1">#REF!</definedName>
    <definedName name="BExGQPO7ENFEQC0NC6MC9OZR2LHY" localSheetId="18" hidden="1">#REF!</definedName>
    <definedName name="BExGQPO7ENFEQC0NC6MC9OZR2LHY" localSheetId="13" hidden="1">#REF!</definedName>
    <definedName name="BExGQPO7ENFEQC0NC6MC9OZR2LHY" localSheetId="14" hidden="1">#REF!</definedName>
    <definedName name="BExGQPO7ENFEQC0NC6MC9OZR2LHY" localSheetId="15" hidden="1">#REF!</definedName>
    <definedName name="BExGQPO7ENFEQC0NC6MC9OZR2LHY" hidden="1">#REF!</definedName>
    <definedName name="BExGQX0H4EZMXBJTKJJE4ICJWN5O" localSheetId="20" hidden="1">#REF!</definedName>
    <definedName name="BExGQX0H4EZMXBJTKJJE4ICJWN5O" localSheetId="18" hidden="1">#REF!</definedName>
    <definedName name="BExGQX0H4EZMXBJTKJJE4ICJWN5O" localSheetId="13" hidden="1">#REF!</definedName>
    <definedName name="BExGQX0H4EZMXBJTKJJE4ICJWN5O" localSheetId="14" hidden="1">#REF!</definedName>
    <definedName name="BExGQX0H4EZMXBJTKJJE4ICJWN5O" localSheetId="15" hidden="1">#REF!</definedName>
    <definedName name="BExGQX0H4EZMXBJTKJJE4ICJWN5O" hidden="1">#REF!</definedName>
    <definedName name="BExGR4CW3WRIID17GGX4MI9ZDHFE" localSheetId="20" hidden="1">#REF!</definedName>
    <definedName name="BExGR4CW3WRIID17GGX4MI9ZDHFE" localSheetId="18" hidden="1">#REF!</definedName>
    <definedName name="BExGR4CW3WRIID17GGX4MI9ZDHFE" localSheetId="13" hidden="1">#REF!</definedName>
    <definedName name="BExGR4CW3WRIID17GGX4MI9ZDHFE" localSheetId="14" hidden="1">#REF!</definedName>
    <definedName name="BExGR4CW3WRIID17GGX4MI9ZDHFE" localSheetId="15" hidden="1">#REF!</definedName>
    <definedName name="BExGR4CW3WRIID17GGX4MI9ZDHFE" hidden="1">#REF!</definedName>
    <definedName name="BExGR65GJX27MU2OL6NI5PB8XVB4" localSheetId="20" hidden="1">#REF!</definedName>
    <definedName name="BExGR65GJX27MU2OL6NI5PB8XVB4" localSheetId="18" hidden="1">#REF!</definedName>
    <definedName name="BExGR65GJX27MU2OL6NI5PB8XVB4" localSheetId="13" hidden="1">#REF!</definedName>
    <definedName name="BExGR65GJX27MU2OL6NI5PB8XVB4" localSheetId="14" hidden="1">#REF!</definedName>
    <definedName name="BExGR65GJX27MU2OL6NI5PB8XVB4" localSheetId="15" hidden="1">#REF!</definedName>
    <definedName name="BExGR65GJX27MU2OL6NI5PB8XVB4" hidden="1">#REF!</definedName>
    <definedName name="BExGR6LQ97HETGS3CT96L4IK0JSH" localSheetId="20" hidden="1">#REF!</definedName>
    <definedName name="BExGR6LQ97HETGS3CT96L4IK0JSH" localSheetId="18" hidden="1">#REF!</definedName>
    <definedName name="BExGR6LQ97HETGS3CT96L4IK0JSH" localSheetId="13" hidden="1">#REF!</definedName>
    <definedName name="BExGR6LQ97HETGS3CT96L4IK0JSH" localSheetId="14" hidden="1">#REF!</definedName>
    <definedName name="BExGR6LQ97HETGS3CT96L4IK0JSH" localSheetId="15" hidden="1">#REF!</definedName>
    <definedName name="BExGR6LQ97HETGS3CT96L4IK0JSH" hidden="1">#REF!</definedName>
    <definedName name="BExGR9ATP2LVT7B9OCPSLJ11H9SX" localSheetId="20" hidden="1">#REF!</definedName>
    <definedName name="BExGR9ATP2LVT7B9OCPSLJ11H9SX" localSheetId="18" hidden="1">#REF!</definedName>
    <definedName name="BExGR9ATP2LVT7B9OCPSLJ11H9SX" localSheetId="13" hidden="1">#REF!</definedName>
    <definedName name="BExGR9ATP2LVT7B9OCPSLJ11H9SX" localSheetId="14" hidden="1">#REF!</definedName>
    <definedName name="BExGR9ATP2LVT7B9OCPSLJ11H9SX" localSheetId="15" hidden="1">#REF!</definedName>
    <definedName name="BExGR9ATP2LVT7B9OCPSLJ11H9SX" hidden="1">#REF!</definedName>
    <definedName name="BExGRILCZ3BMTGDY72B1Q9BUGW0J" localSheetId="20" hidden="1">#REF!</definedName>
    <definedName name="BExGRILCZ3BMTGDY72B1Q9BUGW0J" localSheetId="18" hidden="1">#REF!</definedName>
    <definedName name="BExGRILCZ3BMTGDY72B1Q9BUGW0J" localSheetId="13" hidden="1">#REF!</definedName>
    <definedName name="BExGRILCZ3BMTGDY72B1Q9BUGW0J" localSheetId="14" hidden="1">#REF!</definedName>
    <definedName name="BExGRILCZ3BMTGDY72B1Q9BUGW0J" localSheetId="15" hidden="1">#REF!</definedName>
    <definedName name="BExGRILCZ3BMTGDY72B1Q9BUGW0J" hidden="1">#REF!</definedName>
    <definedName name="BExGRNZJ74Y6OYJB9F9Y9T3CAHOS" localSheetId="20" hidden="1">#REF!</definedName>
    <definedName name="BExGRNZJ74Y6OYJB9F9Y9T3CAHOS" localSheetId="18" hidden="1">#REF!</definedName>
    <definedName name="BExGRNZJ74Y6OYJB9F9Y9T3CAHOS" localSheetId="13" hidden="1">#REF!</definedName>
    <definedName name="BExGRNZJ74Y6OYJB9F9Y9T3CAHOS" localSheetId="14" hidden="1">#REF!</definedName>
    <definedName name="BExGRNZJ74Y6OYJB9F9Y9T3CAHOS" localSheetId="15" hidden="1">#REF!</definedName>
    <definedName name="BExGRNZJ74Y6OYJB9F9Y9T3CAHOS" hidden="1">#REF!</definedName>
    <definedName name="BExGRPC5QJQ7UGQ4P7CFWVGRQGFW" localSheetId="20" hidden="1">#REF!</definedName>
    <definedName name="BExGRPC5QJQ7UGQ4P7CFWVGRQGFW" localSheetId="18" hidden="1">#REF!</definedName>
    <definedName name="BExGRPC5QJQ7UGQ4P7CFWVGRQGFW" localSheetId="13" hidden="1">#REF!</definedName>
    <definedName name="BExGRPC5QJQ7UGQ4P7CFWVGRQGFW" localSheetId="14" hidden="1">#REF!</definedName>
    <definedName name="BExGRPC5QJQ7UGQ4P7CFWVGRQGFW" localSheetId="15" hidden="1">#REF!</definedName>
    <definedName name="BExGRPC5QJQ7UGQ4P7CFWVGRQGFW" hidden="1">#REF!</definedName>
    <definedName name="BExGRSMULUXOBEN8G0TK90PRKQ9O" localSheetId="20" hidden="1">#REF!</definedName>
    <definedName name="BExGRSMULUXOBEN8G0TK90PRKQ9O" localSheetId="18" hidden="1">#REF!</definedName>
    <definedName name="BExGRSMULUXOBEN8G0TK90PRKQ9O" localSheetId="13" hidden="1">#REF!</definedName>
    <definedName name="BExGRSMULUXOBEN8G0TK90PRKQ9O" localSheetId="14" hidden="1">#REF!</definedName>
    <definedName name="BExGRSMULUXOBEN8G0TK90PRKQ9O" localSheetId="15" hidden="1">#REF!</definedName>
    <definedName name="BExGRSMULUXOBEN8G0TK90PRKQ9O" hidden="1">#REF!</definedName>
    <definedName name="BExGRUKVVKDL8483WI70VN2QZDGD" localSheetId="20" hidden="1">#REF!</definedName>
    <definedName name="BExGRUKVVKDL8483WI70VN2QZDGD" localSheetId="18" hidden="1">#REF!</definedName>
    <definedName name="BExGRUKVVKDL8483WI70VN2QZDGD" localSheetId="13" hidden="1">#REF!</definedName>
    <definedName name="BExGRUKVVKDL8483WI70VN2QZDGD" localSheetId="14" hidden="1">#REF!</definedName>
    <definedName name="BExGRUKVVKDL8483WI70VN2QZDGD" localSheetId="15" hidden="1">#REF!</definedName>
    <definedName name="BExGRUKVVKDL8483WI70VN2QZDGD" hidden="1">#REF!</definedName>
    <definedName name="BExGS2IWR5DUNJ1U9PAKIV8CMBNI" localSheetId="20" hidden="1">#REF!</definedName>
    <definedName name="BExGS2IWR5DUNJ1U9PAKIV8CMBNI" localSheetId="18" hidden="1">#REF!</definedName>
    <definedName name="BExGS2IWR5DUNJ1U9PAKIV8CMBNI" localSheetId="13" hidden="1">#REF!</definedName>
    <definedName name="BExGS2IWR5DUNJ1U9PAKIV8CMBNI" localSheetId="14" hidden="1">#REF!</definedName>
    <definedName name="BExGS2IWR5DUNJ1U9PAKIV8CMBNI" localSheetId="15" hidden="1">#REF!</definedName>
    <definedName name="BExGS2IWR5DUNJ1U9PAKIV8CMBNI" hidden="1">#REF!</definedName>
    <definedName name="BExGS69P9FFTEOPDS0MWFKF45G47" localSheetId="20" hidden="1">#REF!</definedName>
    <definedName name="BExGS69P9FFTEOPDS0MWFKF45G47" localSheetId="18" hidden="1">#REF!</definedName>
    <definedName name="BExGS69P9FFTEOPDS0MWFKF45G47" localSheetId="13" hidden="1">#REF!</definedName>
    <definedName name="BExGS69P9FFTEOPDS0MWFKF45G47" localSheetId="14" hidden="1">#REF!</definedName>
    <definedName name="BExGS69P9FFTEOPDS0MWFKF45G47" localSheetId="15" hidden="1">#REF!</definedName>
    <definedName name="BExGS69P9FFTEOPDS0MWFKF45G47" hidden="1">#REF!</definedName>
    <definedName name="BExGS6F1JFHM5MUJ1RFO50WP6D05" localSheetId="20" hidden="1">#REF!</definedName>
    <definedName name="BExGS6F1JFHM5MUJ1RFO50WP6D05" localSheetId="18" hidden="1">#REF!</definedName>
    <definedName name="BExGS6F1JFHM5MUJ1RFO50WP6D05" localSheetId="13" hidden="1">#REF!</definedName>
    <definedName name="BExGS6F1JFHM5MUJ1RFO50WP6D05" localSheetId="14" hidden="1">#REF!</definedName>
    <definedName name="BExGS6F1JFHM5MUJ1RFO50WP6D05" localSheetId="15" hidden="1">#REF!</definedName>
    <definedName name="BExGS6F1JFHM5MUJ1RFO50WP6D05" hidden="1">#REF!</definedName>
    <definedName name="BExGSA5YB5ZGE4NHDVCZ55TQAJTL" localSheetId="20" hidden="1">#REF!</definedName>
    <definedName name="BExGSA5YB5ZGE4NHDVCZ55TQAJTL" localSheetId="18" hidden="1">#REF!</definedName>
    <definedName name="BExGSA5YB5ZGE4NHDVCZ55TQAJTL" localSheetId="13" hidden="1">#REF!</definedName>
    <definedName name="BExGSA5YB5ZGE4NHDVCZ55TQAJTL" localSheetId="14" hidden="1">#REF!</definedName>
    <definedName name="BExGSA5YB5ZGE4NHDVCZ55TQAJTL" localSheetId="15" hidden="1">#REF!</definedName>
    <definedName name="BExGSA5YB5ZGE4NHDVCZ55TQAJTL" hidden="1">#REF!</definedName>
    <definedName name="BExGSBYPYOBOB218ABCIM2X63GJ8" localSheetId="20" hidden="1">#REF!</definedName>
    <definedName name="BExGSBYPYOBOB218ABCIM2X63GJ8" localSheetId="18" hidden="1">#REF!</definedName>
    <definedName name="BExGSBYPYOBOB218ABCIM2X63GJ8" localSheetId="13" hidden="1">#REF!</definedName>
    <definedName name="BExGSBYPYOBOB218ABCIM2X63GJ8" localSheetId="14" hidden="1">#REF!</definedName>
    <definedName name="BExGSBYPYOBOB218ABCIM2X63GJ8" localSheetId="15" hidden="1">#REF!</definedName>
    <definedName name="BExGSBYPYOBOB218ABCIM2X63GJ8" hidden="1">#REF!</definedName>
    <definedName name="BExGSCEUCQQVDEEKWJ677QTGUVTE" localSheetId="20" hidden="1">#REF!</definedName>
    <definedName name="BExGSCEUCQQVDEEKWJ677QTGUVTE" localSheetId="18" hidden="1">#REF!</definedName>
    <definedName name="BExGSCEUCQQVDEEKWJ677QTGUVTE" localSheetId="13" hidden="1">#REF!</definedName>
    <definedName name="BExGSCEUCQQVDEEKWJ677QTGUVTE" localSheetId="14" hidden="1">#REF!</definedName>
    <definedName name="BExGSCEUCQQVDEEKWJ677QTGUVTE" localSheetId="15" hidden="1">#REF!</definedName>
    <definedName name="BExGSCEUCQQVDEEKWJ677QTGUVTE" hidden="1">#REF!</definedName>
    <definedName name="BExGSQY65LH1PCKKM5WHDW83F35O" localSheetId="20" hidden="1">#REF!</definedName>
    <definedName name="BExGSQY65LH1PCKKM5WHDW83F35O" localSheetId="18" hidden="1">#REF!</definedName>
    <definedName name="BExGSQY65LH1PCKKM5WHDW83F35O" localSheetId="13" hidden="1">#REF!</definedName>
    <definedName name="BExGSQY65LH1PCKKM5WHDW83F35O" localSheetId="14" hidden="1">#REF!</definedName>
    <definedName name="BExGSQY65LH1PCKKM5WHDW83F35O" localSheetId="15" hidden="1">#REF!</definedName>
    <definedName name="BExGSQY65LH1PCKKM5WHDW83F35O" hidden="1">#REF!</definedName>
    <definedName name="BExGSYW1GKISF0PMUAK3XJK9PEW9" localSheetId="20" hidden="1">#REF!</definedName>
    <definedName name="BExGSYW1GKISF0PMUAK3XJK9PEW9" localSheetId="18" hidden="1">#REF!</definedName>
    <definedName name="BExGSYW1GKISF0PMUAK3XJK9PEW9" localSheetId="13" hidden="1">#REF!</definedName>
    <definedName name="BExGSYW1GKISF0PMUAK3XJK9PEW9" localSheetId="14" hidden="1">#REF!</definedName>
    <definedName name="BExGSYW1GKISF0PMUAK3XJK9PEW9" localSheetId="15" hidden="1">#REF!</definedName>
    <definedName name="BExGSYW1GKISF0PMUAK3XJK9PEW9" hidden="1">#REF!</definedName>
    <definedName name="BExGT0DZJB6LSF6L693UUB9EY1VQ" localSheetId="20" hidden="1">#REF!</definedName>
    <definedName name="BExGT0DZJB6LSF6L693UUB9EY1VQ" localSheetId="18" hidden="1">#REF!</definedName>
    <definedName name="BExGT0DZJB6LSF6L693UUB9EY1VQ" localSheetId="13" hidden="1">#REF!</definedName>
    <definedName name="BExGT0DZJB6LSF6L693UUB9EY1VQ" localSheetId="14" hidden="1">#REF!</definedName>
    <definedName name="BExGT0DZJB6LSF6L693UUB9EY1VQ" localSheetId="15" hidden="1">#REF!</definedName>
    <definedName name="BExGT0DZJB6LSF6L693UUB9EY1VQ" hidden="1">#REF!</definedName>
    <definedName name="BExGTEMKIEF46KBIDWCAOAN5U718" localSheetId="20" hidden="1">#REF!</definedName>
    <definedName name="BExGTEMKIEF46KBIDWCAOAN5U718" localSheetId="18" hidden="1">#REF!</definedName>
    <definedName name="BExGTEMKIEF46KBIDWCAOAN5U718" localSheetId="13" hidden="1">#REF!</definedName>
    <definedName name="BExGTEMKIEF46KBIDWCAOAN5U718" localSheetId="14" hidden="1">#REF!</definedName>
    <definedName name="BExGTEMKIEF46KBIDWCAOAN5U718" localSheetId="15" hidden="1">#REF!</definedName>
    <definedName name="BExGTEMKIEF46KBIDWCAOAN5U718" hidden="1">#REF!</definedName>
    <definedName name="BExGTGVFIF8HOQXR54SK065A8M4K" localSheetId="20" hidden="1">#REF!</definedName>
    <definedName name="BExGTGVFIF8HOQXR54SK065A8M4K" localSheetId="18" hidden="1">#REF!</definedName>
    <definedName name="BExGTGVFIF8HOQXR54SK065A8M4K" localSheetId="13" hidden="1">#REF!</definedName>
    <definedName name="BExGTGVFIF8HOQXR54SK065A8M4K" localSheetId="14" hidden="1">#REF!</definedName>
    <definedName name="BExGTGVFIF8HOQXR54SK065A8M4K" localSheetId="15" hidden="1">#REF!</definedName>
    <definedName name="BExGTGVFIF8HOQXR54SK065A8M4K" hidden="1">#REF!</definedName>
    <definedName name="BExGTIYX3OWPIINOGY1E4QQYSKHP" localSheetId="20" hidden="1">#REF!</definedName>
    <definedName name="BExGTIYX3OWPIINOGY1E4QQYSKHP" localSheetId="18" hidden="1">#REF!</definedName>
    <definedName name="BExGTIYX3OWPIINOGY1E4QQYSKHP" localSheetId="13" hidden="1">#REF!</definedName>
    <definedName name="BExGTIYX3OWPIINOGY1E4QQYSKHP" localSheetId="14" hidden="1">#REF!</definedName>
    <definedName name="BExGTIYX3OWPIINOGY1E4QQYSKHP" localSheetId="15" hidden="1">#REF!</definedName>
    <definedName name="BExGTIYX3OWPIINOGY1E4QQYSKHP" hidden="1">#REF!</definedName>
    <definedName name="BExGTKGUN0KUU3C0RL2LK98D8MEK" localSheetId="20" hidden="1">#REF!</definedName>
    <definedName name="BExGTKGUN0KUU3C0RL2LK98D8MEK" localSheetId="18" hidden="1">#REF!</definedName>
    <definedName name="BExGTKGUN0KUU3C0RL2LK98D8MEK" localSheetId="13" hidden="1">#REF!</definedName>
    <definedName name="BExGTKGUN0KUU3C0RL2LK98D8MEK" localSheetId="14" hidden="1">#REF!</definedName>
    <definedName name="BExGTKGUN0KUU3C0RL2LK98D8MEK" localSheetId="15" hidden="1">#REF!</definedName>
    <definedName name="BExGTKGUN0KUU3C0RL2LK98D8MEK" hidden="1">#REF!</definedName>
    <definedName name="BExGTV3U5SZUPLTWEMEY3IIN1L4L" localSheetId="20" hidden="1">#REF!</definedName>
    <definedName name="BExGTV3U5SZUPLTWEMEY3IIN1L4L" localSheetId="18" hidden="1">#REF!</definedName>
    <definedName name="BExGTV3U5SZUPLTWEMEY3IIN1L4L" localSheetId="13" hidden="1">#REF!</definedName>
    <definedName name="BExGTV3U5SZUPLTWEMEY3IIN1L4L" localSheetId="14" hidden="1">#REF!</definedName>
    <definedName name="BExGTV3U5SZUPLTWEMEY3IIN1L4L" localSheetId="15" hidden="1">#REF!</definedName>
    <definedName name="BExGTV3U5SZUPLTWEMEY3IIN1L4L" hidden="1">#REF!</definedName>
    <definedName name="BExGTZ046J7VMUG4YPKFN2K8TWB7" localSheetId="20" hidden="1">#REF!</definedName>
    <definedName name="BExGTZ046J7VMUG4YPKFN2K8TWB7" localSheetId="18" hidden="1">#REF!</definedName>
    <definedName name="BExGTZ046J7VMUG4YPKFN2K8TWB7" localSheetId="13" hidden="1">#REF!</definedName>
    <definedName name="BExGTZ046J7VMUG4YPKFN2K8TWB7" localSheetId="14" hidden="1">#REF!</definedName>
    <definedName name="BExGTZ046J7VMUG4YPKFN2K8TWB7" localSheetId="15" hidden="1">#REF!</definedName>
    <definedName name="BExGTZ046J7VMUG4YPKFN2K8TWB7" hidden="1">#REF!</definedName>
    <definedName name="BExGTZ04EFFQ3Z3JMM0G35JYWUK3" localSheetId="20" hidden="1">#REF!</definedName>
    <definedName name="BExGTZ04EFFQ3Z3JMM0G35JYWUK3" localSheetId="18" hidden="1">#REF!</definedName>
    <definedName name="BExGTZ04EFFQ3Z3JMM0G35JYWUK3" localSheetId="13" hidden="1">#REF!</definedName>
    <definedName name="BExGTZ04EFFQ3Z3JMM0G35JYWUK3" localSheetId="14" hidden="1">#REF!</definedName>
    <definedName name="BExGTZ04EFFQ3Z3JMM0G35JYWUK3" localSheetId="15" hidden="1">#REF!</definedName>
    <definedName name="BExGTZ04EFFQ3Z3JMM0G35JYWUK3" hidden="1">#REF!</definedName>
    <definedName name="BExGU2G9OPRZRIU9YGF6NX9FUW0J" localSheetId="20" hidden="1">#REF!</definedName>
    <definedName name="BExGU2G9OPRZRIU9YGF6NX9FUW0J" localSheetId="18" hidden="1">#REF!</definedName>
    <definedName name="BExGU2G9OPRZRIU9YGF6NX9FUW0J" localSheetId="13" hidden="1">#REF!</definedName>
    <definedName name="BExGU2G9OPRZRIU9YGF6NX9FUW0J" localSheetId="14" hidden="1">#REF!</definedName>
    <definedName name="BExGU2G9OPRZRIU9YGF6NX9FUW0J" localSheetId="15" hidden="1">#REF!</definedName>
    <definedName name="BExGU2G9OPRZRIU9YGF6NX9FUW0J" hidden="1">#REF!</definedName>
    <definedName name="BExGU6HTKLRZO8UOI3DTAM5RFDBA" localSheetId="20" hidden="1">#REF!</definedName>
    <definedName name="BExGU6HTKLRZO8UOI3DTAM5RFDBA" localSheetId="18" hidden="1">#REF!</definedName>
    <definedName name="BExGU6HTKLRZO8UOI3DTAM5RFDBA" localSheetId="13" hidden="1">#REF!</definedName>
    <definedName name="BExGU6HTKLRZO8UOI3DTAM5RFDBA" localSheetId="14" hidden="1">#REF!</definedName>
    <definedName name="BExGU6HTKLRZO8UOI3DTAM5RFDBA" localSheetId="15" hidden="1">#REF!</definedName>
    <definedName name="BExGU6HTKLRZO8UOI3DTAM5RFDBA" hidden="1">#REF!</definedName>
    <definedName name="BExGUDDZXFFQHAF4UZF8ZB1HO7H6" localSheetId="20" hidden="1">#REF!</definedName>
    <definedName name="BExGUDDZXFFQHAF4UZF8ZB1HO7H6" localSheetId="18" hidden="1">#REF!</definedName>
    <definedName name="BExGUDDZXFFQHAF4UZF8ZB1HO7H6" localSheetId="13" hidden="1">#REF!</definedName>
    <definedName name="BExGUDDZXFFQHAF4UZF8ZB1HO7H6" localSheetId="14" hidden="1">#REF!</definedName>
    <definedName name="BExGUDDZXFFQHAF4UZF8ZB1HO7H6" localSheetId="15" hidden="1">#REF!</definedName>
    <definedName name="BExGUDDZXFFQHAF4UZF8ZB1HO7H6" hidden="1">#REF!</definedName>
    <definedName name="BExGUI6NCRHY7EAB6SK6EPPMWFG1" localSheetId="20" hidden="1">#REF!</definedName>
    <definedName name="BExGUI6NCRHY7EAB6SK6EPPMWFG1" localSheetId="18" hidden="1">#REF!</definedName>
    <definedName name="BExGUI6NCRHY7EAB6SK6EPPMWFG1" localSheetId="13" hidden="1">#REF!</definedName>
    <definedName name="BExGUI6NCRHY7EAB6SK6EPPMWFG1" localSheetId="14" hidden="1">#REF!</definedName>
    <definedName name="BExGUI6NCRHY7EAB6SK6EPPMWFG1" localSheetId="15" hidden="1">#REF!</definedName>
    <definedName name="BExGUI6NCRHY7EAB6SK6EPPMWFG1" hidden="1">#REF!</definedName>
    <definedName name="BExGUIBXBRHGM97ZX6GBA4ZDQ79C" localSheetId="20" hidden="1">#REF!</definedName>
    <definedName name="BExGUIBXBRHGM97ZX6GBA4ZDQ79C" localSheetId="18" hidden="1">#REF!</definedName>
    <definedName name="BExGUIBXBRHGM97ZX6GBA4ZDQ79C" localSheetId="13" hidden="1">#REF!</definedName>
    <definedName name="BExGUIBXBRHGM97ZX6GBA4ZDQ79C" localSheetId="14" hidden="1">#REF!</definedName>
    <definedName name="BExGUIBXBRHGM97ZX6GBA4ZDQ79C" localSheetId="15" hidden="1">#REF!</definedName>
    <definedName name="BExGUIBXBRHGM97ZX6GBA4ZDQ79C" hidden="1">#REF!</definedName>
    <definedName name="BExGUM8D91UNPCOO4TKP9FGX85TF" localSheetId="20" hidden="1">#REF!</definedName>
    <definedName name="BExGUM8D91UNPCOO4TKP9FGX85TF" localSheetId="18" hidden="1">#REF!</definedName>
    <definedName name="BExGUM8D91UNPCOO4TKP9FGX85TF" localSheetId="13" hidden="1">#REF!</definedName>
    <definedName name="BExGUM8D91UNPCOO4TKP9FGX85TF" localSheetId="14" hidden="1">#REF!</definedName>
    <definedName name="BExGUM8D91UNPCOO4TKP9FGX85TF" localSheetId="15" hidden="1">#REF!</definedName>
    <definedName name="BExGUM8D91UNPCOO4TKP9FGX85TF" hidden="1">#REF!</definedName>
    <definedName name="BExGUMDP0WYFBZL2MCB36WWJIC04" localSheetId="20" hidden="1">#REF!</definedName>
    <definedName name="BExGUMDP0WYFBZL2MCB36WWJIC04" localSheetId="18" hidden="1">#REF!</definedName>
    <definedName name="BExGUMDP0WYFBZL2MCB36WWJIC04" localSheetId="13" hidden="1">#REF!</definedName>
    <definedName name="BExGUMDP0WYFBZL2MCB36WWJIC04" localSheetId="14" hidden="1">#REF!</definedName>
    <definedName name="BExGUMDP0WYFBZL2MCB36WWJIC04" localSheetId="15" hidden="1">#REF!</definedName>
    <definedName name="BExGUMDP0WYFBZL2MCB36WWJIC04" hidden="1">#REF!</definedName>
    <definedName name="BExGUQF9N9FKI7S0H30WUAEB5LPD" localSheetId="20" hidden="1">#REF!</definedName>
    <definedName name="BExGUQF9N9FKI7S0H30WUAEB5LPD" localSheetId="18" hidden="1">#REF!</definedName>
    <definedName name="BExGUQF9N9FKI7S0H30WUAEB5LPD" localSheetId="13" hidden="1">#REF!</definedName>
    <definedName name="BExGUQF9N9FKI7S0H30WUAEB5LPD" localSheetId="14" hidden="1">#REF!</definedName>
    <definedName name="BExGUQF9N9FKI7S0H30WUAEB5LPD" localSheetId="15" hidden="1">#REF!</definedName>
    <definedName name="BExGUQF9N9FKI7S0H30WUAEB5LPD" hidden="1">#REF!</definedName>
    <definedName name="BExGUR6BA03XPBK60SQUW197GJ5X" localSheetId="20" hidden="1">#REF!</definedName>
    <definedName name="BExGUR6BA03XPBK60SQUW197GJ5X" localSheetId="18" hidden="1">#REF!</definedName>
    <definedName name="BExGUR6BA03XPBK60SQUW197GJ5X" localSheetId="13" hidden="1">#REF!</definedName>
    <definedName name="BExGUR6BA03XPBK60SQUW197GJ5X" localSheetId="14" hidden="1">#REF!</definedName>
    <definedName name="BExGUR6BA03XPBK60SQUW197GJ5X" localSheetId="15" hidden="1">#REF!</definedName>
    <definedName name="BExGUR6BA03XPBK60SQUW197GJ5X" hidden="1">#REF!</definedName>
    <definedName name="BExGUVIP60TA4B7X2PFGMBFUSKGX" localSheetId="20" hidden="1">#REF!</definedName>
    <definedName name="BExGUVIP60TA4B7X2PFGMBFUSKGX" localSheetId="18" hidden="1">#REF!</definedName>
    <definedName name="BExGUVIP60TA4B7X2PFGMBFUSKGX" localSheetId="13" hidden="1">#REF!</definedName>
    <definedName name="BExGUVIP60TA4B7X2PFGMBFUSKGX" localSheetId="14" hidden="1">#REF!</definedName>
    <definedName name="BExGUVIP60TA4B7X2PFGMBFUSKGX" localSheetId="15" hidden="1">#REF!</definedName>
    <definedName name="BExGUVIP60TA4B7X2PFGMBFUSKGX" hidden="1">#REF!</definedName>
    <definedName name="BExGUVTIIWAK5T0F5FD428QDO46W" localSheetId="20" hidden="1">#REF!</definedName>
    <definedName name="BExGUVTIIWAK5T0F5FD428QDO46W" localSheetId="18" hidden="1">#REF!</definedName>
    <definedName name="BExGUVTIIWAK5T0F5FD428QDO46W" localSheetId="13" hidden="1">#REF!</definedName>
    <definedName name="BExGUVTIIWAK5T0F5FD428QDO46W" localSheetId="14" hidden="1">#REF!</definedName>
    <definedName name="BExGUVTIIWAK5T0F5FD428QDO46W" localSheetId="15" hidden="1">#REF!</definedName>
    <definedName name="BExGUVTIIWAK5T0F5FD428QDO46W" hidden="1">#REF!</definedName>
    <definedName name="BExGUZKF06F209XL1IZWVJEQ82EE" localSheetId="20" hidden="1">#REF!</definedName>
    <definedName name="BExGUZKF06F209XL1IZWVJEQ82EE" localSheetId="18" hidden="1">#REF!</definedName>
    <definedName name="BExGUZKF06F209XL1IZWVJEQ82EE" localSheetId="13" hidden="1">#REF!</definedName>
    <definedName name="BExGUZKF06F209XL1IZWVJEQ82EE" localSheetId="14" hidden="1">#REF!</definedName>
    <definedName name="BExGUZKF06F209XL1IZWVJEQ82EE" localSheetId="15" hidden="1">#REF!</definedName>
    <definedName name="BExGUZKF06F209XL1IZWVJEQ82EE" hidden="1">#REF!</definedName>
    <definedName name="BExGUZPWM950OZ8P1A3N86LXK97U" localSheetId="20" hidden="1">#REF!</definedName>
    <definedName name="BExGUZPWM950OZ8P1A3N86LXK97U" localSheetId="18" hidden="1">#REF!</definedName>
    <definedName name="BExGUZPWM950OZ8P1A3N86LXK97U" localSheetId="13" hidden="1">#REF!</definedName>
    <definedName name="BExGUZPWM950OZ8P1A3N86LXK97U" localSheetId="14" hidden="1">#REF!</definedName>
    <definedName name="BExGUZPWM950OZ8P1A3N86LXK97U" localSheetId="15" hidden="1">#REF!</definedName>
    <definedName name="BExGUZPWM950OZ8P1A3N86LXK97U" hidden="1">#REF!</definedName>
    <definedName name="BExGV2EVT380QHD4AP2RL9MR8L5L" localSheetId="20" hidden="1">#REF!</definedName>
    <definedName name="BExGV2EVT380QHD4AP2RL9MR8L5L" localSheetId="18" hidden="1">#REF!</definedName>
    <definedName name="BExGV2EVT380QHD4AP2RL9MR8L5L" localSheetId="13" hidden="1">#REF!</definedName>
    <definedName name="BExGV2EVT380QHD4AP2RL9MR8L5L" localSheetId="14" hidden="1">#REF!</definedName>
    <definedName name="BExGV2EVT380QHD4AP2RL9MR8L5L" localSheetId="15" hidden="1">#REF!</definedName>
    <definedName name="BExGV2EVT380QHD4AP2RL9MR8L5L" hidden="1">#REF!</definedName>
    <definedName name="BExGVBUSKOI7KB24K40PTXJE6MER" localSheetId="20" hidden="1">#REF!</definedName>
    <definedName name="BExGVBUSKOI7KB24K40PTXJE6MER" localSheetId="18" hidden="1">#REF!</definedName>
    <definedName name="BExGVBUSKOI7KB24K40PTXJE6MER" localSheetId="13" hidden="1">#REF!</definedName>
    <definedName name="BExGVBUSKOI7KB24K40PTXJE6MER" localSheetId="14" hidden="1">#REF!</definedName>
    <definedName name="BExGVBUSKOI7KB24K40PTXJE6MER" localSheetId="15" hidden="1">#REF!</definedName>
    <definedName name="BExGVBUSKOI7KB24K40PTXJE6MER" hidden="1">#REF!</definedName>
    <definedName name="BExGVGSQSVWTL2MNI6TT8Y92W3KA" localSheetId="20" hidden="1">#REF!</definedName>
    <definedName name="BExGVGSQSVWTL2MNI6TT8Y92W3KA" localSheetId="18" hidden="1">#REF!</definedName>
    <definedName name="BExGVGSQSVWTL2MNI6TT8Y92W3KA" localSheetId="13" hidden="1">#REF!</definedName>
    <definedName name="BExGVGSQSVWTL2MNI6TT8Y92W3KA" localSheetId="14" hidden="1">#REF!</definedName>
    <definedName name="BExGVGSQSVWTL2MNI6TT8Y92W3KA" localSheetId="15" hidden="1">#REF!</definedName>
    <definedName name="BExGVGSQSVWTL2MNI6TT8Y92W3KA" hidden="1">#REF!</definedName>
    <definedName name="BExGVHP63K0GSYU17R73XGX6W2U6" localSheetId="20" hidden="1">#REF!</definedName>
    <definedName name="BExGVHP63K0GSYU17R73XGX6W2U6" localSheetId="18" hidden="1">#REF!</definedName>
    <definedName name="BExGVHP63K0GSYU17R73XGX6W2U6" localSheetId="13" hidden="1">#REF!</definedName>
    <definedName name="BExGVHP63K0GSYU17R73XGX6W2U6" localSheetId="14" hidden="1">#REF!</definedName>
    <definedName name="BExGVHP63K0GSYU17R73XGX6W2U6" localSheetId="15" hidden="1">#REF!</definedName>
    <definedName name="BExGVHP63K0GSYU17R73XGX6W2U6" hidden="1">#REF!</definedName>
    <definedName name="BExGVN3DDSLKWSP9MVJS9QMNEUIK" localSheetId="20" hidden="1">#REF!</definedName>
    <definedName name="BExGVN3DDSLKWSP9MVJS9QMNEUIK" localSheetId="18" hidden="1">#REF!</definedName>
    <definedName name="BExGVN3DDSLKWSP9MVJS9QMNEUIK" localSheetId="13" hidden="1">#REF!</definedName>
    <definedName name="BExGVN3DDSLKWSP9MVJS9QMNEUIK" localSheetId="14" hidden="1">#REF!</definedName>
    <definedName name="BExGVN3DDSLKWSP9MVJS9QMNEUIK" localSheetId="15" hidden="1">#REF!</definedName>
    <definedName name="BExGVN3DDSLKWSP9MVJS9QMNEUIK" hidden="1">#REF!</definedName>
    <definedName name="BExGVUVVMLOCR9DPVUZSQ141EE4J" localSheetId="20" hidden="1">#REF!</definedName>
    <definedName name="BExGVUVVMLOCR9DPVUZSQ141EE4J" localSheetId="18" hidden="1">#REF!</definedName>
    <definedName name="BExGVUVVMLOCR9DPVUZSQ141EE4J" localSheetId="13" hidden="1">#REF!</definedName>
    <definedName name="BExGVUVVMLOCR9DPVUZSQ141EE4J" localSheetId="14" hidden="1">#REF!</definedName>
    <definedName name="BExGVUVVMLOCR9DPVUZSQ141EE4J" localSheetId="15" hidden="1">#REF!</definedName>
    <definedName name="BExGVUVVMLOCR9DPVUZSQ141EE4J" hidden="1">#REF!</definedName>
    <definedName name="BExGVV6OOLDQ3TXZK51TTF3YX0WN" localSheetId="20" hidden="1">#REF!</definedName>
    <definedName name="BExGVV6OOLDQ3TXZK51TTF3YX0WN" localSheetId="18" hidden="1">#REF!</definedName>
    <definedName name="BExGVV6OOLDQ3TXZK51TTF3YX0WN" localSheetId="13" hidden="1">#REF!</definedName>
    <definedName name="BExGVV6OOLDQ3TXZK51TTF3YX0WN" localSheetId="14" hidden="1">#REF!</definedName>
    <definedName name="BExGVV6OOLDQ3TXZK51TTF3YX0WN" localSheetId="15" hidden="1">#REF!</definedName>
    <definedName name="BExGVV6OOLDQ3TXZK51TTF3YX0WN" hidden="1">#REF!</definedName>
    <definedName name="BExGW0KVS7U0C87XFZ78QW991IEV" localSheetId="20" hidden="1">#REF!</definedName>
    <definedName name="BExGW0KVS7U0C87XFZ78QW991IEV" localSheetId="18" hidden="1">#REF!</definedName>
    <definedName name="BExGW0KVS7U0C87XFZ78QW991IEV" localSheetId="13" hidden="1">#REF!</definedName>
    <definedName name="BExGW0KVS7U0C87XFZ78QW991IEV" localSheetId="14" hidden="1">#REF!</definedName>
    <definedName name="BExGW0KVS7U0C87XFZ78QW991IEV" localSheetId="15" hidden="1">#REF!</definedName>
    <definedName name="BExGW0KVS7U0C87XFZ78QW991IEV" hidden="1">#REF!</definedName>
    <definedName name="BExGW0Q7QHE29TGNWAWQ6GR0V6TQ" localSheetId="20" hidden="1">#REF!</definedName>
    <definedName name="BExGW0Q7QHE29TGNWAWQ6GR0V6TQ" localSheetId="18" hidden="1">#REF!</definedName>
    <definedName name="BExGW0Q7QHE29TGNWAWQ6GR0V6TQ" localSheetId="13" hidden="1">#REF!</definedName>
    <definedName name="BExGW0Q7QHE29TGNWAWQ6GR0V6TQ" localSheetId="14" hidden="1">#REF!</definedName>
    <definedName name="BExGW0Q7QHE29TGNWAWQ6GR0V6TQ" localSheetId="15" hidden="1">#REF!</definedName>
    <definedName name="BExGW0Q7QHE29TGNWAWQ6GR0V6TQ" hidden="1">#REF!</definedName>
    <definedName name="BExGW2Z7AMPG6H9EXA9ML6EZVGGA" localSheetId="20" hidden="1">#REF!</definedName>
    <definedName name="BExGW2Z7AMPG6H9EXA9ML6EZVGGA" localSheetId="18" hidden="1">#REF!</definedName>
    <definedName name="BExGW2Z7AMPG6H9EXA9ML6EZVGGA" localSheetId="13" hidden="1">#REF!</definedName>
    <definedName name="BExGW2Z7AMPG6H9EXA9ML6EZVGGA" localSheetId="14" hidden="1">#REF!</definedName>
    <definedName name="BExGW2Z7AMPG6H9EXA9ML6EZVGGA" localSheetId="15" hidden="1">#REF!</definedName>
    <definedName name="BExGW2Z7AMPG6H9EXA9ML6EZVGGA" hidden="1">#REF!</definedName>
    <definedName name="BExGWABG5VT5XO1A196RK61AXA8C" localSheetId="20" hidden="1">#REF!</definedName>
    <definedName name="BExGWABG5VT5XO1A196RK61AXA8C" localSheetId="18" hidden="1">#REF!</definedName>
    <definedName name="BExGWABG5VT5XO1A196RK61AXA8C" localSheetId="13" hidden="1">#REF!</definedName>
    <definedName name="BExGWABG5VT5XO1A196RK61AXA8C" localSheetId="14" hidden="1">#REF!</definedName>
    <definedName name="BExGWABG5VT5XO1A196RK61AXA8C" localSheetId="15" hidden="1">#REF!</definedName>
    <definedName name="BExGWABG5VT5XO1A196RK61AXA8C" hidden="1">#REF!</definedName>
    <definedName name="BExGWEO0JDG84NYLEAV5NSOAGMJZ" localSheetId="20" hidden="1">#REF!</definedName>
    <definedName name="BExGWEO0JDG84NYLEAV5NSOAGMJZ" localSheetId="18" hidden="1">#REF!</definedName>
    <definedName name="BExGWEO0JDG84NYLEAV5NSOAGMJZ" localSheetId="13" hidden="1">#REF!</definedName>
    <definedName name="BExGWEO0JDG84NYLEAV5NSOAGMJZ" localSheetId="14" hidden="1">#REF!</definedName>
    <definedName name="BExGWEO0JDG84NYLEAV5NSOAGMJZ" localSheetId="15" hidden="1">#REF!</definedName>
    <definedName name="BExGWEO0JDG84NYLEAV5NSOAGMJZ" hidden="1">#REF!</definedName>
    <definedName name="BExGWLEOC70Z8QAJTPT2PDHTNM4L" localSheetId="20" hidden="1">#REF!</definedName>
    <definedName name="BExGWLEOC70Z8QAJTPT2PDHTNM4L" localSheetId="18" hidden="1">#REF!</definedName>
    <definedName name="BExGWLEOC70Z8QAJTPT2PDHTNM4L" localSheetId="13" hidden="1">#REF!</definedName>
    <definedName name="BExGWLEOC70Z8QAJTPT2PDHTNM4L" localSheetId="14" hidden="1">#REF!</definedName>
    <definedName name="BExGWLEOC70Z8QAJTPT2PDHTNM4L" localSheetId="15" hidden="1">#REF!</definedName>
    <definedName name="BExGWLEOC70Z8QAJTPT2PDHTNM4L" hidden="1">#REF!</definedName>
    <definedName name="BExGWNCXLCRTLBVMTXYJ5PHQI6SS" localSheetId="20" hidden="1">#REF!</definedName>
    <definedName name="BExGWNCXLCRTLBVMTXYJ5PHQI6SS" localSheetId="18" hidden="1">#REF!</definedName>
    <definedName name="BExGWNCXLCRTLBVMTXYJ5PHQI6SS" localSheetId="13" hidden="1">#REF!</definedName>
    <definedName name="BExGWNCXLCRTLBVMTXYJ5PHQI6SS" localSheetId="14" hidden="1">#REF!</definedName>
    <definedName name="BExGWNCXLCRTLBVMTXYJ5PHQI6SS" localSheetId="15" hidden="1">#REF!</definedName>
    <definedName name="BExGWNCXLCRTLBVMTXYJ5PHQI6SS" hidden="1">#REF!</definedName>
    <definedName name="BExGX4L8N6ERT0Q4EVVNA97EGD80" localSheetId="20" hidden="1">#REF!</definedName>
    <definedName name="BExGX4L8N6ERT0Q4EVVNA97EGD80" localSheetId="18" hidden="1">#REF!</definedName>
    <definedName name="BExGX4L8N6ERT0Q4EVVNA97EGD80" localSheetId="13" hidden="1">#REF!</definedName>
    <definedName name="BExGX4L8N6ERT0Q4EVVNA97EGD80" localSheetId="14" hidden="1">#REF!</definedName>
    <definedName name="BExGX4L8N6ERT0Q4EVVNA97EGD80" localSheetId="15" hidden="1">#REF!</definedName>
    <definedName name="BExGX4L8N6ERT0Q4EVVNA97EGD80" hidden="1">#REF!</definedName>
    <definedName name="BExGX5MWTL78XM0QCP4NT564ML39" localSheetId="20" hidden="1">#REF!</definedName>
    <definedName name="BExGX5MWTL78XM0QCP4NT564ML39" localSheetId="18" hidden="1">#REF!</definedName>
    <definedName name="BExGX5MWTL78XM0QCP4NT564ML39" localSheetId="13" hidden="1">#REF!</definedName>
    <definedName name="BExGX5MWTL78XM0QCP4NT564ML39" localSheetId="14" hidden="1">#REF!</definedName>
    <definedName name="BExGX5MWTL78XM0QCP4NT564ML39" localSheetId="15" hidden="1">#REF!</definedName>
    <definedName name="BExGX5MWTL78XM0QCP4NT564ML39" hidden="1">#REF!</definedName>
    <definedName name="BExGX6U988MCFIGDA1282F92U9AA" localSheetId="20" hidden="1">#REF!</definedName>
    <definedName name="BExGX6U988MCFIGDA1282F92U9AA" localSheetId="18" hidden="1">#REF!</definedName>
    <definedName name="BExGX6U988MCFIGDA1282F92U9AA" localSheetId="13" hidden="1">#REF!</definedName>
    <definedName name="BExGX6U988MCFIGDA1282F92U9AA" localSheetId="14" hidden="1">#REF!</definedName>
    <definedName name="BExGX6U988MCFIGDA1282F92U9AA" localSheetId="15" hidden="1">#REF!</definedName>
    <definedName name="BExGX6U988MCFIGDA1282F92U9AA" hidden="1">#REF!</definedName>
    <definedName name="BExGX7FTB1CKAT5HUW6H531FIY6I" localSheetId="20" hidden="1">#REF!</definedName>
    <definedName name="BExGX7FTB1CKAT5HUW6H531FIY6I" localSheetId="18" hidden="1">#REF!</definedName>
    <definedName name="BExGX7FTB1CKAT5HUW6H531FIY6I" localSheetId="13" hidden="1">#REF!</definedName>
    <definedName name="BExGX7FTB1CKAT5HUW6H531FIY6I" localSheetId="14" hidden="1">#REF!</definedName>
    <definedName name="BExGX7FTB1CKAT5HUW6H531FIY6I" localSheetId="15" hidden="1">#REF!</definedName>
    <definedName name="BExGX7FTB1CKAT5HUW6H531FIY6I" hidden="1">#REF!</definedName>
    <definedName name="BExGX9DVACJQIZ4GH6YAD2A7F70O" localSheetId="20" hidden="1">#REF!</definedName>
    <definedName name="BExGX9DVACJQIZ4GH6YAD2A7F70O" localSheetId="18" hidden="1">#REF!</definedName>
    <definedName name="BExGX9DVACJQIZ4GH6YAD2A7F70O" localSheetId="13" hidden="1">#REF!</definedName>
    <definedName name="BExGX9DVACJQIZ4GH6YAD2A7F70O" localSheetId="14" hidden="1">#REF!</definedName>
    <definedName name="BExGX9DVACJQIZ4GH6YAD2A7F70O" localSheetId="15" hidden="1">#REF!</definedName>
    <definedName name="BExGX9DVACJQIZ4GH6YAD2A7F70O" hidden="1">#REF!</definedName>
    <definedName name="BExGXCZBQISQ3IMF6DJH1OXNAQP8" localSheetId="20" hidden="1">#REF!</definedName>
    <definedName name="BExGXCZBQISQ3IMF6DJH1OXNAQP8" localSheetId="18" hidden="1">#REF!</definedName>
    <definedName name="BExGXCZBQISQ3IMF6DJH1OXNAQP8" localSheetId="13" hidden="1">#REF!</definedName>
    <definedName name="BExGXCZBQISQ3IMF6DJH1OXNAQP8" localSheetId="14" hidden="1">#REF!</definedName>
    <definedName name="BExGXCZBQISQ3IMF6DJH1OXNAQP8" localSheetId="15" hidden="1">#REF!</definedName>
    <definedName name="BExGXCZBQISQ3IMF6DJH1OXNAQP8" hidden="1">#REF!</definedName>
    <definedName name="BExGXDVP2S2Y8Z8Q43I78RCIK3DD" localSheetId="20" hidden="1">#REF!</definedName>
    <definedName name="BExGXDVP2S2Y8Z8Q43I78RCIK3DD" localSheetId="18" hidden="1">#REF!</definedName>
    <definedName name="BExGXDVP2S2Y8Z8Q43I78RCIK3DD" localSheetId="13" hidden="1">#REF!</definedName>
    <definedName name="BExGXDVP2S2Y8Z8Q43I78RCIK3DD" localSheetId="14" hidden="1">#REF!</definedName>
    <definedName name="BExGXDVP2S2Y8Z8Q43I78RCIK3DD" localSheetId="15" hidden="1">#REF!</definedName>
    <definedName name="BExGXDVP2S2Y8Z8Q43I78RCIK3DD" hidden="1">#REF!</definedName>
    <definedName name="BExGXJ9W5JU7TT9S0BKL5Y6VVB39" localSheetId="20" hidden="1">#REF!</definedName>
    <definedName name="BExGXJ9W5JU7TT9S0BKL5Y6VVB39" localSheetId="18" hidden="1">#REF!</definedName>
    <definedName name="BExGXJ9W5JU7TT9S0BKL5Y6VVB39" localSheetId="13" hidden="1">#REF!</definedName>
    <definedName name="BExGXJ9W5JU7TT9S0BKL5Y6VVB39" localSheetId="14" hidden="1">#REF!</definedName>
    <definedName name="BExGXJ9W5JU7TT9S0BKL5Y6VVB39" localSheetId="15" hidden="1">#REF!</definedName>
    <definedName name="BExGXJ9W5JU7TT9S0BKL5Y6VVB39" hidden="1">#REF!</definedName>
    <definedName name="BExGXWB73RJ4BASBQTQ8EY0EC1EB" localSheetId="20" hidden="1">#REF!</definedName>
    <definedName name="BExGXWB73RJ4BASBQTQ8EY0EC1EB" localSheetId="18" hidden="1">#REF!</definedName>
    <definedName name="BExGXWB73RJ4BASBQTQ8EY0EC1EB" localSheetId="13" hidden="1">#REF!</definedName>
    <definedName name="BExGXWB73RJ4BASBQTQ8EY0EC1EB" localSheetId="14" hidden="1">#REF!</definedName>
    <definedName name="BExGXWB73RJ4BASBQTQ8EY0EC1EB" localSheetId="15" hidden="1">#REF!</definedName>
    <definedName name="BExGXWB73RJ4BASBQTQ8EY0EC1EB" hidden="1">#REF!</definedName>
    <definedName name="BExGXZ0ABB43C7SMRKZHWOSU9EQX" localSheetId="20" hidden="1">#REF!</definedName>
    <definedName name="BExGXZ0ABB43C7SMRKZHWOSU9EQX" localSheetId="18" hidden="1">#REF!</definedName>
    <definedName name="BExGXZ0ABB43C7SMRKZHWOSU9EQX" localSheetId="13" hidden="1">#REF!</definedName>
    <definedName name="BExGXZ0ABB43C7SMRKZHWOSU9EQX" localSheetId="14" hidden="1">#REF!</definedName>
    <definedName name="BExGXZ0ABB43C7SMRKZHWOSU9EQX" localSheetId="15" hidden="1">#REF!</definedName>
    <definedName name="BExGXZ0ABB43C7SMRKZHWOSU9EQX" hidden="1">#REF!</definedName>
    <definedName name="BExGY6SU3SYVCJ3AG2ITY59SAZ5A" localSheetId="20" hidden="1">#REF!</definedName>
    <definedName name="BExGY6SU3SYVCJ3AG2ITY59SAZ5A" localSheetId="18" hidden="1">#REF!</definedName>
    <definedName name="BExGY6SU3SYVCJ3AG2ITY59SAZ5A" localSheetId="13" hidden="1">#REF!</definedName>
    <definedName name="BExGY6SU3SYVCJ3AG2ITY59SAZ5A" localSheetId="14" hidden="1">#REF!</definedName>
    <definedName name="BExGY6SU3SYVCJ3AG2ITY59SAZ5A" localSheetId="15" hidden="1">#REF!</definedName>
    <definedName name="BExGY6SU3SYVCJ3AG2ITY59SAZ5A" hidden="1">#REF!</definedName>
    <definedName name="BExGY6YA4P5KMY2VHT0DYK3YTFAX" localSheetId="20" hidden="1">#REF!</definedName>
    <definedName name="BExGY6YA4P5KMY2VHT0DYK3YTFAX" localSheetId="18" hidden="1">#REF!</definedName>
    <definedName name="BExGY6YA4P5KMY2VHT0DYK3YTFAX" localSheetId="13" hidden="1">#REF!</definedName>
    <definedName name="BExGY6YA4P5KMY2VHT0DYK3YTFAX" localSheetId="14" hidden="1">#REF!</definedName>
    <definedName name="BExGY6YA4P5KMY2VHT0DYK3YTFAX" localSheetId="15" hidden="1">#REF!</definedName>
    <definedName name="BExGY6YA4P5KMY2VHT0DYK3YTFAX" hidden="1">#REF!</definedName>
    <definedName name="BExGY8G88PVVRYHPHRPJZFSX6HSC" localSheetId="20" hidden="1">#REF!</definedName>
    <definedName name="BExGY8G88PVVRYHPHRPJZFSX6HSC" localSheetId="18" hidden="1">#REF!</definedName>
    <definedName name="BExGY8G88PVVRYHPHRPJZFSX6HSC" localSheetId="13" hidden="1">#REF!</definedName>
    <definedName name="BExGY8G88PVVRYHPHRPJZFSX6HSC" localSheetId="14" hidden="1">#REF!</definedName>
    <definedName name="BExGY8G88PVVRYHPHRPJZFSX6HSC" localSheetId="15" hidden="1">#REF!</definedName>
    <definedName name="BExGY8G88PVVRYHPHRPJZFSX6HSC" hidden="1">#REF!</definedName>
    <definedName name="BExGYC718HTZ80PNKYPVIYGRJVF6" localSheetId="20" hidden="1">#REF!</definedName>
    <definedName name="BExGYC718HTZ80PNKYPVIYGRJVF6" localSheetId="18" hidden="1">#REF!</definedName>
    <definedName name="BExGYC718HTZ80PNKYPVIYGRJVF6" localSheetId="13" hidden="1">#REF!</definedName>
    <definedName name="BExGYC718HTZ80PNKYPVIYGRJVF6" localSheetId="14" hidden="1">#REF!</definedName>
    <definedName name="BExGYC718HTZ80PNKYPVIYGRJVF6" localSheetId="15" hidden="1">#REF!</definedName>
    <definedName name="BExGYC718HTZ80PNKYPVIYGRJVF6" hidden="1">#REF!</definedName>
    <definedName name="BExGYCNATXZY2FID93B17YWIPPRD" localSheetId="20" hidden="1">#REF!</definedName>
    <definedName name="BExGYCNATXZY2FID93B17YWIPPRD" localSheetId="18" hidden="1">#REF!</definedName>
    <definedName name="BExGYCNATXZY2FID93B17YWIPPRD" localSheetId="13" hidden="1">#REF!</definedName>
    <definedName name="BExGYCNATXZY2FID93B17YWIPPRD" localSheetId="14" hidden="1">#REF!</definedName>
    <definedName name="BExGYCNATXZY2FID93B17YWIPPRD" localSheetId="15" hidden="1">#REF!</definedName>
    <definedName name="BExGYCNATXZY2FID93B17YWIPPRD" hidden="1">#REF!</definedName>
    <definedName name="BExGYGJJJ3BBCQAOA51WHP01HN73" localSheetId="20" hidden="1">#REF!</definedName>
    <definedName name="BExGYGJJJ3BBCQAOA51WHP01HN73" localSheetId="18" hidden="1">#REF!</definedName>
    <definedName name="BExGYGJJJ3BBCQAOA51WHP01HN73" localSheetId="13" hidden="1">#REF!</definedName>
    <definedName name="BExGYGJJJ3BBCQAOA51WHP01HN73" localSheetId="14" hidden="1">#REF!</definedName>
    <definedName name="BExGYGJJJ3BBCQAOA51WHP01HN73" localSheetId="15" hidden="1">#REF!</definedName>
    <definedName name="BExGYGJJJ3BBCQAOA51WHP01HN73" hidden="1">#REF!</definedName>
    <definedName name="BExGYOS6TV2C72PLRFU8RP1I58GY" localSheetId="20" hidden="1">#REF!</definedName>
    <definedName name="BExGYOS6TV2C72PLRFU8RP1I58GY" localSheetId="18" hidden="1">#REF!</definedName>
    <definedName name="BExGYOS6TV2C72PLRFU8RP1I58GY" localSheetId="13" hidden="1">#REF!</definedName>
    <definedName name="BExGYOS6TV2C72PLRFU8RP1I58GY" localSheetId="14" hidden="1">#REF!</definedName>
    <definedName name="BExGYOS6TV2C72PLRFU8RP1I58GY" localSheetId="15" hidden="1">#REF!</definedName>
    <definedName name="BExGYOS6TV2C72PLRFU8RP1I58GY" hidden="1">#REF!</definedName>
    <definedName name="BExGYXBM828PX0KPDVAZBWDL6MJZ" localSheetId="20" hidden="1">#REF!</definedName>
    <definedName name="BExGYXBM828PX0KPDVAZBWDL6MJZ" localSheetId="18" hidden="1">#REF!</definedName>
    <definedName name="BExGYXBM828PX0KPDVAZBWDL6MJZ" localSheetId="13" hidden="1">#REF!</definedName>
    <definedName name="BExGYXBM828PX0KPDVAZBWDL6MJZ" localSheetId="14" hidden="1">#REF!</definedName>
    <definedName name="BExGYXBM828PX0KPDVAZBWDL6MJZ" localSheetId="15" hidden="1">#REF!</definedName>
    <definedName name="BExGYXBM828PX0KPDVAZBWDL6MJZ" hidden="1">#REF!</definedName>
    <definedName name="BExGZJ78ZWZCVHZ3BKEKFJZ6MAEO" localSheetId="20" hidden="1">#REF!</definedName>
    <definedName name="BExGZJ78ZWZCVHZ3BKEKFJZ6MAEO" localSheetId="18" hidden="1">#REF!</definedName>
    <definedName name="BExGZJ78ZWZCVHZ3BKEKFJZ6MAEO" localSheetId="13" hidden="1">#REF!</definedName>
    <definedName name="BExGZJ78ZWZCVHZ3BKEKFJZ6MAEO" localSheetId="14" hidden="1">#REF!</definedName>
    <definedName name="BExGZJ78ZWZCVHZ3BKEKFJZ6MAEO" localSheetId="15" hidden="1">#REF!</definedName>
    <definedName name="BExGZJ78ZWZCVHZ3BKEKFJZ6MAEO" hidden="1">#REF!</definedName>
    <definedName name="BExGZOLH2QV73J3M9IWDDPA62TP4" localSheetId="20" hidden="1">#REF!</definedName>
    <definedName name="BExGZOLH2QV73J3M9IWDDPA62TP4" localSheetId="18" hidden="1">#REF!</definedName>
    <definedName name="BExGZOLH2QV73J3M9IWDDPA62TP4" localSheetId="13" hidden="1">#REF!</definedName>
    <definedName name="BExGZOLH2QV73J3M9IWDDPA62TP4" localSheetId="14" hidden="1">#REF!</definedName>
    <definedName name="BExGZOLH2QV73J3M9IWDDPA62TP4" localSheetId="15" hidden="1">#REF!</definedName>
    <definedName name="BExGZOLH2QV73J3M9IWDDPA62TP4" hidden="1">#REF!</definedName>
    <definedName name="BExGZP1PWGFKVVVN4YDIS22DZPCR" localSheetId="20" hidden="1">#REF!</definedName>
    <definedName name="BExGZP1PWGFKVVVN4YDIS22DZPCR" localSheetId="18" hidden="1">#REF!</definedName>
    <definedName name="BExGZP1PWGFKVVVN4YDIS22DZPCR" localSheetId="13" hidden="1">#REF!</definedName>
    <definedName name="BExGZP1PWGFKVVVN4YDIS22DZPCR" localSheetId="14" hidden="1">#REF!</definedName>
    <definedName name="BExGZP1PWGFKVVVN4YDIS22DZPCR" localSheetId="15" hidden="1">#REF!</definedName>
    <definedName name="BExGZP1PWGFKVVVN4YDIS22DZPCR" hidden="1">#REF!</definedName>
    <definedName name="BExGZQUHCPM6G5U9OM8JU339JAG6" localSheetId="20" hidden="1">#REF!</definedName>
    <definedName name="BExGZQUHCPM6G5U9OM8JU339JAG6" localSheetId="18" hidden="1">#REF!</definedName>
    <definedName name="BExGZQUHCPM6G5U9OM8JU339JAG6" localSheetId="13" hidden="1">#REF!</definedName>
    <definedName name="BExGZQUHCPM6G5U9OM8JU339JAG6" localSheetId="14" hidden="1">#REF!</definedName>
    <definedName name="BExGZQUHCPM6G5U9OM8JU339JAG6" localSheetId="15" hidden="1">#REF!</definedName>
    <definedName name="BExGZQUHCPM6G5U9OM8JU339JAG6" hidden="1">#REF!</definedName>
    <definedName name="BExH00FQKX09BD5WU4DB5KPXAUYA" localSheetId="20" hidden="1">#REF!</definedName>
    <definedName name="BExH00FQKX09BD5WU4DB5KPXAUYA" localSheetId="18" hidden="1">#REF!</definedName>
    <definedName name="BExH00FQKX09BD5WU4DB5KPXAUYA" localSheetId="13" hidden="1">#REF!</definedName>
    <definedName name="BExH00FQKX09BD5WU4DB5KPXAUYA" localSheetId="14" hidden="1">#REF!</definedName>
    <definedName name="BExH00FQKX09BD5WU4DB5KPXAUYA" localSheetId="15" hidden="1">#REF!</definedName>
    <definedName name="BExH00FQKX09BD5WU4DB5KPXAUYA" hidden="1">#REF!</definedName>
    <definedName name="BExH00L21GZX5YJJGVMOAWBERLP5" localSheetId="20" hidden="1">#REF!</definedName>
    <definedName name="BExH00L21GZX5YJJGVMOAWBERLP5" localSheetId="18" hidden="1">#REF!</definedName>
    <definedName name="BExH00L21GZX5YJJGVMOAWBERLP5" localSheetId="13" hidden="1">#REF!</definedName>
    <definedName name="BExH00L21GZX5YJJGVMOAWBERLP5" localSheetId="14" hidden="1">#REF!</definedName>
    <definedName name="BExH00L21GZX5YJJGVMOAWBERLP5" localSheetId="15" hidden="1">#REF!</definedName>
    <definedName name="BExH00L21GZX5YJJGVMOAWBERLP5" hidden="1">#REF!</definedName>
    <definedName name="BExH02ZD6VAY1KQLAQYBBI6WWIZB" localSheetId="20" hidden="1">#REF!</definedName>
    <definedName name="BExH02ZD6VAY1KQLAQYBBI6WWIZB" localSheetId="18" hidden="1">#REF!</definedName>
    <definedName name="BExH02ZD6VAY1KQLAQYBBI6WWIZB" localSheetId="13" hidden="1">#REF!</definedName>
    <definedName name="BExH02ZD6VAY1KQLAQYBBI6WWIZB" localSheetId="14" hidden="1">#REF!</definedName>
    <definedName name="BExH02ZD6VAY1KQLAQYBBI6WWIZB" localSheetId="15" hidden="1">#REF!</definedName>
    <definedName name="BExH02ZD6VAY1KQLAQYBBI6WWIZB" hidden="1">#REF!</definedName>
    <definedName name="BExH08Z6LQCGGSGSAILMHX4X7JMD" localSheetId="20" hidden="1">#REF!</definedName>
    <definedName name="BExH08Z6LQCGGSGSAILMHX4X7JMD" localSheetId="18" hidden="1">#REF!</definedName>
    <definedName name="BExH08Z6LQCGGSGSAILMHX4X7JMD" localSheetId="13" hidden="1">#REF!</definedName>
    <definedName name="BExH08Z6LQCGGSGSAILMHX4X7JMD" localSheetId="14" hidden="1">#REF!</definedName>
    <definedName name="BExH08Z6LQCGGSGSAILMHX4X7JMD" localSheetId="15" hidden="1">#REF!</definedName>
    <definedName name="BExH08Z6LQCGGSGSAILMHX4X7JMD" hidden="1">#REF!</definedName>
    <definedName name="BExH0KT9Z8HEVRRQRGQ8YHXRLIJA" localSheetId="20" hidden="1">#REF!</definedName>
    <definedName name="BExH0KT9Z8HEVRRQRGQ8YHXRLIJA" localSheetId="18" hidden="1">#REF!</definedName>
    <definedName name="BExH0KT9Z8HEVRRQRGQ8YHXRLIJA" localSheetId="13" hidden="1">#REF!</definedName>
    <definedName name="BExH0KT9Z8HEVRRQRGQ8YHXRLIJA" localSheetId="14" hidden="1">#REF!</definedName>
    <definedName name="BExH0KT9Z8HEVRRQRGQ8YHXRLIJA" localSheetId="15" hidden="1">#REF!</definedName>
    <definedName name="BExH0KT9Z8HEVRRQRGQ8YHXRLIJA" hidden="1">#REF!</definedName>
    <definedName name="BExH0M0FDN12YBOCKL3XL2Z7T7Y8" localSheetId="20" hidden="1">#REF!</definedName>
    <definedName name="BExH0M0FDN12YBOCKL3XL2Z7T7Y8" localSheetId="18" hidden="1">#REF!</definedName>
    <definedName name="BExH0M0FDN12YBOCKL3XL2Z7T7Y8" localSheetId="13" hidden="1">#REF!</definedName>
    <definedName name="BExH0M0FDN12YBOCKL3XL2Z7T7Y8" localSheetId="14" hidden="1">#REF!</definedName>
    <definedName name="BExH0M0FDN12YBOCKL3XL2Z7T7Y8" localSheetId="15" hidden="1">#REF!</definedName>
    <definedName name="BExH0M0FDN12YBOCKL3XL2Z7T7Y8" hidden="1">#REF!</definedName>
    <definedName name="BExH0O9G06YPZ5TN9RYT326I1CP2" localSheetId="20" hidden="1">#REF!</definedName>
    <definedName name="BExH0O9G06YPZ5TN9RYT326I1CP2" localSheetId="18" hidden="1">#REF!</definedName>
    <definedName name="BExH0O9G06YPZ5TN9RYT326I1CP2" localSheetId="13" hidden="1">#REF!</definedName>
    <definedName name="BExH0O9G06YPZ5TN9RYT326I1CP2" localSheetId="14" hidden="1">#REF!</definedName>
    <definedName name="BExH0O9G06YPZ5TN9RYT326I1CP2" localSheetId="15" hidden="1">#REF!</definedName>
    <definedName name="BExH0O9G06YPZ5TN9RYT326I1CP2" hidden="1">#REF!</definedName>
    <definedName name="BExH0PGM6RG0F3AAGULBIGOH91C2" localSheetId="20" hidden="1">#REF!</definedName>
    <definedName name="BExH0PGM6RG0F3AAGULBIGOH91C2" localSheetId="18" hidden="1">#REF!</definedName>
    <definedName name="BExH0PGM6RG0F3AAGULBIGOH91C2" localSheetId="13" hidden="1">#REF!</definedName>
    <definedName name="BExH0PGM6RG0F3AAGULBIGOH91C2" localSheetId="14" hidden="1">#REF!</definedName>
    <definedName name="BExH0PGM6RG0F3AAGULBIGOH91C2" localSheetId="15" hidden="1">#REF!</definedName>
    <definedName name="BExH0PGM6RG0F3AAGULBIGOH91C2" hidden="1">#REF!</definedName>
    <definedName name="BExH0QIB3F0YZLM5XYHBCU5F0OVR" localSheetId="20" hidden="1">#REF!</definedName>
    <definedName name="BExH0QIB3F0YZLM5XYHBCU5F0OVR" localSheetId="18" hidden="1">#REF!</definedName>
    <definedName name="BExH0QIB3F0YZLM5XYHBCU5F0OVR" localSheetId="13" hidden="1">#REF!</definedName>
    <definedName name="BExH0QIB3F0YZLM5XYHBCU5F0OVR" localSheetId="14" hidden="1">#REF!</definedName>
    <definedName name="BExH0QIB3F0YZLM5XYHBCU5F0OVR" localSheetId="15" hidden="1">#REF!</definedName>
    <definedName name="BExH0QIB3F0YZLM5XYHBCU5F0OVR" hidden="1">#REF!</definedName>
    <definedName name="BExH0RK5LJAAP7O67ZFB4RG6WPPL" localSheetId="20" hidden="1">#REF!</definedName>
    <definedName name="BExH0RK5LJAAP7O67ZFB4RG6WPPL" localSheetId="18" hidden="1">#REF!</definedName>
    <definedName name="BExH0RK5LJAAP7O67ZFB4RG6WPPL" localSheetId="13" hidden="1">#REF!</definedName>
    <definedName name="BExH0RK5LJAAP7O67ZFB4RG6WPPL" localSheetId="14" hidden="1">#REF!</definedName>
    <definedName name="BExH0RK5LJAAP7O67ZFB4RG6WPPL" localSheetId="15" hidden="1">#REF!</definedName>
    <definedName name="BExH0RK5LJAAP7O67ZFB4RG6WPPL" hidden="1">#REF!</definedName>
    <definedName name="BExH0WNJAKTJRCKMTX8O4KNMIIJM" localSheetId="20" hidden="1">#REF!</definedName>
    <definedName name="BExH0WNJAKTJRCKMTX8O4KNMIIJM" localSheetId="18" hidden="1">#REF!</definedName>
    <definedName name="BExH0WNJAKTJRCKMTX8O4KNMIIJM" localSheetId="13" hidden="1">#REF!</definedName>
    <definedName name="BExH0WNJAKTJRCKMTX8O4KNMIIJM" localSheetId="14" hidden="1">#REF!</definedName>
    <definedName name="BExH0WNJAKTJRCKMTX8O4KNMIIJM" localSheetId="15" hidden="1">#REF!</definedName>
    <definedName name="BExH0WNJAKTJRCKMTX8O4KNMIIJM" hidden="1">#REF!</definedName>
    <definedName name="BExH12Y4WX542WI3ZEM15AK4UM9J" localSheetId="20" hidden="1">#REF!</definedName>
    <definedName name="BExH12Y4WX542WI3ZEM15AK4UM9J" localSheetId="18" hidden="1">#REF!</definedName>
    <definedName name="BExH12Y4WX542WI3ZEM15AK4UM9J" localSheetId="13" hidden="1">#REF!</definedName>
    <definedName name="BExH12Y4WX542WI3ZEM15AK4UM9J" localSheetId="14" hidden="1">#REF!</definedName>
    <definedName name="BExH12Y4WX542WI3ZEM15AK4UM9J" localSheetId="15" hidden="1">#REF!</definedName>
    <definedName name="BExH12Y4WX542WI3ZEM15AK4UM9J" hidden="1">#REF!</definedName>
    <definedName name="BExH18CCU7B8JWO8AWGEQRLWZG6J" localSheetId="20" hidden="1">#REF!</definedName>
    <definedName name="BExH18CCU7B8JWO8AWGEQRLWZG6J" localSheetId="18" hidden="1">#REF!</definedName>
    <definedName name="BExH18CCU7B8JWO8AWGEQRLWZG6J" localSheetId="13" hidden="1">#REF!</definedName>
    <definedName name="BExH18CCU7B8JWO8AWGEQRLWZG6J" localSheetId="14" hidden="1">#REF!</definedName>
    <definedName name="BExH18CCU7B8JWO8AWGEQRLWZG6J" localSheetId="15" hidden="1">#REF!</definedName>
    <definedName name="BExH18CCU7B8JWO8AWGEQRLWZG6J" hidden="1">#REF!</definedName>
    <definedName name="BExH1BN2H92IQKKP5IREFSS9FBF2" localSheetId="20" hidden="1">#REF!</definedName>
    <definedName name="BExH1BN2H92IQKKP5IREFSS9FBF2" localSheetId="18" hidden="1">#REF!</definedName>
    <definedName name="BExH1BN2H92IQKKP5IREFSS9FBF2" localSheetId="13" hidden="1">#REF!</definedName>
    <definedName name="BExH1BN2H92IQKKP5IREFSS9FBF2" localSheetId="14" hidden="1">#REF!</definedName>
    <definedName name="BExH1BN2H92IQKKP5IREFSS9FBF2" localSheetId="15" hidden="1">#REF!</definedName>
    <definedName name="BExH1BN2H92IQKKP5IREFSS9FBF2" hidden="1">#REF!</definedName>
    <definedName name="BExH1FDTQXR9QQ31WDB7OPXU7MPT" localSheetId="20" hidden="1">#REF!</definedName>
    <definedName name="BExH1FDTQXR9QQ31WDB7OPXU7MPT" localSheetId="18" hidden="1">#REF!</definedName>
    <definedName name="BExH1FDTQXR9QQ31WDB7OPXU7MPT" localSheetId="13" hidden="1">#REF!</definedName>
    <definedName name="BExH1FDTQXR9QQ31WDB7OPXU7MPT" localSheetId="14" hidden="1">#REF!</definedName>
    <definedName name="BExH1FDTQXR9QQ31WDB7OPXU7MPT" localSheetId="15" hidden="1">#REF!</definedName>
    <definedName name="BExH1FDTQXR9QQ31WDB7OPXU7MPT" hidden="1">#REF!</definedName>
    <definedName name="BExH1FOMEUIJNIDJAUY0ZQFBJSY9" localSheetId="20" hidden="1">#REF!</definedName>
    <definedName name="BExH1FOMEUIJNIDJAUY0ZQFBJSY9" localSheetId="18" hidden="1">#REF!</definedName>
    <definedName name="BExH1FOMEUIJNIDJAUY0ZQFBJSY9" localSheetId="13" hidden="1">#REF!</definedName>
    <definedName name="BExH1FOMEUIJNIDJAUY0ZQFBJSY9" localSheetId="14" hidden="1">#REF!</definedName>
    <definedName name="BExH1FOMEUIJNIDJAUY0ZQFBJSY9" localSheetId="15" hidden="1">#REF!</definedName>
    <definedName name="BExH1FOMEUIJNIDJAUY0ZQFBJSY9" hidden="1">#REF!</definedName>
    <definedName name="BExH1GA6TT290OTIZ8C3N610CYZ1" localSheetId="20" hidden="1">#REF!</definedName>
    <definedName name="BExH1GA6TT290OTIZ8C3N610CYZ1" localSheetId="18" hidden="1">#REF!</definedName>
    <definedName name="BExH1GA6TT290OTIZ8C3N610CYZ1" localSheetId="13" hidden="1">#REF!</definedName>
    <definedName name="BExH1GA6TT290OTIZ8C3N610CYZ1" localSheetId="14" hidden="1">#REF!</definedName>
    <definedName name="BExH1GA6TT290OTIZ8C3N610CYZ1" localSheetId="15" hidden="1">#REF!</definedName>
    <definedName name="BExH1GA6TT290OTIZ8C3N610CYZ1" hidden="1">#REF!</definedName>
    <definedName name="BExH1I8E3HJSZLFRZZ1ZKX7TBJEP" localSheetId="20" hidden="1">#REF!</definedName>
    <definedName name="BExH1I8E3HJSZLFRZZ1ZKX7TBJEP" localSheetId="18" hidden="1">#REF!</definedName>
    <definedName name="BExH1I8E3HJSZLFRZZ1ZKX7TBJEP" localSheetId="13" hidden="1">#REF!</definedName>
    <definedName name="BExH1I8E3HJSZLFRZZ1ZKX7TBJEP" localSheetId="14" hidden="1">#REF!</definedName>
    <definedName name="BExH1I8E3HJSZLFRZZ1ZKX7TBJEP" localSheetId="15" hidden="1">#REF!</definedName>
    <definedName name="BExH1I8E3HJSZLFRZZ1ZKX7TBJEP" hidden="1">#REF!</definedName>
    <definedName name="BExH1JFFHEBFX9BWJMNIA3N66R3Z" localSheetId="20" hidden="1">#REF!</definedName>
    <definedName name="BExH1JFFHEBFX9BWJMNIA3N66R3Z" localSheetId="18" hidden="1">#REF!</definedName>
    <definedName name="BExH1JFFHEBFX9BWJMNIA3N66R3Z" localSheetId="13" hidden="1">#REF!</definedName>
    <definedName name="BExH1JFFHEBFX9BWJMNIA3N66R3Z" localSheetId="14" hidden="1">#REF!</definedName>
    <definedName name="BExH1JFFHEBFX9BWJMNIA3N66R3Z" localSheetId="15" hidden="1">#REF!</definedName>
    <definedName name="BExH1JFFHEBFX9BWJMNIA3N66R3Z" hidden="1">#REF!</definedName>
    <definedName name="BExH1XYRKX51T571O1SRBP9J1D98" localSheetId="20" hidden="1">#REF!</definedName>
    <definedName name="BExH1XYRKX51T571O1SRBP9J1D98" localSheetId="18" hidden="1">#REF!</definedName>
    <definedName name="BExH1XYRKX51T571O1SRBP9J1D98" localSheetId="13" hidden="1">#REF!</definedName>
    <definedName name="BExH1XYRKX51T571O1SRBP9J1D98" localSheetId="14" hidden="1">#REF!</definedName>
    <definedName name="BExH1XYRKX51T571O1SRBP9J1D98" localSheetId="15" hidden="1">#REF!</definedName>
    <definedName name="BExH1XYRKX51T571O1SRBP9J1D98" hidden="1">#REF!</definedName>
    <definedName name="BExH1Z0GIUSVTF2H1G1I3PDGBNK2" localSheetId="20" hidden="1">#REF!</definedName>
    <definedName name="BExH1Z0GIUSVTF2H1G1I3PDGBNK2" localSheetId="18" hidden="1">#REF!</definedName>
    <definedName name="BExH1Z0GIUSVTF2H1G1I3PDGBNK2" localSheetId="13" hidden="1">#REF!</definedName>
    <definedName name="BExH1Z0GIUSVTF2H1G1I3PDGBNK2" localSheetId="14" hidden="1">#REF!</definedName>
    <definedName name="BExH1Z0GIUSVTF2H1G1I3PDGBNK2" localSheetId="15" hidden="1">#REF!</definedName>
    <definedName name="BExH1Z0GIUSVTF2H1G1I3PDGBNK2" hidden="1">#REF!</definedName>
    <definedName name="BExH225UTM6S9FW4MUDZS7F1PQSH" localSheetId="20" hidden="1">#REF!</definedName>
    <definedName name="BExH225UTM6S9FW4MUDZS7F1PQSH" localSheetId="18" hidden="1">#REF!</definedName>
    <definedName name="BExH225UTM6S9FW4MUDZS7F1PQSH" localSheetId="13" hidden="1">#REF!</definedName>
    <definedName name="BExH225UTM6S9FW4MUDZS7F1PQSH" localSheetId="14" hidden="1">#REF!</definedName>
    <definedName name="BExH225UTM6S9FW4MUDZS7F1PQSH" localSheetId="15" hidden="1">#REF!</definedName>
    <definedName name="BExH225UTM6S9FW4MUDZS7F1PQSH" hidden="1">#REF!</definedName>
    <definedName name="BExH23271RF7AYZ542KHQTH68GQ7" localSheetId="20" hidden="1">#REF!</definedName>
    <definedName name="BExH23271RF7AYZ542KHQTH68GQ7" localSheetId="18" hidden="1">#REF!</definedName>
    <definedName name="BExH23271RF7AYZ542KHQTH68GQ7" localSheetId="13" hidden="1">#REF!</definedName>
    <definedName name="BExH23271RF7AYZ542KHQTH68GQ7" localSheetId="14" hidden="1">#REF!</definedName>
    <definedName name="BExH23271RF7AYZ542KHQTH68GQ7" localSheetId="15" hidden="1">#REF!</definedName>
    <definedName name="BExH23271RF7AYZ542KHQTH68GQ7" hidden="1">#REF!</definedName>
    <definedName name="BExH2DP58R7D1BGUFBM2FHESVRF0" localSheetId="20" hidden="1">#REF!</definedName>
    <definedName name="BExH2DP58R7D1BGUFBM2FHESVRF0" localSheetId="18" hidden="1">#REF!</definedName>
    <definedName name="BExH2DP58R7D1BGUFBM2FHESVRF0" localSheetId="13" hidden="1">#REF!</definedName>
    <definedName name="BExH2DP58R7D1BGUFBM2FHESVRF0" localSheetId="14" hidden="1">#REF!</definedName>
    <definedName name="BExH2DP58R7D1BGUFBM2FHESVRF0" localSheetId="15" hidden="1">#REF!</definedName>
    <definedName name="BExH2DP58R7D1BGUFBM2FHESVRF0" hidden="1">#REF!</definedName>
    <definedName name="BExH2GJQR4JALNB314RY0LDI49VH" localSheetId="20" hidden="1">#REF!</definedName>
    <definedName name="BExH2GJQR4JALNB314RY0LDI49VH" localSheetId="18" hidden="1">#REF!</definedName>
    <definedName name="BExH2GJQR4JALNB314RY0LDI49VH" localSheetId="13" hidden="1">#REF!</definedName>
    <definedName name="BExH2GJQR4JALNB314RY0LDI49VH" localSheetId="14" hidden="1">#REF!</definedName>
    <definedName name="BExH2GJQR4JALNB314RY0LDI49VH" localSheetId="15" hidden="1">#REF!</definedName>
    <definedName name="BExH2GJQR4JALNB314RY0LDI49VH" hidden="1">#REF!</definedName>
    <definedName name="BExH2JZR49T7644JFVE7B3N7RZM9" localSheetId="20" hidden="1">#REF!</definedName>
    <definedName name="BExH2JZR49T7644JFVE7B3N7RZM9" localSheetId="18" hidden="1">#REF!</definedName>
    <definedName name="BExH2JZR49T7644JFVE7B3N7RZM9" localSheetId="13" hidden="1">#REF!</definedName>
    <definedName name="BExH2JZR49T7644JFVE7B3N7RZM9" localSheetId="14" hidden="1">#REF!</definedName>
    <definedName name="BExH2JZR49T7644JFVE7B3N7RZM9" localSheetId="15" hidden="1">#REF!</definedName>
    <definedName name="BExH2JZR49T7644JFVE7B3N7RZM9" hidden="1">#REF!</definedName>
    <definedName name="BExH2QVWL3AXHSB9EK2GQRD0DBRH" localSheetId="20" hidden="1">#REF!</definedName>
    <definedName name="BExH2QVWL3AXHSB9EK2GQRD0DBRH" localSheetId="18" hidden="1">#REF!</definedName>
    <definedName name="BExH2QVWL3AXHSB9EK2GQRD0DBRH" localSheetId="13" hidden="1">#REF!</definedName>
    <definedName name="BExH2QVWL3AXHSB9EK2GQRD0DBRH" localSheetId="14" hidden="1">#REF!</definedName>
    <definedName name="BExH2QVWL3AXHSB9EK2GQRD0DBRH" localSheetId="15" hidden="1">#REF!</definedName>
    <definedName name="BExH2QVWL3AXHSB9EK2GQRD0DBRH" hidden="1">#REF!</definedName>
    <definedName name="BExH2WKXV8X5S2GSBBTWGI0NLNAH" localSheetId="20" hidden="1">#REF!</definedName>
    <definedName name="BExH2WKXV8X5S2GSBBTWGI0NLNAH" localSheetId="18" hidden="1">#REF!</definedName>
    <definedName name="BExH2WKXV8X5S2GSBBTWGI0NLNAH" localSheetId="13" hidden="1">#REF!</definedName>
    <definedName name="BExH2WKXV8X5S2GSBBTWGI0NLNAH" localSheetId="14" hidden="1">#REF!</definedName>
    <definedName name="BExH2WKXV8X5S2GSBBTWGI0NLNAH" localSheetId="15" hidden="1">#REF!</definedName>
    <definedName name="BExH2WKXV8X5S2GSBBTWGI0NLNAH" hidden="1">#REF!</definedName>
    <definedName name="BExH2XS1UFYFGU0S0EBXX90W2WE8" localSheetId="20" hidden="1">#REF!</definedName>
    <definedName name="BExH2XS1UFYFGU0S0EBXX90W2WE8" localSheetId="18" hidden="1">#REF!</definedName>
    <definedName name="BExH2XS1UFYFGU0S0EBXX90W2WE8" localSheetId="13" hidden="1">#REF!</definedName>
    <definedName name="BExH2XS1UFYFGU0S0EBXX90W2WE8" localSheetId="14" hidden="1">#REF!</definedName>
    <definedName name="BExH2XS1UFYFGU0S0EBXX90W2WE8" localSheetId="15" hidden="1">#REF!</definedName>
    <definedName name="BExH2XS1UFYFGU0S0EBXX90W2WE8" hidden="1">#REF!</definedName>
    <definedName name="BExH2XS1X04DMUN544K5RU4XPDCI" localSheetId="20" hidden="1">#REF!</definedName>
    <definedName name="BExH2XS1X04DMUN544K5RU4XPDCI" localSheetId="18" hidden="1">#REF!</definedName>
    <definedName name="BExH2XS1X04DMUN544K5RU4XPDCI" localSheetId="13" hidden="1">#REF!</definedName>
    <definedName name="BExH2XS1X04DMUN544K5RU4XPDCI" localSheetId="14" hidden="1">#REF!</definedName>
    <definedName name="BExH2XS1X04DMUN544K5RU4XPDCI" localSheetId="15" hidden="1">#REF!</definedName>
    <definedName name="BExH2XS1X04DMUN544K5RU4XPDCI" hidden="1">#REF!</definedName>
    <definedName name="BExH2XS2TND9SB0GC295R4FP6K5Y" localSheetId="20" hidden="1">#REF!</definedName>
    <definedName name="BExH2XS2TND9SB0GC295R4FP6K5Y" localSheetId="18" hidden="1">#REF!</definedName>
    <definedName name="BExH2XS2TND9SB0GC295R4FP6K5Y" localSheetId="13" hidden="1">#REF!</definedName>
    <definedName name="BExH2XS2TND9SB0GC295R4FP6K5Y" localSheetId="14" hidden="1">#REF!</definedName>
    <definedName name="BExH2XS2TND9SB0GC295R4FP6K5Y" localSheetId="15" hidden="1">#REF!</definedName>
    <definedName name="BExH2XS2TND9SB0GC295R4FP6K5Y" hidden="1">#REF!</definedName>
    <definedName name="BExH2ZA0SZ4SSITL50NA8LZ3OEX6" localSheetId="20" hidden="1">#REF!</definedName>
    <definedName name="BExH2ZA0SZ4SSITL50NA8LZ3OEX6" localSheetId="18" hidden="1">#REF!</definedName>
    <definedName name="BExH2ZA0SZ4SSITL50NA8LZ3OEX6" localSheetId="13" hidden="1">#REF!</definedName>
    <definedName name="BExH2ZA0SZ4SSITL50NA8LZ3OEX6" localSheetId="14" hidden="1">#REF!</definedName>
    <definedName name="BExH2ZA0SZ4SSITL50NA8LZ3OEX6" localSheetId="15" hidden="1">#REF!</definedName>
    <definedName name="BExH2ZA0SZ4SSITL50NA8LZ3OEX6" hidden="1">#REF!</definedName>
    <definedName name="BExH31Z3JNVJPESWKXHILGXZHP2M" localSheetId="20" hidden="1">#REF!</definedName>
    <definedName name="BExH31Z3JNVJPESWKXHILGXZHP2M" localSheetId="18" hidden="1">#REF!</definedName>
    <definedName name="BExH31Z3JNVJPESWKXHILGXZHP2M" localSheetId="13" hidden="1">#REF!</definedName>
    <definedName name="BExH31Z3JNVJPESWKXHILGXZHP2M" localSheetId="14" hidden="1">#REF!</definedName>
    <definedName name="BExH31Z3JNVJPESWKXHILGXZHP2M" localSheetId="15" hidden="1">#REF!</definedName>
    <definedName name="BExH31Z3JNVJPESWKXHILGXZHP2M" hidden="1">#REF!</definedName>
    <definedName name="BExH3E9HZ3QJCDZW7WI7YACFQCHE" localSheetId="20" hidden="1">#REF!</definedName>
    <definedName name="BExH3E9HZ3QJCDZW7WI7YACFQCHE" localSheetId="18" hidden="1">#REF!</definedName>
    <definedName name="BExH3E9HZ3QJCDZW7WI7YACFQCHE" localSheetId="13" hidden="1">#REF!</definedName>
    <definedName name="BExH3E9HZ3QJCDZW7WI7YACFQCHE" localSheetId="14" hidden="1">#REF!</definedName>
    <definedName name="BExH3E9HZ3QJCDZW7WI7YACFQCHE" localSheetId="15" hidden="1">#REF!</definedName>
    <definedName name="BExH3E9HZ3QJCDZW7WI7YACFQCHE" hidden="1">#REF!</definedName>
    <definedName name="BExH3IRB6764RQ5HBYRLH6XCT29X" localSheetId="20" hidden="1">#REF!</definedName>
    <definedName name="BExH3IRB6764RQ5HBYRLH6XCT29X" localSheetId="18" hidden="1">#REF!</definedName>
    <definedName name="BExH3IRB6764RQ5HBYRLH6XCT29X" localSheetId="13" hidden="1">#REF!</definedName>
    <definedName name="BExH3IRB6764RQ5HBYRLH6XCT29X" localSheetId="14" hidden="1">#REF!</definedName>
    <definedName name="BExH3IRB6764RQ5HBYRLH6XCT29X" localSheetId="15" hidden="1">#REF!</definedName>
    <definedName name="BExH3IRB6764RQ5HBYRLH6XCT29X" hidden="1">#REF!</definedName>
    <definedName name="BExIG2U8V6RSB47SXLCQG3Q68YRO" localSheetId="20" hidden="1">#REF!</definedName>
    <definedName name="BExIG2U8V6RSB47SXLCQG3Q68YRO" localSheetId="18" hidden="1">#REF!</definedName>
    <definedName name="BExIG2U8V6RSB47SXLCQG3Q68YRO" localSheetId="13" hidden="1">#REF!</definedName>
    <definedName name="BExIG2U8V6RSB47SXLCQG3Q68YRO" localSheetId="14" hidden="1">#REF!</definedName>
    <definedName name="BExIG2U8V6RSB47SXLCQG3Q68YRO" localSheetId="15" hidden="1">#REF!</definedName>
    <definedName name="BExIG2U8V6RSB47SXLCQG3Q68YRO" hidden="1">#REF!</definedName>
    <definedName name="BExIGJBO8R13LV7CZ7C1YCP974NN" localSheetId="20" hidden="1">#REF!</definedName>
    <definedName name="BExIGJBO8R13LV7CZ7C1YCP974NN" localSheetId="18" hidden="1">#REF!</definedName>
    <definedName name="BExIGJBO8R13LV7CZ7C1YCP974NN" localSheetId="13" hidden="1">#REF!</definedName>
    <definedName name="BExIGJBO8R13LV7CZ7C1YCP974NN" localSheetId="14" hidden="1">#REF!</definedName>
    <definedName name="BExIGJBO8R13LV7CZ7C1YCP974NN" localSheetId="15" hidden="1">#REF!</definedName>
    <definedName name="BExIGJBO8R13LV7CZ7C1YCP974NN" hidden="1">#REF!</definedName>
    <definedName name="BExIGWT86FPOEYTI8GXCGU5Y3KGK" localSheetId="20" hidden="1">#REF!</definedName>
    <definedName name="BExIGWT86FPOEYTI8GXCGU5Y3KGK" localSheetId="18" hidden="1">#REF!</definedName>
    <definedName name="BExIGWT86FPOEYTI8GXCGU5Y3KGK" localSheetId="13" hidden="1">#REF!</definedName>
    <definedName name="BExIGWT86FPOEYTI8GXCGU5Y3KGK" localSheetId="14" hidden="1">#REF!</definedName>
    <definedName name="BExIGWT86FPOEYTI8GXCGU5Y3KGK" localSheetId="15" hidden="1">#REF!</definedName>
    <definedName name="BExIGWT86FPOEYTI8GXCGU5Y3KGK" hidden="1">#REF!</definedName>
    <definedName name="BExIHBHXA7E7VUTBVHXXXCH3A5CL" localSheetId="20" hidden="1">#REF!</definedName>
    <definedName name="BExIHBHXA7E7VUTBVHXXXCH3A5CL" localSheetId="18" hidden="1">#REF!</definedName>
    <definedName name="BExIHBHXA7E7VUTBVHXXXCH3A5CL" localSheetId="13" hidden="1">#REF!</definedName>
    <definedName name="BExIHBHXA7E7VUTBVHXXXCH3A5CL" localSheetId="14" hidden="1">#REF!</definedName>
    <definedName name="BExIHBHXA7E7VUTBVHXXXCH3A5CL" localSheetId="15" hidden="1">#REF!</definedName>
    <definedName name="BExIHBHXA7E7VUTBVHXXXCH3A5CL" hidden="1">#REF!</definedName>
    <definedName name="BExIHBSOGRSH1GKS6GKBRAJ7GXFQ" localSheetId="20" hidden="1">#REF!</definedName>
    <definedName name="BExIHBSOGRSH1GKS6GKBRAJ7GXFQ" localSheetId="18" hidden="1">#REF!</definedName>
    <definedName name="BExIHBSOGRSH1GKS6GKBRAJ7GXFQ" localSheetId="13" hidden="1">#REF!</definedName>
    <definedName name="BExIHBSOGRSH1GKS6GKBRAJ7GXFQ" localSheetId="14" hidden="1">#REF!</definedName>
    <definedName name="BExIHBSOGRSH1GKS6GKBRAJ7GXFQ" localSheetId="15" hidden="1">#REF!</definedName>
    <definedName name="BExIHBSOGRSH1GKS6GKBRAJ7GXFQ" hidden="1">#REF!</definedName>
    <definedName name="BExIHDFY73YM0AHAR2Z5OJTFKSL2" localSheetId="20" hidden="1">#REF!</definedName>
    <definedName name="BExIHDFY73YM0AHAR2Z5OJTFKSL2" localSheetId="18" hidden="1">#REF!</definedName>
    <definedName name="BExIHDFY73YM0AHAR2Z5OJTFKSL2" localSheetId="13" hidden="1">#REF!</definedName>
    <definedName name="BExIHDFY73YM0AHAR2Z5OJTFKSL2" localSheetId="14" hidden="1">#REF!</definedName>
    <definedName name="BExIHDFY73YM0AHAR2Z5OJTFKSL2" localSheetId="15" hidden="1">#REF!</definedName>
    <definedName name="BExIHDFY73YM0AHAR2Z5OJTFKSL2" hidden="1">#REF!</definedName>
    <definedName name="BExIHPQCQTGEW8QOJVIQ4VX0P6DX" localSheetId="20" hidden="1">#REF!</definedName>
    <definedName name="BExIHPQCQTGEW8QOJVIQ4VX0P6DX" localSheetId="18" hidden="1">#REF!</definedName>
    <definedName name="BExIHPQCQTGEW8QOJVIQ4VX0P6DX" localSheetId="13" hidden="1">#REF!</definedName>
    <definedName name="BExIHPQCQTGEW8QOJVIQ4VX0P6DX" localSheetId="14" hidden="1">#REF!</definedName>
    <definedName name="BExIHPQCQTGEW8QOJVIQ4VX0P6DX" localSheetId="15" hidden="1">#REF!</definedName>
    <definedName name="BExIHPQCQTGEW8QOJVIQ4VX0P6DX" hidden="1">#REF!</definedName>
    <definedName name="BExII1KN91Q7DLW0UB7W2TJ5ACT9" localSheetId="20" hidden="1">#REF!</definedName>
    <definedName name="BExII1KN91Q7DLW0UB7W2TJ5ACT9" localSheetId="18" hidden="1">#REF!</definedName>
    <definedName name="BExII1KN91Q7DLW0UB7W2TJ5ACT9" localSheetId="13" hidden="1">#REF!</definedName>
    <definedName name="BExII1KN91Q7DLW0UB7W2TJ5ACT9" localSheetId="14" hidden="1">#REF!</definedName>
    <definedName name="BExII1KN91Q7DLW0UB7W2TJ5ACT9" localSheetId="15" hidden="1">#REF!</definedName>
    <definedName name="BExII1KN91Q7DLW0UB7W2TJ5ACT9" hidden="1">#REF!</definedName>
    <definedName name="BExII50LI8I0CDOOZEMIVHVA2V95" localSheetId="20" hidden="1">#REF!</definedName>
    <definedName name="BExII50LI8I0CDOOZEMIVHVA2V95" localSheetId="18" hidden="1">#REF!</definedName>
    <definedName name="BExII50LI8I0CDOOZEMIVHVA2V95" localSheetId="13" hidden="1">#REF!</definedName>
    <definedName name="BExII50LI8I0CDOOZEMIVHVA2V95" localSheetId="14" hidden="1">#REF!</definedName>
    <definedName name="BExII50LI8I0CDOOZEMIVHVA2V95" localSheetId="15" hidden="1">#REF!</definedName>
    <definedName name="BExII50LI8I0CDOOZEMIVHVA2V95" hidden="1">#REF!</definedName>
    <definedName name="BExIINQWABWRGYDT02DOJQ5L7BQF" localSheetId="20" hidden="1">#REF!</definedName>
    <definedName name="BExIINQWABWRGYDT02DOJQ5L7BQF" localSheetId="18" hidden="1">#REF!</definedName>
    <definedName name="BExIINQWABWRGYDT02DOJQ5L7BQF" localSheetId="13" hidden="1">#REF!</definedName>
    <definedName name="BExIINQWABWRGYDT02DOJQ5L7BQF" localSheetId="14" hidden="1">#REF!</definedName>
    <definedName name="BExIINQWABWRGYDT02DOJQ5L7BQF" localSheetId="15" hidden="1">#REF!</definedName>
    <definedName name="BExIINQWABWRGYDT02DOJQ5L7BQF" hidden="1">#REF!</definedName>
    <definedName name="BExIIXMY38TQD12CVV4S57L3I809" localSheetId="20" hidden="1">#REF!</definedName>
    <definedName name="BExIIXMY38TQD12CVV4S57L3I809" localSheetId="18" hidden="1">#REF!</definedName>
    <definedName name="BExIIXMY38TQD12CVV4S57L3I809" localSheetId="13" hidden="1">#REF!</definedName>
    <definedName name="BExIIXMY38TQD12CVV4S57L3I809" localSheetId="14" hidden="1">#REF!</definedName>
    <definedName name="BExIIXMY38TQD12CVV4S57L3I809" localSheetId="15" hidden="1">#REF!</definedName>
    <definedName name="BExIIXMY38TQD12CVV4S57L3I809" hidden="1">#REF!</definedName>
    <definedName name="BExIIY37NEVU2LGS1JE4VR9AN6W4" localSheetId="20" hidden="1">#REF!</definedName>
    <definedName name="BExIIY37NEVU2LGS1JE4VR9AN6W4" localSheetId="18" hidden="1">#REF!</definedName>
    <definedName name="BExIIY37NEVU2LGS1JE4VR9AN6W4" localSheetId="13" hidden="1">#REF!</definedName>
    <definedName name="BExIIY37NEVU2LGS1JE4VR9AN6W4" localSheetId="14" hidden="1">#REF!</definedName>
    <definedName name="BExIIY37NEVU2LGS1JE4VR9AN6W4" localSheetId="15" hidden="1">#REF!</definedName>
    <definedName name="BExIIY37NEVU2LGS1JE4VR9AN6W4" hidden="1">#REF!</definedName>
    <definedName name="BExIIYJAGXR8TPZ1KCYM7EGJ79UW" localSheetId="20" hidden="1">#REF!</definedName>
    <definedName name="BExIIYJAGXR8TPZ1KCYM7EGJ79UW" localSheetId="18" hidden="1">#REF!</definedName>
    <definedName name="BExIIYJAGXR8TPZ1KCYM7EGJ79UW" localSheetId="13" hidden="1">#REF!</definedName>
    <definedName name="BExIIYJAGXR8TPZ1KCYM7EGJ79UW" localSheetId="14" hidden="1">#REF!</definedName>
    <definedName name="BExIIYJAGXR8TPZ1KCYM7EGJ79UW" localSheetId="15" hidden="1">#REF!</definedName>
    <definedName name="BExIIYJAGXR8TPZ1KCYM7EGJ79UW" hidden="1">#REF!</definedName>
    <definedName name="BExIJ3160YCWGAVEU0208ZGXXG3P" localSheetId="20" hidden="1">#REF!</definedName>
    <definedName name="BExIJ3160YCWGAVEU0208ZGXXG3P" localSheetId="18" hidden="1">#REF!</definedName>
    <definedName name="BExIJ3160YCWGAVEU0208ZGXXG3P" localSheetId="13" hidden="1">#REF!</definedName>
    <definedName name="BExIJ3160YCWGAVEU0208ZGXXG3P" localSheetId="14" hidden="1">#REF!</definedName>
    <definedName name="BExIJ3160YCWGAVEU0208ZGXXG3P" localSheetId="15" hidden="1">#REF!</definedName>
    <definedName name="BExIJ3160YCWGAVEU0208ZGXXG3P" hidden="1">#REF!</definedName>
    <definedName name="BExIJFGZJ5ED9D6KAY4PGQYLELAX" localSheetId="20" hidden="1">#REF!</definedName>
    <definedName name="BExIJFGZJ5ED9D6KAY4PGQYLELAX" localSheetId="18" hidden="1">#REF!</definedName>
    <definedName name="BExIJFGZJ5ED9D6KAY4PGQYLELAX" localSheetId="13" hidden="1">#REF!</definedName>
    <definedName name="BExIJFGZJ5ED9D6KAY4PGQYLELAX" localSheetId="14" hidden="1">#REF!</definedName>
    <definedName name="BExIJFGZJ5ED9D6KAY4PGQYLELAX" localSheetId="15" hidden="1">#REF!</definedName>
    <definedName name="BExIJFGZJ5ED9D6KAY4PGQYLELAX" hidden="1">#REF!</definedName>
    <definedName name="BExIJQK80ZEKSTV62E59AYJYUNLI" localSheetId="20" hidden="1">#REF!</definedName>
    <definedName name="BExIJQK80ZEKSTV62E59AYJYUNLI" localSheetId="18" hidden="1">#REF!</definedName>
    <definedName name="BExIJQK80ZEKSTV62E59AYJYUNLI" localSheetId="13" hidden="1">#REF!</definedName>
    <definedName name="BExIJQK80ZEKSTV62E59AYJYUNLI" localSheetId="14" hidden="1">#REF!</definedName>
    <definedName name="BExIJQK80ZEKSTV62E59AYJYUNLI" localSheetId="15" hidden="1">#REF!</definedName>
    <definedName name="BExIJQK80ZEKSTV62E59AYJYUNLI" hidden="1">#REF!</definedName>
    <definedName name="BExIJRLX3M0YQLU1D5Y9V7HM5QNM" localSheetId="20" hidden="1">#REF!</definedName>
    <definedName name="BExIJRLX3M0YQLU1D5Y9V7HM5QNM" localSheetId="18" hidden="1">#REF!</definedName>
    <definedName name="BExIJRLX3M0YQLU1D5Y9V7HM5QNM" localSheetId="13" hidden="1">#REF!</definedName>
    <definedName name="BExIJRLX3M0YQLU1D5Y9V7HM5QNM" localSheetId="14" hidden="1">#REF!</definedName>
    <definedName name="BExIJRLX3M0YQLU1D5Y9V7HM5QNM" localSheetId="15" hidden="1">#REF!</definedName>
    <definedName name="BExIJRLX3M0YQLU1D5Y9V7HM5QNM" hidden="1">#REF!</definedName>
    <definedName name="BExIJV22J0QA7286KNPMHO1ZUCB3" localSheetId="20" hidden="1">#REF!</definedName>
    <definedName name="BExIJV22J0QA7286KNPMHO1ZUCB3" localSheetId="18" hidden="1">#REF!</definedName>
    <definedName name="BExIJV22J0QA7286KNPMHO1ZUCB3" localSheetId="13" hidden="1">#REF!</definedName>
    <definedName name="BExIJV22J0QA7286KNPMHO1ZUCB3" localSheetId="14" hidden="1">#REF!</definedName>
    <definedName name="BExIJV22J0QA7286KNPMHO1ZUCB3" localSheetId="15" hidden="1">#REF!</definedName>
    <definedName name="BExIJV22J0QA7286KNPMHO1ZUCB3" hidden="1">#REF!</definedName>
    <definedName name="BExIJVI6OC7B6ZE9V4PAOYZXKNER" localSheetId="20" hidden="1">#REF!</definedName>
    <definedName name="BExIJVI6OC7B6ZE9V4PAOYZXKNER" localSheetId="18" hidden="1">#REF!</definedName>
    <definedName name="BExIJVI6OC7B6ZE9V4PAOYZXKNER" localSheetId="13" hidden="1">#REF!</definedName>
    <definedName name="BExIJVI6OC7B6ZE9V4PAOYZXKNER" localSheetId="14" hidden="1">#REF!</definedName>
    <definedName name="BExIJVI6OC7B6ZE9V4PAOYZXKNER" localSheetId="15" hidden="1">#REF!</definedName>
    <definedName name="BExIJVI6OC7B6ZE9V4PAOYZXKNER" hidden="1">#REF!</definedName>
    <definedName name="BExIJWK0NGTGQ4X7D5VIVXD14JHI" localSheetId="20" hidden="1">#REF!</definedName>
    <definedName name="BExIJWK0NGTGQ4X7D5VIVXD14JHI" localSheetId="18" hidden="1">#REF!</definedName>
    <definedName name="BExIJWK0NGTGQ4X7D5VIVXD14JHI" localSheetId="13" hidden="1">#REF!</definedName>
    <definedName name="BExIJWK0NGTGQ4X7D5VIVXD14JHI" localSheetId="14" hidden="1">#REF!</definedName>
    <definedName name="BExIJWK0NGTGQ4X7D5VIVXD14JHI" localSheetId="15" hidden="1">#REF!</definedName>
    <definedName name="BExIJWK0NGTGQ4X7D5VIVXD14JHI" hidden="1">#REF!</definedName>
    <definedName name="BExIJWPCIYINEJUTXU74VK7WG031" localSheetId="20" hidden="1">#REF!</definedName>
    <definedName name="BExIJWPCIYINEJUTXU74VK7WG031" localSheetId="18" hidden="1">#REF!</definedName>
    <definedName name="BExIJWPCIYINEJUTXU74VK7WG031" localSheetId="13" hidden="1">#REF!</definedName>
    <definedName name="BExIJWPCIYINEJUTXU74VK7WG031" localSheetId="14" hidden="1">#REF!</definedName>
    <definedName name="BExIJWPCIYINEJUTXU74VK7WG031" localSheetId="15" hidden="1">#REF!</definedName>
    <definedName name="BExIJWPCIYINEJUTXU74VK7WG031" hidden="1">#REF!</definedName>
    <definedName name="BExIKHTXPZR5A8OHB6HDP6QWDHAD" localSheetId="20" hidden="1">#REF!</definedName>
    <definedName name="BExIKHTXPZR5A8OHB6HDP6QWDHAD" localSheetId="18" hidden="1">#REF!</definedName>
    <definedName name="BExIKHTXPZR5A8OHB6HDP6QWDHAD" localSheetId="13" hidden="1">#REF!</definedName>
    <definedName name="BExIKHTXPZR5A8OHB6HDP6QWDHAD" localSheetId="14" hidden="1">#REF!</definedName>
    <definedName name="BExIKHTXPZR5A8OHB6HDP6QWDHAD" localSheetId="15" hidden="1">#REF!</definedName>
    <definedName name="BExIKHTXPZR5A8OHB6HDP6QWDHAD" hidden="1">#REF!</definedName>
    <definedName name="BExIKMMJOETSAXJYY1SIKM58LMA2" localSheetId="20" hidden="1">#REF!</definedName>
    <definedName name="BExIKMMJOETSAXJYY1SIKM58LMA2" localSheetId="18" hidden="1">#REF!</definedName>
    <definedName name="BExIKMMJOETSAXJYY1SIKM58LMA2" localSheetId="13" hidden="1">#REF!</definedName>
    <definedName name="BExIKMMJOETSAXJYY1SIKM58LMA2" localSheetId="14" hidden="1">#REF!</definedName>
    <definedName name="BExIKMMJOETSAXJYY1SIKM58LMA2" localSheetId="15" hidden="1">#REF!</definedName>
    <definedName name="BExIKMMJOETSAXJYY1SIKM58LMA2" hidden="1">#REF!</definedName>
    <definedName name="BExIKRF6AQ6VOO9KCIWSM6FY8M7D" localSheetId="20" hidden="1">#REF!</definedName>
    <definedName name="BExIKRF6AQ6VOO9KCIWSM6FY8M7D" localSheetId="18" hidden="1">#REF!</definedName>
    <definedName name="BExIKRF6AQ6VOO9KCIWSM6FY8M7D" localSheetId="13" hidden="1">#REF!</definedName>
    <definedName name="BExIKRF6AQ6VOO9KCIWSM6FY8M7D" localSheetId="14" hidden="1">#REF!</definedName>
    <definedName name="BExIKRF6AQ6VOO9KCIWSM6FY8M7D" localSheetId="15" hidden="1">#REF!</definedName>
    <definedName name="BExIKRF6AQ6VOO9KCIWSM6FY8M7D" hidden="1">#REF!</definedName>
    <definedName name="BExIKTYZESFT3LC0ASFMFKSE0D1X" localSheetId="20" hidden="1">#REF!</definedName>
    <definedName name="BExIKTYZESFT3LC0ASFMFKSE0D1X" localSheetId="18" hidden="1">#REF!</definedName>
    <definedName name="BExIKTYZESFT3LC0ASFMFKSE0D1X" localSheetId="13" hidden="1">#REF!</definedName>
    <definedName name="BExIKTYZESFT3LC0ASFMFKSE0D1X" localSheetId="14" hidden="1">#REF!</definedName>
    <definedName name="BExIKTYZESFT3LC0ASFMFKSE0D1X" localSheetId="15" hidden="1">#REF!</definedName>
    <definedName name="BExIKTYZESFT3LC0ASFMFKSE0D1X" hidden="1">#REF!</definedName>
    <definedName name="BExIKXVA6M8K0PTRYAGXS666L335" localSheetId="20" hidden="1">#REF!</definedName>
    <definedName name="BExIKXVA6M8K0PTRYAGXS666L335" localSheetId="18" hidden="1">#REF!</definedName>
    <definedName name="BExIKXVA6M8K0PTRYAGXS666L335" localSheetId="13" hidden="1">#REF!</definedName>
    <definedName name="BExIKXVA6M8K0PTRYAGXS666L335" localSheetId="14" hidden="1">#REF!</definedName>
    <definedName name="BExIKXVA6M8K0PTRYAGXS666L335" localSheetId="15" hidden="1">#REF!</definedName>
    <definedName name="BExIKXVA6M8K0PTRYAGXS666L335" hidden="1">#REF!</definedName>
    <definedName name="BExIL0PMZ2SXK9R6MLP43KBU1J2P" localSheetId="20" hidden="1">#REF!</definedName>
    <definedName name="BExIL0PMZ2SXK9R6MLP43KBU1J2P" localSheetId="18" hidden="1">#REF!</definedName>
    <definedName name="BExIL0PMZ2SXK9R6MLP43KBU1J2P" localSheetId="13" hidden="1">#REF!</definedName>
    <definedName name="BExIL0PMZ2SXK9R6MLP43KBU1J2P" localSheetId="14" hidden="1">#REF!</definedName>
    <definedName name="BExIL0PMZ2SXK9R6MLP43KBU1J2P" localSheetId="15" hidden="1">#REF!</definedName>
    <definedName name="BExIL0PMZ2SXK9R6MLP43KBU1J2P" hidden="1">#REF!</definedName>
    <definedName name="BExIL1WSMNNQQK98YHWHV5HVONIZ" localSheetId="20" hidden="1">#REF!</definedName>
    <definedName name="BExIL1WSMNNQQK98YHWHV5HVONIZ" localSheetId="18" hidden="1">#REF!</definedName>
    <definedName name="BExIL1WSMNNQQK98YHWHV5HVONIZ" localSheetId="13" hidden="1">#REF!</definedName>
    <definedName name="BExIL1WSMNNQQK98YHWHV5HVONIZ" localSheetId="14" hidden="1">#REF!</definedName>
    <definedName name="BExIL1WSMNNQQK98YHWHV5HVONIZ" localSheetId="15" hidden="1">#REF!</definedName>
    <definedName name="BExIL1WSMNNQQK98YHWHV5HVONIZ" hidden="1">#REF!</definedName>
    <definedName name="BExILAAXRTRAD18K74M6MGUEEPUM" localSheetId="20" hidden="1">#REF!</definedName>
    <definedName name="BExILAAXRTRAD18K74M6MGUEEPUM" localSheetId="18" hidden="1">#REF!</definedName>
    <definedName name="BExILAAXRTRAD18K74M6MGUEEPUM" localSheetId="13" hidden="1">#REF!</definedName>
    <definedName name="BExILAAXRTRAD18K74M6MGUEEPUM" localSheetId="14" hidden="1">#REF!</definedName>
    <definedName name="BExILAAXRTRAD18K74M6MGUEEPUM" localSheetId="15" hidden="1">#REF!</definedName>
    <definedName name="BExILAAXRTRAD18K74M6MGUEEPUM" hidden="1">#REF!</definedName>
    <definedName name="BExILG5F338C0FFLMVOKMKF8X5ZP" localSheetId="20" hidden="1">#REF!</definedName>
    <definedName name="BExILG5F338C0FFLMVOKMKF8X5ZP" localSheetId="18" hidden="1">#REF!</definedName>
    <definedName name="BExILG5F338C0FFLMVOKMKF8X5ZP" localSheetId="13" hidden="1">#REF!</definedName>
    <definedName name="BExILG5F338C0FFLMVOKMKF8X5ZP" localSheetId="14" hidden="1">#REF!</definedName>
    <definedName name="BExILG5F338C0FFLMVOKMKF8X5ZP" localSheetId="15" hidden="1">#REF!</definedName>
    <definedName name="BExILG5F338C0FFLMVOKMKF8X5ZP" hidden="1">#REF!</definedName>
    <definedName name="BExILGQTQM0HOD0BJI90YO7GOIN3" localSheetId="20" hidden="1">#REF!</definedName>
    <definedName name="BExILGQTQM0HOD0BJI90YO7GOIN3" localSheetId="18" hidden="1">#REF!</definedName>
    <definedName name="BExILGQTQM0HOD0BJI90YO7GOIN3" localSheetId="13" hidden="1">#REF!</definedName>
    <definedName name="BExILGQTQM0HOD0BJI90YO7GOIN3" localSheetId="14" hidden="1">#REF!</definedName>
    <definedName name="BExILGQTQM0HOD0BJI90YO7GOIN3" localSheetId="15" hidden="1">#REF!</definedName>
    <definedName name="BExILGQTQM0HOD0BJI90YO7GOIN3" hidden="1">#REF!</definedName>
    <definedName name="BExILPL7P2BNCD7MYCGTQ9F0R5JX" localSheetId="20" hidden="1">#REF!</definedName>
    <definedName name="BExILPL7P2BNCD7MYCGTQ9F0R5JX" localSheetId="18" hidden="1">#REF!</definedName>
    <definedName name="BExILPL7P2BNCD7MYCGTQ9F0R5JX" localSheetId="13" hidden="1">#REF!</definedName>
    <definedName name="BExILPL7P2BNCD7MYCGTQ9F0R5JX" localSheetId="14" hidden="1">#REF!</definedName>
    <definedName name="BExILPL7P2BNCD7MYCGTQ9F0R5JX" localSheetId="15" hidden="1">#REF!</definedName>
    <definedName name="BExILPL7P2BNCD7MYCGTQ9F0R5JX" hidden="1">#REF!</definedName>
    <definedName name="BExILVVS4B1B4G7IO0LPUDWY9K8W" localSheetId="20" hidden="1">#REF!</definedName>
    <definedName name="BExILVVS4B1B4G7IO0LPUDWY9K8W" localSheetId="18" hidden="1">#REF!</definedName>
    <definedName name="BExILVVS4B1B4G7IO0LPUDWY9K8W" localSheetId="13" hidden="1">#REF!</definedName>
    <definedName name="BExILVVS4B1B4G7IO0LPUDWY9K8W" localSheetId="14" hidden="1">#REF!</definedName>
    <definedName name="BExILVVS4B1B4G7IO0LPUDWY9K8W" localSheetId="15" hidden="1">#REF!</definedName>
    <definedName name="BExILVVS4B1B4G7IO0LPUDWY9K8W" hidden="1">#REF!</definedName>
    <definedName name="BExIM9DBUB7ZGF4B20FVUO9QGOX2" localSheetId="20" hidden="1">#REF!</definedName>
    <definedName name="BExIM9DBUB7ZGF4B20FVUO9QGOX2" localSheetId="18" hidden="1">#REF!</definedName>
    <definedName name="BExIM9DBUB7ZGF4B20FVUO9QGOX2" localSheetId="13" hidden="1">#REF!</definedName>
    <definedName name="BExIM9DBUB7ZGF4B20FVUO9QGOX2" localSheetId="14" hidden="1">#REF!</definedName>
    <definedName name="BExIM9DBUB7ZGF4B20FVUO9QGOX2" localSheetId="15" hidden="1">#REF!</definedName>
    <definedName name="BExIM9DBUB7ZGF4B20FVUO9QGOX2" hidden="1">#REF!</definedName>
    <definedName name="BExIMCTBZ4WAESGCDWJ64SB4F0L1" localSheetId="20" hidden="1">#REF!</definedName>
    <definedName name="BExIMCTBZ4WAESGCDWJ64SB4F0L1" localSheetId="18" hidden="1">#REF!</definedName>
    <definedName name="BExIMCTBZ4WAESGCDWJ64SB4F0L1" localSheetId="13" hidden="1">#REF!</definedName>
    <definedName name="BExIMCTBZ4WAESGCDWJ64SB4F0L1" localSheetId="14" hidden="1">#REF!</definedName>
    <definedName name="BExIMCTBZ4WAESGCDWJ64SB4F0L1" localSheetId="15" hidden="1">#REF!</definedName>
    <definedName name="BExIMCTBZ4WAESGCDWJ64SB4F0L1" hidden="1">#REF!</definedName>
    <definedName name="BExIMGK9Z94TFPWWZFMD10HV0IF6" localSheetId="20" hidden="1">#REF!</definedName>
    <definedName name="BExIMGK9Z94TFPWWZFMD10HV0IF6" localSheetId="18" hidden="1">#REF!</definedName>
    <definedName name="BExIMGK9Z94TFPWWZFMD10HV0IF6" localSheetId="13" hidden="1">#REF!</definedName>
    <definedName name="BExIMGK9Z94TFPWWZFMD10HV0IF6" localSheetId="14" hidden="1">#REF!</definedName>
    <definedName name="BExIMGK9Z94TFPWWZFMD10HV0IF6" localSheetId="15" hidden="1">#REF!</definedName>
    <definedName name="BExIMGK9Z94TFPWWZFMD10HV0IF6" hidden="1">#REF!</definedName>
    <definedName name="BExIMPEGKG18TELVC33T4OQTNBWC" localSheetId="20" hidden="1">#REF!</definedName>
    <definedName name="BExIMPEGKG18TELVC33T4OQTNBWC" localSheetId="18" hidden="1">#REF!</definedName>
    <definedName name="BExIMPEGKG18TELVC33T4OQTNBWC" localSheetId="13" hidden="1">#REF!</definedName>
    <definedName name="BExIMPEGKG18TELVC33T4OQTNBWC" localSheetId="14" hidden="1">#REF!</definedName>
    <definedName name="BExIMPEGKG18TELVC33T4OQTNBWC" localSheetId="15" hidden="1">#REF!</definedName>
    <definedName name="BExIMPEGKG18TELVC33T4OQTNBWC" hidden="1">#REF!</definedName>
    <definedName name="BExIN4OR435DL1US13JQPOQK8GD5" localSheetId="20" hidden="1">#REF!</definedName>
    <definedName name="BExIN4OR435DL1US13JQPOQK8GD5" localSheetId="18" hidden="1">#REF!</definedName>
    <definedName name="BExIN4OR435DL1US13JQPOQK8GD5" localSheetId="13" hidden="1">#REF!</definedName>
    <definedName name="BExIN4OR435DL1US13JQPOQK8GD5" localSheetId="14" hidden="1">#REF!</definedName>
    <definedName name="BExIN4OR435DL1US13JQPOQK8GD5" localSheetId="15" hidden="1">#REF!</definedName>
    <definedName name="BExIN4OR435DL1US13JQPOQK8GD5" hidden="1">#REF!</definedName>
    <definedName name="BExINI6A7H3KSFRFA6UBBDPKW37F" localSheetId="20" hidden="1">#REF!</definedName>
    <definedName name="BExINI6A7H3KSFRFA6UBBDPKW37F" localSheetId="18" hidden="1">#REF!</definedName>
    <definedName name="BExINI6A7H3KSFRFA6UBBDPKW37F" localSheetId="13" hidden="1">#REF!</definedName>
    <definedName name="BExINI6A7H3KSFRFA6UBBDPKW37F" localSheetId="14" hidden="1">#REF!</definedName>
    <definedName name="BExINI6A7H3KSFRFA6UBBDPKW37F" localSheetId="15" hidden="1">#REF!</definedName>
    <definedName name="BExINI6A7H3KSFRFA6UBBDPKW37F" hidden="1">#REF!</definedName>
    <definedName name="BExINIMK8XC3JOBT2EXYFHHH52H0" localSheetId="20" hidden="1">#REF!</definedName>
    <definedName name="BExINIMK8XC3JOBT2EXYFHHH52H0" localSheetId="18" hidden="1">#REF!</definedName>
    <definedName name="BExINIMK8XC3JOBT2EXYFHHH52H0" localSheetId="13" hidden="1">#REF!</definedName>
    <definedName name="BExINIMK8XC3JOBT2EXYFHHH52H0" localSheetId="14" hidden="1">#REF!</definedName>
    <definedName name="BExINIMK8XC3JOBT2EXYFHHH52H0" localSheetId="15" hidden="1">#REF!</definedName>
    <definedName name="BExINIMK8XC3JOBT2EXYFHHH52H0" hidden="1">#REF!</definedName>
    <definedName name="BExINLX401ZKEGWU168DS4JUM2J6" localSheetId="20" hidden="1">#REF!</definedName>
    <definedName name="BExINLX401ZKEGWU168DS4JUM2J6" localSheetId="18" hidden="1">#REF!</definedName>
    <definedName name="BExINLX401ZKEGWU168DS4JUM2J6" localSheetId="13" hidden="1">#REF!</definedName>
    <definedName name="BExINLX401ZKEGWU168DS4JUM2J6" localSheetId="14" hidden="1">#REF!</definedName>
    <definedName name="BExINLX401ZKEGWU168DS4JUM2J6" localSheetId="15" hidden="1">#REF!</definedName>
    <definedName name="BExINLX401ZKEGWU168DS4JUM2J6" hidden="1">#REF!</definedName>
    <definedName name="BExINMYYJO1FTV1CZF6O5XCFAMQX" localSheetId="20" hidden="1">#REF!</definedName>
    <definedName name="BExINMYYJO1FTV1CZF6O5XCFAMQX" localSheetId="18" hidden="1">#REF!</definedName>
    <definedName name="BExINMYYJO1FTV1CZF6O5XCFAMQX" localSheetId="13" hidden="1">#REF!</definedName>
    <definedName name="BExINMYYJO1FTV1CZF6O5XCFAMQX" localSheetId="14" hidden="1">#REF!</definedName>
    <definedName name="BExINMYYJO1FTV1CZF6O5XCFAMQX" localSheetId="15" hidden="1">#REF!</definedName>
    <definedName name="BExINMYYJO1FTV1CZF6O5XCFAMQX" hidden="1">#REF!</definedName>
    <definedName name="BExINP2H4KI05FRFV5PKZFE00HKO" localSheetId="20" hidden="1">#REF!</definedName>
    <definedName name="BExINP2H4KI05FRFV5PKZFE00HKO" localSheetId="18" hidden="1">#REF!</definedName>
    <definedName name="BExINP2H4KI05FRFV5PKZFE00HKO" localSheetId="13" hidden="1">#REF!</definedName>
    <definedName name="BExINP2H4KI05FRFV5PKZFE00HKO" localSheetId="14" hidden="1">#REF!</definedName>
    <definedName name="BExINP2H4KI05FRFV5PKZFE00HKO" localSheetId="15" hidden="1">#REF!</definedName>
    <definedName name="BExINP2H4KI05FRFV5PKZFE00HKO" hidden="1">#REF!</definedName>
    <definedName name="BExINPTCEJ9RPDEBJEJH80NATGUQ" localSheetId="20" hidden="1">#REF!</definedName>
    <definedName name="BExINPTCEJ9RPDEBJEJH80NATGUQ" localSheetId="18" hidden="1">#REF!</definedName>
    <definedName name="BExINPTCEJ9RPDEBJEJH80NATGUQ" localSheetId="13" hidden="1">#REF!</definedName>
    <definedName name="BExINPTCEJ9RPDEBJEJH80NATGUQ" localSheetId="14" hidden="1">#REF!</definedName>
    <definedName name="BExINPTCEJ9RPDEBJEJH80NATGUQ" localSheetId="15" hidden="1">#REF!</definedName>
    <definedName name="BExINPTCEJ9RPDEBJEJH80NATGUQ" hidden="1">#REF!</definedName>
    <definedName name="BExINWEQMNJ70A6JRXC2LACBX1GX" localSheetId="20" hidden="1">#REF!</definedName>
    <definedName name="BExINWEQMNJ70A6JRXC2LACBX1GX" localSheetId="18" hidden="1">#REF!</definedName>
    <definedName name="BExINWEQMNJ70A6JRXC2LACBX1GX" localSheetId="13" hidden="1">#REF!</definedName>
    <definedName name="BExINWEQMNJ70A6JRXC2LACBX1GX" localSheetId="14" hidden="1">#REF!</definedName>
    <definedName name="BExINWEQMNJ70A6JRXC2LACBX1GX" localSheetId="15" hidden="1">#REF!</definedName>
    <definedName name="BExINWEQMNJ70A6JRXC2LACBX1GX" hidden="1">#REF!</definedName>
    <definedName name="BExINZELVWYGU876QUUZCIMXPBQC" localSheetId="20" hidden="1">#REF!</definedName>
    <definedName name="BExINZELVWYGU876QUUZCIMXPBQC" localSheetId="18" hidden="1">#REF!</definedName>
    <definedName name="BExINZELVWYGU876QUUZCIMXPBQC" localSheetId="13" hidden="1">#REF!</definedName>
    <definedName name="BExINZELVWYGU876QUUZCIMXPBQC" localSheetId="14" hidden="1">#REF!</definedName>
    <definedName name="BExINZELVWYGU876QUUZCIMXPBQC" localSheetId="15" hidden="1">#REF!</definedName>
    <definedName name="BExINZELVWYGU876QUUZCIMXPBQC" hidden="1">#REF!</definedName>
    <definedName name="BExIO9QZ59ZHRA8SX6QICH2AY8A2" localSheetId="20" hidden="1">#REF!</definedName>
    <definedName name="BExIO9QZ59ZHRA8SX6QICH2AY8A2" localSheetId="18" hidden="1">#REF!</definedName>
    <definedName name="BExIO9QZ59ZHRA8SX6QICH2AY8A2" localSheetId="13" hidden="1">#REF!</definedName>
    <definedName name="BExIO9QZ59ZHRA8SX6QICH2AY8A2" localSheetId="14" hidden="1">#REF!</definedName>
    <definedName name="BExIO9QZ59ZHRA8SX6QICH2AY8A2" localSheetId="15" hidden="1">#REF!</definedName>
    <definedName name="BExIO9QZ59ZHRA8SX6QICH2AY8A2" hidden="1">#REF!</definedName>
    <definedName name="BExIOAHV525SMMGFDJFE7456JPBD" localSheetId="20" hidden="1">#REF!</definedName>
    <definedName name="BExIOAHV525SMMGFDJFE7456JPBD" localSheetId="18" hidden="1">#REF!</definedName>
    <definedName name="BExIOAHV525SMMGFDJFE7456JPBD" localSheetId="13" hidden="1">#REF!</definedName>
    <definedName name="BExIOAHV525SMMGFDJFE7456JPBD" localSheetId="14" hidden="1">#REF!</definedName>
    <definedName name="BExIOAHV525SMMGFDJFE7456JPBD" localSheetId="15" hidden="1">#REF!</definedName>
    <definedName name="BExIOAHV525SMMGFDJFE7456JPBD" hidden="1">#REF!</definedName>
    <definedName name="BExIOCQUQHKUU1KONGSDOLQTQEIC" localSheetId="20" hidden="1">#REF!</definedName>
    <definedName name="BExIOCQUQHKUU1KONGSDOLQTQEIC" localSheetId="18" hidden="1">#REF!</definedName>
    <definedName name="BExIOCQUQHKUU1KONGSDOLQTQEIC" localSheetId="13" hidden="1">#REF!</definedName>
    <definedName name="BExIOCQUQHKUU1KONGSDOLQTQEIC" localSheetId="14" hidden="1">#REF!</definedName>
    <definedName name="BExIOCQUQHKUU1KONGSDOLQTQEIC" localSheetId="15" hidden="1">#REF!</definedName>
    <definedName name="BExIOCQUQHKUU1KONGSDOLQTQEIC" hidden="1">#REF!</definedName>
    <definedName name="BExIOFAGCDQQKALMX3V0KU94KUQO" localSheetId="20" hidden="1">#REF!</definedName>
    <definedName name="BExIOFAGCDQQKALMX3V0KU94KUQO" localSheetId="18" hidden="1">#REF!</definedName>
    <definedName name="BExIOFAGCDQQKALMX3V0KU94KUQO" localSheetId="13" hidden="1">#REF!</definedName>
    <definedName name="BExIOFAGCDQQKALMX3V0KU94KUQO" localSheetId="14" hidden="1">#REF!</definedName>
    <definedName name="BExIOFAGCDQQKALMX3V0KU94KUQO" localSheetId="15" hidden="1">#REF!</definedName>
    <definedName name="BExIOFAGCDQQKALMX3V0KU94KUQO" hidden="1">#REF!</definedName>
    <definedName name="BExIOFL8Y5O61VLKTB4H20IJNWS1" localSheetId="20" hidden="1">#REF!</definedName>
    <definedName name="BExIOFL8Y5O61VLKTB4H20IJNWS1" localSheetId="18" hidden="1">#REF!</definedName>
    <definedName name="BExIOFL8Y5O61VLKTB4H20IJNWS1" localSheetId="13" hidden="1">#REF!</definedName>
    <definedName name="BExIOFL8Y5O61VLKTB4H20IJNWS1" localSheetId="14" hidden="1">#REF!</definedName>
    <definedName name="BExIOFL8Y5O61VLKTB4H20IJNWS1" localSheetId="15" hidden="1">#REF!</definedName>
    <definedName name="BExIOFL8Y5O61VLKTB4H20IJNWS1" hidden="1">#REF!</definedName>
    <definedName name="BExIOMBXRW5NS4ZPYX9G5QREZ5J6" localSheetId="20" hidden="1">#REF!</definedName>
    <definedName name="BExIOMBXRW5NS4ZPYX9G5QREZ5J6" localSheetId="18" hidden="1">#REF!</definedName>
    <definedName name="BExIOMBXRW5NS4ZPYX9G5QREZ5J6" localSheetId="13" hidden="1">#REF!</definedName>
    <definedName name="BExIOMBXRW5NS4ZPYX9G5QREZ5J6" localSheetId="14" hidden="1">#REF!</definedName>
    <definedName name="BExIOMBXRW5NS4ZPYX9G5QREZ5J6" localSheetId="15" hidden="1">#REF!</definedName>
    <definedName name="BExIOMBXRW5NS4ZPYX9G5QREZ5J6" hidden="1">#REF!</definedName>
    <definedName name="BExIORA3GK78T7C7SNBJJUONJ0LS" localSheetId="20" hidden="1">#REF!</definedName>
    <definedName name="BExIORA3GK78T7C7SNBJJUONJ0LS" localSheetId="18" hidden="1">#REF!</definedName>
    <definedName name="BExIORA3GK78T7C7SNBJJUONJ0LS" localSheetId="13" hidden="1">#REF!</definedName>
    <definedName name="BExIORA3GK78T7C7SNBJJUONJ0LS" localSheetId="14" hidden="1">#REF!</definedName>
    <definedName name="BExIORA3GK78T7C7SNBJJUONJ0LS" localSheetId="15" hidden="1">#REF!</definedName>
    <definedName name="BExIORA3GK78T7C7SNBJJUONJ0LS" hidden="1">#REF!</definedName>
    <definedName name="BExIORFDXP4AVIEBLSTZ8ETSXMNM" localSheetId="20" hidden="1">#REF!</definedName>
    <definedName name="BExIORFDXP4AVIEBLSTZ8ETSXMNM" localSheetId="18" hidden="1">#REF!</definedName>
    <definedName name="BExIORFDXP4AVIEBLSTZ8ETSXMNM" localSheetId="13" hidden="1">#REF!</definedName>
    <definedName name="BExIORFDXP4AVIEBLSTZ8ETSXMNM" localSheetId="14" hidden="1">#REF!</definedName>
    <definedName name="BExIORFDXP4AVIEBLSTZ8ETSXMNM" localSheetId="15" hidden="1">#REF!</definedName>
    <definedName name="BExIORFDXP4AVIEBLSTZ8ETSXMNM" hidden="1">#REF!</definedName>
    <definedName name="BExIOTZ5EFZ2NASVQ05RH15HRSW6" localSheetId="20" hidden="1">#REF!</definedName>
    <definedName name="BExIOTZ5EFZ2NASVQ05RH15HRSW6" localSheetId="18" hidden="1">#REF!</definedName>
    <definedName name="BExIOTZ5EFZ2NASVQ05RH15HRSW6" localSheetId="13" hidden="1">#REF!</definedName>
    <definedName name="BExIOTZ5EFZ2NASVQ05RH15HRSW6" localSheetId="14" hidden="1">#REF!</definedName>
    <definedName name="BExIOTZ5EFZ2NASVQ05RH15HRSW6" localSheetId="15" hidden="1">#REF!</definedName>
    <definedName name="BExIOTZ5EFZ2NASVQ05RH15HRSW6" hidden="1">#REF!</definedName>
    <definedName name="BExIP8YNN6UUE1GZ223SWH7DLGKO" localSheetId="20" hidden="1">#REF!</definedName>
    <definedName name="BExIP8YNN6UUE1GZ223SWH7DLGKO" localSheetId="18" hidden="1">#REF!</definedName>
    <definedName name="BExIP8YNN6UUE1GZ223SWH7DLGKO" localSheetId="13" hidden="1">#REF!</definedName>
    <definedName name="BExIP8YNN6UUE1GZ223SWH7DLGKO" localSheetId="14" hidden="1">#REF!</definedName>
    <definedName name="BExIP8YNN6UUE1GZ223SWH7DLGKO" localSheetId="15" hidden="1">#REF!</definedName>
    <definedName name="BExIP8YNN6UUE1GZ223SWH7DLGKO" hidden="1">#REF!</definedName>
    <definedName name="BExIPAB4AOL592OJCC1CFAXTLF1A" localSheetId="20" hidden="1">#REF!</definedName>
    <definedName name="BExIPAB4AOL592OJCC1CFAXTLF1A" localSheetId="18" hidden="1">#REF!</definedName>
    <definedName name="BExIPAB4AOL592OJCC1CFAXTLF1A" localSheetId="13" hidden="1">#REF!</definedName>
    <definedName name="BExIPAB4AOL592OJCC1CFAXTLF1A" localSheetId="14" hidden="1">#REF!</definedName>
    <definedName name="BExIPAB4AOL592OJCC1CFAXTLF1A" localSheetId="15" hidden="1">#REF!</definedName>
    <definedName name="BExIPAB4AOL592OJCC1CFAXTLF1A" hidden="1">#REF!</definedName>
    <definedName name="BExIPB25DKX4S2ZCKQN7KWSC3JBF" localSheetId="20" hidden="1">#REF!</definedName>
    <definedName name="BExIPB25DKX4S2ZCKQN7KWSC3JBF" localSheetId="18" hidden="1">#REF!</definedName>
    <definedName name="BExIPB25DKX4S2ZCKQN7KWSC3JBF" localSheetId="13" hidden="1">#REF!</definedName>
    <definedName name="BExIPB25DKX4S2ZCKQN7KWSC3JBF" localSheetId="14" hidden="1">#REF!</definedName>
    <definedName name="BExIPB25DKX4S2ZCKQN7KWSC3JBF" localSheetId="15" hidden="1">#REF!</definedName>
    <definedName name="BExIPB25DKX4S2ZCKQN7KWSC3JBF" hidden="1">#REF!</definedName>
    <definedName name="BExIPCUX4I4S2N50TLMMLALYLH9S" localSheetId="20" hidden="1">#REF!</definedName>
    <definedName name="BExIPCUX4I4S2N50TLMMLALYLH9S" localSheetId="18" hidden="1">#REF!</definedName>
    <definedName name="BExIPCUX4I4S2N50TLMMLALYLH9S" localSheetId="13" hidden="1">#REF!</definedName>
    <definedName name="BExIPCUX4I4S2N50TLMMLALYLH9S" localSheetId="14" hidden="1">#REF!</definedName>
    <definedName name="BExIPCUX4I4S2N50TLMMLALYLH9S" localSheetId="15" hidden="1">#REF!</definedName>
    <definedName name="BExIPCUX4I4S2N50TLMMLALYLH9S" hidden="1">#REF!</definedName>
    <definedName name="BExIPDLT8JYAMGE5HTN4D1YHZF3V" localSheetId="20" hidden="1">#REF!</definedName>
    <definedName name="BExIPDLT8JYAMGE5HTN4D1YHZF3V" localSheetId="18" hidden="1">#REF!</definedName>
    <definedName name="BExIPDLT8JYAMGE5HTN4D1YHZF3V" localSheetId="13" hidden="1">#REF!</definedName>
    <definedName name="BExIPDLT8JYAMGE5HTN4D1YHZF3V" localSheetId="14" hidden="1">#REF!</definedName>
    <definedName name="BExIPDLT8JYAMGE5HTN4D1YHZF3V" localSheetId="15" hidden="1">#REF!</definedName>
    <definedName name="BExIPDLT8JYAMGE5HTN4D1YHZF3V" hidden="1">#REF!</definedName>
    <definedName name="BExIPG040Q08EWIWL6CAVR3GRI43" localSheetId="20" hidden="1">#REF!</definedName>
    <definedName name="BExIPG040Q08EWIWL6CAVR3GRI43" localSheetId="18" hidden="1">#REF!</definedName>
    <definedName name="BExIPG040Q08EWIWL6CAVR3GRI43" localSheetId="13" hidden="1">#REF!</definedName>
    <definedName name="BExIPG040Q08EWIWL6CAVR3GRI43" localSheetId="14" hidden="1">#REF!</definedName>
    <definedName name="BExIPG040Q08EWIWL6CAVR3GRI43" localSheetId="15" hidden="1">#REF!</definedName>
    <definedName name="BExIPG040Q08EWIWL6CAVR3GRI43" hidden="1">#REF!</definedName>
    <definedName name="BExIPKNFUDPDKOSH5GHDVNA8D66S" localSheetId="20" hidden="1">#REF!</definedName>
    <definedName name="BExIPKNFUDPDKOSH5GHDVNA8D66S" localSheetId="18" hidden="1">#REF!</definedName>
    <definedName name="BExIPKNFUDPDKOSH5GHDVNA8D66S" localSheetId="13" hidden="1">#REF!</definedName>
    <definedName name="BExIPKNFUDPDKOSH5GHDVNA8D66S" localSheetId="14" hidden="1">#REF!</definedName>
    <definedName name="BExIPKNFUDPDKOSH5GHDVNA8D66S" localSheetId="15" hidden="1">#REF!</definedName>
    <definedName name="BExIPKNFUDPDKOSH5GHDVNA8D66S" hidden="1">#REF!</definedName>
    <definedName name="BExIPVL5VEVK9Q7AYB7EC2VZWBEZ" localSheetId="20" hidden="1">#REF!</definedName>
    <definedName name="BExIPVL5VEVK9Q7AYB7EC2VZWBEZ" localSheetId="18" hidden="1">#REF!</definedName>
    <definedName name="BExIPVL5VEVK9Q7AYB7EC2VZWBEZ" localSheetId="13" hidden="1">#REF!</definedName>
    <definedName name="BExIPVL5VEVK9Q7AYB7EC2VZWBEZ" localSheetId="14" hidden="1">#REF!</definedName>
    <definedName name="BExIPVL5VEVK9Q7AYB7EC2VZWBEZ" localSheetId="15" hidden="1">#REF!</definedName>
    <definedName name="BExIPVL5VEVK9Q7AYB7EC2VZWBEZ" hidden="1">#REF!</definedName>
    <definedName name="BExIQ1VS9A2FHVD9TUHKG9K8EVVP" localSheetId="20" hidden="1">#REF!</definedName>
    <definedName name="BExIQ1VS9A2FHVD9TUHKG9K8EVVP" localSheetId="18" hidden="1">#REF!</definedName>
    <definedName name="BExIQ1VS9A2FHVD9TUHKG9K8EVVP" localSheetId="13" hidden="1">#REF!</definedName>
    <definedName name="BExIQ1VS9A2FHVD9TUHKG9K8EVVP" localSheetId="14" hidden="1">#REF!</definedName>
    <definedName name="BExIQ1VS9A2FHVD9TUHKG9K8EVVP" localSheetId="15" hidden="1">#REF!</definedName>
    <definedName name="BExIQ1VS9A2FHVD9TUHKG9K8EVVP" hidden="1">#REF!</definedName>
    <definedName name="BExIQ3J19L30PSQ2CXNT6IHW0I7V" localSheetId="20" hidden="1">#REF!</definedName>
    <definedName name="BExIQ3J19L30PSQ2CXNT6IHW0I7V" localSheetId="18" hidden="1">#REF!</definedName>
    <definedName name="BExIQ3J19L30PSQ2CXNT6IHW0I7V" localSheetId="13" hidden="1">#REF!</definedName>
    <definedName name="BExIQ3J19L30PSQ2CXNT6IHW0I7V" localSheetId="14" hidden="1">#REF!</definedName>
    <definedName name="BExIQ3J19L30PSQ2CXNT6IHW0I7V" localSheetId="15" hidden="1">#REF!</definedName>
    <definedName name="BExIQ3J19L30PSQ2CXNT6IHW0I7V" hidden="1">#REF!</definedName>
    <definedName name="BExIQ3OJ7M04XCY276IO0LJA5XUK" localSheetId="20" hidden="1">#REF!</definedName>
    <definedName name="BExIQ3OJ7M04XCY276IO0LJA5XUK" localSheetId="18" hidden="1">#REF!</definedName>
    <definedName name="BExIQ3OJ7M04XCY276IO0LJA5XUK" localSheetId="13" hidden="1">#REF!</definedName>
    <definedName name="BExIQ3OJ7M04XCY276IO0LJA5XUK" localSheetId="14" hidden="1">#REF!</definedName>
    <definedName name="BExIQ3OJ7M04XCY276IO0LJA5XUK" localSheetId="15" hidden="1">#REF!</definedName>
    <definedName name="BExIQ3OJ7M04XCY276IO0LJA5XUK" hidden="1">#REF!</definedName>
    <definedName name="BExIQ5S19ITB0NDRUN4XV7B905ED" localSheetId="20" hidden="1">#REF!</definedName>
    <definedName name="BExIQ5S19ITB0NDRUN4XV7B905ED" localSheetId="18" hidden="1">#REF!</definedName>
    <definedName name="BExIQ5S19ITB0NDRUN4XV7B905ED" localSheetId="13" hidden="1">#REF!</definedName>
    <definedName name="BExIQ5S19ITB0NDRUN4XV7B905ED" localSheetId="14" hidden="1">#REF!</definedName>
    <definedName name="BExIQ5S19ITB0NDRUN4XV7B905ED" localSheetId="15" hidden="1">#REF!</definedName>
    <definedName name="BExIQ5S19ITB0NDRUN4XV7B905ED" hidden="1">#REF!</definedName>
    <definedName name="BExIQ810MMN2UN0EQ9CRQAFWA19X" localSheetId="20" hidden="1">#REF!</definedName>
    <definedName name="BExIQ810MMN2UN0EQ9CRQAFWA19X" localSheetId="18" hidden="1">#REF!</definedName>
    <definedName name="BExIQ810MMN2UN0EQ9CRQAFWA19X" localSheetId="13" hidden="1">#REF!</definedName>
    <definedName name="BExIQ810MMN2UN0EQ9CRQAFWA19X" localSheetId="14" hidden="1">#REF!</definedName>
    <definedName name="BExIQ810MMN2UN0EQ9CRQAFWA19X" localSheetId="15" hidden="1">#REF!</definedName>
    <definedName name="BExIQ810MMN2UN0EQ9CRQAFWA19X" hidden="1">#REF!</definedName>
    <definedName name="BExIQ9TMQT2EIXSVQW7GVSOAW2VJ" localSheetId="20" hidden="1">#REF!</definedName>
    <definedName name="BExIQ9TMQT2EIXSVQW7GVSOAW2VJ" localSheetId="18" hidden="1">#REF!</definedName>
    <definedName name="BExIQ9TMQT2EIXSVQW7GVSOAW2VJ" localSheetId="13" hidden="1">#REF!</definedName>
    <definedName name="BExIQ9TMQT2EIXSVQW7GVSOAW2VJ" localSheetId="14" hidden="1">#REF!</definedName>
    <definedName name="BExIQ9TMQT2EIXSVQW7GVSOAW2VJ" localSheetId="15" hidden="1">#REF!</definedName>
    <definedName name="BExIQ9TMQT2EIXSVQW7GVSOAW2VJ" hidden="1">#REF!</definedName>
    <definedName name="BExIQBMDE1L6J4H27K1FMSHQKDSE" localSheetId="20" hidden="1">#REF!</definedName>
    <definedName name="BExIQBMDE1L6J4H27K1FMSHQKDSE" localSheetId="18" hidden="1">#REF!</definedName>
    <definedName name="BExIQBMDE1L6J4H27K1FMSHQKDSE" localSheetId="13" hidden="1">#REF!</definedName>
    <definedName name="BExIQBMDE1L6J4H27K1FMSHQKDSE" localSheetId="14" hidden="1">#REF!</definedName>
    <definedName name="BExIQBMDE1L6J4H27K1FMSHQKDSE" localSheetId="15" hidden="1">#REF!</definedName>
    <definedName name="BExIQBMDE1L6J4H27K1FMSHQKDSE" hidden="1">#REF!</definedName>
    <definedName name="BExIQE65LVXUOF3UZFO7SDHFJH22" localSheetId="20" hidden="1">#REF!</definedName>
    <definedName name="BExIQE65LVXUOF3UZFO7SDHFJH22" localSheetId="18" hidden="1">#REF!</definedName>
    <definedName name="BExIQE65LVXUOF3UZFO7SDHFJH22" localSheetId="13" hidden="1">#REF!</definedName>
    <definedName name="BExIQE65LVXUOF3UZFO7SDHFJH22" localSheetId="14" hidden="1">#REF!</definedName>
    <definedName name="BExIQE65LVXUOF3UZFO7SDHFJH22" localSheetId="15" hidden="1">#REF!</definedName>
    <definedName name="BExIQE65LVXUOF3UZFO7SDHFJH22" hidden="1">#REF!</definedName>
    <definedName name="BExIQG9OO2KKBOWTMD1OXY36TEGA" localSheetId="20" hidden="1">#REF!</definedName>
    <definedName name="BExIQG9OO2KKBOWTMD1OXY36TEGA" localSheetId="18" hidden="1">#REF!</definedName>
    <definedName name="BExIQG9OO2KKBOWTMD1OXY36TEGA" localSheetId="13" hidden="1">#REF!</definedName>
    <definedName name="BExIQG9OO2KKBOWTMD1OXY36TEGA" localSheetId="14" hidden="1">#REF!</definedName>
    <definedName name="BExIQG9OO2KKBOWTMD1OXY36TEGA" localSheetId="15" hidden="1">#REF!</definedName>
    <definedName name="BExIQG9OO2KKBOWTMD1OXY36TEGA" hidden="1">#REF!</definedName>
    <definedName name="BExIQHWZ65ALA9VAFCJEGIL1145G" localSheetId="20" hidden="1">#REF!</definedName>
    <definedName name="BExIQHWZ65ALA9VAFCJEGIL1145G" localSheetId="18" hidden="1">#REF!</definedName>
    <definedName name="BExIQHWZ65ALA9VAFCJEGIL1145G" localSheetId="13" hidden="1">#REF!</definedName>
    <definedName name="BExIQHWZ65ALA9VAFCJEGIL1145G" localSheetId="14" hidden="1">#REF!</definedName>
    <definedName name="BExIQHWZ65ALA9VAFCJEGIL1145G" localSheetId="15" hidden="1">#REF!</definedName>
    <definedName name="BExIQHWZ65ALA9VAFCJEGIL1145G" hidden="1">#REF!</definedName>
    <definedName name="BExIQX1XBB31HZTYEEVOBSE3C5A6" localSheetId="20" hidden="1">#REF!</definedName>
    <definedName name="BExIQX1XBB31HZTYEEVOBSE3C5A6" localSheetId="18" hidden="1">#REF!</definedName>
    <definedName name="BExIQX1XBB31HZTYEEVOBSE3C5A6" localSheetId="13" hidden="1">#REF!</definedName>
    <definedName name="BExIQX1XBB31HZTYEEVOBSE3C5A6" localSheetId="14" hidden="1">#REF!</definedName>
    <definedName name="BExIQX1XBB31HZTYEEVOBSE3C5A6" localSheetId="15" hidden="1">#REF!</definedName>
    <definedName name="BExIQX1XBB31HZTYEEVOBSE3C5A6" hidden="1">#REF!</definedName>
    <definedName name="BExIR2ALYRP9FW99DK2084J7IIDC" localSheetId="20" hidden="1">#REF!</definedName>
    <definedName name="BExIR2ALYRP9FW99DK2084J7IIDC" localSheetId="18" hidden="1">#REF!</definedName>
    <definedName name="BExIR2ALYRP9FW99DK2084J7IIDC" localSheetId="13" hidden="1">#REF!</definedName>
    <definedName name="BExIR2ALYRP9FW99DK2084J7IIDC" localSheetId="14" hidden="1">#REF!</definedName>
    <definedName name="BExIR2ALYRP9FW99DK2084J7IIDC" localSheetId="15" hidden="1">#REF!</definedName>
    <definedName name="BExIR2ALYRP9FW99DK2084J7IIDC" hidden="1">#REF!</definedName>
    <definedName name="BExIR8FQETPTQYW37DBVDWG3J4JW" localSheetId="20" hidden="1">#REF!</definedName>
    <definedName name="BExIR8FQETPTQYW37DBVDWG3J4JW" localSheetId="18" hidden="1">#REF!</definedName>
    <definedName name="BExIR8FQETPTQYW37DBVDWG3J4JW" localSheetId="13" hidden="1">#REF!</definedName>
    <definedName name="BExIR8FQETPTQYW37DBVDWG3J4JW" localSheetId="14" hidden="1">#REF!</definedName>
    <definedName name="BExIR8FQETPTQYW37DBVDWG3J4JW" localSheetId="15" hidden="1">#REF!</definedName>
    <definedName name="BExIR8FQETPTQYW37DBVDWG3J4JW" hidden="1">#REF!</definedName>
    <definedName name="BExIRHKWQB1PP4ZLB0C3AVUBAFMD" localSheetId="20" hidden="1">#REF!</definedName>
    <definedName name="BExIRHKWQB1PP4ZLB0C3AVUBAFMD" localSheetId="18" hidden="1">#REF!</definedName>
    <definedName name="BExIRHKWQB1PP4ZLB0C3AVUBAFMD" localSheetId="13" hidden="1">#REF!</definedName>
    <definedName name="BExIRHKWQB1PP4ZLB0C3AVUBAFMD" localSheetId="14" hidden="1">#REF!</definedName>
    <definedName name="BExIRHKWQB1PP4ZLB0C3AVUBAFMD" localSheetId="15" hidden="1">#REF!</definedName>
    <definedName name="BExIRHKWQB1PP4ZLB0C3AVUBAFMD" hidden="1">#REF!</definedName>
    <definedName name="BExIRJTRJPQR3OTAGAV7JTA4VMPS" localSheetId="20" hidden="1">#REF!</definedName>
    <definedName name="BExIRJTRJPQR3OTAGAV7JTA4VMPS" localSheetId="18" hidden="1">#REF!</definedName>
    <definedName name="BExIRJTRJPQR3OTAGAV7JTA4VMPS" localSheetId="13" hidden="1">#REF!</definedName>
    <definedName name="BExIRJTRJPQR3OTAGAV7JTA4VMPS" localSheetId="14" hidden="1">#REF!</definedName>
    <definedName name="BExIRJTRJPQR3OTAGAV7JTA4VMPS" localSheetId="15" hidden="1">#REF!</definedName>
    <definedName name="BExIRJTRJPQR3OTAGAV7JTA4VMPS" hidden="1">#REF!</definedName>
    <definedName name="BExIROH27RJOG6VI7ZHR0RZGAZZ4" localSheetId="20" hidden="1">#REF!</definedName>
    <definedName name="BExIROH27RJOG6VI7ZHR0RZGAZZ4" localSheetId="18" hidden="1">#REF!</definedName>
    <definedName name="BExIROH27RJOG6VI7ZHR0RZGAZZ4" localSheetId="13" hidden="1">#REF!</definedName>
    <definedName name="BExIROH27RJOG6VI7ZHR0RZGAZZ4" localSheetId="14" hidden="1">#REF!</definedName>
    <definedName name="BExIROH27RJOG6VI7ZHR0RZGAZZ4" localSheetId="15" hidden="1">#REF!</definedName>
    <definedName name="BExIROH27RJOG6VI7ZHR0RZGAZZ4" hidden="1">#REF!</definedName>
    <definedName name="BExIRRBGTY01OQOI3U5SW59RFDFI" localSheetId="20" hidden="1">#REF!</definedName>
    <definedName name="BExIRRBGTY01OQOI3U5SW59RFDFI" localSheetId="18" hidden="1">#REF!</definedName>
    <definedName name="BExIRRBGTY01OQOI3U5SW59RFDFI" localSheetId="13" hidden="1">#REF!</definedName>
    <definedName name="BExIRRBGTY01OQOI3U5SW59RFDFI" localSheetId="14" hidden="1">#REF!</definedName>
    <definedName name="BExIRRBGTY01OQOI3U5SW59RFDFI" localSheetId="15" hidden="1">#REF!</definedName>
    <definedName name="BExIRRBGTY01OQOI3U5SW59RFDFI" hidden="1">#REF!</definedName>
    <definedName name="BExIS4T0DRF57HYO7OGG72KBOFOI" localSheetId="20" hidden="1">#REF!</definedName>
    <definedName name="BExIS4T0DRF57HYO7OGG72KBOFOI" localSheetId="18" hidden="1">#REF!</definedName>
    <definedName name="BExIS4T0DRF57HYO7OGG72KBOFOI" localSheetId="13" hidden="1">#REF!</definedName>
    <definedName name="BExIS4T0DRF57HYO7OGG72KBOFOI" localSheetId="14" hidden="1">#REF!</definedName>
    <definedName name="BExIS4T0DRF57HYO7OGG72KBOFOI" localSheetId="15" hidden="1">#REF!</definedName>
    <definedName name="BExIS4T0DRF57HYO7OGG72KBOFOI" hidden="1">#REF!</definedName>
    <definedName name="BExIS77BJDDK18PGI9DSEYZPIL7P" localSheetId="20" hidden="1">#REF!</definedName>
    <definedName name="BExIS77BJDDK18PGI9DSEYZPIL7P" localSheetId="18" hidden="1">#REF!</definedName>
    <definedName name="BExIS77BJDDK18PGI9DSEYZPIL7P" localSheetId="13" hidden="1">#REF!</definedName>
    <definedName name="BExIS77BJDDK18PGI9DSEYZPIL7P" localSheetId="14" hidden="1">#REF!</definedName>
    <definedName name="BExIS77BJDDK18PGI9DSEYZPIL7P" localSheetId="15" hidden="1">#REF!</definedName>
    <definedName name="BExIS77BJDDK18PGI9DSEYZPIL7P" hidden="1">#REF!</definedName>
    <definedName name="BExIS8USL1T3Z97CZ30HJ98E2GXQ" localSheetId="20" hidden="1">#REF!</definedName>
    <definedName name="BExIS8USL1T3Z97CZ30HJ98E2GXQ" localSheetId="18" hidden="1">#REF!</definedName>
    <definedName name="BExIS8USL1T3Z97CZ30HJ98E2GXQ" localSheetId="13" hidden="1">#REF!</definedName>
    <definedName name="BExIS8USL1T3Z97CZ30HJ98E2GXQ" localSheetId="14" hidden="1">#REF!</definedName>
    <definedName name="BExIS8USL1T3Z97CZ30HJ98E2GXQ" localSheetId="15" hidden="1">#REF!</definedName>
    <definedName name="BExIS8USL1T3Z97CZ30HJ98E2GXQ" hidden="1">#REF!</definedName>
    <definedName name="BExISC5B700MZUBFTQ9K4IKTF7HR" localSheetId="20" hidden="1">#REF!</definedName>
    <definedName name="BExISC5B700MZUBFTQ9K4IKTF7HR" localSheetId="18" hidden="1">#REF!</definedName>
    <definedName name="BExISC5B700MZUBFTQ9K4IKTF7HR" localSheetId="13" hidden="1">#REF!</definedName>
    <definedName name="BExISC5B700MZUBFTQ9K4IKTF7HR" localSheetId="14" hidden="1">#REF!</definedName>
    <definedName name="BExISC5B700MZUBFTQ9K4IKTF7HR" localSheetId="15" hidden="1">#REF!</definedName>
    <definedName name="BExISC5B700MZUBFTQ9K4IKTF7HR" hidden="1">#REF!</definedName>
    <definedName name="BExISDHXS49S1H56ENBPRF1NLD5C" localSheetId="20" hidden="1">#REF!</definedName>
    <definedName name="BExISDHXS49S1H56ENBPRF1NLD5C" localSheetId="18" hidden="1">#REF!</definedName>
    <definedName name="BExISDHXS49S1H56ENBPRF1NLD5C" localSheetId="13" hidden="1">#REF!</definedName>
    <definedName name="BExISDHXS49S1H56ENBPRF1NLD5C" localSheetId="14" hidden="1">#REF!</definedName>
    <definedName name="BExISDHXS49S1H56ENBPRF1NLD5C" localSheetId="15" hidden="1">#REF!</definedName>
    <definedName name="BExISDHXS49S1H56ENBPRF1NLD5C" hidden="1">#REF!</definedName>
    <definedName name="BExISM1JLV54A21A164IURMPGUMU" localSheetId="20" hidden="1">#REF!</definedName>
    <definedName name="BExISM1JLV54A21A164IURMPGUMU" localSheetId="18" hidden="1">#REF!</definedName>
    <definedName name="BExISM1JLV54A21A164IURMPGUMU" localSheetId="13" hidden="1">#REF!</definedName>
    <definedName name="BExISM1JLV54A21A164IURMPGUMU" localSheetId="14" hidden="1">#REF!</definedName>
    <definedName name="BExISM1JLV54A21A164IURMPGUMU" localSheetId="15" hidden="1">#REF!</definedName>
    <definedName name="BExISM1JLV54A21A164IURMPGUMU" hidden="1">#REF!</definedName>
    <definedName name="BExISRFKJYUZ4AKW44IJF7RF9Y90" localSheetId="20" hidden="1">#REF!</definedName>
    <definedName name="BExISRFKJYUZ4AKW44IJF7RF9Y90" localSheetId="18" hidden="1">#REF!</definedName>
    <definedName name="BExISRFKJYUZ4AKW44IJF7RF9Y90" localSheetId="13" hidden="1">#REF!</definedName>
    <definedName name="BExISRFKJYUZ4AKW44IJF7RF9Y90" localSheetId="14" hidden="1">#REF!</definedName>
    <definedName name="BExISRFKJYUZ4AKW44IJF7RF9Y90" localSheetId="15" hidden="1">#REF!</definedName>
    <definedName name="BExISRFKJYUZ4AKW44IJF7RF9Y90" hidden="1">#REF!</definedName>
    <definedName name="BExISSMVV57JAUB6CSGBMBFVNGWK" localSheetId="20" hidden="1">#REF!</definedName>
    <definedName name="BExISSMVV57JAUB6CSGBMBFVNGWK" localSheetId="18" hidden="1">#REF!</definedName>
    <definedName name="BExISSMVV57JAUB6CSGBMBFVNGWK" localSheetId="13" hidden="1">#REF!</definedName>
    <definedName name="BExISSMVV57JAUB6CSGBMBFVNGWK" localSheetId="14" hidden="1">#REF!</definedName>
    <definedName name="BExISSMVV57JAUB6CSGBMBFVNGWK" localSheetId="15" hidden="1">#REF!</definedName>
    <definedName name="BExISSMVV57JAUB6CSGBMBFVNGWK" hidden="1">#REF!</definedName>
    <definedName name="BExIT16AD4HCD0WQCCA72AKLQHK1" localSheetId="20" hidden="1">#REF!</definedName>
    <definedName name="BExIT16AD4HCD0WQCCA72AKLQHK1" localSheetId="18" hidden="1">#REF!</definedName>
    <definedName name="BExIT16AD4HCD0WQCCA72AKLQHK1" localSheetId="13" hidden="1">#REF!</definedName>
    <definedName name="BExIT16AD4HCD0WQCCA72AKLQHK1" localSheetId="14" hidden="1">#REF!</definedName>
    <definedName name="BExIT16AD4HCD0WQCCA72AKLQHK1" localSheetId="15" hidden="1">#REF!</definedName>
    <definedName name="BExIT16AD4HCD0WQCCA72AKLQHK1" hidden="1">#REF!</definedName>
    <definedName name="BExIT1MK8TBAK3SNP36A8FKDQSOK" localSheetId="20" hidden="1">#REF!</definedName>
    <definedName name="BExIT1MK8TBAK3SNP36A8FKDQSOK" localSheetId="18" hidden="1">#REF!</definedName>
    <definedName name="BExIT1MK8TBAK3SNP36A8FKDQSOK" localSheetId="13" hidden="1">#REF!</definedName>
    <definedName name="BExIT1MK8TBAK3SNP36A8FKDQSOK" localSheetId="14" hidden="1">#REF!</definedName>
    <definedName name="BExIT1MK8TBAK3SNP36A8FKDQSOK" localSheetId="15" hidden="1">#REF!</definedName>
    <definedName name="BExIT1MK8TBAK3SNP36A8FKDQSOK" hidden="1">#REF!</definedName>
    <definedName name="BExIT9PPVL7XGGIZS7G6QI6L7H9U" localSheetId="20" hidden="1">#REF!</definedName>
    <definedName name="BExIT9PPVL7XGGIZS7G6QI6L7H9U" localSheetId="18" hidden="1">#REF!</definedName>
    <definedName name="BExIT9PPVL7XGGIZS7G6QI6L7H9U" localSheetId="13" hidden="1">#REF!</definedName>
    <definedName name="BExIT9PPVL7XGGIZS7G6QI6L7H9U" localSheetId="14" hidden="1">#REF!</definedName>
    <definedName name="BExIT9PPVL7XGGIZS7G6QI6L7H9U" localSheetId="15" hidden="1">#REF!</definedName>
    <definedName name="BExIT9PPVL7XGGIZS7G6QI6L7H9U" hidden="1">#REF!</definedName>
    <definedName name="BExITBNYANV2S8KD56GOGCKW393R" localSheetId="20" hidden="1">#REF!</definedName>
    <definedName name="BExITBNYANV2S8KD56GOGCKW393R" localSheetId="18" hidden="1">#REF!</definedName>
    <definedName name="BExITBNYANV2S8KD56GOGCKW393R" localSheetId="13" hidden="1">#REF!</definedName>
    <definedName name="BExITBNYANV2S8KD56GOGCKW393R" localSheetId="14" hidden="1">#REF!</definedName>
    <definedName name="BExITBNYANV2S8KD56GOGCKW393R" localSheetId="15" hidden="1">#REF!</definedName>
    <definedName name="BExITBNYANV2S8KD56GOGCKW393R" hidden="1">#REF!</definedName>
    <definedName name="BExITGB4FVAV0LE88D7JMX7FBYXI" localSheetId="20" hidden="1">#REF!</definedName>
    <definedName name="BExITGB4FVAV0LE88D7JMX7FBYXI" localSheetId="18" hidden="1">#REF!</definedName>
    <definedName name="BExITGB4FVAV0LE88D7JMX7FBYXI" localSheetId="13" hidden="1">#REF!</definedName>
    <definedName name="BExITGB4FVAV0LE88D7JMX7FBYXI" localSheetId="14" hidden="1">#REF!</definedName>
    <definedName name="BExITGB4FVAV0LE88D7JMX7FBYXI" localSheetId="15" hidden="1">#REF!</definedName>
    <definedName name="BExITGB4FVAV0LE88D7JMX7FBYXI" hidden="1">#REF!</definedName>
    <definedName name="BExITI3TQ14K842P38QF0PNWSWNO" localSheetId="20" hidden="1">#REF!</definedName>
    <definedName name="BExITI3TQ14K842P38QF0PNWSWNO" localSheetId="18" hidden="1">#REF!</definedName>
    <definedName name="BExITI3TQ14K842P38QF0PNWSWNO" localSheetId="13" hidden="1">#REF!</definedName>
    <definedName name="BExITI3TQ14K842P38QF0PNWSWNO" localSheetId="14" hidden="1">#REF!</definedName>
    <definedName name="BExITI3TQ14K842P38QF0PNWSWNO" localSheetId="15" hidden="1">#REF!</definedName>
    <definedName name="BExITI3TQ14K842P38QF0PNWSWNO" hidden="1">#REF!</definedName>
    <definedName name="BExIU9OGER4TPMETACWUEP1UENK0" localSheetId="20" hidden="1">#REF!</definedName>
    <definedName name="BExIU9OGER4TPMETACWUEP1UENK0" localSheetId="18" hidden="1">#REF!</definedName>
    <definedName name="BExIU9OGER4TPMETACWUEP1UENK0" localSheetId="13" hidden="1">#REF!</definedName>
    <definedName name="BExIU9OGER4TPMETACWUEP1UENK0" localSheetId="14" hidden="1">#REF!</definedName>
    <definedName name="BExIU9OGER4TPMETACWUEP1UENK0" localSheetId="15" hidden="1">#REF!</definedName>
    <definedName name="BExIU9OGER4TPMETACWUEP1UENK0" hidden="1">#REF!</definedName>
    <definedName name="BExIUD4OJGH65NFNQ4VMCE3R4J1X" localSheetId="20" hidden="1">#REF!</definedName>
    <definedName name="BExIUD4OJGH65NFNQ4VMCE3R4J1X" localSheetId="18" hidden="1">#REF!</definedName>
    <definedName name="BExIUD4OJGH65NFNQ4VMCE3R4J1X" localSheetId="13" hidden="1">#REF!</definedName>
    <definedName name="BExIUD4OJGH65NFNQ4VMCE3R4J1X" localSheetId="14" hidden="1">#REF!</definedName>
    <definedName name="BExIUD4OJGH65NFNQ4VMCE3R4J1X" localSheetId="15" hidden="1">#REF!</definedName>
    <definedName name="BExIUD4OJGH65NFNQ4VMCE3R4J1X" hidden="1">#REF!</definedName>
    <definedName name="BExIUQM0XWNNW3MJD26EOVIT7FSU" localSheetId="20" hidden="1">#REF!</definedName>
    <definedName name="BExIUQM0XWNNW3MJD26EOVIT7FSU" localSheetId="18" hidden="1">#REF!</definedName>
    <definedName name="BExIUQM0XWNNW3MJD26EOVIT7FSU" localSheetId="13" hidden="1">#REF!</definedName>
    <definedName name="BExIUQM0XWNNW3MJD26EOVIT7FSU" localSheetId="14" hidden="1">#REF!</definedName>
    <definedName name="BExIUQM0XWNNW3MJD26EOVIT7FSU" localSheetId="15" hidden="1">#REF!</definedName>
    <definedName name="BExIUQM0XWNNW3MJD26EOVIT7FSU" hidden="1">#REF!</definedName>
    <definedName name="BExIUTB5OAAXYW0OFMP0PS40SPOB" localSheetId="20" hidden="1">#REF!</definedName>
    <definedName name="BExIUTB5OAAXYW0OFMP0PS40SPOB" localSheetId="18" hidden="1">#REF!</definedName>
    <definedName name="BExIUTB5OAAXYW0OFMP0PS40SPOB" localSheetId="13" hidden="1">#REF!</definedName>
    <definedName name="BExIUTB5OAAXYW0OFMP0PS40SPOB" localSheetId="14" hidden="1">#REF!</definedName>
    <definedName name="BExIUTB5OAAXYW0OFMP0PS40SPOB" localSheetId="15" hidden="1">#REF!</definedName>
    <definedName name="BExIUTB5OAAXYW0OFMP0PS40SPOB" hidden="1">#REF!</definedName>
    <definedName name="BExIUUT2MHIOV6R3WHA0DPM1KBKY" localSheetId="20" hidden="1">#REF!</definedName>
    <definedName name="BExIUUT2MHIOV6R3WHA0DPM1KBKY" localSheetId="18" hidden="1">#REF!</definedName>
    <definedName name="BExIUUT2MHIOV6R3WHA0DPM1KBKY" localSheetId="13" hidden="1">#REF!</definedName>
    <definedName name="BExIUUT2MHIOV6R3WHA0DPM1KBKY" localSheetId="14" hidden="1">#REF!</definedName>
    <definedName name="BExIUUT2MHIOV6R3WHA0DPM1KBKY" localSheetId="15" hidden="1">#REF!</definedName>
    <definedName name="BExIUUT2MHIOV6R3WHA0DPM1KBKY" hidden="1">#REF!</definedName>
    <definedName name="BExIUYPDT1AM6MWGWQS646PIZIWC" localSheetId="20" hidden="1">#REF!</definedName>
    <definedName name="BExIUYPDT1AM6MWGWQS646PIZIWC" localSheetId="18" hidden="1">#REF!</definedName>
    <definedName name="BExIUYPDT1AM6MWGWQS646PIZIWC" localSheetId="13" hidden="1">#REF!</definedName>
    <definedName name="BExIUYPDT1AM6MWGWQS646PIZIWC" localSheetId="14" hidden="1">#REF!</definedName>
    <definedName name="BExIUYPDT1AM6MWGWQS646PIZIWC" localSheetId="15" hidden="1">#REF!</definedName>
    <definedName name="BExIUYPDT1AM6MWGWQS646PIZIWC" hidden="1">#REF!</definedName>
    <definedName name="BExIV0I2O9F8D1UK1SI8AEYR6U0A" localSheetId="20" hidden="1">#REF!</definedName>
    <definedName name="BExIV0I2O9F8D1UK1SI8AEYR6U0A" localSheetId="18" hidden="1">#REF!</definedName>
    <definedName name="BExIV0I2O9F8D1UK1SI8AEYR6U0A" localSheetId="13" hidden="1">#REF!</definedName>
    <definedName name="BExIV0I2O9F8D1UK1SI8AEYR6U0A" localSheetId="14" hidden="1">#REF!</definedName>
    <definedName name="BExIV0I2O9F8D1UK1SI8AEYR6U0A" localSheetId="15" hidden="1">#REF!</definedName>
    <definedName name="BExIV0I2O9F8D1UK1SI8AEYR6U0A" hidden="1">#REF!</definedName>
    <definedName name="BExIV2LM38XPLRTWT0R44TMQ59E5" localSheetId="20" hidden="1">#REF!</definedName>
    <definedName name="BExIV2LM38XPLRTWT0R44TMQ59E5" localSheetId="18" hidden="1">#REF!</definedName>
    <definedName name="BExIV2LM38XPLRTWT0R44TMQ59E5" localSheetId="13" hidden="1">#REF!</definedName>
    <definedName name="BExIV2LM38XPLRTWT0R44TMQ59E5" localSheetId="14" hidden="1">#REF!</definedName>
    <definedName name="BExIV2LM38XPLRTWT0R44TMQ59E5" localSheetId="15" hidden="1">#REF!</definedName>
    <definedName name="BExIV2LM38XPLRTWT0R44TMQ59E5" hidden="1">#REF!</definedName>
    <definedName name="BExIV3HY4S0YRV1F7XEMF2YHAR2I" localSheetId="20" hidden="1">#REF!</definedName>
    <definedName name="BExIV3HY4S0YRV1F7XEMF2YHAR2I" localSheetId="18" hidden="1">#REF!</definedName>
    <definedName name="BExIV3HY4S0YRV1F7XEMF2YHAR2I" localSheetId="13" hidden="1">#REF!</definedName>
    <definedName name="BExIV3HY4S0YRV1F7XEMF2YHAR2I" localSheetId="14" hidden="1">#REF!</definedName>
    <definedName name="BExIV3HY4S0YRV1F7XEMF2YHAR2I" localSheetId="15" hidden="1">#REF!</definedName>
    <definedName name="BExIV3HY4S0YRV1F7XEMF2YHAR2I" hidden="1">#REF!</definedName>
    <definedName name="BExIV6HUZFRIFLXW2SICKGTAH1PV" localSheetId="20" hidden="1">#REF!</definedName>
    <definedName name="BExIV6HUZFRIFLXW2SICKGTAH1PV" localSheetId="18" hidden="1">#REF!</definedName>
    <definedName name="BExIV6HUZFRIFLXW2SICKGTAH1PV" localSheetId="13" hidden="1">#REF!</definedName>
    <definedName name="BExIV6HUZFRIFLXW2SICKGTAH1PV" localSheetId="14" hidden="1">#REF!</definedName>
    <definedName name="BExIV6HUZFRIFLXW2SICKGTAH1PV" localSheetId="15" hidden="1">#REF!</definedName>
    <definedName name="BExIV6HUZFRIFLXW2SICKGTAH1PV" hidden="1">#REF!</definedName>
    <definedName name="BExIVCXWL6H5LD9DHDIA4F5U9TQL" localSheetId="20" hidden="1">#REF!</definedName>
    <definedName name="BExIVCXWL6H5LD9DHDIA4F5U9TQL" localSheetId="18" hidden="1">#REF!</definedName>
    <definedName name="BExIVCXWL6H5LD9DHDIA4F5U9TQL" localSheetId="13" hidden="1">#REF!</definedName>
    <definedName name="BExIVCXWL6H5LD9DHDIA4F5U9TQL" localSheetId="14" hidden="1">#REF!</definedName>
    <definedName name="BExIVCXWL6H5LD9DHDIA4F5U9TQL" localSheetId="15" hidden="1">#REF!</definedName>
    <definedName name="BExIVCXWL6H5LD9DHDIA4F5U9TQL" hidden="1">#REF!</definedName>
    <definedName name="BExIVEVYJ7KL8QNR5ZTOSD11I5A6" localSheetId="20" hidden="1">#REF!</definedName>
    <definedName name="BExIVEVYJ7KL8QNR5ZTOSD11I5A6" localSheetId="18" hidden="1">#REF!</definedName>
    <definedName name="BExIVEVYJ7KL8QNR5ZTOSD11I5A6" localSheetId="13" hidden="1">#REF!</definedName>
    <definedName name="BExIVEVYJ7KL8QNR5ZTOSD11I5A6" localSheetId="14" hidden="1">#REF!</definedName>
    <definedName name="BExIVEVYJ7KL8QNR5ZTOSD11I5A6" localSheetId="15" hidden="1">#REF!</definedName>
    <definedName name="BExIVEVYJ7KL8QNR5ZTOSD11I5A6" hidden="1">#REF!</definedName>
    <definedName name="BExIVJ30S9U8MA1TUBRND8DGF96D" localSheetId="20" hidden="1">#REF!</definedName>
    <definedName name="BExIVJ30S9U8MA1TUBRND8DGF96D" localSheetId="18" hidden="1">#REF!</definedName>
    <definedName name="BExIVJ30S9U8MA1TUBRND8DGF96D" localSheetId="13" hidden="1">#REF!</definedName>
    <definedName name="BExIVJ30S9U8MA1TUBRND8DGF96D" localSheetId="14" hidden="1">#REF!</definedName>
    <definedName name="BExIVJ30S9U8MA1TUBRND8DGF96D" localSheetId="15" hidden="1">#REF!</definedName>
    <definedName name="BExIVJ30S9U8MA1TUBRND8DGF96D" hidden="1">#REF!</definedName>
    <definedName name="BExIVMOIPSEWSIHIDDLOXESQ28A0" localSheetId="20" hidden="1">#REF!</definedName>
    <definedName name="BExIVMOIPSEWSIHIDDLOXESQ28A0" localSheetId="18" hidden="1">#REF!</definedName>
    <definedName name="BExIVMOIPSEWSIHIDDLOXESQ28A0" localSheetId="13" hidden="1">#REF!</definedName>
    <definedName name="BExIVMOIPSEWSIHIDDLOXESQ28A0" localSheetId="14" hidden="1">#REF!</definedName>
    <definedName name="BExIVMOIPSEWSIHIDDLOXESQ28A0" localSheetId="15" hidden="1">#REF!</definedName>
    <definedName name="BExIVMOIPSEWSIHIDDLOXESQ28A0" hidden="1">#REF!</definedName>
    <definedName name="BExIVNVNJX9BYDLC88NG09YF5XQ6" localSheetId="20" hidden="1">#REF!</definedName>
    <definedName name="BExIVNVNJX9BYDLC88NG09YF5XQ6" localSheetId="18" hidden="1">#REF!</definedName>
    <definedName name="BExIVNVNJX9BYDLC88NG09YF5XQ6" localSheetId="13" hidden="1">#REF!</definedName>
    <definedName name="BExIVNVNJX9BYDLC88NG09YF5XQ6" localSheetId="14" hidden="1">#REF!</definedName>
    <definedName name="BExIVNVNJX9BYDLC88NG09YF5XQ6" localSheetId="15" hidden="1">#REF!</definedName>
    <definedName name="BExIVNVNJX9BYDLC88NG09YF5XQ6" hidden="1">#REF!</definedName>
    <definedName name="BExIVQVKLMGSRYT1LFZH0KUIA4OR" localSheetId="20" hidden="1">#REF!</definedName>
    <definedName name="BExIVQVKLMGSRYT1LFZH0KUIA4OR" localSheetId="18" hidden="1">#REF!</definedName>
    <definedName name="BExIVQVKLMGSRYT1LFZH0KUIA4OR" localSheetId="13" hidden="1">#REF!</definedName>
    <definedName name="BExIVQVKLMGSRYT1LFZH0KUIA4OR" localSheetId="14" hidden="1">#REF!</definedName>
    <definedName name="BExIVQVKLMGSRYT1LFZH0KUIA4OR" localSheetId="15" hidden="1">#REF!</definedName>
    <definedName name="BExIVQVKLMGSRYT1LFZH0KUIA4OR" hidden="1">#REF!</definedName>
    <definedName name="BExIVYTFI35KNR2XSA6N8OJYUTUR" localSheetId="20" hidden="1">#REF!</definedName>
    <definedName name="BExIVYTFI35KNR2XSA6N8OJYUTUR" localSheetId="18" hidden="1">#REF!</definedName>
    <definedName name="BExIVYTFI35KNR2XSA6N8OJYUTUR" localSheetId="13" hidden="1">#REF!</definedName>
    <definedName name="BExIVYTFI35KNR2XSA6N8OJYUTUR" localSheetId="14" hidden="1">#REF!</definedName>
    <definedName name="BExIVYTFI35KNR2XSA6N8OJYUTUR" localSheetId="15" hidden="1">#REF!</definedName>
    <definedName name="BExIVYTFI35KNR2XSA6N8OJYUTUR" hidden="1">#REF!</definedName>
    <definedName name="BExIVZF05SNB8DE7VLQOFG9S41HS" localSheetId="20" hidden="1">#REF!</definedName>
    <definedName name="BExIVZF05SNB8DE7VLQOFG9S41HS" localSheetId="18" hidden="1">#REF!</definedName>
    <definedName name="BExIVZF05SNB8DE7VLQOFG9S41HS" localSheetId="13" hidden="1">#REF!</definedName>
    <definedName name="BExIVZF05SNB8DE7VLQOFG9S41HS" localSheetId="14" hidden="1">#REF!</definedName>
    <definedName name="BExIVZF05SNB8DE7VLQOFG9S41HS" localSheetId="15" hidden="1">#REF!</definedName>
    <definedName name="BExIVZF05SNB8DE7VLQOFG9S41HS" hidden="1">#REF!</definedName>
    <definedName name="BExIWB3SY3WRIVIOF988DNNODBOA" localSheetId="20" hidden="1">#REF!</definedName>
    <definedName name="BExIWB3SY3WRIVIOF988DNNODBOA" localSheetId="18" hidden="1">#REF!</definedName>
    <definedName name="BExIWB3SY3WRIVIOF988DNNODBOA" localSheetId="13" hidden="1">#REF!</definedName>
    <definedName name="BExIWB3SY3WRIVIOF988DNNODBOA" localSheetId="14" hidden="1">#REF!</definedName>
    <definedName name="BExIWB3SY3WRIVIOF988DNNODBOA" localSheetId="15" hidden="1">#REF!</definedName>
    <definedName name="BExIWB3SY3WRIVIOF988DNNODBOA" hidden="1">#REF!</definedName>
    <definedName name="BExIWB99CG0H52LRD6QWPN4L6DV2" localSheetId="20" hidden="1">#REF!</definedName>
    <definedName name="BExIWB99CG0H52LRD6QWPN4L6DV2" localSheetId="18" hidden="1">#REF!</definedName>
    <definedName name="BExIWB99CG0H52LRD6QWPN4L6DV2" localSheetId="13" hidden="1">#REF!</definedName>
    <definedName name="BExIWB99CG0H52LRD6QWPN4L6DV2" localSheetId="14" hidden="1">#REF!</definedName>
    <definedName name="BExIWB99CG0H52LRD6QWPN4L6DV2" localSheetId="15" hidden="1">#REF!</definedName>
    <definedName name="BExIWB99CG0H52LRD6QWPN4L6DV2" hidden="1">#REF!</definedName>
    <definedName name="BExIWG1W7XP9DFYYSZAIOSHM0QLQ" localSheetId="20" hidden="1">#REF!</definedName>
    <definedName name="BExIWG1W7XP9DFYYSZAIOSHM0QLQ" localSheetId="18" hidden="1">#REF!</definedName>
    <definedName name="BExIWG1W7XP9DFYYSZAIOSHM0QLQ" localSheetId="13" hidden="1">#REF!</definedName>
    <definedName name="BExIWG1W7XP9DFYYSZAIOSHM0QLQ" localSheetId="14" hidden="1">#REF!</definedName>
    <definedName name="BExIWG1W7XP9DFYYSZAIOSHM0QLQ" localSheetId="15" hidden="1">#REF!</definedName>
    <definedName name="BExIWG1W7XP9DFYYSZAIOSHM0QLQ" hidden="1">#REF!</definedName>
    <definedName name="BExIWH3KUK94B7833DD4TB0Y6KP9" localSheetId="20" hidden="1">#REF!</definedName>
    <definedName name="BExIWH3KUK94B7833DD4TB0Y6KP9" localSheetId="18" hidden="1">#REF!</definedName>
    <definedName name="BExIWH3KUK94B7833DD4TB0Y6KP9" localSheetId="13" hidden="1">#REF!</definedName>
    <definedName name="BExIWH3KUK94B7833DD4TB0Y6KP9" localSheetId="14" hidden="1">#REF!</definedName>
    <definedName name="BExIWH3KUK94B7833DD4TB0Y6KP9" localSheetId="15" hidden="1">#REF!</definedName>
    <definedName name="BExIWH3KUK94B7833DD4TB0Y6KP9" hidden="1">#REF!</definedName>
    <definedName name="BExIWHZXYAALPLS8CSHZHJ82LBOH" localSheetId="20" hidden="1">#REF!</definedName>
    <definedName name="BExIWHZXYAALPLS8CSHZHJ82LBOH" localSheetId="18" hidden="1">#REF!</definedName>
    <definedName name="BExIWHZXYAALPLS8CSHZHJ82LBOH" localSheetId="13" hidden="1">#REF!</definedName>
    <definedName name="BExIWHZXYAALPLS8CSHZHJ82LBOH" localSheetId="14" hidden="1">#REF!</definedName>
    <definedName name="BExIWHZXYAALPLS8CSHZHJ82LBOH" localSheetId="15" hidden="1">#REF!</definedName>
    <definedName name="BExIWHZXYAALPLS8CSHZHJ82LBOH" hidden="1">#REF!</definedName>
    <definedName name="BExIWJY6FHR6KOO0P8U4IZ7VD42D" localSheetId="20" hidden="1">#REF!</definedName>
    <definedName name="BExIWJY6FHR6KOO0P8U4IZ7VD42D" localSheetId="18" hidden="1">#REF!</definedName>
    <definedName name="BExIWJY6FHR6KOO0P8U4IZ7VD42D" localSheetId="13" hidden="1">#REF!</definedName>
    <definedName name="BExIWJY6FHR6KOO0P8U4IZ7VD42D" localSheetId="14" hidden="1">#REF!</definedName>
    <definedName name="BExIWJY6FHR6KOO0P8U4IZ7VD42D" localSheetId="15" hidden="1">#REF!</definedName>
    <definedName name="BExIWJY6FHR6KOO0P8U4IZ7VD42D" hidden="1">#REF!</definedName>
    <definedName name="BExIWKE9MGIDWORBI43AWTUNYFAN" localSheetId="20" hidden="1">#REF!</definedName>
    <definedName name="BExIWKE9MGIDWORBI43AWTUNYFAN" localSheetId="18" hidden="1">#REF!</definedName>
    <definedName name="BExIWKE9MGIDWORBI43AWTUNYFAN" localSheetId="13" hidden="1">#REF!</definedName>
    <definedName name="BExIWKE9MGIDWORBI43AWTUNYFAN" localSheetId="14" hidden="1">#REF!</definedName>
    <definedName name="BExIWKE9MGIDWORBI43AWTUNYFAN" localSheetId="15" hidden="1">#REF!</definedName>
    <definedName name="BExIWKE9MGIDWORBI43AWTUNYFAN" hidden="1">#REF!</definedName>
    <definedName name="BExIWPHOYLSNGZKVD3RRKOEALEUG" localSheetId="20" hidden="1">#REF!</definedName>
    <definedName name="BExIWPHOYLSNGZKVD3RRKOEALEUG" localSheetId="18" hidden="1">#REF!</definedName>
    <definedName name="BExIWPHOYLSNGZKVD3RRKOEALEUG" localSheetId="13" hidden="1">#REF!</definedName>
    <definedName name="BExIWPHOYLSNGZKVD3RRKOEALEUG" localSheetId="14" hidden="1">#REF!</definedName>
    <definedName name="BExIWPHOYLSNGZKVD3RRKOEALEUG" localSheetId="15" hidden="1">#REF!</definedName>
    <definedName name="BExIWPHOYLSNGZKVD3RRKOEALEUG" hidden="1">#REF!</definedName>
    <definedName name="BExIWSHLD1QIZPL5ARLXOJ9Y2CAA" localSheetId="20" hidden="1">#REF!</definedName>
    <definedName name="BExIWSHLD1QIZPL5ARLXOJ9Y2CAA" localSheetId="18" hidden="1">#REF!</definedName>
    <definedName name="BExIWSHLD1QIZPL5ARLXOJ9Y2CAA" localSheetId="13" hidden="1">#REF!</definedName>
    <definedName name="BExIWSHLD1QIZPL5ARLXOJ9Y2CAA" localSheetId="14" hidden="1">#REF!</definedName>
    <definedName name="BExIWSHLD1QIZPL5ARLXOJ9Y2CAA" localSheetId="15" hidden="1">#REF!</definedName>
    <definedName name="BExIWSHLD1QIZPL5ARLXOJ9Y2CAA" hidden="1">#REF!</definedName>
    <definedName name="BExIX34PM5DBTRHRQWP6PL6WIX88" localSheetId="20" hidden="1">#REF!</definedName>
    <definedName name="BExIX34PM5DBTRHRQWP6PL6WIX88" localSheetId="18" hidden="1">#REF!</definedName>
    <definedName name="BExIX34PM5DBTRHRQWP6PL6WIX88" localSheetId="13" hidden="1">#REF!</definedName>
    <definedName name="BExIX34PM5DBTRHRQWP6PL6WIX88" localSheetId="14" hidden="1">#REF!</definedName>
    <definedName name="BExIX34PM5DBTRHRQWP6PL6WIX88" localSheetId="15" hidden="1">#REF!</definedName>
    <definedName name="BExIX34PM5DBTRHRQWP6PL6WIX88" hidden="1">#REF!</definedName>
    <definedName name="BExIX5OAP9KSUE5SIZCW9P39Q4WE" localSheetId="20" hidden="1">#REF!</definedName>
    <definedName name="BExIX5OAP9KSUE5SIZCW9P39Q4WE" localSheetId="18" hidden="1">#REF!</definedName>
    <definedName name="BExIX5OAP9KSUE5SIZCW9P39Q4WE" localSheetId="13" hidden="1">#REF!</definedName>
    <definedName name="BExIX5OAP9KSUE5SIZCW9P39Q4WE" localSheetId="14" hidden="1">#REF!</definedName>
    <definedName name="BExIX5OAP9KSUE5SIZCW9P39Q4WE" localSheetId="15" hidden="1">#REF!</definedName>
    <definedName name="BExIX5OAP9KSUE5SIZCW9P39Q4WE" hidden="1">#REF!</definedName>
    <definedName name="BExIXGRJPVJMUDGSG7IHPXPNO69B" localSheetId="20" hidden="1">#REF!</definedName>
    <definedName name="BExIXGRJPVJMUDGSG7IHPXPNO69B" localSheetId="18" hidden="1">#REF!</definedName>
    <definedName name="BExIXGRJPVJMUDGSG7IHPXPNO69B" localSheetId="13" hidden="1">#REF!</definedName>
    <definedName name="BExIXGRJPVJMUDGSG7IHPXPNO69B" localSheetId="14" hidden="1">#REF!</definedName>
    <definedName name="BExIXGRJPVJMUDGSG7IHPXPNO69B" localSheetId="15" hidden="1">#REF!</definedName>
    <definedName name="BExIXGRJPVJMUDGSG7IHPXPNO69B" hidden="1">#REF!</definedName>
    <definedName name="BExIXGWVQ9WOO0NCJLXAU4PJPOPM" localSheetId="20" hidden="1">#REF!</definedName>
    <definedName name="BExIXGWVQ9WOO0NCJLXAU4PJPOPM" localSheetId="18" hidden="1">#REF!</definedName>
    <definedName name="BExIXGWVQ9WOO0NCJLXAU4PJPOPM" localSheetId="13" hidden="1">#REF!</definedName>
    <definedName name="BExIXGWVQ9WOO0NCJLXAU4PJPOPM" localSheetId="14" hidden="1">#REF!</definedName>
    <definedName name="BExIXGWVQ9WOO0NCJLXAU4PJPOPM" localSheetId="15" hidden="1">#REF!</definedName>
    <definedName name="BExIXGWVQ9WOO0NCJLXAU4PJPOPM" hidden="1">#REF!</definedName>
    <definedName name="BExIXLK6SEOTUWQVNLCH4SAKTVGQ" localSheetId="20" hidden="1">#REF!</definedName>
    <definedName name="BExIXLK6SEOTUWQVNLCH4SAKTVGQ" localSheetId="18" hidden="1">#REF!</definedName>
    <definedName name="BExIXLK6SEOTUWQVNLCH4SAKTVGQ" localSheetId="13" hidden="1">#REF!</definedName>
    <definedName name="BExIXLK6SEOTUWQVNLCH4SAKTVGQ" localSheetId="14" hidden="1">#REF!</definedName>
    <definedName name="BExIXLK6SEOTUWQVNLCH4SAKTVGQ" localSheetId="15" hidden="1">#REF!</definedName>
    <definedName name="BExIXLK6SEOTUWQVNLCH4SAKTVGQ" hidden="1">#REF!</definedName>
    <definedName name="BExIXM5R87ZL3FHALWZXYCPHGX3E" localSheetId="20" hidden="1">#REF!</definedName>
    <definedName name="BExIXM5R87ZL3FHALWZXYCPHGX3E" localSheetId="18" hidden="1">#REF!</definedName>
    <definedName name="BExIXM5R87ZL3FHALWZXYCPHGX3E" localSheetId="13" hidden="1">#REF!</definedName>
    <definedName name="BExIXM5R87ZL3FHALWZXYCPHGX3E" localSheetId="14" hidden="1">#REF!</definedName>
    <definedName name="BExIXM5R87ZL3FHALWZXYCPHGX3E" localSheetId="15" hidden="1">#REF!</definedName>
    <definedName name="BExIXM5R87ZL3FHALWZXYCPHGX3E" hidden="1">#REF!</definedName>
    <definedName name="BExIXN24YK8MIB3OZ905DHU9CDH1" localSheetId="20" hidden="1">#REF!</definedName>
    <definedName name="BExIXN24YK8MIB3OZ905DHU9CDH1" localSheetId="18" hidden="1">#REF!</definedName>
    <definedName name="BExIXN24YK8MIB3OZ905DHU9CDH1" localSheetId="13" hidden="1">#REF!</definedName>
    <definedName name="BExIXN24YK8MIB3OZ905DHU9CDH1" localSheetId="14" hidden="1">#REF!</definedName>
    <definedName name="BExIXN24YK8MIB3OZ905DHU9CDH1" localSheetId="15" hidden="1">#REF!</definedName>
    <definedName name="BExIXN24YK8MIB3OZ905DHU9CDH1" hidden="1">#REF!</definedName>
    <definedName name="BExIXS036ZCKT2Z8XZKLZ8PFWQGL" localSheetId="20" hidden="1">#REF!</definedName>
    <definedName name="BExIXS036ZCKT2Z8XZKLZ8PFWQGL" localSheetId="18" hidden="1">#REF!</definedName>
    <definedName name="BExIXS036ZCKT2Z8XZKLZ8PFWQGL" localSheetId="13" hidden="1">#REF!</definedName>
    <definedName name="BExIXS036ZCKT2Z8XZKLZ8PFWQGL" localSheetId="14" hidden="1">#REF!</definedName>
    <definedName name="BExIXS036ZCKT2Z8XZKLZ8PFWQGL" localSheetId="15" hidden="1">#REF!</definedName>
    <definedName name="BExIXS036ZCKT2Z8XZKLZ8PFWQGL" hidden="1">#REF!</definedName>
    <definedName name="BExIXY5CF9PFM0P40AZ4U51TMWV0" localSheetId="20" hidden="1">#REF!</definedName>
    <definedName name="BExIXY5CF9PFM0P40AZ4U51TMWV0" localSheetId="18" hidden="1">#REF!</definedName>
    <definedName name="BExIXY5CF9PFM0P40AZ4U51TMWV0" localSheetId="13" hidden="1">#REF!</definedName>
    <definedName name="BExIXY5CF9PFM0P40AZ4U51TMWV0" localSheetId="14" hidden="1">#REF!</definedName>
    <definedName name="BExIXY5CF9PFM0P40AZ4U51TMWV0" localSheetId="15" hidden="1">#REF!</definedName>
    <definedName name="BExIXY5CF9PFM0P40AZ4U51TMWV0" hidden="1">#REF!</definedName>
    <definedName name="BExIYEXJBK8JDWIRSVV4RJSKZVV1" localSheetId="20" hidden="1">#REF!</definedName>
    <definedName name="BExIYEXJBK8JDWIRSVV4RJSKZVV1" localSheetId="18" hidden="1">#REF!</definedName>
    <definedName name="BExIYEXJBK8JDWIRSVV4RJSKZVV1" localSheetId="13" hidden="1">#REF!</definedName>
    <definedName name="BExIYEXJBK8JDWIRSVV4RJSKZVV1" localSheetId="14" hidden="1">#REF!</definedName>
    <definedName name="BExIYEXJBK8JDWIRSVV4RJSKZVV1" localSheetId="15" hidden="1">#REF!</definedName>
    <definedName name="BExIYEXJBK8JDWIRSVV4RJSKZVV1" hidden="1">#REF!</definedName>
    <definedName name="BExIYFJ59KLIPRTGIHX9X07UVGT3" localSheetId="20" hidden="1">#REF!</definedName>
    <definedName name="BExIYFJ59KLIPRTGIHX9X07UVGT3" localSheetId="18" hidden="1">#REF!</definedName>
    <definedName name="BExIYFJ59KLIPRTGIHX9X07UVGT3" localSheetId="13" hidden="1">#REF!</definedName>
    <definedName name="BExIYFJ59KLIPRTGIHX9X07UVGT3" localSheetId="14" hidden="1">#REF!</definedName>
    <definedName name="BExIYFJ59KLIPRTGIHX9X07UVGT3" localSheetId="15" hidden="1">#REF!</definedName>
    <definedName name="BExIYFJ59KLIPRTGIHX9X07UVGT3" hidden="1">#REF!</definedName>
    <definedName name="BExIYHH7GZO6BU3DC4GRLH3FD3ZS" localSheetId="20" hidden="1">#REF!</definedName>
    <definedName name="BExIYHH7GZO6BU3DC4GRLH3FD3ZS" localSheetId="18" hidden="1">#REF!</definedName>
    <definedName name="BExIYHH7GZO6BU3DC4GRLH3FD3ZS" localSheetId="13" hidden="1">#REF!</definedName>
    <definedName name="BExIYHH7GZO6BU3DC4GRLH3FD3ZS" localSheetId="14" hidden="1">#REF!</definedName>
    <definedName name="BExIYHH7GZO6BU3DC4GRLH3FD3ZS" localSheetId="15" hidden="1">#REF!</definedName>
    <definedName name="BExIYHH7GZO6BU3DC4GRLH3FD3ZS" hidden="1">#REF!</definedName>
    <definedName name="BExIYHMPBTD67ZNUL9O76FZQHYPT" localSheetId="20" hidden="1">#REF!</definedName>
    <definedName name="BExIYHMPBTD67ZNUL9O76FZQHYPT" localSheetId="18" hidden="1">#REF!</definedName>
    <definedName name="BExIYHMPBTD67ZNUL9O76FZQHYPT" localSheetId="13" hidden="1">#REF!</definedName>
    <definedName name="BExIYHMPBTD67ZNUL9O76FZQHYPT" localSheetId="14" hidden="1">#REF!</definedName>
    <definedName name="BExIYHMPBTD67ZNUL9O76FZQHYPT" localSheetId="15" hidden="1">#REF!</definedName>
    <definedName name="BExIYHMPBTD67ZNUL9O76FZQHYPT" hidden="1">#REF!</definedName>
    <definedName name="BExIYI2RH0K4225XO970K2IQ1E79" localSheetId="20" hidden="1">#REF!</definedName>
    <definedName name="BExIYI2RH0K4225XO970K2IQ1E79" localSheetId="18" hidden="1">#REF!</definedName>
    <definedName name="BExIYI2RH0K4225XO970K2IQ1E79" localSheetId="13" hidden="1">#REF!</definedName>
    <definedName name="BExIYI2RH0K4225XO970K2IQ1E79" localSheetId="14" hidden="1">#REF!</definedName>
    <definedName name="BExIYI2RH0K4225XO970K2IQ1E79" localSheetId="15" hidden="1">#REF!</definedName>
    <definedName name="BExIYI2RH0K4225XO970K2IQ1E79" hidden="1">#REF!</definedName>
    <definedName name="BExIYMPZ0KS2KOJFQAUQJ77L7701" localSheetId="20" hidden="1">#REF!</definedName>
    <definedName name="BExIYMPZ0KS2KOJFQAUQJ77L7701" localSheetId="18" hidden="1">#REF!</definedName>
    <definedName name="BExIYMPZ0KS2KOJFQAUQJ77L7701" localSheetId="13" hidden="1">#REF!</definedName>
    <definedName name="BExIYMPZ0KS2KOJFQAUQJ77L7701" localSheetId="14" hidden="1">#REF!</definedName>
    <definedName name="BExIYMPZ0KS2KOJFQAUQJ77L7701" localSheetId="15" hidden="1">#REF!</definedName>
    <definedName name="BExIYMPZ0KS2KOJFQAUQJ77L7701" hidden="1">#REF!</definedName>
    <definedName name="BExIYP9Q6FV9T0R9G3UDKLS4TTYX" localSheetId="20" hidden="1">#REF!</definedName>
    <definedName name="BExIYP9Q6FV9T0R9G3UDKLS4TTYX" localSheetId="18" hidden="1">#REF!</definedName>
    <definedName name="BExIYP9Q6FV9T0R9G3UDKLS4TTYX" localSheetId="13" hidden="1">#REF!</definedName>
    <definedName name="BExIYP9Q6FV9T0R9G3UDKLS4TTYX" localSheetId="14" hidden="1">#REF!</definedName>
    <definedName name="BExIYP9Q6FV9T0R9G3UDKLS4TTYX" localSheetId="15" hidden="1">#REF!</definedName>
    <definedName name="BExIYP9Q6FV9T0R9G3UDKLS4TTYX" hidden="1">#REF!</definedName>
    <definedName name="BExIYZGLDQ1TN7BIIN4RLDP31GIM" localSheetId="20" hidden="1">#REF!</definedName>
    <definedName name="BExIYZGLDQ1TN7BIIN4RLDP31GIM" localSheetId="18" hidden="1">#REF!</definedName>
    <definedName name="BExIYZGLDQ1TN7BIIN4RLDP31GIM" localSheetId="13" hidden="1">#REF!</definedName>
    <definedName name="BExIYZGLDQ1TN7BIIN4RLDP31GIM" localSheetId="14" hidden="1">#REF!</definedName>
    <definedName name="BExIYZGLDQ1TN7BIIN4RLDP31GIM" localSheetId="15" hidden="1">#REF!</definedName>
    <definedName name="BExIYZGLDQ1TN7BIIN4RLDP31GIM" hidden="1">#REF!</definedName>
    <definedName name="BExIZ4K0EZJK6PW3L8SVKTJFSWW9" localSheetId="20" hidden="1">#REF!</definedName>
    <definedName name="BExIZ4K0EZJK6PW3L8SVKTJFSWW9" localSheetId="18" hidden="1">#REF!</definedName>
    <definedName name="BExIZ4K0EZJK6PW3L8SVKTJFSWW9" localSheetId="13" hidden="1">#REF!</definedName>
    <definedName name="BExIZ4K0EZJK6PW3L8SVKTJFSWW9" localSheetId="14" hidden="1">#REF!</definedName>
    <definedName name="BExIZ4K0EZJK6PW3L8SVKTJFSWW9" localSheetId="15" hidden="1">#REF!</definedName>
    <definedName name="BExIZ4K0EZJK6PW3L8SVKTJFSWW9" hidden="1">#REF!</definedName>
    <definedName name="BExIZAECOEZGBAO29QMV14E6XDIV" localSheetId="20" hidden="1">#REF!</definedName>
    <definedName name="BExIZAECOEZGBAO29QMV14E6XDIV" localSheetId="18" hidden="1">#REF!</definedName>
    <definedName name="BExIZAECOEZGBAO29QMV14E6XDIV" localSheetId="13" hidden="1">#REF!</definedName>
    <definedName name="BExIZAECOEZGBAO29QMV14E6XDIV" localSheetId="14" hidden="1">#REF!</definedName>
    <definedName name="BExIZAECOEZGBAO29QMV14E6XDIV" localSheetId="15" hidden="1">#REF!</definedName>
    <definedName name="BExIZAECOEZGBAO29QMV14E6XDIV" hidden="1">#REF!</definedName>
    <definedName name="BExIZHQR3N1546MQS83ZJ8I6SPZ3" localSheetId="20" hidden="1">#REF!</definedName>
    <definedName name="BExIZHQR3N1546MQS83ZJ8I6SPZ3" localSheetId="18" hidden="1">#REF!</definedName>
    <definedName name="BExIZHQR3N1546MQS83ZJ8I6SPZ3" localSheetId="13" hidden="1">#REF!</definedName>
    <definedName name="BExIZHQR3N1546MQS83ZJ8I6SPZ3" localSheetId="14" hidden="1">#REF!</definedName>
    <definedName name="BExIZHQR3N1546MQS83ZJ8I6SPZ3" localSheetId="15" hidden="1">#REF!</definedName>
    <definedName name="BExIZHQR3N1546MQS83ZJ8I6SPZ3" hidden="1">#REF!</definedName>
    <definedName name="BExIZKVXYD5O2JBU81F2UFJZLLSI" localSheetId="20" hidden="1">#REF!</definedName>
    <definedName name="BExIZKVXYD5O2JBU81F2UFJZLLSI" localSheetId="18" hidden="1">#REF!</definedName>
    <definedName name="BExIZKVXYD5O2JBU81F2UFJZLLSI" localSheetId="13" hidden="1">#REF!</definedName>
    <definedName name="BExIZKVXYD5O2JBU81F2UFJZLLSI" localSheetId="14" hidden="1">#REF!</definedName>
    <definedName name="BExIZKVXYD5O2JBU81F2UFJZLLSI" localSheetId="15" hidden="1">#REF!</definedName>
    <definedName name="BExIZKVXYD5O2JBU81F2UFJZLLSI" hidden="1">#REF!</definedName>
    <definedName name="BExIZPZDHC8HGER83WHCZAHOX7LK" localSheetId="20" hidden="1">#REF!</definedName>
    <definedName name="BExIZPZDHC8HGER83WHCZAHOX7LK" localSheetId="18" hidden="1">#REF!</definedName>
    <definedName name="BExIZPZDHC8HGER83WHCZAHOX7LK" localSheetId="13" hidden="1">#REF!</definedName>
    <definedName name="BExIZPZDHC8HGER83WHCZAHOX7LK" localSheetId="14" hidden="1">#REF!</definedName>
    <definedName name="BExIZPZDHC8HGER83WHCZAHOX7LK" localSheetId="15" hidden="1">#REF!</definedName>
    <definedName name="BExIZPZDHC8HGER83WHCZAHOX7LK" hidden="1">#REF!</definedName>
    <definedName name="BExIZQA5XCS39QKXMYR1MH2ZIGPS" localSheetId="20" hidden="1">#REF!</definedName>
    <definedName name="BExIZQA5XCS39QKXMYR1MH2ZIGPS" localSheetId="18" hidden="1">#REF!</definedName>
    <definedName name="BExIZQA5XCS39QKXMYR1MH2ZIGPS" localSheetId="13" hidden="1">#REF!</definedName>
    <definedName name="BExIZQA5XCS39QKXMYR1MH2ZIGPS" localSheetId="14" hidden="1">#REF!</definedName>
    <definedName name="BExIZQA5XCS39QKXMYR1MH2ZIGPS" localSheetId="15" hidden="1">#REF!</definedName>
    <definedName name="BExIZQA5XCS39QKXMYR1MH2ZIGPS" hidden="1">#REF!</definedName>
    <definedName name="BExIZVDLRUNAL32D9KO9X7Y4PB3O" localSheetId="20" hidden="1">#REF!</definedName>
    <definedName name="BExIZVDLRUNAL32D9KO9X7Y4PB3O" localSheetId="18" hidden="1">#REF!</definedName>
    <definedName name="BExIZVDLRUNAL32D9KO9X7Y4PB3O" localSheetId="13" hidden="1">#REF!</definedName>
    <definedName name="BExIZVDLRUNAL32D9KO9X7Y4PB3O" localSheetId="14" hidden="1">#REF!</definedName>
    <definedName name="BExIZVDLRUNAL32D9KO9X7Y4PB3O" localSheetId="15" hidden="1">#REF!</definedName>
    <definedName name="BExIZVDLRUNAL32D9KO9X7Y4PB3O" hidden="1">#REF!</definedName>
    <definedName name="BExIZY2PUZ0OF9YKK1B13IW0VS6G" localSheetId="20" hidden="1">#REF!</definedName>
    <definedName name="BExIZY2PUZ0OF9YKK1B13IW0VS6G" localSheetId="18" hidden="1">#REF!</definedName>
    <definedName name="BExIZY2PUZ0OF9YKK1B13IW0VS6G" localSheetId="13" hidden="1">#REF!</definedName>
    <definedName name="BExIZY2PUZ0OF9YKK1B13IW0VS6G" localSheetId="14" hidden="1">#REF!</definedName>
    <definedName name="BExIZY2PUZ0OF9YKK1B13IW0VS6G" localSheetId="15" hidden="1">#REF!</definedName>
    <definedName name="BExIZY2PUZ0OF9YKK1B13IW0VS6G" hidden="1">#REF!</definedName>
    <definedName name="BExJ08KBRR2XMWW3VZMPSQKXHZUH" localSheetId="20" hidden="1">#REF!</definedName>
    <definedName name="BExJ08KBRR2XMWW3VZMPSQKXHZUH" localSheetId="18" hidden="1">#REF!</definedName>
    <definedName name="BExJ08KBRR2XMWW3VZMPSQKXHZUH" localSheetId="13" hidden="1">#REF!</definedName>
    <definedName name="BExJ08KBRR2XMWW3VZMPSQKXHZUH" localSheetId="14" hidden="1">#REF!</definedName>
    <definedName name="BExJ08KBRR2XMWW3VZMPSQKXHZUH" localSheetId="15" hidden="1">#REF!</definedName>
    <definedName name="BExJ08KBRR2XMWW3VZMPSQKXHZUH" hidden="1">#REF!</definedName>
    <definedName name="BExJ0DYJWXGE7DA39PYL3WM05U9O" localSheetId="20" hidden="1">#REF!</definedName>
    <definedName name="BExJ0DYJWXGE7DA39PYL3WM05U9O" localSheetId="18" hidden="1">#REF!</definedName>
    <definedName name="BExJ0DYJWXGE7DA39PYL3WM05U9O" localSheetId="13" hidden="1">#REF!</definedName>
    <definedName name="BExJ0DYJWXGE7DA39PYL3WM05U9O" localSheetId="14" hidden="1">#REF!</definedName>
    <definedName name="BExJ0DYJWXGE7DA39PYL3WM05U9O" localSheetId="15" hidden="1">#REF!</definedName>
    <definedName name="BExJ0DYJWXGE7DA39PYL3WM05U9O" hidden="1">#REF!</definedName>
    <definedName name="BExJ0JYDEZPM2303TRBXOZ74M7N6" localSheetId="20" hidden="1">#REF!</definedName>
    <definedName name="BExJ0JYDEZPM2303TRBXOZ74M7N6" localSheetId="18" hidden="1">#REF!</definedName>
    <definedName name="BExJ0JYDEZPM2303TRBXOZ74M7N6" localSheetId="13" hidden="1">#REF!</definedName>
    <definedName name="BExJ0JYDEZPM2303TRBXOZ74M7N6" localSheetId="14" hidden="1">#REF!</definedName>
    <definedName name="BExJ0JYDEZPM2303TRBXOZ74M7N6" localSheetId="15" hidden="1">#REF!</definedName>
    <definedName name="BExJ0JYDEZPM2303TRBXOZ74M7N6" hidden="1">#REF!</definedName>
    <definedName name="BExJ0MY8SY5J5V50H3UKE78ODTVB" localSheetId="20" hidden="1">#REF!</definedName>
    <definedName name="BExJ0MY8SY5J5V50H3UKE78ODTVB" localSheetId="18" hidden="1">#REF!</definedName>
    <definedName name="BExJ0MY8SY5J5V50H3UKE78ODTVB" localSheetId="13" hidden="1">#REF!</definedName>
    <definedName name="BExJ0MY8SY5J5V50H3UKE78ODTVB" localSheetId="14" hidden="1">#REF!</definedName>
    <definedName name="BExJ0MY8SY5J5V50H3UKE78ODTVB" localSheetId="15" hidden="1">#REF!</definedName>
    <definedName name="BExJ0MY8SY5J5V50H3UKE78ODTVB" hidden="1">#REF!</definedName>
    <definedName name="BExJ0YC98G37ML4N8FLP8D95EFRF" localSheetId="20" hidden="1">#REF!</definedName>
    <definedName name="BExJ0YC98G37ML4N8FLP8D95EFRF" localSheetId="18" hidden="1">#REF!</definedName>
    <definedName name="BExJ0YC98G37ML4N8FLP8D95EFRF" localSheetId="13" hidden="1">#REF!</definedName>
    <definedName name="BExJ0YC98G37ML4N8FLP8D95EFRF" localSheetId="14" hidden="1">#REF!</definedName>
    <definedName name="BExJ0YC98G37ML4N8FLP8D95EFRF" localSheetId="15" hidden="1">#REF!</definedName>
    <definedName name="BExJ0YC98G37ML4N8FLP8D95EFRF" hidden="1">#REF!</definedName>
    <definedName name="BExKCDYKAEV45AFXHVHZZ62E5BM3" localSheetId="20" hidden="1">#REF!</definedName>
    <definedName name="BExKCDYKAEV45AFXHVHZZ62E5BM3" localSheetId="18" hidden="1">#REF!</definedName>
    <definedName name="BExKCDYKAEV45AFXHVHZZ62E5BM3" localSheetId="13" hidden="1">#REF!</definedName>
    <definedName name="BExKCDYKAEV45AFXHVHZZ62E5BM3" localSheetId="14" hidden="1">#REF!</definedName>
    <definedName name="BExKCDYKAEV45AFXHVHZZ62E5BM3" localSheetId="15" hidden="1">#REF!</definedName>
    <definedName name="BExKCDYKAEV45AFXHVHZZ62E5BM3" hidden="1">#REF!</definedName>
    <definedName name="BExKCYXU0W2VQVDI3N3N37K2598P" localSheetId="20" hidden="1">#REF!</definedName>
    <definedName name="BExKCYXU0W2VQVDI3N3N37K2598P" localSheetId="18" hidden="1">#REF!</definedName>
    <definedName name="BExKCYXU0W2VQVDI3N3N37K2598P" localSheetId="13" hidden="1">#REF!</definedName>
    <definedName name="BExKCYXU0W2VQVDI3N3N37K2598P" localSheetId="14" hidden="1">#REF!</definedName>
    <definedName name="BExKCYXU0W2VQVDI3N3N37K2598P" localSheetId="15" hidden="1">#REF!</definedName>
    <definedName name="BExKCYXU0W2VQVDI3N3N37K2598P" hidden="1">#REF!</definedName>
    <definedName name="BExKDJX3Z1TS0WFDD9EAO42JHL9G" localSheetId="20" hidden="1">#REF!</definedName>
    <definedName name="BExKDJX3Z1TS0WFDD9EAO42JHL9G" localSheetId="18" hidden="1">#REF!</definedName>
    <definedName name="BExKDJX3Z1TS0WFDD9EAO42JHL9G" localSheetId="13" hidden="1">#REF!</definedName>
    <definedName name="BExKDJX3Z1TS0WFDD9EAO42JHL9G" localSheetId="14" hidden="1">#REF!</definedName>
    <definedName name="BExKDJX3Z1TS0WFDD9EAO42JHL9G" localSheetId="15" hidden="1">#REF!</definedName>
    <definedName name="BExKDJX3Z1TS0WFDD9EAO42JHL9G" hidden="1">#REF!</definedName>
    <definedName name="BExKDK7WVA5I2WBACAZHAHN35D0I" localSheetId="20" hidden="1">#REF!</definedName>
    <definedName name="BExKDK7WVA5I2WBACAZHAHN35D0I" localSheetId="18" hidden="1">#REF!</definedName>
    <definedName name="BExKDK7WVA5I2WBACAZHAHN35D0I" localSheetId="13" hidden="1">#REF!</definedName>
    <definedName name="BExKDK7WVA5I2WBACAZHAHN35D0I" localSheetId="14" hidden="1">#REF!</definedName>
    <definedName name="BExKDK7WVA5I2WBACAZHAHN35D0I" localSheetId="15" hidden="1">#REF!</definedName>
    <definedName name="BExKDK7WVA5I2WBACAZHAHN35D0I" hidden="1">#REF!</definedName>
    <definedName name="BExKDKO0W4AGQO1V7K6Q4VM750FT" localSheetId="20" hidden="1">#REF!</definedName>
    <definedName name="BExKDKO0W4AGQO1V7K6Q4VM750FT" localSheetId="18" hidden="1">#REF!</definedName>
    <definedName name="BExKDKO0W4AGQO1V7K6Q4VM750FT" localSheetId="13" hidden="1">#REF!</definedName>
    <definedName name="BExKDKO0W4AGQO1V7K6Q4VM750FT" localSheetId="14" hidden="1">#REF!</definedName>
    <definedName name="BExKDKO0W4AGQO1V7K6Q4VM750FT" localSheetId="15" hidden="1">#REF!</definedName>
    <definedName name="BExKDKO0W4AGQO1V7K6Q4VM750FT" hidden="1">#REF!</definedName>
    <definedName name="BExKDLF10G7W77J87QWH3ZGLUCLW" localSheetId="20" hidden="1">#REF!</definedName>
    <definedName name="BExKDLF10G7W77J87QWH3ZGLUCLW" localSheetId="18" hidden="1">#REF!</definedName>
    <definedName name="BExKDLF10G7W77J87QWH3ZGLUCLW" localSheetId="13" hidden="1">#REF!</definedName>
    <definedName name="BExKDLF10G7W77J87QWH3ZGLUCLW" localSheetId="14" hidden="1">#REF!</definedName>
    <definedName name="BExKDLF10G7W77J87QWH3ZGLUCLW" localSheetId="15" hidden="1">#REF!</definedName>
    <definedName name="BExKDLF10G7W77J87QWH3ZGLUCLW" hidden="1">#REF!</definedName>
    <definedName name="BExKE2NDBQ14HOJH945N4W9ZZFJO" localSheetId="20" hidden="1">#REF!</definedName>
    <definedName name="BExKE2NDBQ14HOJH945N4W9ZZFJO" localSheetId="18" hidden="1">#REF!</definedName>
    <definedName name="BExKE2NDBQ14HOJH945N4W9ZZFJO" localSheetId="13" hidden="1">#REF!</definedName>
    <definedName name="BExKE2NDBQ14HOJH945N4W9ZZFJO" localSheetId="14" hidden="1">#REF!</definedName>
    <definedName name="BExKE2NDBQ14HOJH945N4W9ZZFJO" localSheetId="15" hidden="1">#REF!</definedName>
    <definedName name="BExKE2NDBQ14HOJH945N4W9ZZFJO" hidden="1">#REF!</definedName>
    <definedName name="BExKEFE0I3MT6ZLC4T1L9465HKTN" localSheetId="20" hidden="1">#REF!</definedName>
    <definedName name="BExKEFE0I3MT6ZLC4T1L9465HKTN" localSheetId="18" hidden="1">#REF!</definedName>
    <definedName name="BExKEFE0I3MT6ZLC4T1L9465HKTN" localSheetId="13" hidden="1">#REF!</definedName>
    <definedName name="BExKEFE0I3MT6ZLC4T1L9465HKTN" localSheetId="14" hidden="1">#REF!</definedName>
    <definedName name="BExKEFE0I3MT6ZLC4T1L9465HKTN" localSheetId="15" hidden="1">#REF!</definedName>
    <definedName name="BExKEFE0I3MT6ZLC4T1L9465HKTN" hidden="1">#REF!</definedName>
    <definedName name="BExKEK6O5BVJP4VY02FY7JNAZ6BT" localSheetId="20" hidden="1">#REF!</definedName>
    <definedName name="BExKEK6O5BVJP4VY02FY7JNAZ6BT" localSheetId="18" hidden="1">#REF!</definedName>
    <definedName name="BExKEK6O5BVJP4VY02FY7JNAZ6BT" localSheetId="13" hidden="1">#REF!</definedName>
    <definedName name="BExKEK6O5BVJP4VY02FY7JNAZ6BT" localSheetId="14" hidden="1">#REF!</definedName>
    <definedName name="BExKEK6O5BVJP4VY02FY7JNAZ6BT" localSheetId="15" hidden="1">#REF!</definedName>
    <definedName name="BExKEK6O5BVJP4VY02FY7JNAZ6BT" hidden="1">#REF!</definedName>
    <definedName name="BExKEKXK6E6QX339ELPXDIRZSJE0" localSheetId="20" hidden="1">#REF!</definedName>
    <definedName name="BExKEKXK6E6QX339ELPXDIRZSJE0" localSheetId="18" hidden="1">#REF!</definedName>
    <definedName name="BExKEKXK6E6QX339ELPXDIRZSJE0" localSheetId="13" hidden="1">#REF!</definedName>
    <definedName name="BExKEKXK6E6QX339ELPXDIRZSJE0" localSheetId="14" hidden="1">#REF!</definedName>
    <definedName name="BExKEKXK6E6QX339ELPXDIRZSJE0" localSheetId="15" hidden="1">#REF!</definedName>
    <definedName name="BExKEKXK6E6QX339ELPXDIRZSJE0" hidden="1">#REF!</definedName>
    <definedName name="BExKEMFI35R0D4WN4A59V9QH7I5S" localSheetId="20" hidden="1">#REF!</definedName>
    <definedName name="BExKEMFI35R0D4WN4A59V9QH7I5S" localSheetId="18" hidden="1">#REF!</definedName>
    <definedName name="BExKEMFI35R0D4WN4A59V9QH7I5S" localSheetId="13" hidden="1">#REF!</definedName>
    <definedName name="BExKEMFI35R0D4WN4A59V9QH7I5S" localSheetId="14" hidden="1">#REF!</definedName>
    <definedName name="BExKEMFI35R0D4WN4A59V9QH7I5S" localSheetId="15" hidden="1">#REF!</definedName>
    <definedName name="BExKEMFI35R0D4WN4A59V9QH7I5S" hidden="1">#REF!</definedName>
    <definedName name="BExKEOOIBMP7N8033EY2CJYCBX6H" localSheetId="20" hidden="1">#REF!</definedName>
    <definedName name="BExKEOOIBMP7N8033EY2CJYCBX6H" localSheetId="18" hidden="1">#REF!</definedName>
    <definedName name="BExKEOOIBMP7N8033EY2CJYCBX6H" localSheetId="13" hidden="1">#REF!</definedName>
    <definedName name="BExKEOOIBMP7N8033EY2CJYCBX6H" localSheetId="14" hidden="1">#REF!</definedName>
    <definedName name="BExKEOOIBMP7N8033EY2CJYCBX6H" localSheetId="15" hidden="1">#REF!</definedName>
    <definedName name="BExKEOOIBMP7N8033EY2CJYCBX6H" hidden="1">#REF!</definedName>
    <definedName name="BExKEW0RR5LA3VC46A2BEOOMQE56" localSheetId="20" hidden="1">#REF!</definedName>
    <definedName name="BExKEW0RR5LA3VC46A2BEOOMQE56" localSheetId="18" hidden="1">#REF!</definedName>
    <definedName name="BExKEW0RR5LA3VC46A2BEOOMQE56" localSheetId="13" hidden="1">#REF!</definedName>
    <definedName name="BExKEW0RR5LA3VC46A2BEOOMQE56" localSheetId="14" hidden="1">#REF!</definedName>
    <definedName name="BExKEW0RR5LA3VC46A2BEOOMQE56" localSheetId="15" hidden="1">#REF!</definedName>
    <definedName name="BExKEW0RR5LA3VC46A2BEOOMQE56" hidden="1">#REF!</definedName>
    <definedName name="BExKF37PTJB4PE1PUQWG20ASBX4E" localSheetId="20" hidden="1">#REF!</definedName>
    <definedName name="BExKF37PTJB4PE1PUQWG20ASBX4E" localSheetId="18" hidden="1">#REF!</definedName>
    <definedName name="BExKF37PTJB4PE1PUQWG20ASBX4E" localSheetId="13" hidden="1">#REF!</definedName>
    <definedName name="BExKF37PTJB4PE1PUQWG20ASBX4E" localSheetId="14" hidden="1">#REF!</definedName>
    <definedName name="BExKF37PTJB4PE1PUQWG20ASBX4E" localSheetId="15" hidden="1">#REF!</definedName>
    <definedName name="BExKF37PTJB4PE1PUQWG20ASBX4E" hidden="1">#REF!</definedName>
    <definedName name="BExKFA3VI1CZK21SM0N3LZWT9LA1" localSheetId="20" hidden="1">#REF!</definedName>
    <definedName name="BExKFA3VI1CZK21SM0N3LZWT9LA1" localSheetId="18" hidden="1">#REF!</definedName>
    <definedName name="BExKFA3VI1CZK21SM0N3LZWT9LA1" localSheetId="13" hidden="1">#REF!</definedName>
    <definedName name="BExKFA3VI1CZK21SM0N3LZWT9LA1" localSheetId="14" hidden="1">#REF!</definedName>
    <definedName name="BExKFA3VI1CZK21SM0N3LZWT9LA1" localSheetId="15" hidden="1">#REF!</definedName>
    <definedName name="BExKFA3VI1CZK21SM0N3LZWT9LA1" hidden="1">#REF!</definedName>
    <definedName name="BExKFBB29XXT9A2LVUXYSIVKPWGB" localSheetId="20" hidden="1">#REF!</definedName>
    <definedName name="BExKFBB29XXT9A2LVUXYSIVKPWGB" localSheetId="18" hidden="1">#REF!</definedName>
    <definedName name="BExKFBB29XXT9A2LVUXYSIVKPWGB" localSheetId="13" hidden="1">#REF!</definedName>
    <definedName name="BExKFBB29XXT9A2LVUXYSIVKPWGB" localSheetId="14" hidden="1">#REF!</definedName>
    <definedName name="BExKFBB29XXT9A2LVUXYSIVKPWGB" localSheetId="15" hidden="1">#REF!</definedName>
    <definedName name="BExKFBB29XXT9A2LVUXYSIVKPWGB" hidden="1">#REF!</definedName>
    <definedName name="BExKFINBFV5J2NFRCL4YUO3YF0ZE" localSheetId="20" hidden="1">#REF!</definedName>
    <definedName name="BExKFINBFV5J2NFRCL4YUO3YF0ZE" localSheetId="18" hidden="1">#REF!</definedName>
    <definedName name="BExKFINBFV5J2NFRCL4YUO3YF0ZE" localSheetId="13" hidden="1">#REF!</definedName>
    <definedName name="BExKFINBFV5J2NFRCL4YUO3YF0ZE" localSheetId="14" hidden="1">#REF!</definedName>
    <definedName name="BExKFINBFV5J2NFRCL4YUO3YF0ZE" localSheetId="15" hidden="1">#REF!</definedName>
    <definedName name="BExKFINBFV5J2NFRCL4YUO3YF0ZE" hidden="1">#REF!</definedName>
    <definedName name="BExKFISRBFACTAMJSALEYMY66F6X" localSheetId="20" hidden="1">#REF!</definedName>
    <definedName name="BExKFISRBFACTAMJSALEYMY66F6X" localSheetId="18" hidden="1">#REF!</definedName>
    <definedName name="BExKFISRBFACTAMJSALEYMY66F6X" localSheetId="13" hidden="1">#REF!</definedName>
    <definedName name="BExKFISRBFACTAMJSALEYMY66F6X" localSheetId="14" hidden="1">#REF!</definedName>
    <definedName name="BExKFISRBFACTAMJSALEYMY66F6X" localSheetId="15" hidden="1">#REF!</definedName>
    <definedName name="BExKFISRBFACTAMJSALEYMY66F6X" hidden="1">#REF!</definedName>
    <definedName name="BExKFOSK5DJ151C4E8544UWMYTOC" localSheetId="20" hidden="1">#REF!</definedName>
    <definedName name="BExKFOSK5DJ151C4E8544UWMYTOC" localSheetId="18" hidden="1">#REF!</definedName>
    <definedName name="BExKFOSK5DJ151C4E8544UWMYTOC" localSheetId="13" hidden="1">#REF!</definedName>
    <definedName name="BExKFOSK5DJ151C4E8544UWMYTOC" localSheetId="14" hidden="1">#REF!</definedName>
    <definedName name="BExKFOSK5DJ151C4E8544UWMYTOC" localSheetId="15" hidden="1">#REF!</definedName>
    <definedName name="BExKFOSK5DJ151C4E8544UWMYTOC" hidden="1">#REF!</definedName>
    <definedName name="BExKFWL3DE1V1VOVHAFYBE85QUB7" localSheetId="20" hidden="1">#REF!</definedName>
    <definedName name="BExKFWL3DE1V1VOVHAFYBE85QUB7" localSheetId="18" hidden="1">#REF!</definedName>
    <definedName name="BExKFWL3DE1V1VOVHAFYBE85QUB7" localSheetId="13" hidden="1">#REF!</definedName>
    <definedName name="BExKFWL3DE1V1VOVHAFYBE85QUB7" localSheetId="14" hidden="1">#REF!</definedName>
    <definedName name="BExKFWL3DE1V1VOVHAFYBE85QUB7" localSheetId="15" hidden="1">#REF!</definedName>
    <definedName name="BExKFWL3DE1V1VOVHAFYBE85QUB7" hidden="1">#REF!</definedName>
    <definedName name="BExKFXS9NDEWPZDVGLTMOM3CFO7N" localSheetId="20" hidden="1">#REF!</definedName>
    <definedName name="BExKFXS9NDEWPZDVGLTMOM3CFO7N" localSheetId="18" hidden="1">#REF!</definedName>
    <definedName name="BExKFXS9NDEWPZDVGLTMOM3CFO7N" localSheetId="13" hidden="1">#REF!</definedName>
    <definedName name="BExKFXS9NDEWPZDVGLTMOM3CFO7N" localSheetId="14" hidden="1">#REF!</definedName>
    <definedName name="BExKFXS9NDEWPZDVGLTMOM3CFO7N" localSheetId="15" hidden="1">#REF!</definedName>
    <definedName name="BExKFXS9NDEWPZDVGLTMOM3CFO7N" hidden="1">#REF!</definedName>
    <definedName name="BExKFYJC4EVEV54F82K6VKP7Q3OU" localSheetId="20" hidden="1">#REF!</definedName>
    <definedName name="BExKFYJC4EVEV54F82K6VKP7Q3OU" localSheetId="18" hidden="1">#REF!</definedName>
    <definedName name="BExKFYJC4EVEV54F82K6VKP7Q3OU" localSheetId="13" hidden="1">#REF!</definedName>
    <definedName name="BExKFYJC4EVEV54F82K6VKP7Q3OU" localSheetId="14" hidden="1">#REF!</definedName>
    <definedName name="BExKFYJC4EVEV54F82K6VKP7Q3OU" localSheetId="15" hidden="1">#REF!</definedName>
    <definedName name="BExKFYJC4EVEV54F82K6VKP7Q3OU" hidden="1">#REF!</definedName>
    <definedName name="BExKG4IYHBKQQ8J8FN10GB2IKO33" localSheetId="20" hidden="1">#REF!</definedName>
    <definedName name="BExKG4IYHBKQQ8J8FN10GB2IKO33" localSheetId="18" hidden="1">#REF!</definedName>
    <definedName name="BExKG4IYHBKQQ8J8FN10GB2IKO33" localSheetId="13" hidden="1">#REF!</definedName>
    <definedName name="BExKG4IYHBKQQ8J8FN10GB2IKO33" localSheetId="14" hidden="1">#REF!</definedName>
    <definedName name="BExKG4IYHBKQQ8J8FN10GB2IKO33" localSheetId="15" hidden="1">#REF!</definedName>
    <definedName name="BExKG4IYHBKQQ8J8FN10GB2IKO33" hidden="1">#REF!</definedName>
    <definedName name="BExKGBVDO2JNJUFOFQMF0RJG03ZK" localSheetId="20" hidden="1">#REF!</definedName>
    <definedName name="BExKGBVDO2JNJUFOFQMF0RJG03ZK" localSheetId="18" hidden="1">#REF!</definedName>
    <definedName name="BExKGBVDO2JNJUFOFQMF0RJG03ZK" localSheetId="13" hidden="1">#REF!</definedName>
    <definedName name="BExKGBVDO2JNJUFOFQMF0RJG03ZK" localSheetId="14" hidden="1">#REF!</definedName>
    <definedName name="BExKGBVDO2JNJUFOFQMF0RJG03ZK" localSheetId="15" hidden="1">#REF!</definedName>
    <definedName name="BExKGBVDO2JNJUFOFQMF0RJG03ZK" hidden="1">#REF!</definedName>
    <definedName name="BExKGF0L44S78D33WMQ1A75TRKB9" localSheetId="20" hidden="1">#REF!</definedName>
    <definedName name="BExKGF0L44S78D33WMQ1A75TRKB9" localSheetId="18" hidden="1">#REF!</definedName>
    <definedName name="BExKGF0L44S78D33WMQ1A75TRKB9" localSheetId="13" hidden="1">#REF!</definedName>
    <definedName name="BExKGF0L44S78D33WMQ1A75TRKB9" localSheetId="14" hidden="1">#REF!</definedName>
    <definedName name="BExKGF0L44S78D33WMQ1A75TRKB9" localSheetId="15" hidden="1">#REF!</definedName>
    <definedName name="BExKGF0L44S78D33WMQ1A75TRKB9" hidden="1">#REF!</definedName>
    <definedName name="BExKGFRN31B3G20LMQ4LRF879J68" localSheetId="20" hidden="1">#REF!</definedName>
    <definedName name="BExKGFRN31B3G20LMQ4LRF879J68" localSheetId="18" hidden="1">#REF!</definedName>
    <definedName name="BExKGFRN31B3G20LMQ4LRF879J68" localSheetId="13" hidden="1">#REF!</definedName>
    <definedName name="BExKGFRN31B3G20LMQ4LRF879J68" localSheetId="14" hidden="1">#REF!</definedName>
    <definedName name="BExKGFRN31B3G20LMQ4LRF879J68" localSheetId="15" hidden="1">#REF!</definedName>
    <definedName name="BExKGFRN31B3G20LMQ4LRF879J68" hidden="1">#REF!</definedName>
    <definedName name="BExKGJD3U3ADZILP20U3EURP0UQP" localSheetId="20" hidden="1">#REF!</definedName>
    <definedName name="BExKGJD3U3ADZILP20U3EURP0UQP" localSheetId="18" hidden="1">#REF!</definedName>
    <definedName name="BExKGJD3U3ADZILP20U3EURP0UQP" localSheetId="13" hidden="1">#REF!</definedName>
    <definedName name="BExKGJD3U3ADZILP20U3EURP0UQP" localSheetId="14" hidden="1">#REF!</definedName>
    <definedName name="BExKGJD3U3ADZILP20U3EURP0UQP" localSheetId="15" hidden="1">#REF!</definedName>
    <definedName name="BExKGJD3U3ADZILP20U3EURP0UQP" hidden="1">#REF!</definedName>
    <definedName name="BExKGNK5YGKP0YHHTAAOV17Z9EIM" localSheetId="20" hidden="1">#REF!</definedName>
    <definedName name="BExKGNK5YGKP0YHHTAAOV17Z9EIM" localSheetId="18" hidden="1">#REF!</definedName>
    <definedName name="BExKGNK5YGKP0YHHTAAOV17Z9EIM" localSheetId="13" hidden="1">#REF!</definedName>
    <definedName name="BExKGNK5YGKP0YHHTAAOV17Z9EIM" localSheetId="14" hidden="1">#REF!</definedName>
    <definedName name="BExKGNK5YGKP0YHHTAAOV17Z9EIM" localSheetId="15" hidden="1">#REF!</definedName>
    <definedName name="BExKGNK5YGKP0YHHTAAOV17Z9EIM" hidden="1">#REF!</definedName>
    <definedName name="BExKGQ3T3TWGZUSNVWJE1XWXHGRQ" localSheetId="20" hidden="1">#REF!</definedName>
    <definedName name="BExKGQ3T3TWGZUSNVWJE1XWXHGRQ" localSheetId="18" hidden="1">#REF!</definedName>
    <definedName name="BExKGQ3T3TWGZUSNVWJE1XWXHGRQ" localSheetId="13" hidden="1">#REF!</definedName>
    <definedName name="BExKGQ3T3TWGZUSNVWJE1XWXHGRQ" localSheetId="14" hidden="1">#REF!</definedName>
    <definedName name="BExKGQ3T3TWGZUSNVWJE1XWXHGRQ" localSheetId="15" hidden="1">#REF!</definedName>
    <definedName name="BExKGQ3T3TWGZUSNVWJE1XWXHGRQ" hidden="1">#REF!</definedName>
    <definedName name="BExKGV77YH9YXIQTRKK2331QGYKF" localSheetId="20" hidden="1">#REF!</definedName>
    <definedName name="BExKGV77YH9YXIQTRKK2331QGYKF" localSheetId="18" hidden="1">#REF!</definedName>
    <definedName name="BExKGV77YH9YXIQTRKK2331QGYKF" localSheetId="13" hidden="1">#REF!</definedName>
    <definedName name="BExKGV77YH9YXIQTRKK2331QGYKF" localSheetId="14" hidden="1">#REF!</definedName>
    <definedName name="BExKGV77YH9YXIQTRKK2331QGYKF" localSheetId="15" hidden="1">#REF!</definedName>
    <definedName name="BExKGV77YH9YXIQTRKK2331QGYKF" hidden="1">#REF!</definedName>
    <definedName name="BExKH3FTZ5VGTB86W9M4AB39R0G8" localSheetId="20" hidden="1">#REF!</definedName>
    <definedName name="BExKH3FTZ5VGTB86W9M4AB39R0G8" localSheetId="18" hidden="1">#REF!</definedName>
    <definedName name="BExKH3FTZ5VGTB86W9M4AB39R0G8" localSheetId="13" hidden="1">#REF!</definedName>
    <definedName name="BExKH3FTZ5VGTB86W9M4AB39R0G8" localSheetId="14" hidden="1">#REF!</definedName>
    <definedName name="BExKH3FTZ5VGTB86W9M4AB39R0G8" localSheetId="15" hidden="1">#REF!</definedName>
    <definedName name="BExKH3FTZ5VGTB86W9M4AB39R0G8" hidden="1">#REF!</definedName>
    <definedName name="BExKH3FV5U5O6XZM7STS3NZKQFGJ" localSheetId="20" hidden="1">#REF!</definedName>
    <definedName name="BExKH3FV5U5O6XZM7STS3NZKQFGJ" localSheetId="18" hidden="1">#REF!</definedName>
    <definedName name="BExKH3FV5U5O6XZM7STS3NZKQFGJ" localSheetId="13" hidden="1">#REF!</definedName>
    <definedName name="BExKH3FV5U5O6XZM7STS3NZKQFGJ" localSheetId="14" hidden="1">#REF!</definedName>
    <definedName name="BExKH3FV5U5O6XZM7STS3NZKQFGJ" localSheetId="15" hidden="1">#REF!</definedName>
    <definedName name="BExKH3FV5U5O6XZM7STS3NZKQFGJ" hidden="1">#REF!</definedName>
    <definedName name="BExKH3W5435VN8DZ68OCKI93SEO4" localSheetId="20" hidden="1">#REF!</definedName>
    <definedName name="BExKH3W5435VN8DZ68OCKI93SEO4" localSheetId="18" hidden="1">#REF!</definedName>
    <definedName name="BExKH3W5435VN8DZ68OCKI93SEO4" localSheetId="13" hidden="1">#REF!</definedName>
    <definedName name="BExKH3W5435VN8DZ68OCKI93SEO4" localSheetId="14" hidden="1">#REF!</definedName>
    <definedName name="BExKH3W5435VN8DZ68OCKI93SEO4" localSheetId="15" hidden="1">#REF!</definedName>
    <definedName name="BExKH3W5435VN8DZ68OCKI93SEO4" hidden="1">#REF!</definedName>
    <definedName name="BExKH9L4L5ZUAA98QAZ7DB7YH4QE" localSheetId="20" hidden="1">#REF!</definedName>
    <definedName name="BExKH9L4L5ZUAA98QAZ7DB7YH4QE" localSheetId="18" hidden="1">#REF!</definedName>
    <definedName name="BExKH9L4L5ZUAA98QAZ7DB7YH4QE" localSheetId="13" hidden="1">#REF!</definedName>
    <definedName name="BExKH9L4L5ZUAA98QAZ7DB7YH4QE" localSheetId="14" hidden="1">#REF!</definedName>
    <definedName name="BExKH9L4L5ZUAA98QAZ7DB7YH4QE" localSheetId="15" hidden="1">#REF!</definedName>
    <definedName name="BExKH9L4L5ZUAA98QAZ7DB7YH4QE" hidden="1">#REF!</definedName>
    <definedName name="BExKHAMUH8NR3HRV0V6FHJE3ROLN" localSheetId="20" hidden="1">#REF!</definedName>
    <definedName name="BExKHAMUH8NR3HRV0V6FHJE3ROLN" localSheetId="18" hidden="1">#REF!</definedName>
    <definedName name="BExKHAMUH8NR3HRV0V6FHJE3ROLN" localSheetId="13" hidden="1">#REF!</definedName>
    <definedName name="BExKHAMUH8NR3HRV0V6FHJE3ROLN" localSheetId="14" hidden="1">#REF!</definedName>
    <definedName name="BExKHAMUH8NR3HRV0V6FHJE3ROLN" localSheetId="15" hidden="1">#REF!</definedName>
    <definedName name="BExKHAMUH8NR3HRV0V6FHJE3ROLN" hidden="1">#REF!</definedName>
    <definedName name="BExKHCFKOWFHO2WW0N7Y5XDXEWAO" localSheetId="20" hidden="1">#REF!</definedName>
    <definedName name="BExKHCFKOWFHO2WW0N7Y5XDXEWAO" localSheetId="18" hidden="1">#REF!</definedName>
    <definedName name="BExKHCFKOWFHO2WW0N7Y5XDXEWAO" localSheetId="13" hidden="1">#REF!</definedName>
    <definedName name="BExKHCFKOWFHO2WW0N7Y5XDXEWAO" localSheetId="14" hidden="1">#REF!</definedName>
    <definedName name="BExKHCFKOWFHO2WW0N7Y5XDXEWAO" localSheetId="15" hidden="1">#REF!</definedName>
    <definedName name="BExKHCFKOWFHO2WW0N7Y5XDXEWAO" hidden="1">#REF!</definedName>
    <definedName name="BExKHIVLONZ46HLMR50DEXKEUNEP" localSheetId="20" hidden="1">#REF!</definedName>
    <definedName name="BExKHIVLONZ46HLMR50DEXKEUNEP" localSheetId="18" hidden="1">#REF!</definedName>
    <definedName name="BExKHIVLONZ46HLMR50DEXKEUNEP" localSheetId="13" hidden="1">#REF!</definedName>
    <definedName name="BExKHIVLONZ46HLMR50DEXKEUNEP" localSheetId="14" hidden="1">#REF!</definedName>
    <definedName name="BExKHIVLONZ46HLMR50DEXKEUNEP" localSheetId="15" hidden="1">#REF!</definedName>
    <definedName name="BExKHIVLONZ46HLMR50DEXKEUNEP" hidden="1">#REF!</definedName>
    <definedName name="BExKHPM9XA0ADDK7TUR0N38EXWEP" localSheetId="20" hidden="1">#REF!</definedName>
    <definedName name="BExKHPM9XA0ADDK7TUR0N38EXWEP" localSheetId="18" hidden="1">#REF!</definedName>
    <definedName name="BExKHPM9XA0ADDK7TUR0N38EXWEP" localSheetId="13" hidden="1">#REF!</definedName>
    <definedName name="BExKHPM9XA0ADDK7TUR0N38EXWEP" localSheetId="14" hidden="1">#REF!</definedName>
    <definedName name="BExKHPM9XA0ADDK7TUR0N38EXWEP" localSheetId="15" hidden="1">#REF!</definedName>
    <definedName name="BExKHPM9XA0ADDK7TUR0N38EXWEP" hidden="1">#REF!</definedName>
    <definedName name="BExKHQYXEM47TMIQRQVHE4T5LT8K" localSheetId="20" hidden="1">#REF!</definedName>
    <definedName name="BExKHQYXEM47TMIQRQVHE4T5LT8K" localSheetId="18" hidden="1">#REF!</definedName>
    <definedName name="BExKHQYXEM47TMIQRQVHE4T5LT8K" localSheetId="13" hidden="1">#REF!</definedName>
    <definedName name="BExKHQYXEM47TMIQRQVHE4T5LT8K" localSheetId="14" hidden="1">#REF!</definedName>
    <definedName name="BExKHQYXEM47TMIQRQVHE4T5LT8K" localSheetId="15" hidden="1">#REF!</definedName>
    <definedName name="BExKHQYXEM47TMIQRQVHE4T5LT8K" hidden="1">#REF!</definedName>
    <definedName name="BExKI4076KXCDE5KXL79KT36OKLO" localSheetId="20" hidden="1">#REF!</definedName>
    <definedName name="BExKI4076KXCDE5KXL79KT36OKLO" localSheetId="18" hidden="1">#REF!</definedName>
    <definedName name="BExKI4076KXCDE5KXL79KT36OKLO" localSheetId="13" hidden="1">#REF!</definedName>
    <definedName name="BExKI4076KXCDE5KXL79KT36OKLO" localSheetId="14" hidden="1">#REF!</definedName>
    <definedName name="BExKI4076KXCDE5KXL79KT36OKLO" localSheetId="15" hidden="1">#REF!</definedName>
    <definedName name="BExKI4076KXCDE5KXL79KT36OKLO" hidden="1">#REF!</definedName>
    <definedName name="BExKI7AUWXBP1WBLFRIYSNQZDWCY" localSheetId="20" hidden="1">#REF!</definedName>
    <definedName name="BExKI7AUWXBP1WBLFRIYSNQZDWCY" localSheetId="18" hidden="1">#REF!</definedName>
    <definedName name="BExKI7AUWXBP1WBLFRIYSNQZDWCY" localSheetId="13" hidden="1">#REF!</definedName>
    <definedName name="BExKI7AUWXBP1WBLFRIYSNQZDWCY" localSheetId="14" hidden="1">#REF!</definedName>
    <definedName name="BExKI7AUWXBP1WBLFRIYSNQZDWCY" localSheetId="15" hidden="1">#REF!</definedName>
    <definedName name="BExKI7AUWXBP1WBLFRIYSNQZDWCY" hidden="1">#REF!</definedName>
    <definedName name="BExKI7LO70WYISR7Q0Y1ZDWO9M3B" localSheetId="20" hidden="1">#REF!</definedName>
    <definedName name="BExKI7LO70WYISR7Q0Y1ZDWO9M3B" localSheetId="18" hidden="1">#REF!</definedName>
    <definedName name="BExKI7LO70WYISR7Q0Y1ZDWO9M3B" localSheetId="13" hidden="1">#REF!</definedName>
    <definedName name="BExKI7LO70WYISR7Q0Y1ZDWO9M3B" localSheetId="14" hidden="1">#REF!</definedName>
    <definedName name="BExKI7LO70WYISR7Q0Y1ZDWO9M3B" localSheetId="15" hidden="1">#REF!</definedName>
    <definedName name="BExKI7LO70WYISR7Q0Y1ZDWO9M3B" hidden="1">#REF!</definedName>
    <definedName name="BExKIF3EIT434ZQKMDXUBJCRLMK8" localSheetId="20" hidden="1">#REF!</definedName>
    <definedName name="BExKIF3EIT434ZQKMDXUBJCRLMK8" localSheetId="18" hidden="1">#REF!</definedName>
    <definedName name="BExKIF3EIT434ZQKMDXUBJCRLMK8" localSheetId="13" hidden="1">#REF!</definedName>
    <definedName name="BExKIF3EIT434ZQKMDXUBJCRLMK8" localSheetId="14" hidden="1">#REF!</definedName>
    <definedName name="BExKIF3EIT434ZQKMDXUBJCRLMK8" localSheetId="15" hidden="1">#REF!</definedName>
    <definedName name="BExKIF3EIT434ZQKMDXUBJCRLMK8" hidden="1">#REF!</definedName>
    <definedName name="BExKIGQV6TXIZG039HBOJU62WP2U" localSheetId="20" hidden="1">#REF!</definedName>
    <definedName name="BExKIGQV6TXIZG039HBOJU62WP2U" localSheetId="18" hidden="1">#REF!</definedName>
    <definedName name="BExKIGQV6TXIZG039HBOJU62WP2U" localSheetId="13" hidden="1">#REF!</definedName>
    <definedName name="BExKIGQV6TXIZG039HBOJU62WP2U" localSheetId="14" hidden="1">#REF!</definedName>
    <definedName name="BExKIGQV6TXIZG039HBOJU62WP2U" localSheetId="15" hidden="1">#REF!</definedName>
    <definedName name="BExKIGQV6TXIZG039HBOJU62WP2U" hidden="1">#REF!</definedName>
    <definedName name="BExKILE008SF3KTAN8WML3XKI1NZ" localSheetId="20" hidden="1">#REF!</definedName>
    <definedName name="BExKILE008SF3KTAN8WML3XKI1NZ" localSheetId="18" hidden="1">#REF!</definedName>
    <definedName name="BExKILE008SF3KTAN8WML3XKI1NZ" localSheetId="13" hidden="1">#REF!</definedName>
    <definedName name="BExKILE008SF3KTAN8WML3XKI1NZ" localSheetId="14" hidden="1">#REF!</definedName>
    <definedName name="BExKILE008SF3KTAN8WML3XKI1NZ" localSheetId="15" hidden="1">#REF!</definedName>
    <definedName name="BExKILE008SF3KTAN8WML3XKI1NZ" hidden="1">#REF!</definedName>
    <definedName name="BExKINSBB6RS7I489QHMCOMU4Z2X" localSheetId="20" hidden="1">#REF!</definedName>
    <definedName name="BExKINSBB6RS7I489QHMCOMU4Z2X" localSheetId="18" hidden="1">#REF!</definedName>
    <definedName name="BExKINSBB6RS7I489QHMCOMU4Z2X" localSheetId="13" hidden="1">#REF!</definedName>
    <definedName name="BExKINSBB6RS7I489QHMCOMU4Z2X" localSheetId="14" hidden="1">#REF!</definedName>
    <definedName name="BExKINSBB6RS7I489QHMCOMU4Z2X" localSheetId="15" hidden="1">#REF!</definedName>
    <definedName name="BExKINSBB6RS7I489QHMCOMU4Z2X" hidden="1">#REF!</definedName>
    <definedName name="BExKINXMPEA03CETGL1VOW1XRJIR" localSheetId="20" hidden="1">#REF!</definedName>
    <definedName name="BExKINXMPEA03CETGL1VOW1XRJIR" localSheetId="18" hidden="1">#REF!</definedName>
    <definedName name="BExKINXMPEA03CETGL1VOW1XRJIR" localSheetId="13" hidden="1">#REF!</definedName>
    <definedName name="BExKINXMPEA03CETGL1VOW1XRJIR" localSheetId="14" hidden="1">#REF!</definedName>
    <definedName name="BExKINXMPEA03CETGL1VOW1XRJIR" localSheetId="15" hidden="1">#REF!</definedName>
    <definedName name="BExKINXMPEA03CETGL1VOW1XRJIR" hidden="1">#REF!</definedName>
    <definedName name="BExKITBU5LXLZYDJS3D3BAVWEY3U" localSheetId="20" hidden="1">#REF!</definedName>
    <definedName name="BExKITBU5LXLZYDJS3D3BAVWEY3U" localSheetId="18" hidden="1">#REF!</definedName>
    <definedName name="BExKITBU5LXLZYDJS3D3BAVWEY3U" localSheetId="13" hidden="1">#REF!</definedName>
    <definedName name="BExKITBU5LXLZYDJS3D3BAVWEY3U" localSheetId="14" hidden="1">#REF!</definedName>
    <definedName name="BExKITBU5LXLZYDJS3D3BAVWEY3U" localSheetId="15" hidden="1">#REF!</definedName>
    <definedName name="BExKITBU5LXLZYDJS3D3BAVWEY3U" hidden="1">#REF!</definedName>
    <definedName name="BExKIU87ZKSOC2DYZWFK6SAK9I8E" localSheetId="20" hidden="1">#REF!</definedName>
    <definedName name="BExKIU87ZKSOC2DYZWFK6SAK9I8E" localSheetId="18" hidden="1">#REF!</definedName>
    <definedName name="BExKIU87ZKSOC2DYZWFK6SAK9I8E" localSheetId="13" hidden="1">#REF!</definedName>
    <definedName name="BExKIU87ZKSOC2DYZWFK6SAK9I8E" localSheetId="14" hidden="1">#REF!</definedName>
    <definedName name="BExKIU87ZKSOC2DYZWFK6SAK9I8E" localSheetId="15" hidden="1">#REF!</definedName>
    <definedName name="BExKIU87ZKSOC2DYZWFK6SAK9I8E" hidden="1">#REF!</definedName>
    <definedName name="BExKJ449HLYX2DJ9UF0H9GTPSQ73" localSheetId="20" hidden="1">#REF!</definedName>
    <definedName name="BExKJ449HLYX2DJ9UF0H9GTPSQ73" localSheetId="18" hidden="1">#REF!</definedName>
    <definedName name="BExKJ449HLYX2DJ9UF0H9GTPSQ73" localSheetId="13" hidden="1">#REF!</definedName>
    <definedName name="BExKJ449HLYX2DJ9UF0H9GTPSQ73" localSheetId="14" hidden="1">#REF!</definedName>
    <definedName name="BExKJ449HLYX2DJ9UF0H9GTPSQ73" localSheetId="15" hidden="1">#REF!</definedName>
    <definedName name="BExKJ449HLYX2DJ9UF0H9GTPSQ73" hidden="1">#REF!</definedName>
    <definedName name="BExKJ5649R9IC0GKQD6QI2G7C99Q" localSheetId="20" hidden="1">#REF!</definedName>
    <definedName name="BExKJ5649R9IC0GKQD6QI2G7C99Q" localSheetId="18" hidden="1">#REF!</definedName>
    <definedName name="BExKJ5649R9IC0GKQD6QI2G7C99Q" localSheetId="13" hidden="1">#REF!</definedName>
    <definedName name="BExKJ5649R9IC0GKQD6QI2G7C99Q" localSheetId="14" hidden="1">#REF!</definedName>
    <definedName name="BExKJ5649R9IC0GKQD6QI2G7C99Q" localSheetId="15" hidden="1">#REF!</definedName>
    <definedName name="BExKJ5649R9IC0GKQD6QI2G7C99Q" hidden="1">#REF!</definedName>
    <definedName name="BExKJEB4FXIMV2AAE9S3FCGRK1R0" localSheetId="20" hidden="1">#REF!</definedName>
    <definedName name="BExKJEB4FXIMV2AAE9S3FCGRK1R0" localSheetId="18" hidden="1">#REF!</definedName>
    <definedName name="BExKJEB4FXIMV2AAE9S3FCGRK1R0" localSheetId="13" hidden="1">#REF!</definedName>
    <definedName name="BExKJEB4FXIMV2AAE9S3FCGRK1R0" localSheetId="14" hidden="1">#REF!</definedName>
    <definedName name="BExKJEB4FXIMV2AAE9S3FCGRK1R0" localSheetId="15" hidden="1">#REF!</definedName>
    <definedName name="BExKJEB4FXIMV2AAE9S3FCGRK1R0" hidden="1">#REF!</definedName>
    <definedName name="BExKJELX2RUC8UEC56IZPYYZXHA7" localSheetId="20" hidden="1">#REF!</definedName>
    <definedName name="BExKJELX2RUC8UEC56IZPYYZXHA7" localSheetId="18" hidden="1">#REF!</definedName>
    <definedName name="BExKJELX2RUC8UEC56IZPYYZXHA7" localSheetId="13" hidden="1">#REF!</definedName>
    <definedName name="BExKJELX2RUC8UEC56IZPYYZXHA7" localSheetId="14" hidden="1">#REF!</definedName>
    <definedName name="BExKJELX2RUC8UEC56IZPYYZXHA7" localSheetId="15" hidden="1">#REF!</definedName>
    <definedName name="BExKJELX2RUC8UEC56IZPYYZXHA7" hidden="1">#REF!</definedName>
    <definedName name="BExKJI7CV9I6ILFIZ3SVO4DGK64J" localSheetId="20" hidden="1">#REF!</definedName>
    <definedName name="BExKJI7CV9I6ILFIZ3SVO4DGK64J" localSheetId="18" hidden="1">#REF!</definedName>
    <definedName name="BExKJI7CV9I6ILFIZ3SVO4DGK64J" localSheetId="13" hidden="1">#REF!</definedName>
    <definedName name="BExKJI7CV9I6ILFIZ3SVO4DGK64J" localSheetId="14" hidden="1">#REF!</definedName>
    <definedName name="BExKJI7CV9I6ILFIZ3SVO4DGK64J" localSheetId="15" hidden="1">#REF!</definedName>
    <definedName name="BExKJI7CV9I6ILFIZ3SVO4DGK64J" hidden="1">#REF!</definedName>
    <definedName name="BExKJINMXS61G2TZEXCJAWVV4F57" localSheetId="20" hidden="1">#REF!</definedName>
    <definedName name="BExKJINMXS61G2TZEXCJAWVV4F57" localSheetId="18" hidden="1">#REF!</definedName>
    <definedName name="BExKJINMXS61G2TZEXCJAWVV4F57" localSheetId="13" hidden="1">#REF!</definedName>
    <definedName name="BExKJINMXS61G2TZEXCJAWVV4F57" localSheetId="14" hidden="1">#REF!</definedName>
    <definedName name="BExKJINMXS61G2TZEXCJAWVV4F57" localSheetId="15" hidden="1">#REF!</definedName>
    <definedName name="BExKJINMXS61G2TZEXCJAWVV4F57" hidden="1">#REF!</definedName>
    <definedName name="BExKJK5ME8KB7HA0180L7OUZDDGV" localSheetId="20" hidden="1">#REF!</definedName>
    <definedName name="BExKJK5ME8KB7HA0180L7OUZDDGV" localSheetId="18" hidden="1">#REF!</definedName>
    <definedName name="BExKJK5ME8KB7HA0180L7OUZDDGV" localSheetId="13" hidden="1">#REF!</definedName>
    <definedName name="BExKJK5ME8KB7HA0180L7OUZDDGV" localSheetId="14" hidden="1">#REF!</definedName>
    <definedName name="BExKJK5ME8KB7HA0180L7OUZDDGV" localSheetId="15" hidden="1">#REF!</definedName>
    <definedName name="BExKJK5ME8KB7HA0180L7OUZDDGV" hidden="1">#REF!</definedName>
    <definedName name="BExKJLY652HI5GNEEWQXOB08K2C1" localSheetId="20" hidden="1">#REF!</definedName>
    <definedName name="BExKJLY652HI5GNEEWQXOB08K2C1" localSheetId="18" hidden="1">#REF!</definedName>
    <definedName name="BExKJLY652HI5GNEEWQXOB08K2C1" localSheetId="13" hidden="1">#REF!</definedName>
    <definedName name="BExKJLY652HI5GNEEWQXOB08K2C1" localSheetId="14" hidden="1">#REF!</definedName>
    <definedName name="BExKJLY652HI5GNEEWQXOB08K2C1" localSheetId="15" hidden="1">#REF!</definedName>
    <definedName name="BExKJLY652HI5GNEEWQXOB08K2C1" hidden="1">#REF!</definedName>
    <definedName name="BExKJN5IF0VMDILJ5K8ZENF2QYV1" localSheetId="20" hidden="1">#REF!</definedName>
    <definedName name="BExKJN5IF0VMDILJ5K8ZENF2QYV1" localSheetId="18" hidden="1">#REF!</definedName>
    <definedName name="BExKJN5IF0VMDILJ5K8ZENF2QYV1" localSheetId="13" hidden="1">#REF!</definedName>
    <definedName name="BExKJN5IF0VMDILJ5K8ZENF2QYV1" localSheetId="14" hidden="1">#REF!</definedName>
    <definedName name="BExKJN5IF0VMDILJ5K8ZENF2QYV1" localSheetId="15" hidden="1">#REF!</definedName>
    <definedName name="BExKJN5IF0VMDILJ5K8ZENF2QYV1" hidden="1">#REF!</definedName>
    <definedName name="BExKJUSJPFUIK20FTVAFJWR2OUYX" localSheetId="20" hidden="1">#REF!</definedName>
    <definedName name="BExKJUSJPFUIK20FTVAFJWR2OUYX" localSheetId="18" hidden="1">#REF!</definedName>
    <definedName name="BExKJUSJPFUIK20FTVAFJWR2OUYX" localSheetId="13" hidden="1">#REF!</definedName>
    <definedName name="BExKJUSJPFUIK20FTVAFJWR2OUYX" localSheetId="14" hidden="1">#REF!</definedName>
    <definedName name="BExKJUSJPFUIK20FTVAFJWR2OUYX" localSheetId="15" hidden="1">#REF!</definedName>
    <definedName name="BExKJUSJPFUIK20FTVAFJWR2OUYX" hidden="1">#REF!</definedName>
    <definedName name="BExKJXHNZTE5OMRQ1KTVM1DIQE9I" localSheetId="20" hidden="1">#REF!</definedName>
    <definedName name="BExKJXHNZTE5OMRQ1KTVM1DIQE9I" localSheetId="18" hidden="1">#REF!</definedName>
    <definedName name="BExKJXHNZTE5OMRQ1KTVM1DIQE9I" localSheetId="13" hidden="1">#REF!</definedName>
    <definedName name="BExKJXHNZTE5OMRQ1KTVM1DIQE9I" localSheetId="14" hidden="1">#REF!</definedName>
    <definedName name="BExKJXHNZTE5OMRQ1KTVM1DIQE9I" localSheetId="15" hidden="1">#REF!</definedName>
    <definedName name="BExKJXHNZTE5OMRQ1KTVM1DIQE9I" hidden="1">#REF!</definedName>
    <definedName name="BExKK8VP5RS3D0UXZVKA37C4SYBP" localSheetId="20" hidden="1">#REF!</definedName>
    <definedName name="BExKK8VP5RS3D0UXZVKA37C4SYBP" localSheetId="18" hidden="1">#REF!</definedName>
    <definedName name="BExKK8VP5RS3D0UXZVKA37C4SYBP" localSheetId="13" hidden="1">#REF!</definedName>
    <definedName name="BExKK8VP5RS3D0UXZVKA37C4SYBP" localSheetId="14" hidden="1">#REF!</definedName>
    <definedName name="BExKK8VP5RS3D0UXZVKA37C4SYBP" localSheetId="15" hidden="1">#REF!</definedName>
    <definedName name="BExKK8VP5RS3D0UXZVKA37C4SYBP" hidden="1">#REF!</definedName>
    <definedName name="BExKKIM9NPF6B3SPMPIQB27HQME4" localSheetId="20" hidden="1">#REF!</definedName>
    <definedName name="BExKKIM9NPF6B3SPMPIQB27HQME4" localSheetId="18" hidden="1">#REF!</definedName>
    <definedName name="BExKKIM9NPF6B3SPMPIQB27HQME4" localSheetId="13" hidden="1">#REF!</definedName>
    <definedName name="BExKKIM9NPF6B3SPMPIQB27HQME4" localSheetId="14" hidden="1">#REF!</definedName>
    <definedName name="BExKKIM9NPF6B3SPMPIQB27HQME4" localSheetId="15" hidden="1">#REF!</definedName>
    <definedName name="BExKKIM9NPF6B3SPMPIQB27HQME4" hidden="1">#REF!</definedName>
    <definedName name="BExKKIX1BCBQ4R3K41QD8NTV0OV0" localSheetId="20" hidden="1">#REF!</definedName>
    <definedName name="BExKKIX1BCBQ4R3K41QD8NTV0OV0" localSheetId="18" hidden="1">#REF!</definedName>
    <definedName name="BExKKIX1BCBQ4R3K41QD8NTV0OV0" localSheetId="13" hidden="1">#REF!</definedName>
    <definedName name="BExKKIX1BCBQ4R3K41QD8NTV0OV0" localSheetId="14" hidden="1">#REF!</definedName>
    <definedName name="BExKKIX1BCBQ4R3K41QD8NTV0OV0" localSheetId="15" hidden="1">#REF!</definedName>
    <definedName name="BExKKIX1BCBQ4R3K41QD8NTV0OV0" hidden="1">#REF!</definedName>
    <definedName name="BExKKJ2IHMOO66DQ0V2YABR4GV05" localSheetId="20" hidden="1">#REF!</definedName>
    <definedName name="BExKKJ2IHMOO66DQ0V2YABR4GV05" localSheetId="18" hidden="1">#REF!</definedName>
    <definedName name="BExKKJ2IHMOO66DQ0V2YABR4GV05" localSheetId="13" hidden="1">#REF!</definedName>
    <definedName name="BExKKJ2IHMOO66DQ0V2YABR4GV05" localSheetId="14" hidden="1">#REF!</definedName>
    <definedName name="BExKKJ2IHMOO66DQ0V2YABR4GV05" localSheetId="15" hidden="1">#REF!</definedName>
    <definedName name="BExKKJ2IHMOO66DQ0V2YABR4GV05" hidden="1">#REF!</definedName>
    <definedName name="BExKKQ3ZWADYV03YHMXDOAMU90EB" localSheetId="20" hidden="1">#REF!</definedName>
    <definedName name="BExKKQ3ZWADYV03YHMXDOAMU90EB" localSheetId="18" hidden="1">#REF!</definedName>
    <definedName name="BExKKQ3ZWADYV03YHMXDOAMU90EB" localSheetId="13" hidden="1">#REF!</definedName>
    <definedName name="BExKKQ3ZWADYV03YHMXDOAMU90EB" localSheetId="14" hidden="1">#REF!</definedName>
    <definedName name="BExKKQ3ZWADYV03YHMXDOAMU90EB" localSheetId="15" hidden="1">#REF!</definedName>
    <definedName name="BExKKQ3ZWADYV03YHMXDOAMU90EB" hidden="1">#REF!</definedName>
    <definedName name="BExKKUGD2HMJWQEYZ8H3X1BMXFS9" localSheetId="20" hidden="1">#REF!</definedName>
    <definedName name="BExKKUGD2HMJWQEYZ8H3X1BMXFS9" localSheetId="18" hidden="1">#REF!</definedName>
    <definedName name="BExKKUGD2HMJWQEYZ8H3X1BMXFS9" localSheetId="13" hidden="1">#REF!</definedName>
    <definedName name="BExKKUGD2HMJWQEYZ8H3X1BMXFS9" localSheetId="14" hidden="1">#REF!</definedName>
    <definedName name="BExKKUGD2HMJWQEYZ8H3X1BMXFS9" localSheetId="15" hidden="1">#REF!</definedName>
    <definedName name="BExKKUGD2HMJWQEYZ8H3X1BMXFS9" hidden="1">#REF!</definedName>
    <definedName name="BExKKX05KCZZZPKOR1NE5A8RGVT4" localSheetId="20" hidden="1">#REF!</definedName>
    <definedName name="BExKKX05KCZZZPKOR1NE5A8RGVT4" localSheetId="18" hidden="1">#REF!</definedName>
    <definedName name="BExKKX05KCZZZPKOR1NE5A8RGVT4" localSheetId="13" hidden="1">#REF!</definedName>
    <definedName name="BExKKX05KCZZZPKOR1NE5A8RGVT4" localSheetId="14" hidden="1">#REF!</definedName>
    <definedName name="BExKKX05KCZZZPKOR1NE5A8RGVT4" localSheetId="15" hidden="1">#REF!</definedName>
    <definedName name="BExKKX05KCZZZPKOR1NE5A8RGVT4" hidden="1">#REF!</definedName>
    <definedName name="BExKL3QUCLQLECGZM555PRF8EN56" localSheetId="20" hidden="1">#REF!</definedName>
    <definedName name="BExKL3QUCLQLECGZM555PRF8EN56" localSheetId="18" hidden="1">#REF!</definedName>
    <definedName name="BExKL3QUCLQLECGZM555PRF8EN56" localSheetId="13" hidden="1">#REF!</definedName>
    <definedName name="BExKL3QUCLQLECGZM555PRF8EN56" localSheetId="14" hidden="1">#REF!</definedName>
    <definedName name="BExKL3QUCLQLECGZM555PRF8EN56" localSheetId="15" hidden="1">#REF!</definedName>
    <definedName name="BExKL3QUCLQLECGZM555PRF8EN56" hidden="1">#REF!</definedName>
    <definedName name="BExKL7CGLA62V9UQH9ZDEHIK8W4O" localSheetId="20" hidden="1">#REF!</definedName>
    <definedName name="BExKL7CGLA62V9UQH9ZDEHIK8W4O" localSheetId="18" hidden="1">#REF!</definedName>
    <definedName name="BExKL7CGLA62V9UQH9ZDEHIK8W4O" localSheetId="13" hidden="1">#REF!</definedName>
    <definedName name="BExKL7CGLA62V9UQH9ZDEHIK8W4O" localSheetId="14" hidden="1">#REF!</definedName>
    <definedName name="BExKL7CGLA62V9UQH9ZDEHIK8W4O" localSheetId="15" hidden="1">#REF!</definedName>
    <definedName name="BExKL7CGLA62V9UQH9ZDEHIK8W4O" hidden="1">#REF!</definedName>
    <definedName name="BExKLD6S9L66QYREYHBE5J44OK7X" localSheetId="20" hidden="1">#REF!</definedName>
    <definedName name="BExKLD6S9L66QYREYHBE5J44OK7X" localSheetId="18" hidden="1">#REF!</definedName>
    <definedName name="BExKLD6S9L66QYREYHBE5J44OK7X" localSheetId="13" hidden="1">#REF!</definedName>
    <definedName name="BExKLD6S9L66QYREYHBE5J44OK7X" localSheetId="14" hidden="1">#REF!</definedName>
    <definedName name="BExKLD6S9L66QYREYHBE5J44OK7X" localSheetId="15" hidden="1">#REF!</definedName>
    <definedName name="BExKLD6S9L66QYREYHBE5J44OK7X" hidden="1">#REF!</definedName>
    <definedName name="BExKLEZK32L28GYJWVO63BZ5E1JD" localSheetId="20" hidden="1">#REF!</definedName>
    <definedName name="BExKLEZK32L28GYJWVO63BZ5E1JD" localSheetId="18" hidden="1">#REF!</definedName>
    <definedName name="BExKLEZK32L28GYJWVO63BZ5E1JD" localSheetId="13" hidden="1">#REF!</definedName>
    <definedName name="BExKLEZK32L28GYJWVO63BZ5E1JD" localSheetId="14" hidden="1">#REF!</definedName>
    <definedName name="BExKLEZK32L28GYJWVO63BZ5E1JD" localSheetId="15" hidden="1">#REF!</definedName>
    <definedName name="BExKLEZK32L28GYJWVO63BZ5E1JD" hidden="1">#REF!</definedName>
    <definedName name="BExKLLKVVHT06LA55JB2FC871DC5" localSheetId="20" hidden="1">#REF!</definedName>
    <definedName name="BExKLLKVVHT06LA55JB2FC871DC5" localSheetId="18" hidden="1">#REF!</definedName>
    <definedName name="BExKLLKVVHT06LA55JB2FC871DC5" localSheetId="13" hidden="1">#REF!</definedName>
    <definedName name="BExKLLKVVHT06LA55JB2FC871DC5" localSheetId="14" hidden="1">#REF!</definedName>
    <definedName name="BExKLLKVVHT06LA55JB2FC871DC5" localSheetId="15" hidden="1">#REF!</definedName>
    <definedName name="BExKLLKVVHT06LA55JB2FC871DC5" hidden="1">#REF!</definedName>
    <definedName name="BExKMKNALVJRCZS69GFJA4M1J08O" localSheetId="20" hidden="1">#REF!</definedName>
    <definedName name="BExKMKNALVJRCZS69GFJA4M1J08O" localSheetId="18" hidden="1">#REF!</definedName>
    <definedName name="BExKMKNALVJRCZS69GFJA4M1J08O" localSheetId="13" hidden="1">#REF!</definedName>
    <definedName name="BExKMKNALVJRCZS69GFJA4M1J08O" localSheetId="14" hidden="1">#REF!</definedName>
    <definedName name="BExKMKNALVJRCZS69GFJA4M1J08O" localSheetId="15" hidden="1">#REF!</definedName>
    <definedName name="BExKMKNALVJRCZS69GFJA4M1J08O" hidden="1">#REF!</definedName>
    <definedName name="BExKMMFZIDRFNSBCWVADJ4S2JE52" localSheetId="20" hidden="1">#REF!</definedName>
    <definedName name="BExKMMFZIDRFNSBCWVADJ4S2JE52" localSheetId="18" hidden="1">#REF!</definedName>
    <definedName name="BExKMMFZIDRFNSBCWVADJ4S2JE52" localSheetId="13" hidden="1">#REF!</definedName>
    <definedName name="BExKMMFZIDRFNSBCWVADJ4S2JE52" localSheetId="14" hidden="1">#REF!</definedName>
    <definedName name="BExKMMFZIDRFNSBCWVADJ4S2JE52" localSheetId="15" hidden="1">#REF!</definedName>
    <definedName name="BExKMMFZIDRFNSBCWVADJ4S2JE52" hidden="1">#REF!</definedName>
    <definedName name="BExKMRZJS845FERFW6HUXLFAOMYD" localSheetId="20" hidden="1">#REF!</definedName>
    <definedName name="BExKMRZJS845FERFW6HUXLFAOMYD" localSheetId="18" hidden="1">#REF!</definedName>
    <definedName name="BExKMRZJS845FERFW6HUXLFAOMYD" localSheetId="13" hidden="1">#REF!</definedName>
    <definedName name="BExKMRZJS845FERFW6HUXLFAOMYD" localSheetId="14" hidden="1">#REF!</definedName>
    <definedName name="BExKMRZJS845FERFW6HUXLFAOMYD" localSheetId="15" hidden="1">#REF!</definedName>
    <definedName name="BExKMRZJS845FERFW6HUXLFAOMYD" hidden="1">#REF!</definedName>
    <definedName name="BExKMS514WWPGUGRYGTH6XU97T8B" localSheetId="20" hidden="1">#REF!</definedName>
    <definedName name="BExKMS514WWPGUGRYGTH6XU97T8B" localSheetId="18" hidden="1">#REF!</definedName>
    <definedName name="BExKMS514WWPGUGRYGTH6XU97T8B" localSheetId="13" hidden="1">#REF!</definedName>
    <definedName name="BExKMS514WWPGUGRYGTH6XU97T8B" localSheetId="14" hidden="1">#REF!</definedName>
    <definedName name="BExKMS514WWPGUGRYGTH6XU97T8B" localSheetId="15" hidden="1">#REF!</definedName>
    <definedName name="BExKMS514WWPGUGRYGTH6XU97T8B" hidden="1">#REF!</definedName>
    <definedName name="BExKMUDV8AH8HQAD5HJVUW7GFDWU" localSheetId="20" hidden="1">#REF!</definedName>
    <definedName name="BExKMUDV8AH8HQAD5HJVUW7GFDWU" localSheetId="18" hidden="1">#REF!</definedName>
    <definedName name="BExKMUDV8AH8HQAD5HJVUW7GFDWU" localSheetId="13" hidden="1">#REF!</definedName>
    <definedName name="BExKMUDV8AH8HQAD5HJVUW7GFDWU" localSheetId="14" hidden="1">#REF!</definedName>
    <definedName name="BExKMUDV8AH8HQAD5HJVUW7GFDWU" localSheetId="15" hidden="1">#REF!</definedName>
    <definedName name="BExKMUDV8AH8HQAD5HJVUW7GFDWU" hidden="1">#REF!</definedName>
    <definedName name="BExKMWBX4EH3EYJ07UFEM08NB40Z" localSheetId="20" hidden="1">#REF!</definedName>
    <definedName name="BExKMWBX4EH3EYJ07UFEM08NB40Z" localSheetId="18" hidden="1">#REF!</definedName>
    <definedName name="BExKMWBX4EH3EYJ07UFEM08NB40Z" localSheetId="13" hidden="1">#REF!</definedName>
    <definedName name="BExKMWBX4EH3EYJ07UFEM08NB40Z" localSheetId="14" hidden="1">#REF!</definedName>
    <definedName name="BExKMWBX4EH3EYJ07UFEM08NB40Z" localSheetId="15" hidden="1">#REF!</definedName>
    <definedName name="BExKMWBX4EH3EYJ07UFEM08NB40Z" hidden="1">#REF!</definedName>
    <definedName name="BExKN4Q70IU9OY91QRUSK3044MQD" localSheetId="20" hidden="1">#REF!</definedName>
    <definedName name="BExKN4Q70IU9OY91QRUSK3044MQD" localSheetId="18" hidden="1">#REF!</definedName>
    <definedName name="BExKN4Q70IU9OY91QRUSK3044MQD" localSheetId="13" hidden="1">#REF!</definedName>
    <definedName name="BExKN4Q70IU9OY91QRUSK3044MQD" localSheetId="14" hidden="1">#REF!</definedName>
    <definedName name="BExKN4Q70IU9OY91QRUSK3044MQD" localSheetId="15" hidden="1">#REF!</definedName>
    <definedName name="BExKN4Q70IU9OY91QRUSK3044MQD" hidden="1">#REF!</definedName>
    <definedName name="BExKNBGV2IR3S7M0BX4810KZB4V3" localSheetId="20" hidden="1">#REF!</definedName>
    <definedName name="BExKNBGV2IR3S7M0BX4810KZB4V3" localSheetId="18" hidden="1">#REF!</definedName>
    <definedName name="BExKNBGV2IR3S7M0BX4810KZB4V3" localSheetId="13" hidden="1">#REF!</definedName>
    <definedName name="BExKNBGV2IR3S7M0BX4810KZB4V3" localSheetId="14" hidden="1">#REF!</definedName>
    <definedName name="BExKNBGV2IR3S7M0BX4810KZB4V3" localSheetId="15" hidden="1">#REF!</definedName>
    <definedName name="BExKNBGV2IR3S7M0BX4810KZB4V3" hidden="1">#REF!</definedName>
    <definedName name="BExKNCTBZTSY3MO42VU5PLV6YUHZ" localSheetId="20" hidden="1">#REF!</definedName>
    <definedName name="BExKNCTBZTSY3MO42VU5PLV6YUHZ" localSheetId="18" hidden="1">#REF!</definedName>
    <definedName name="BExKNCTBZTSY3MO42VU5PLV6YUHZ" localSheetId="13" hidden="1">#REF!</definedName>
    <definedName name="BExKNCTBZTSY3MO42VU5PLV6YUHZ" localSheetId="14" hidden="1">#REF!</definedName>
    <definedName name="BExKNCTBZTSY3MO42VU5PLV6YUHZ" localSheetId="15" hidden="1">#REF!</definedName>
    <definedName name="BExKNCTBZTSY3MO42VU5PLV6YUHZ" hidden="1">#REF!</definedName>
    <definedName name="BExKNGV2YY749C42AQ2T9QNIE5C3" localSheetId="20" hidden="1">#REF!</definedName>
    <definedName name="BExKNGV2YY749C42AQ2T9QNIE5C3" localSheetId="18" hidden="1">#REF!</definedName>
    <definedName name="BExKNGV2YY749C42AQ2T9QNIE5C3" localSheetId="13" hidden="1">#REF!</definedName>
    <definedName name="BExKNGV2YY749C42AQ2T9QNIE5C3" localSheetId="14" hidden="1">#REF!</definedName>
    <definedName name="BExKNGV2YY749C42AQ2T9QNIE5C3" localSheetId="15" hidden="1">#REF!</definedName>
    <definedName name="BExKNGV2YY749C42AQ2T9QNIE5C3" hidden="1">#REF!</definedName>
    <definedName name="BExKNH0F1WPNUEQITIUN5T4NDX9H" localSheetId="20" hidden="1">#REF!</definedName>
    <definedName name="BExKNH0F1WPNUEQITIUN5T4NDX9H" localSheetId="18" hidden="1">#REF!</definedName>
    <definedName name="BExKNH0F1WPNUEQITIUN5T4NDX9H" localSheetId="13" hidden="1">#REF!</definedName>
    <definedName name="BExKNH0F1WPNUEQITIUN5T4NDX9H" localSheetId="14" hidden="1">#REF!</definedName>
    <definedName name="BExKNH0F1WPNUEQITIUN5T4NDX9H" localSheetId="15" hidden="1">#REF!</definedName>
    <definedName name="BExKNH0F1WPNUEQITIUN5T4NDX9H" hidden="1">#REF!</definedName>
    <definedName name="BExKNV8UOHVWEHDJWI2WMJ9X6QHZ" localSheetId="20" hidden="1">#REF!</definedName>
    <definedName name="BExKNV8UOHVWEHDJWI2WMJ9X6QHZ" localSheetId="18" hidden="1">#REF!</definedName>
    <definedName name="BExKNV8UOHVWEHDJWI2WMJ9X6QHZ" localSheetId="13" hidden="1">#REF!</definedName>
    <definedName name="BExKNV8UOHVWEHDJWI2WMJ9X6QHZ" localSheetId="14" hidden="1">#REF!</definedName>
    <definedName name="BExKNV8UOHVWEHDJWI2WMJ9X6QHZ" localSheetId="15" hidden="1">#REF!</definedName>
    <definedName name="BExKNV8UOHVWEHDJWI2WMJ9X6QHZ" hidden="1">#REF!</definedName>
    <definedName name="BExKNZLD7UATC1MYRNJD8H2NH4KU" localSheetId="20" hidden="1">#REF!</definedName>
    <definedName name="BExKNZLD7UATC1MYRNJD8H2NH4KU" localSheetId="18" hidden="1">#REF!</definedName>
    <definedName name="BExKNZLD7UATC1MYRNJD8H2NH4KU" localSheetId="13" hidden="1">#REF!</definedName>
    <definedName name="BExKNZLD7UATC1MYRNJD8H2NH4KU" localSheetId="14" hidden="1">#REF!</definedName>
    <definedName name="BExKNZLD7UATC1MYRNJD8H2NH4KU" localSheetId="15" hidden="1">#REF!</definedName>
    <definedName name="BExKNZLD7UATC1MYRNJD8H2NH4KU" hidden="1">#REF!</definedName>
    <definedName name="BExKNZQUKQQG2Y97R74G4O4BJP1L" localSheetId="20" hidden="1">#REF!</definedName>
    <definedName name="BExKNZQUKQQG2Y97R74G4O4BJP1L" localSheetId="18" hidden="1">#REF!</definedName>
    <definedName name="BExKNZQUKQQG2Y97R74G4O4BJP1L" localSheetId="13" hidden="1">#REF!</definedName>
    <definedName name="BExKNZQUKQQG2Y97R74G4O4BJP1L" localSheetId="14" hidden="1">#REF!</definedName>
    <definedName name="BExKNZQUKQQG2Y97R74G4O4BJP1L" localSheetId="15" hidden="1">#REF!</definedName>
    <definedName name="BExKNZQUKQQG2Y97R74G4O4BJP1L" hidden="1">#REF!</definedName>
    <definedName name="BExKO06X0EAD3ABEG1E8PWLDWHBA" localSheetId="20" hidden="1">#REF!</definedName>
    <definedName name="BExKO06X0EAD3ABEG1E8PWLDWHBA" localSheetId="18" hidden="1">#REF!</definedName>
    <definedName name="BExKO06X0EAD3ABEG1E8PWLDWHBA" localSheetId="13" hidden="1">#REF!</definedName>
    <definedName name="BExKO06X0EAD3ABEG1E8PWLDWHBA" localSheetId="14" hidden="1">#REF!</definedName>
    <definedName name="BExKO06X0EAD3ABEG1E8PWLDWHBA" localSheetId="15" hidden="1">#REF!</definedName>
    <definedName name="BExKO06X0EAD3ABEG1E8PWLDWHBA" hidden="1">#REF!</definedName>
    <definedName name="BExKO2AHHSGNI1AZOIOW21KPXKPE" localSheetId="20" hidden="1">#REF!</definedName>
    <definedName name="BExKO2AHHSGNI1AZOIOW21KPXKPE" localSheetId="18" hidden="1">#REF!</definedName>
    <definedName name="BExKO2AHHSGNI1AZOIOW21KPXKPE" localSheetId="13" hidden="1">#REF!</definedName>
    <definedName name="BExKO2AHHSGNI1AZOIOW21KPXKPE" localSheetId="14" hidden="1">#REF!</definedName>
    <definedName name="BExKO2AHHSGNI1AZOIOW21KPXKPE" localSheetId="15" hidden="1">#REF!</definedName>
    <definedName name="BExKO2AHHSGNI1AZOIOW21KPXKPE" hidden="1">#REF!</definedName>
    <definedName name="BExKO2FXWJWC5IZLDN8JHYILQJ2N" localSheetId="20" hidden="1">#REF!</definedName>
    <definedName name="BExKO2FXWJWC5IZLDN8JHYILQJ2N" localSheetId="18" hidden="1">#REF!</definedName>
    <definedName name="BExKO2FXWJWC5IZLDN8JHYILQJ2N" localSheetId="13" hidden="1">#REF!</definedName>
    <definedName name="BExKO2FXWJWC5IZLDN8JHYILQJ2N" localSheetId="14" hidden="1">#REF!</definedName>
    <definedName name="BExKO2FXWJWC5IZLDN8JHYILQJ2N" localSheetId="15" hidden="1">#REF!</definedName>
    <definedName name="BExKO2FXWJWC5IZLDN8JHYILQJ2N" hidden="1">#REF!</definedName>
    <definedName name="BExKO438WZ8FKOU00NURGFMOYXWN" localSheetId="20" hidden="1">#REF!</definedName>
    <definedName name="BExKO438WZ8FKOU00NURGFMOYXWN" localSheetId="18" hidden="1">#REF!</definedName>
    <definedName name="BExKO438WZ8FKOU00NURGFMOYXWN" localSheetId="13" hidden="1">#REF!</definedName>
    <definedName name="BExKO438WZ8FKOU00NURGFMOYXWN" localSheetId="14" hidden="1">#REF!</definedName>
    <definedName name="BExKO438WZ8FKOU00NURGFMOYXWN" localSheetId="15" hidden="1">#REF!</definedName>
    <definedName name="BExKO438WZ8FKOU00NURGFMOYXWN" hidden="1">#REF!</definedName>
    <definedName name="BExKO551EZ73M80UFHBQE7BQVU4L" localSheetId="20" hidden="1">#REF!</definedName>
    <definedName name="BExKO551EZ73M80UFHBQE7BQVU4L" localSheetId="18" hidden="1">#REF!</definedName>
    <definedName name="BExKO551EZ73M80UFHBQE7BQVU4L" localSheetId="13" hidden="1">#REF!</definedName>
    <definedName name="BExKO551EZ73M80UFHBQE7BQVU4L" localSheetId="14" hidden="1">#REF!</definedName>
    <definedName name="BExKO551EZ73M80UFHBQE7BQVU4L" localSheetId="15" hidden="1">#REF!</definedName>
    <definedName name="BExKO551EZ73M80UFHBQE7BQVU4L" hidden="1">#REF!</definedName>
    <definedName name="BExKOBA4VTRV9YG31IM1PDDO3J9M" localSheetId="20" hidden="1">#REF!</definedName>
    <definedName name="BExKOBA4VTRV9YG31IM1PDDO3J9M" localSheetId="18" hidden="1">#REF!</definedName>
    <definedName name="BExKOBA4VTRV9YG31IM1PDDO3J9M" localSheetId="13" hidden="1">#REF!</definedName>
    <definedName name="BExKOBA4VTRV9YG31IM1PDDO3J9M" localSheetId="14" hidden="1">#REF!</definedName>
    <definedName name="BExKOBA4VTRV9YG31IM1PDDO3J9M" localSheetId="15" hidden="1">#REF!</definedName>
    <definedName name="BExKOBA4VTRV9YG31IM1PDDO3J9M" hidden="1">#REF!</definedName>
    <definedName name="BExKODIZGWW2EQD0FEYW6WK6XLCM" localSheetId="20" hidden="1">#REF!</definedName>
    <definedName name="BExKODIZGWW2EQD0FEYW6WK6XLCM" localSheetId="18" hidden="1">#REF!</definedName>
    <definedName name="BExKODIZGWW2EQD0FEYW6WK6XLCM" localSheetId="13" hidden="1">#REF!</definedName>
    <definedName name="BExKODIZGWW2EQD0FEYW6WK6XLCM" localSheetId="14" hidden="1">#REF!</definedName>
    <definedName name="BExKODIZGWW2EQD0FEYW6WK6XLCM" localSheetId="15" hidden="1">#REF!</definedName>
    <definedName name="BExKODIZGWW2EQD0FEYW6WK6XLCM" hidden="1">#REF!</definedName>
    <definedName name="BExKOPO2HPWVQGAKW8LOZMPIDEFG" localSheetId="20" hidden="1">#REF!</definedName>
    <definedName name="BExKOPO2HPWVQGAKW8LOZMPIDEFG" localSheetId="18" hidden="1">#REF!</definedName>
    <definedName name="BExKOPO2HPWVQGAKW8LOZMPIDEFG" localSheetId="13" hidden="1">#REF!</definedName>
    <definedName name="BExKOPO2HPWVQGAKW8LOZMPIDEFG" localSheetId="14" hidden="1">#REF!</definedName>
    <definedName name="BExKOPO2HPWVQGAKW8LOZMPIDEFG" localSheetId="15" hidden="1">#REF!</definedName>
    <definedName name="BExKOPO2HPWVQGAKW8LOZMPIDEFG" hidden="1">#REF!</definedName>
    <definedName name="BExKP7SRQ3MN5BDYXV2XMBQNUH23" localSheetId="20" hidden="1">#REF!</definedName>
    <definedName name="BExKP7SRQ3MN5BDYXV2XMBQNUH23" localSheetId="18" hidden="1">#REF!</definedName>
    <definedName name="BExKP7SRQ3MN5BDYXV2XMBQNUH23" localSheetId="13" hidden="1">#REF!</definedName>
    <definedName name="BExKP7SRQ3MN5BDYXV2XMBQNUH23" localSheetId="14" hidden="1">#REF!</definedName>
    <definedName name="BExKP7SRQ3MN5BDYXV2XMBQNUH23" localSheetId="15" hidden="1">#REF!</definedName>
    <definedName name="BExKP7SRQ3MN5BDYXV2XMBQNUH23" hidden="1">#REF!</definedName>
    <definedName name="BExKPEZP0QTKOTLIMMIFSVTHQEEK" localSheetId="20" hidden="1">#REF!</definedName>
    <definedName name="BExKPEZP0QTKOTLIMMIFSVTHQEEK" localSheetId="18" hidden="1">#REF!</definedName>
    <definedName name="BExKPEZP0QTKOTLIMMIFSVTHQEEK" localSheetId="13" hidden="1">#REF!</definedName>
    <definedName name="BExKPEZP0QTKOTLIMMIFSVTHQEEK" localSheetId="14" hidden="1">#REF!</definedName>
    <definedName name="BExKPEZP0QTKOTLIMMIFSVTHQEEK" localSheetId="15" hidden="1">#REF!</definedName>
    <definedName name="BExKPEZP0QTKOTLIMMIFSVTHQEEK" hidden="1">#REF!</definedName>
    <definedName name="BExKPFFSVTL757PNITV8R9RN4452" localSheetId="20" hidden="1">#REF!</definedName>
    <definedName name="BExKPFFSVTL757PNITV8R9RN4452" localSheetId="18" hidden="1">#REF!</definedName>
    <definedName name="BExKPFFSVTL757PNITV8R9RN4452" localSheetId="13" hidden="1">#REF!</definedName>
    <definedName name="BExKPFFSVTL757PNITV8R9RN4452" localSheetId="14" hidden="1">#REF!</definedName>
    <definedName name="BExKPFFSVTL757PNITV8R9RN4452" localSheetId="15" hidden="1">#REF!</definedName>
    <definedName name="BExKPFFSVTL757PNITV8R9RN4452" hidden="1">#REF!</definedName>
    <definedName name="BExKPIL5ZWOXQAENH3VP3ZHA2N7N" localSheetId="20" hidden="1">#REF!</definedName>
    <definedName name="BExKPIL5ZWOXQAENH3VP3ZHA2N7N" localSheetId="18" hidden="1">#REF!</definedName>
    <definedName name="BExKPIL5ZWOXQAENH3VP3ZHA2N7N" localSheetId="13" hidden="1">#REF!</definedName>
    <definedName name="BExKPIL5ZWOXQAENH3VP3ZHA2N7N" localSheetId="14" hidden="1">#REF!</definedName>
    <definedName name="BExKPIL5ZWOXQAENH3VP3ZHA2N7N" localSheetId="15" hidden="1">#REF!</definedName>
    <definedName name="BExKPIL5ZWOXQAENH3VP3ZHA2N7N" hidden="1">#REF!</definedName>
    <definedName name="BExKPJHKPVROP9QX9BMBZMU2HEZ1" localSheetId="20" hidden="1">#REF!</definedName>
    <definedName name="BExKPJHKPVROP9QX9BMBZMU2HEZ1" localSheetId="18" hidden="1">#REF!</definedName>
    <definedName name="BExKPJHKPVROP9QX9BMBZMU2HEZ1" localSheetId="13" hidden="1">#REF!</definedName>
    <definedName name="BExKPJHKPVROP9QX9BMBZMU2HEZ1" localSheetId="14" hidden="1">#REF!</definedName>
    <definedName name="BExKPJHKPVROP9QX9BMBZMU2HEZ1" localSheetId="15" hidden="1">#REF!</definedName>
    <definedName name="BExKPJHKPVROP9QX9BMBZMU2HEZ1" hidden="1">#REF!</definedName>
    <definedName name="BExKPLQJX0HJ8OTXBXH9IC9J2V0W" localSheetId="20" hidden="1">#REF!</definedName>
    <definedName name="BExKPLQJX0HJ8OTXBXH9IC9J2V0W" localSheetId="18" hidden="1">#REF!</definedName>
    <definedName name="BExKPLQJX0HJ8OTXBXH9IC9J2V0W" localSheetId="13" hidden="1">#REF!</definedName>
    <definedName name="BExKPLQJX0HJ8OTXBXH9IC9J2V0W" localSheetId="14" hidden="1">#REF!</definedName>
    <definedName name="BExKPLQJX0HJ8OTXBXH9IC9J2V0W" localSheetId="15" hidden="1">#REF!</definedName>
    <definedName name="BExKPLQJX0HJ8OTXBXH9IC9J2V0W" hidden="1">#REF!</definedName>
    <definedName name="BExKPN8C7GN36ZJZHLOB74LU6KT0" localSheetId="20" hidden="1">#REF!</definedName>
    <definedName name="BExKPN8C7GN36ZJZHLOB74LU6KT0" localSheetId="18" hidden="1">#REF!</definedName>
    <definedName name="BExKPN8C7GN36ZJZHLOB74LU6KT0" localSheetId="13" hidden="1">#REF!</definedName>
    <definedName name="BExKPN8C7GN36ZJZHLOB74LU6KT0" localSheetId="14" hidden="1">#REF!</definedName>
    <definedName name="BExKPN8C7GN36ZJZHLOB74LU6KT0" localSheetId="15" hidden="1">#REF!</definedName>
    <definedName name="BExKPN8C7GN36ZJZHLOB74LU6KT0" hidden="1">#REF!</definedName>
    <definedName name="BExKPX9VZ1J5021Q98K60HMPJU58" localSheetId="20" hidden="1">#REF!</definedName>
    <definedName name="BExKPX9VZ1J5021Q98K60HMPJU58" localSheetId="18" hidden="1">#REF!</definedName>
    <definedName name="BExKPX9VZ1J5021Q98K60HMPJU58" localSheetId="13" hidden="1">#REF!</definedName>
    <definedName name="BExKPX9VZ1J5021Q98K60HMPJU58" localSheetId="14" hidden="1">#REF!</definedName>
    <definedName name="BExKPX9VZ1J5021Q98K60HMPJU58" localSheetId="15" hidden="1">#REF!</definedName>
    <definedName name="BExKPX9VZ1J5021Q98K60HMPJU58" hidden="1">#REF!</definedName>
    <definedName name="BExKQGGEP203MUWSJVORTY7RFOFT" localSheetId="20" hidden="1">#REF!</definedName>
    <definedName name="BExKQGGEP203MUWSJVORTY7RFOFT" localSheetId="18" hidden="1">#REF!</definedName>
    <definedName name="BExKQGGEP203MUWSJVORTY7RFOFT" localSheetId="13" hidden="1">#REF!</definedName>
    <definedName name="BExKQGGEP203MUWSJVORTY7RFOFT" localSheetId="14" hidden="1">#REF!</definedName>
    <definedName name="BExKQGGEP203MUWSJVORTY7RFOFT" localSheetId="15" hidden="1">#REF!</definedName>
    <definedName name="BExKQGGEP203MUWSJVORTY7RFOFT" hidden="1">#REF!</definedName>
    <definedName name="BExKQJGAAWNM3NT19E9I0CQDBTU0" localSheetId="20" hidden="1">#REF!</definedName>
    <definedName name="BExKQJGAAWNM3NT19E9I0CQDBTU0" localSheetId="18" hidden="1">#REF!</definedName>
    <definedName name="BExKQJGAAWNM3NT19E9I0CQDBTU0" localSheetId="13" hidden="1">#REF!</definedName>
    <definedName name="BExKQJGAAWNM3NT19E9I0CQDBTU0" localSheetId="14" hidden="1">#REF!</definedName>
    <definedName name="BExKQJGAAWNM3NT19E9I0CQDBTU0" localSheetId="15" hidden="1">#REF!</definedName>
    <definedName name="BExKQJGAAWNM3NT19E9I0CQDBTU0" hidden="1">#REF!</definedName>
    <definedName name="BExKQM5GJ1ZN5REKFE7YVBQ0KXWF" localSheetId="20" hidden="1">#REF!</definedName>
    <definedName name="BExKQM5GJ1ZN5REKFE7YVBQ0KXWF" localSheetId="18" hidden="1">#REF!</definedName>
    <definedName name="BExKQM5GJ1ZN5REKFE7YVBQ0KXWF" localSheetId="13" hidden="1">#REF!</definedName>
    <definedName name="BExKQM5GJ1ZN5REKFE7YVBQ0KXWF" localSheetId="14" hidden="1">#REF!</definedName>
    <definedName name="BExKQM5GJ1ZN5REKFE7YVBQ0KXWF" localSheetId="15" hidden="1">#REF!</definedName>
    <definedName name="BExKQM5GJ1ZN5REKFE7YVBQ0KXWF" hidden="1">#REF!</definedName>
    <definedName name="BExKQQ71278061G7ZFYGPWOMOMY2" localSheetId="20" hidden="1">#REF!</definedName>
    <definedName name="BExKQQ71278061G7ZFYGPWOMOMY2" localSheetId="18" hidden="1">#REF!</definedName>
    <definedName name="BExKQQ71278061G7ZFYGPWOMOMY2" localSheetId="13" hidden="1">#REF!</definedName>
    <definedName name="BExKQQ71278061G7ZFYGPWOMOMY2" localSheetId="14" hidden="1">#REF!</definedName>
    <definedName name="BExKQQ71278061G7ZFYGPWOMOMY2" localSheetId="15" hidden="1">#REF!</definedName>
    <definedName name="BExKQQ71278061G7ZFYGPWOMOMY2" hidden="1">#REF!</definedName>
    <definedName name="BExKQTXRG3ECU8NT47UR7643LO5G" localSheetId="20" hidden="1">#REF!</definedName>
    <definedName name="BExKQTXRG3ECU8NT47UR7643LO5G" localSheetId="18" hidden="1">#REF!</definedName>
    <definedName name="BExKQTXRG3ECU8NT47UR7643LO5G" localSheetId="13" hidden="1">#REF!</definedName>
    <definedName name="BExKQTXRG3ECU8NT47UR7643LO5G" localSheetId="14" hidden="1">#REF!</definedName>
    <definedName name="BExKQTXRG3ECU8NT47UR7643LO5G" localSheetId="15" hidden="1">#REF!</definedName>
    <definedName name="BExKQTXRG3ECU8NT47UR7643LO5G" hidden="1">#REF!</definedName>
    <definedName name="BExKQVL7HPOIZ4FHANDFMVOJLEPR" localSheetId="20" hidden="1">#REF!</definedName>
    <definedName name="BExKQVL7HPOIZ4FHANDFMVOJLEPR" localSheetId="18" hidden="1">#REF!</definedName>
    <definedName name="BExKQVL7HPOIZ4FHANDFMVOJLEPR" localSheetId="13" hidden="1">#REF!</definedName>
    <definedName name="BExKQVL7HPOIZ4FHANDFMVOJLEPR" localSheetId="14" hidden="1">#REF!</definedName>
    <definedName name="BExKQVL7HPOIZ4FHANDFMVOJLEPR" localSheetId="15" hidden="1">#REF!</definedName>
    <definedName name="BExKQVL7HPOIZ4FHANDFMVOJLEPR" hidden="1">#REF!</definedName>
    <definedName name="BExKR3ZAJRYXZB4M7XZPK0I7E55W" localSheetId="20" hidden="1">#REF!</definedName>
    <definedName name="BExKR3ZAJRYXZB4M7XZPK0I7E55W" localSheetId="18" hidden="1">#REF!</definedName>
    <definedName name="BExKR3ZAJRYXZB4M7XZPK0I7E55W" localSheetId="13" hidden="1">#REF!</definedName>
    <definedName name="BExKR3ZAJRYXZB4M7XZPK0I7E55W" localSheetId="14" hidden="1">#REF!</definedName>
    <definedName name="BExKR3ZAJRYXZB4M7XZPK0I7E55W" localSheetId="15" hidden="1">#REF!</definedName>
    <definedName name="BExKR3ZAJRYXZB4M7XZPK0I7E55W" hidden="1">#REF!</definedName>
    <definedName name="BExKR8RZSEHW184G0Z56B4EGNU72" localSheetId="20" hidden="1">#REF!</definedName>
    <definedName name="BExKR8RZSEHW184G0Z56B4EGNU72" localSheetId="18" hidden="1">#REF!</definedName>
    <definedName name="BExKR8RZSEHW184G0Z56B4EGNU72" localSheetId="13" hidden="1">#REF!</definedName>
    <definedName name="BExKR8RZSEHW184G0Z56B4EGNU72" localSheetId="14" hidden="1">#REF!</definedName>
    <definedName name="BExKR8RZSEHW184G0Z56B4EGNU72" localSheetId="15" hidden="1">#REF!</definedName>
    <definedName name="BExKR8RZSEHW184G0Z56B4EGNU72" hidden="1">#REF!</definedName>
    <definedName name="BExKRHM60KUPM7RGAAFRSKX4TMS5" localSheetId="20" hidden="1">#REF!</definedName>
    <definedName name="BExKRHM60KUPM7RGAAFRSKX4TMS5" localSheetId="18" hidden="1">#REF!</definedName>
    <definedName name="BExKRHM60KUPM7RGAAFRSKX4TMS5" localSheetId="13" hidden="1">#REF!</definedName>
    <definedName name="BExKRHM60KUPM7RGAAFRSKX4TMS5" localSheetId="14" hidden="1">#REF!</definedName>
    <definedName name="BExKRHM60KUPM7RGAAFRSKX4TMS5" localSheetId="15" hidden="1">#REF!</definedName>
    <definedName name="BExKRHM60KUPM7RGAAFRSKX4TMS5" hidden="1">#REF!</definedName>
    <definedName name="BExKRQB2LX164R610N3VXJPD3C1W" localSheetId="20" hidden="1">#REF!</definedName>
    <definedName name="BExKRQB2LX164R610N3VXJPD3C1W" localSheetId="18" hidden="1">#REF!</definedName>
    <definedName name="BExKRQB2LX164R610N3VXJPD3C1W" localSheetId="13" hidden="1">#REF!</definedName>
    <definedName name="BExKRQB2LX164R610N3VXJPD3C1W" localSheetId="14" hidden="1">#REF!</definedName>
    <definedName name="BExKRQB2LX164R610N3VXJPD3C1W" localSheetId="15" hidden="1">#REF!</definedName>
    <definedName name="BExKRQB2LX164R610N3VXJPD3C1W" hidden="1">#REF!</definedName>
    <definedName name="BExKRVUSQ6PA7ZYQSTEQL3X7PB9P" localSheetId="20" hidden="1">#REF!</definedName>
    <definedName name="BExKRVUSQ6PA7ZYQSTEQL3X7PB9P" localSheetId="18" hidden="1">#REF!</definedName>
    <definedName name="BExKRVUSQ6PA7ZYQSTEQL3X7PB9P" localSheetId="13" hidden="1">#REF!</definedName>
    <definedName name="BExKRVUSQ6PA7ZYQSTEQL3X7PB9P" localSheetId="14" hidden="1">#REF!</definedName>
    <definedName name="BExKRVUSQ6PA7ZYQSTEQL3X7PB9P" localSheetId="15" hidden="1">#REF!</definedName>
    <definedName name="BExKRVUSQ6PA7ZYQSTEQL3X7PB9P" hidden="1">#REF!</definedName>
    <definedName name="BExKRY3KZ7F7RB2KH8HXSQ85IEQO" localSheetId="20" hidden="1">#REF!</definedName>
    <definedName name="BExKRY3KZ7F7RB2KH8HXSQ85IEQO" localSheetId="18" hidden="1">#REF!</definedName>
    <definedName name="BExKRY3KZ7F7RB2KH8HXSQ85IEQO" localSheetId="13" hidden="1">#REF!</definedName>
    <definedName name="BExKRY3KZ7F7RB2KH8HXSQ85IEQO" localSheetId="14" hidden="1">#REF!</definedName>
    <definedName name="BExKRY3KZ7F7RB2KH8HXSQ85IEQO" localSheetId="15" hidden="1">#REF!</definedName>
    <definedName name="BExKRY3KZ7F7RB2KH8HXSQ85IEQO" hidden="1">#REF!</definedName>
    <definedName name="BExKS91CCVW1YKNE1EQ4MCE1E9JX" localSheetId="20" hidden="1">#REF!</definedName>
    <definedName name="BExKS91CCVW1YKNE1EQ4MCE1E9JX" localSheetId="18" hidden="1">#REF!</definedName>
    <definedName name="BExKS91CCVW1YKNE1EQ4MCE1E9JX" localSheetId="13" hidden="1">#REF!</definedName>
    <definedName name="BExKS91CCVW1YKNE1EQ4MCE1E9JX" localSheetId="14" hidden="1">#REF!</definedName>
    <definedName name="BExKS91CCVW1YKNE1EQ4MCE1E9JX" localSheetId="15" hidden="1">#REF!</definedName>
    <definedName name="BExKS91CCVW1YKNE1EQ4MCE1E9JX" hidden="1">#REF!</definedName>
    <definedName name="BExKSA37DZTCK6H13HPIKR0ZFVL8" localSheetId="20" hidden="1">#REF!</definedName>
    <definedName name="BExKSA37DZTCK6H13HPIKR0ZFVL8" localSheetId="18" hidden="1">#REF!</definedName>
    <definedName name="BExKSA37DZTCK6H13HPIKR0ZFVL8" localSheetId="13" hidden="1">#REF!</definedName>
    <definedName name="BExKSA37DZTCK6H13HPIKR0ZFVL8" localSheetId="14" hidden="1">#REF!</definedName>
    <definedName name="BExKSA37DZTCK6H13HPIKR0ZFVL8" localSheetId="15" hidden="1">#REF!</definedName>
    <definedName name="BExKSA37DZTCK6H13HPIKR0ZFVL8" hidden="1">#REF!</definedName>
    <definedName name="BExKSB51O073JLM4PEU353GBBSMI" localSheetId="20" hidden="1">#REF!</definedName>
    <definedName name="BExKSB51O073JLM4PEU353GBBSMI" localSheetId="18" hidden="1">#REF!</definedName>
    <definedName name="BExKSB51O073JLM4PEU353GBBSMI" localSheetId="13" hidden="1">#REF!</definedName>
    <definedName name="BExKSB51O073JLM4PEU353GBBSMI" localSheetId="14" hidden="1">#REF!</definedName>
    <definedName name="BExKSB51O073JLM4PEU353GBBSMI" localSheetId="15" hidden="1">#REF!</definedName>
    <definedName name="BExKSB51O073JLM4PEU353GBBSMI" hidden="1">#REF!</definedName>
    <definedName name="BExKSC1EDUXA6RM44LZV6HMMHKLX" localSheetId="20" hidden="1">#REF!</definedName>
    <definedName name="BExKSC1EDUXA6RM44LZV6HMMHKLX" localSheetId="18" hidden="1">#REF!</definedName>
    <definedName name="BExKSC1EDUXA6RM44LZV6HMMHKLX" localSheetId="13" hidden="1">#REF!</definedName>
    <definedName name="BExKSC1EDUXA6RM44LZV6HMMHKLX" localSheetId="14" hidden="1">#REF!</definedName>
    <definedName name="BExKSC1EDUXA6RM44LZV6HMMHKLX" localSheetId="15" hidden="1">#REF!</definedName>
    <definedName name="BExKSC1EDUXA6RM44LZV6HMMHKLX" hidden="1">#REF!</definedName>
    <definedName name="BExKSFMOMSZYDE0WNC94F40S6636" localSheetId="20" hidden="1">#REF!</definedName>
    <definedName name="BExKSFMOMSZYDE0WNC94F40S6636" localSheetId="18" hidden="1">#REF!</definedName>
    <definedName name="BExKSFMOMSZYDE0WNC94F40S6636" localSheetId="13" hidden="1">#REF!</definedName>
    <definedName name="BExKSFMOMSZYDE0WNC94F40S6636" localSheetId="14" hidden="1">#REF!</definedName>
    <definedName name="BExKSFMOMSZYDE0WNC94F40S6636" localSheetId="15" hidden="1">#REF!</definedName>
    <definedName name="BExKSFMOMSZYDE0WNC94F40S6636" hidden="1">#REF!</definedName>
    <definedName name="BExKSHQ9K79S8KYUWIV5M5LAHHF1" localSheetId="20" hidden="1">#REF!</definedName>
    <definedName name="BExKSHQ9K79S8KYUWIV5M5LAHHF1" localSheetId="18" hidden="1">#REF!</definedName>
    <definedName name="BExKSHQ9K79S8KYUWIV5M5LAHHF1" localSheetId="13" hidden="1">#REF!</definedName>
    <definedName name="BExKSHQ9K79S8KYUWIV5M5LAHHF1" localSheetId="14" hidden="1">#REF!</definedName>
    <definedName name="BExKSHQ9K79S8KYUWIV5M5LAHHF1" localSheetId="15" hidden="1">#REF!</definedName>
    <definedName name="BExKSHQ9K79S8KYUWIV5M5LAHHF1" hidden="1">#REF!</definedName>
    <definedName name="BExKSJTWG9L3FCX8FLK4EMUJMF27" localSheetId="20" hidden="1">#REF!</definedName>
    <definedName name="BExKSJTWG9L3FCX8FLK4EMUJMF27" localSheetId="18" hidden="1">#REF!</definedName>
    <definedName name="BExKSJTWG9L3FCX8FLK4EMUJMF27" localSheetId="13" hidden="1">#REF!</definedName>
    <definedName name="BExKSJTWG9L3FCX8FLK4EMUJMF27" localSheetId="14" hidden="1">#REF!</definedName>
    <definedName name="BExKSJTWG9L3FCX8FLK4EMUJMF27" localSheetId="15" hidden="1">#REF!</definedName>
    <definedName name="BExKSJTWG9L3FCX8FLK4EMUJMF27" hidden="1">#REF!</definedName>
    <definedName name="BExKSU0MKNAVZYYPKCYTZDWQX4R8" localSheetId="20" hidden="1">#REF!</definedName>
    <definedName name="BExKSU0MKNAVZYYPKCYTZDWQX4R8" localSheetId="18" hidden="1">#REF!</definedName>
    <definedName name="BExKSU0MKNAVZYYPKCYTZDWQX4R8" localSheetId="13" hidden="1">#REF!</definedName>
    <definedName name="BExKSU0MKNAVZYYPKCYTZDWQX4R8" localSheetId="14" hidden="1">#REF!</definedName>
    <definedName name="BExKSU0MKNAVZYYPKCYTZDWQX4R8" localSheetId="15" hidden="1">#REF!</definedName>
    <definedName name="BExKSU0MKNAVZYYPKCYTZDWQX4R8" hidden="1">#REF!</definedName>
    <definedName name="BExKSX60G1MUS689FXIGYP2F7C62" localSheetId="20" hidden="1">#REF!</definedName>
    <definedName name="BExKSX60G1MUS689FXIGYP2F7C62" localSheetId="18" hidden="1">#REF!</definedName>
    <definedName name="BExKSX60G1MUS689FXIGYP2F7C62" localSheetId="13" hidden="1">#REF!</definedName>
    <definedName name="BExKSX60G1MUS689FXIGYP2F7C62" localSheetId="14" hidden="1">#REF!</definedName>
    <definedName name="BExKSX60G1MUS689FXIGYP2F7C62" localSheetId="15" hidden="1">#REF!</definedName>
    <definedName name="BExKSX60G1MUS689FXIGYP2F7C62" hidden="1">#REF!</definedName>
    <definedName name="BExKT2UZ7Y2VWF5NQE18SJRLD2RN" localSheetId="20" hidden="1">#REF!</definedName>
    <definedName name="BExKT2UZ7Y2VWF5NQE18SJRLD2RN" localSheetId="18" hidden="1">#REF!</definedName>
    <definedName name="BExKT2UZ7Y2VWF5NQE18SJRLD2RN" localSheetId="13" hidden="1">#REF!</definedName>
    <definedName name="BExKT2UZ7Y2VWF5NQE18SJRLD2RN" localSheetId="14" hidden="1">#REF!</definedName>
    <definedName name="BExKT2UZ7Y2VWF5NQE18SJRLD2RN" localSheetId="15" hidden="1">#REF!</definedName>
    <definedName name="BExKT2UZ7Y2VWF5NQE18SJRLD2RN" hidden="1">#REF!</definedName>
    <definedName name="BExKT3GJFNGAM09H5F615E36A38C" localSheetId="20" hidden="1">#REF!</definedName>
    <definedName name="BExKT3GJFNGAM09H5F615E36A38C" localSheetId="18" hidden="1">#REF!</definedName>
    <definedName name="BExKT3GJFNGAM09H5F615E36A38C" localSheetId="13" hidden="1">#REF!</definedName>
    <definedName name="BExKT3GJFNGAM09H5F615E36A38C" localSheetId="14" hidden="1">#REF!</definedName>
    <definedName name="BExKT3GJFNGAM09H5F615E36A38C" localSheetId="15" hidden="1">#REF!</definedName>
    <definedName name="BExKT3GJFNGAM09H5F615E36A38C" hidden="1">#REF!</definedName>
    <definedName name="BExKTD1UM9PTLYETG1RM502XDNC0" localSheetId="20" hidden="1">#REF!</definedName>
    <definedName name="BExKTD1UM9PTLYETG1RM502XDNC0" localSheetId="18" hidden="1">#REF!</definedName>
    <definedName name="BExKTD1UM9PTLYETG1RM502XDNC0" localSheetId="13" hidden="1">#REF!</definedName>
    <definedName name="BExKTD1UM9PTLYETG1RM502XDNC0" localSheetId="14" hidden="1">#REF!</definedName>
    <definedName name="BExKTD1UM9PTLYETG1RM502XDNC0" localSheetId="15" hidden="1">#REF!</definedName>
    <definedName name="BExKTD1UM9PTLYETG1RM502XDNC0" hidden="1">#REF!</definedName>
    <definedName name="BExKTJN26AY45CE6JUAX3OIL48F7" localSheetId="20" hidden="1">#REF!</definedName>
    <definedName name="BExKTJN26AY45CE6JUAX3OIL48F7" localSheetId="18" hidden="1">#REF!</definedName>
    <definedName name="BExKTJN26AY45CE6JUAX3OIL48F7" localSheetId="13" hidden="1">#REF!</definedName>
    <definedName name="BExKTJN26AY45CE6JUAX3OIL48F7" localSheetId="14" hidden="1">#REF!</definedName>
    <definedName name="BExKTJN26AY45CE6JUAX3OIL48F7" localSheetId="15" hidden="1">#REF!</definedName>
    <definedName name="BExKTJN26AY45CE6JUAX3OIL48F7" hidden="1">#REF!</definedName>
    <definedName name="BExKTQZGN8GI3XGSEXMPCCA3S19H" localSheetId="20" hidden="1">#REF!</definedName>
    <definedName name="BExKTQZGN8GI3XGSEXMPCCA3S19H" localSheetId="18" hidden="1">#REF!</definedName>
    <definedName name="BExKTQZGN8GI3XGSEXMPCCA3S19H" localSheetId="13" hidden="1">#REF!</definedName>
    <definedName name="BExKTQZGN8GI3XGSEXMPCCA3S19H" localSheetId="14" hidden="1">#REF!</definedName>
    <definedName name="BExKTQZGN8GI3XGSEXMPCCA3S19H" localSheetId="15" hidden="1">#REF!</definedName>
    <definedName name="BExKTQZGN8GI3XGSEXMPCCA3S19H" hidden="1">#REF!</definedName>
    <definedName name="BExKTUKYYU0F6TUW1RXV24LRAZFE" localSheetId="20" hidden="1">#REF!</definedName>
    <definedName name="BExKTUKYYU0F6TUW1RXV24LRAZFE" localSheetId="18" hidden="1">#REF!</definedName>
    <definedName name="BExKTUKYYU0F6TUW1RXV24LRAZFE" localSheetId="13" hidden="1">#REF!</definedName>
    <definedName name="BExKTUKYYU0F6TUW1RXV24LRAZFE" localSheetId="14" hidden="1">#REF!</definedName>
    <definedName name="BExKTUKYYU0F6TUW1RXV24LRAZFE" localSheetId="15" hidden="1">#REF!</definedName>
    <definedName name="BExKTUKYYU0F6TUW1RXV24LRAZFE" hidden="1">#REF!</definedName>
    <definedName name="BExKU3FBLHQBIUTN6XEZW5GC9OG1" localSheetId="20" hidden="1">#REF!</definedName>
    <definedName name="BExKU3FBLHQBIUTN6XEZW5GC9OG1" localSheetId="18" hidden="1">#REF!</definedName>
    <definedName name="BExKU3FBLHQBIUTN6XEZW5GC9OG1" localSheetId="13" hidden="1">#REF!</definedName>
    <definedName name="BExKU3FBLHQBIUTN6XEZW5GC9OG1" localSheetId="14" hidden="1">#REF!</definedName>
    <definedName name="BExKU3FBLHQBIUTN6XEZW5GC9OG1" localSheetId="15" hidden="1">#REF!</definedName>
    <definedName name="BExKU3FBLHQBIUTN6XEZW5GC9OG1" hidden="1">#REF!</definedName>
    <definedName name="BExKU82I99FEUIZLODXJDOJC96CQ" localSheetId="20" hidden="1">#REF!</definedName>
    <definedName name="BExKU82I99FEUIZLODXJDOJC96CQ" localSheetId="18" hidden="1">#REF!</definedName>
    <definedName name="BExKU82I99FEUIZLODXJDOJC96CQ" localSheetId="13" hidden="1">#REF!</definedName>
    <definedName name="BExKU82I99FEUIZLODXJDOJC96CQ" localSheetId="14" hidden="1">#REF!</definedName>
    <definedName name="BExKU82I99FEUIZLODXJDOJC96CQ" localSheetId="15" hidden="1">#REF!</definedName>
    <definedName name="BExKU82I99FEUIZLODXJDOJC96CQ" hidden="1">#REF!</definedName>
    <definedName name="BExKUDM0DFSCM3D91SH0XLXJSL18" localSheetId="20" hidden="1">#REF!</definedName>
    <definedName name="BExKUDM0DFSCM3D91SH0XLXJSL18" localSheetId="18" hidden="1">#REF!</definedName>
    <definedName name="BExKUDM0DFSCM3D91SH0XLXJSL18" localSheetId="13" hidden="1">#REF!</definedName>
    <definedName name="BExKUDM0DFSCM3D91SH0XLXJSL18" localSheetId="14" hidden="1">#REF!</definedName>
    <definedName name="BExKUDM0DFSCM3D91SH0XLXJSL18" localSheetId="15" hidden="1">#REF!</definedName>
    <definedName name="BExKUDM0DFSCM3D91SH0XLXJSL18" hidden="1">#REF!</definedName>
    <definedName name="BExKUHYKD9TJTMQOOBS4EX04FCEZ" localSheetId="20" hidden="1">#REF!</definedName>
    <definedName name="BExKUHYKD9TJTMQOOBS4EX04FCEZ" localSheetId="18" hidden="1">#REF!</definedName>
    <definedName name="BExKUHYKD9TJTMQOOBS4EX04FCEZ" localSheetId="13" hidden="1">#REF!</definedName>
    <definedName name="BExKUHYKD9TJTMQOOBS4EX04FCEZ" localSheetId="14" hidden="1">#REF!</definedName>
    <definedName name="BExKUHYKD9TJTMQOOBS4EX04FCEZ" localSheetId="15" hidden="1">#REF!</definedName>
    <definedName name="BExKUHYKD9TJTMQOOBS4EX04FCEZ" hidden="1">#REF!</definedName>
    <definedName name="BExKULEKJLA77AUQPDUHSM94Y76Z" localSheetId="20" hidden="1">#REF!</definedName>
    <definedName name="BExKULEKJLA77AUQPDUHSM94Y76Z" localSheetId="18" hidden="1">#REF!</definedName>
    <definedName name="BExKULEKJLA77AUQPDUHSM94Y76Z" localSheetId="13" hidden="1">#REF!</definedName>
    <definedName name="BExKULEKJLA77AUQPDUHSM94Y76Z" localSheetId="14" hidden="1">#REF!</definedName>
    <definedName name="BExKULEKJLA77AUQPDUHSM94Y76Z" localSheetId="15" hidden="1">#REF!</definedName>
    <definedName name="BExKULEKJLA77AUQPDUHSM94Y76Z" hidden="1">#REF!</definedName>
    <definedName name="BExKUXE506JSYMR4CV866RHRDYR9" localSheetId="20" hidden="1">#REF!</definedName>
    <definedName name="BExKUXE506JSYMR4CV866RHRDYR9" localSheetId="18" hidden="1">#REF!</definedName>
    <definedName name="BExKUXE506JSYMR4CV866RHRDYR9" localSheetId="13" hidden="1">#REF!</definedName>
    <definedName name="BExKUXE506JSYMR4CV866RHRDYR9" localSheetId="14" hidden="1">#REF!</definedName>
    <definedName name="BExKUXE506JSYMR4CV866RHRDYR9" localSheetId="15" hidden="1">#REF!</definedName>
    <definedName name="BExKUXE506JSYMR4CV866RHRDYR9" hidden="1">#REF!</definedName>
    <definedName name="BExKV08R85MKI3MAX9E2HERNQUNL" localSheetId="20" hidden="1">#REF!</definedName>
    <definedName name="BExKV08R85MKI3MAX9E2HERNQUNL" localSheetId="18" hidden="1">#REF!</definedName>
    <definedName name="BExKV08R85MKI3MAX9E2HERNQUNL" localSheetId="13" hidden="1">#REF!</definedName>
    <definedName name="BExKV08R85MKI3MAX9E2HERNQUNL" localSheetId="14" hidden="1">#REF!</definedName>
    <definedName name="BExKV08R85MKI3MAX9E2HERNQUNL" localSheetId="15" hidden="1">#REF!</definedName>
    <definedName name="BExKV08R85MKI3MAX9E2HERNQUNL" hidden="1">#REF!</definedName>
    <definedName name="BExKV4AAUNNJL5JWD7PX6BFKVS6O" localSheetId="20" hidden="1">#REF!</definedName>
    <definedName name="BExKV4AAUNNJL5JWD7PX6BFKVS6O" localSheetId="18" hidden="1">#REF!</definedName>
    <definedName name="BExKV4AAUNNJL5JWD7PX6BFKVS6O" localSheetId="13" hidden="1">#REF!</definedName>
    <definedName name="BExKV4AAUNNJL5JWD7PX6BFKVS6O" localSheetId="14" hidden="1">#REF!</definedName>
    <definedName name="BExKV4AAUNNJL5JWD7PX6BFKVS6O" localSheetId="15" hidden="1">#REF!</definedName>
    <definedName name="BExKV4AAUNNJL5JWD7PX6BFKVS6O" hidden="1">#REF!</definedName>
    <definedName name="BExKVDVK6HN74GQPTXICP9BFC8CF" localSheetId="20" hidden="1">#REF!</definedName>
    <definedName name="BExKVDVK6HN74GQPTXICP9BFC8CF" localSheetId="18" hidden="1">#REF!</definedName>
    <definedName name="BExKVDVK6HN74GQPTXICP9BFC8CF" localSheetId="13" hidden="1">#REF!</definedName>
    <definedName name="BExKVDVK6HN74GQPTXICP9BFC8CF" localSheetId="14" hidden="1">#REF!</definedName>
    <definedName name="BExKVDVK6HN74GQPTXICP9BFC8CF" localSheetId="15" hidden="1">#REF!</definedName>
    <definedName name="BExKVDVK6HN74GQPTXICP9BFC8CF" hidden="1">#REF!</definedName>
    <definedName name="BExKVFZ3ZZGIC1QI8XN6BYFWN0ZY" localSheetId="20" hidden="1">#REF!</definedName>
    <definedName name="BExKVFZ3ZZGIC1QI8XN6BYFWN0ZY" localSheetId="18" hidden="1">#REF!</definedName>
    <definedName name="BExKVFZ3ZZGIC1QI8XN6BYFWN0ZY" localSheetId="13" hidden="1">#REF!</definedName>
    <definedName name="BExKVFZ3ZZGIC1QI8XN6BYFWN0ZY" localSheetId="14" hidden="1">#REF!</definedName>
    <definedName name="BExKVFZ3ZZGIC1QI8XN6BYFWN0ZY" localSheetId="15" hidden="1">#REF!</definedName>
    <definedName name="BExKVFZ3ZZGIC1QI8XN6BYFWN0ZY" hidden="1">#REF!</definedName>
    <definedName name="BExKVG4KGO28KPGTAFL1R8TTZ10N" localSheetId="20" hidden="1">#REF!</definedName>
    <definedName name="BExKVG4KGO28KPGTAFL1R8TTZ10N" localSheetId="18" hidden="1">#REF!</definedName>
    <definedName name="BExKVG4KGO28KPGTAFL1R8TTZ10N" localSheetId="13" hidden="1">#REF!</definedName>
    <definedName name="BExKVG4KGO28KPGTAFL1R8TTZ10N" localSheetId="14" hidden="1">#REF!</definedName>
    <definedName name="BExKVG4KGO28KPGTAFL1R8TTZ10N" localSheetId="15" hidden="1">#REF!</definedName>
    <definedName name="BExKVG4KGO28KPGTAFL1R8TTZ10N" hidden="1">#REF!</definedName>
    <definedName name="BExKW0CSH7DA02YSNV64PSEIXB2P" localSheetId="20" hidden="1">#REF!</definedName>
    <definedName name="BExKW0CSH7DA02YSNV64PSEIXB2P" localSheetId="18" hidden="1">#REF!</definedName>
    <definedName name="BExKW0CSH7DA02YSNV64PSEIXB2P" localSheetId="13" hidden="1">#REF!</definedName>
    <definedName name="BExKW0CSH7DA02YSNV64PSEIXB2P" localSheetId="14" hidden="1">#REF!</definedName>
    <definedName name="BExKW0CSH7DA02YSNV64PSEIXB2P" localSheetId="15" hidden="1">#REF!</definedName>
    <definedName name="BExKW0CSH7DA02YSNV64PSEIXB2P" hidden="1">#REF!</definedName>
    <definedName name="BExM9NUG3Q31X01AI9ZJCZIX25CS" localSheetId="20" hidden="1">#REF!</definedName>
    <definedName name="BExM9NUG3Q31X01AI9ZJCZIX25CS" localSheetId="18" hidden="1">#REF!</definedName>
    <definedName name="BExM9NUG3Q31X01AI9ZJCZIX25CS" localSheetId="13" hidden="1">#REF!</definedName>
    <definedName name="BExM9NUG3Q31X01AI9ZJCZIX25CS" localSheetId="14" hidden="1">#REF!</definedName>
    <definedName name="BExM9NUG3Q31X01AI9ZJCZIX25CS" localSheetId="15" hidden="1">#REF!</definedName>
    <definedName name="BExM9NUG3Q31X01AI9ZJCZIX25CS" hidden="1">#REF!</definedName>
    <definedName name="BExM9OG182RP30MY23PG49LVPZ1C" localSheetId="20" hidden="1">#REF!</definedName>
    <definedName name="BExM9OG182RP30MY23PG49LVPZ1C" localSheetId="18" hidden="1">#REF!</definedName>
    <definedName name="BExM9OG182RP30MY23PG49LVPZ1C" localSheetId="13" hidden="1">#REF!</definedName>
    <definedName name="BExM9OG182RP30MY23PG49LVPZ1C" localSheetId="14" hidden="1">#REF!</definedName>
    <definedName name="BExM9OG182RP30MY23PG49LVPZ1C" localSheetId="15" hidden="1">#REF!</definedName>
    <definedName name="BExM9OG182RP30MY23PG49LVPZ1C" hidden="1">#REF!</definedName>
    <definedName name="BExMA64MW1S18NH8DCKPCCEI5KCB" localSheetId="20" hidden="1">#REF!</definedName>
    <definedName name="BExMA64MW1S18NH8DCKPCCEI5KCB" localSheetId="18" hidden="1">#REF!</definedName>
    <definedName name="BExMA64MW1S18NH8DCKPCCEI5KCB" localSheetId="13" hidden="1">#REF!</definedName>
    <definedName name="BExMA64MW1S18NH8DCKPCCEI5KCB" localSheetId="14" hidden="1">#REF!</definedName>
    <definedName name="BExMA64MW1S18NH8DCKPCCEI5KCB" localSheetId="15" hidden="1">#REF!</definedName>
    <definedName name="BExMA64MW1S18NH8DCKPCCEI5KCB" hidden="1">#REF!</definedName>
    <definedName name="BExMALEWFUEM8Y686IT03ECURUBR" localSheetId="20" hidden="1">#REF!</definedName>
    <definedName name="BExMALEWFUEM8Y686IT03ECURUBR" localSheetId="18" hidden="1">#REF!</definedName>
    <definedName name="BExMALEWFUEM8Y686IT03ECURUBR" localSheetId="13" hidden="1">#REF!</definedName>
    <definedName name="BExMALEWFUEM8Y686IT03ECURUBR" localSheetId="14" hidden="1">#REF!</definedName>
    <definedName name="BExMALEWFUEM8Y686IT03ECURUBR" localSheetId="15" hidden="1">#REF!</definedName>
    <definedName name="BExMALEWFUEM8Y686IT03ECURUBR" hidden="1">#REF!</definedName>
    <definedName name="BExMAS0AQY7KMMTBTBPK0SWWDITB" localSheetId="20" hidden="1">#REF!</definedName>
    <definedName name="BExMAS0AQY7KMMTBTBPK0SWWDITB" localSheetId="18" hidden="1">#REF!</definedName>
    <definedName name="BExMAS0AQY7KMMTBTBPK0SWWDITB" localSheetId="13" hidden="1">#REF!</definedName>
    <definedName name="BExMAS0AQY7KMMTBTBPK0SWWDITB" localSheetId="14" hidden="1">#REF!</definedName>
    <definedName name="BExMAS0AQY7KMMTBTBPK0SWWDITB" localSheetId="15" hidden="1">#REF!</definedName>
    <definedName name="BExMAS0AQY7KMMTBTBPK0SWWDITB" hidden="1">#REF!</definedName>
    <definedName name="BExMAXJS82ZJ8RS22VLE0V0LDUII" localSheetId="20" hidden="1">#REF!</definedName>
    <definedName name="BExMAXJS82ZJ8RS22VLE0V0LDUII" localSheetId="18" hidden="1">#REF!</definedName>
    <definedName name="BExMAXJS82ZJ8RS22VLE0V0LDUII" localSheetId="13" hidden="1">#REF!</definedName>
    <definedName name="BExMAXJS82ZJ8RS22VLE0V0LDUII" localSheetId="14" hidden="1">#REF!</definedName>
    <definedName name="BExMAXJS82ZJ8RS22VLE0V0LDUII" localSheetId="15" hidden="1">#REF!</definedName>
    <definedName name="BExMAXJS82ZJ8RS22VLE0V0LDUII" hidden="1">#REF!</definedName>
    <definedName name="BExMB4QRS0R3MTB4CMUHFZ84LNZQ" localSheetId="20" hidden="1">#REF!</definedName>
    <definedName name="BExMB4QRS0R3MTB4CMUHFZ84LNZQ" localSheetId="18" hidden="1">#REF!</definedName>
    <definedName name="BExMB4QRS0R3MTB4CMUHFZ84LNZQ" localSheetId="13" hidden="1">#REF!</definedName>
    <definedName name="BExMB4QRS0R3MTB4CMUHFZ84LNZQ" localSheetId="14" hidden="1">#REF!</definedName>
    <definedName name="BExMB4QRS0R3MTB4CMUHFZ84LNZQ" localSheetId="15" hidden="1">#REF!</definedName>
    <definedName name="BExMB4QRS0R3MTB4CMUHFZ84LNZQ" hidden="1">#REF!</definedName>
    <definedName name="BExMB7AICZ233JKSCEUSR9RQXRS0" localSheetId="20" hidden="1">#REF!</definedName>
    <definedName name="BExMB7AICZ233JKSCEUSR9RQXRS0" localSheetId="18" hidden="1">#REF!</definedName>
    <definedName name="BExMB7AICZ233JKSCEUSR9RQXRS0" localSheetId="13" hidden="1">#REF!</definedName>
    <definedName name="BExMB7AICZ233JKSCEUSR9RQXRS0" localSheetId="14" hidden="1">#REF!</definedName>
    <definedName name="BExMB7AICZ233JKSCEUSR9RQXRS0" localSheetId="15" hidden="1">#REF!</definedName>
    <definedName name="BExMB7AICZ233JKSCEUSR9RQXRS0" hidden="1">#REF!</definedName>
    <definedName name="BExMBC35WKQY5CWQJLV4D05O6971" localSheetId="20" hidden="1">#REF!</definedName>
    <definedName name="BExMBC35WKQY5CWQJLV4D05O6971" localSheetId="18" hidden="1">#REF!</definedName>
    <definedName name="BExMBC35WKQY5CWQJLV4D05O6971" localSheetId="13" hidden="1">#REF!</definedName>
    <definedName name="BExMBC35WKQY5CWQJLV4D05O6971" localSheetId="14" hidden="1">#REF!</definedName>
    <definedName name="BExMBC35WKQY5CWQJLV4D05O6971" localSheetId="15" hidden="1">#REF!</definedName>
    <definedName name="BExMBC35WKQY5CWQJLV4D05O6971" hidden="1">#REF!</definedName>
    <definedName name="BExMBFTZV4Q1A5KG25C1N9PHQNSW" localSheetId="20" hidden="1">#REF!</definedName>
    <definedName name="BExMBFTZV4Q1A5KG25C1N9PHQNSW" localSheetId="18" hidden="1">#REF!</definedName>
    <definedName name="BExMBFTZV4Q1A5KG25C1N9PHQNSW" localSheetId="13" hidden="1">#REF!</definedName>
    <definedName name="BExMBFTZV4Q1A5KG25C1N9PHQNSW" localSheetId="14" hidden="1">#REF!</definedName>
    <definedName name="BExMBFTZV4Q1A5KG25C1N9PHQNSW" localSheetId="15" hidden="1">#REF!</definedName>
    <definedName name="BExMBFTZV4Q1A5KG25C1N9PHQNSW" hidden="1">#REF!</definedName>
    <definedName name="BExMBFZFXQDH3H55R89930TFTU36" localSheetId="20" hidden="1">#REF!</definedName>
    <definedName name="BExMBFZFXQDH3H55R89930TFTU36" localSheetId="18" hidden="1">#REF!</definedName>
    <definedName name="BExMBFZFXQDH3H55R89930TFTU36" localSheetId="13" hidden="1">#REF!</definedName>
    <definedName name="BExMBFZFXQDH3H55R89930TFTU36" localSheetId="14" hidden="1">#REF!</definedName>
    <definedName name="BExMBFZFXQDH3H55R89930TFTU36" localSheetId="15" hidden="1">#REF!</definedName>
    <definedName name="BExMBFZFXQDH3H55R89930TFTU36" hidden="1">#REF!</definedName>
    <definedName name="BExMBK6ISK3U7KHZKUJXIDKGF6VW" localSheetId="20" hidden="1">#REF!</definedName>
    <definedName name="BExMBK6ISK3U7KHZKUJXIDKGF6VW" localSheetId="18" hidden="1">#REF!</definedName>
    <definedName name="BExMBK6ISK3U7KHZKUJXIDKGF6VW" localSheetId="13" hidden="1">#REF!</definedName>
    <definedName name="BExMBK6ISK3U7KHZKUJXIDKGF6VW" localSheetId="14" hidden="1">#REF!</definedName>
    <definedName name="BExMBK6ISK3U7KHZKUJXIDKGF6VW" localSheetId="15" hidden="1">#REF!</definedName>
    <definedName name="BExMBK6ISK3U7KHZKUJXIDKGF6VW" hidden="1">#REF!</definedName>
    <definedName name="BExMBYPQDG9AYDQ5E8IECVFREPO6" localSheetId="20" hidden="1">#REF!</definedName>
    <definedName name="BExMBYPQDG9AYDQ5E8IECVFREPO6" localSheetId="18" hidden="1">#REF!</definedName>
    <definedName name="BExMBYPQDG9AYDQ5E8IECVFREPO6" localSheetId="13" hidden="1">#REF!</definedName>
    <definedName name="BExMBYPQDG9AYDQ5E8IECVFREPO6" localSheetId="14" hidden="1">#REF!</definedName>
    <definedName name="BExMBYPQDG9AYDQ5E8IECVFREPO6" localSheetId="15" hidden="1">#REF!</definedName>
    <definedName name="BExMBYPQDG9AYDQ5E8IECVFREPO6" hidden="1">#REF!</definedName>
    <definedName name="BExMC7PESEESXVMDCGGIP5LPMUGY" localSheetId="20" hidden="1">#REF!</definedName>
    <definedName name="BExMC7PESEESXVMDCGGIP5LPMUGY" localSheetId="18" hidden="1">#REF!</definedName>
    <definedName name="BExMC7PESEESXVMDCGGIP5LPMUGY" localSheetId="13" hidden="1">#REF!</definedName>
    <definedName name="BExMC7PESEESXVMDCGGIP5LPMUGY" localSheetId="14" hidden="1">#REF!</definedName>
    <definedName name="BExMC7PESEESXVMDCGGIP5LPMUGY" localSheetId="15" hidden="1">#REF!</definedName>
    <definedName name="BExMC7PESEESXVMDCGGIP5LPMUGY" hidden="1">#REF!</definedName>
    <definedName name="BExMC8AZUTX8LG89K2JJR7ZG62XX" localSheetId="20" hidden="1">#REF!</definedName>
    <definedName name="BExMC8AZUTX8LG89K2JJR7ZG62XX" localSheetId="18" hidden="1">#REF!</definedName>
    <definedName name="BExMC8AZUTX8LG89K2JJR7ZG62XX" localSheetId="13" hidden="1">#REF!</definedName>
    <definedName name="BExMC8AZUTX8LG89K2JJR7ZG62XX" localSheetId="14" hidden="1">#REF!</definedName>
    <definedName name="BExMC8AZUTX8LG89K2JJR7ZG62XX" localSheetId="15" hidden="1">#REF!</definedName>
    <definedName name="BExMC8AZUTX8LG89K2JJR7ZG62XX" hidden="1">#REF!</definedName>
    <definedName name="BExMCA96YR10V72G2R0SCIKPZLIZ" localSheetId="20" hidden="1">#REF!</definedName>
    <definedName name="BExMCA96YR10V72G2R0SCIKPZLIZ" localSheetId="18" hidden="1">#REF!</definedName>
    <definedName name="BExMCA96YR10V72G2R0SCIKPZLIZ" localSheetId="13" hidden="1">#REF!</definedName>
    <definedName name="BExMCA96YR10V72G2R0SCIKPZLIZ" localSheetId="14" hidden="1">#REF!</definedName>
    <definedName name="BExMCA96YR10V72G2R0SCIKPZLIZ" localSheetId="15" hidden="1">#REF!</definedName>
    <definedName name="BExMCA96YR10V72G2R0SCIKPZLIZ" hidden="1">#REF!</definedName>
    <definedName name="BExMCB5JU5I2VQDUBS4O42BTEVKI" localSheetId="20" hidden="1">#REF!</definedName>
    <definedName name="BExMCB5JU5I2VQDUBS4O42BTEVKI" localSheetId="18" hidden="1">#REF!</definedName>
    <definedName name="BExMCB5JU5I2VQDUBS4O42BTEVKI" localSheetId="13" hidden="1">#REF!</definedName>
    <definedName name="BExMCB5JU5I2VQDUBS4O42BTEVKI" localSheetId="14" hidden="1">#REF!</definedName>
    <definedName name="BExMCB5JU5I2VQDUBS4O42BTEVKI" localSheetId="15" hidden="1">#REF!</definedName>
    <definedName name="BExMCB5JU5I2VQDUBS4O42BTEVKI" hidden="1">#REF!</definedName>
    <definedName name="BExMCFSQFSEMPY5IXDIRKZDASDBR" localSheetId="20" hidden="1">#REF!</definedName>
    <definedName name="BExMCFSQFSEMPY5IXDIRKZDASDBR" localSheetId="18" hidden="1">#REF!</definedName>
    <definedName name="BExMCFSQFSEMPY5IXDIRKZDASDBR" localSheetId="13" hidden="1">#REF!</definedName>
    <definedName name="BExMCFSQFSEMPY5IXDIRKZDASDBR" localSheetId="14" hidden="1">#REF!</definedName>
    <definedName name="BExMCFSQFSEMPY5IXDIRKZDASDBR" localSheetId="15" hidden="1">#REF!</definedName>
    <definedName name="BExMCFSQFSEMPY5IXDIRKZDASDBR" hidden="1">#REF!</definedName>
    <definedName name="BExMCH58I9XOLK7WEE6VSJGYPJGL" localSheetId="20" hidden="1">#REF!</definedName>
    <definedName name="BExMCH58I9XOLK7WEE6VSJGYPJGL" localSheetId="18" hidden="1">#REF!</definedName>
    <definedName name="BExMCH58I9XOLK7WEE6VSJGYPJGL" localSheetId="13" hidden="1">#REF!</definedName>
    <definedName name="BExMCH58I9XOLK7WEE6VSJGYPJGL" localSheetId="14" hidden="1">#REF!</definedName>
    <definedName name="BExMCH58I9XOLK7WEE6VSJGYPJGL" localSheetId="15" hidden="1">#REF!</definedName>
    <definedName name="BExMCH58I9XOLK7WEE6VSJGYPJGL" hidden="1">#REF!</definedName>
    <definedName name="BExMCMZOEYWVOOJ98TBHTTCS7XB8" localSheetId="20" hidden="1">#REF!</definedName>
    <definedName name="BExMCMZOEYWVOOJ98TBHTTCS7XB8" localSheetId="18" hidden="1">#REF!</definedName>
    <definedName name="BExMCMZOEYWVOOJ98TBHTTCS7XB8" localSheetId="13" hidden="1">#REF!</definedName>
    <definedName name="BExMCMZOEYWVOOJ98TBHTTCS7XB8" localSheetId="14" hidden="1">#REF!</definedName>
    <definedName name="BExMCMZOEYWVOOJ98TBHTTCS7XB8" localSheetId="15" hidden="1">#REF!</definedName>
    <definedName name="BExMCMZOEYWVOOJ98TBHTTCS7XB8" hidden="1">#REF!</definedName>
    <definedName name="BExMCS8EF2W3FS9QADNKREYSI8P0" localSheetId="20" hidden="1">#REF!</definedName>
    <definedName name="BExMCS8EF2W3FS9QADNKREYSI8P0" localSheetId="18" hidden="1">#REF!</definedName>
    <definedName name="BExMCS8EF2W3FS9QADNKREYSI8P0" localSheetId="13" hidden="1">#REF!</definedName>
    <definedName name="BExMCS8EF2W3FS9QADNKREYSI8P0" localSheetId="14" hidden="1">#REF!</definedName>
    <definedName name="BExMCS8EF2W3FS9QADNKREYSI8P0" localSheetId="15" hidden="1">#REF!</definedName>
    <definedName name="BExMCS8EF2W3FS9QADNKREYSI8P0" hidden="1">#REF!</definedName>
    <definedName name="BExMCSU0KZGHALEL7N5DJBVL94K7" localSheetId="20" hidden="1">#REF!</definedName>
    <definedName name="BExMCSU0KZGHALEL7N5DJBVL94K7" localSheetId="18" hidden="1">#REF!</definedName>
    <definedName name="BExMCSU0KZGHALEL7N5DJBVL94K7" localSheetId="13" hidden="1">#REF!</definedName>
    <definedName name="BExMCSU0KZGHALEL7N5DJBVL94K7" localSheetId="14" hidden="1">#REF!</definedName>
    <definedName name="BExMCSU0KZGHALEL7N5DJBVL94K7" localSheetId="15" hidden="1">#REF!</definedName>
    <definedName name="BExMCSU0KZGHALEL7N5DJBVL94K7" hidden="1">#REF!</definedName>
    <definedName name="BExMCUS7GSOM96J0HJ7EH0FFM2AC" localSheetId="20" hidden="1">#REF!</definedName>
    <definedName name="BExMCUS7GSOM96J0HJ7EH0FFM2AC" localSheetId="18" hidden="1">#REF!</definedName>
    <definedName name="BExMCUS7GSOM96J0HJ7EH0FFM2AC" localSheetId="13" hidden="1">#REF!</definedName>
    <definedName name="BExMCUS7GSOM96J0HJ7EH0FFM2AC" localSheetId="14" hidden="1">#REF!</definedName>
    <definedName name="BExMCUS7GSOM96J0HJ7EH0FFM2AC" localSheetId="15" hidden="1">#REF!</definedName>
    <definedName name="BExMCUS7GSOM96J0HJ7EH0FFM2AC" hidden="1">#REF!</definedName>
    <definedName name="BExMCYTT6TVDWMJXO1NZANRTVNAN" localSheetId="20" hidden="1">#REF!</definedName>
    <definedName name="BExMCYTT6TVDWMJXO1NZANRTVNAN" localSheetId="18" hidden="1">#REF!</definedName>
    <definedName name="BExMCYTT6TVDWMJXO1NZANRTVNAN" localSheetId="13" hidden="1">#REF!</definedName>
    <definedName name="BExMCYTT6TVDWMJXO1NZANRTVNAN" localSheetId="14" hidden="1">#REF!</definedName>
    <definedName name="BExMCYTT6TVDWMJXO1NZANRTVNAN" localSheetId="15" hidden="1">#REF!</definedName>
    <definedName name="BExMCYTT6TVDWMJXO1NZANRTVNAN" hidden="1">#REF!</definedName>
    <definedName name="BExMD54CT1VTE5YGBM90H90NF28M" localSheetId="20" hidden="1">#REF!</definedName>
    <definedName name="BExMD54CT1VTE5YGBM90H90NF28M" localSheetId="18" hidden="1">#REF!</definedName>
    <definedName name="BExMD54CT1VTE5YGBM90H90NF28M" localSheetId="13" hidden="1">#REF!</definedName>
    <definedName name="BExMD54CT1VTE5YGBM90H90NF28M" localSheetId="14" hidden="1">#REF!</definedName>
    <definedName name="BExMD54CT1VTE5YGBM90H90NF28M" localSheetId="15" hidden="1">#REF!</definedName>
    <definedName name="BExMD54CT1VTE5YGBM90H90NF28M" hidden="1">#REF!</definedName>
    <definedName name="BExMD5F6IAV108XYJLXUO9HD0IT6" localSheetId="20" hidden="1">#REF!</definedName>
    <definedName name="BExMD5F6IAV108XYJLXUO9HD0IT6" localSheetId="18" hidden="1">#REF!</definedName>
    <definedName name="BExMD5F6IAV108XYJLXUO9HD0IT6" localSheetId="13" hidden="1">#REF!</definedName>
    <definedName name="BExMD5F6IAV108XYJLXUO9HD0IT6" localSheetId="14" hidden="1">#REF!</definedName>
    <definedName name="BExMD5F6IAV108XYJLXUO9HD0IT6" localSheetId="15" hidden="1">#REF!</definedName>
    <definedName name="BExMD5F6IAV108XYJLXUO9HD0IT6" hidden="1">#REF!</definedName>
    <definedName name="BExMDANV66W9T3XAXID40XFJ0J93" localSheetId="20" hidden="1">#REF!</definedName>
    <definedName name="BExMDANV66W9T3XAXID40XFJ0J93" localSheetId="18" hidden="1">#REF!</definedName>
    <definedName name="BExMDANV66W9T3XAXID40XFJ0J93" localSheetId="13" hidden="1">#REF!</definedName>
    <definedName name="BExMDANV66W9T3XAXID40XFJ0J93" localSheetId="14" hidden="1">#REF!</definedName>
    <definedName name="BExMDANV66W9T3XAXID40XFJ0J93" localSheetId="15" hidden="1">#REF!</definedName>
    <definedName name="BExMDANV66W9T3XAXID40XFJ0J93" hidden="1">#REF!</definedName>
    <definedName name="BExMDGD1KQP7NNR78X2ZX4FCBQ1S" localSheetId="20" hidden="1">#REF!</definedName>
    <definedName name="BExMDGD1KQP7NNR78X2ZX4FCBQ1S" localSheetId="18" hidden="1">#REF!</definedName>
    <definedName name="BExMDGD1KQP7NNR78X2ZX4FCBQ1S" localSheetId="13" hidden="1">#REF!</definedName>
    <definedName name="BExMDGD1KQP7NNR78X2ZX4FCBQ1S" localSheetId="14" hidden="1">#REF!</definedName>
    <definedName name="BExMDGD1KQP7NNR78X2ZX4FCBQ1S" localSheetId="15" hidden="1">#REF!</definedName>
    <definedName name="BExMDGD1KQP7NNR78X2ZX4FCBQ1S" hidden="1">#REF!</definedName>
    <definedName name="BExMDIRDK0DI8P86HB7WPH8QWLSQ" localSheetId="20" hidden="1">#REF!</definedName>
    <definedName name="BExMDIRDK0DI8P86HB7WPH8QWLSQ" localSheetId="18" hidden="1">#REF!</definedName>
    <definedName name="BExMDIRDK0DI8P86HB7WPH8QWLSQ" localSheetId="13" hidden="1">#REF!</definedName>
    <definedName name="BExMDIRDK0DI8P86HB7WPH8QWLSQ" localSheetId="14" hidden="1">#REF!</definedName>
    <definedName name="BExMDIRDK0DI8P86HB7WPH8QWLSQ" localSheetId="15" hidden="1">#REF!</definedName>
    <definedName name="BExMDIRDK0DI8P86HB7WPH8QWLSQ" hidden="1">#REF!</definedName>
    <definedName name="BExMDOWGDLP3BZZB4ZPI31VS10FP" localSheetId="20" hidden="1">#REF!</definedName>
    <definedName name="BExMDOWGDLP3BZZB4ZPI31VS10FP" localSheetId="18" hidden="1">#REF!</definedName>
    <definedName name="BExMDOWGDLP3BZZB4ZPI31VS10FP" localSheetId="13" hidden="1">#REF!</definedName>
    <definedName name="BExMDOWGDLP3BZZB4ZPI31VS10FP" localSheetId="14" hidden="1">#REF!</definedName>
    <definedName name="BExMDOWGDLP3BZZB4ZPI31VS10FP" localSheetId="15" hidden="1">#REF!</definedName>
    <definedName name="BExMDOWGDLP3BZZB4ZPI31VS10FP" hidden="1">#REF!</definedName>
    <definedName name="BExMDPI2FVMORSWDDCVAJ85WYAYO" localSheetId="20" hidden="1">#REF!</definedName>
    <definedName name="BExMDPI2FVMORSWDDCVAJ85WYAYO" localSheetId="18" hidden="1">#REF!</definedName>
    <definedName name="BExMDPI2FVMORSWDDCVAJ85WYAYO" localSheetId="13" hidden="1">#REF!</definedName>
    <definedName name="BExMDPI2FVMORSWDDCVAJ85WYAYO" localSheetId="14" hidden="1">#REF!</definedName>
    <definedName name="BExMDPI2FVMORSWDDCVAJ85WYAYO" localSheetId="15" hidden="1">#REF!</definedName>
    <definedName name="BExMDPI2FVMORSWDDCVAJ85WYAYO" hidden="1">#REF!</definedName>
    <definedName name="BExMDUWB7VWHFFR266QXO46BNV2S" localSheetId="20" hidden="1">#REF!</definedName>
    <definedName name="BExMDUWB7VWHFFR266QXO46BNV2S" localSheetId="18" hidden="1">#REF!</definedName>
    <definedName name="BExMDUWB7VWHFFR266QXO46BNV2S" localSheetId="13" hidden="1">#REF!</definedName>
    <definedName name="BExMDUWB7VWHFFR266QXO46BNV2S" localSheetId="14" hidden="1">#REF!</definedName>
    <definedName name="BExMDUWB7VWHFFR266QXO46BNV2S" localSheetId="15" hidden="1">#REF!</definedName>
    <definedName name="BExMDUWB7VWHFFR266QXO46BNV2S" hidden="1">#REF!</definedName>
    <definedName name="BExME2U47N8LZG0BPJ49ANY5QVV2" localSheetId="20" hidden="1">#REF!</definedName>
    <definedName name="BExME2U47N8LZG0BPJ49ANY5QVV2" localSheetId="18" hidden="1">#REF!</definedName>
    <definedName name="BExME2U47N8LZG0BPJ49ANY5QVV2" localSheetId="13" hidden="1">#REF!</definedName>
    <definedName name="BExME2U47N8LZG0BPJ49ANY5QVV2" localSheetId="14" hidden="1">#REF!</definedName>
    <definedName name="BExME2U47N8LZG0BPJ49ANY5QVV2" localSheetId="15" hidden="1">#REF!</definedName>
    <definedName name="BExME2U47N8LZG0BPJ49ANY5QVV2" hidden="1">#REF!</definedName>
    <definedName name="BExME88DH5DUKMUFI9FNVECXFD2E" localSheetId="20" hidden="1">#REF!</definedName>
    <definedName name="BExME88DH5DUKMUFI9FNVECXFD2E" localSheetId="18" hidden="1">#REF!</definedName>
    <definedName name="BExME88DH5DUKMUFI9FNVECXFD2E" localSheetId="13" hidden="1">#REF!</definedName>
    <definedName name="BExME88DH5DUKMUFI9FNVECXFD2E" localSheetId="14" hidden="1">#REF!</definedName>
    <definedName name="BExME88DH5DUKMUFI9FNVECXFD2E" localSheetId="15" hidden="1">#REF!</definedName>
    <definedName name="BExME88DH5DUKMUFI9FNVECXFD2E" hidden="1">#REF!</definedName>
    <definedName name="BExME9A7MOGAK7YTTQYXP5DL6VYA" localSheetId="20" hidden="1">#REF!</definedName>
    <definedName name="BExME9A7MOGAK7YTTQYXP5DL6VYA" localSheetId="18" hidden="1">#REF!</definedName>
    <definedName name="BExME9A7MOGAK7YTTQYXP5DL6VYA" localSheetId="13" hidden="1">#REF!</definedName>
    <definedName name="BExME9A7MOGAK7YTTQYXP5DL6VYA" localSheetId="14" hidden="1">#REF!</definedName>
    <definedName name="BExME9A7MOGAK7YTTQYXP5DL6VYA" localSheetId="15" hidden="1">#REF!</definedName>
    <definedName name="BExME9A7MOGAK7YTTQYXP5DL6VYA" hidden="1">#REF!</definedName>
    <definedName name="BExMEOV9YFRY5C3GDLU60GIX10BY" localSheetId="20" hidden="1">#REF!</definedName>
    <definedName name="BExMEOV9YFRY5C3GDLU60GIX10BY" localSheetId="18" hidden="1">#REF!</definedName>
    <definedName name="BExMEOV9YFRY5C3GDLU60GIX10BY" localSheetId="13" hidden="1">#REF!</definedName>
    <definedName name="BExMEOV9YFRY5C3GDLU60GIX10BY" localSheetId="14" hidden="1">#REF!</definedName>
    <definedName name="BExMEOV9YFRY5C3GDLU60GIX10BY" localSheetId="15" hidden="1">#REF!</definedName>
    <definedName name="BExMEOV9YFRY5C3GDLU60GIX10BY" hidden="1">#REF!</definedName>
    <definedName name="BExMEUK2Q5GZGZFZ77Z2IYUKOOYW" localSheetId="20" hidden="1">#REF!</definedName>
    <definedName name="BExMEUK2Q5GZGZFZ77Z2IYUKOOYW" localSheetId="18" hidden="1">#REF!</definedName>
    <definedName name="BExMEUK2Q5GZGZFZ77Z2IYUKOOYW" localSheetId="13" hidden="1">#REF!</definedName>
    <definedName name="BExMEUK2Q5GZGZFZ77Z2IYUKOOYW" localSheetId="14" hidden="1">#REF!</definedName>
    <definedName name="BExMEUK2Q5GZGZFZ77Z2IYUKOOYW" localSheetId="15" hidden="1">#REF!</definedName>
    <definedName name="BExMEUK2Q5GZGZFZ77Z2IYUKOOYW" hidden="1">#REF!</definedName>
    <definedName name="BExMEWT36INWIP0VNS94NEP3WZ4U" localSheetId="20" hidden="1">#REF!</definedName>
    <definedName name="BExMEWT36INWIP0VNS94NEP3WZ4U" localSheetId="18" hidden="1">#REF!</definedName>
    <definedName name="BExMEWT36INWIP0VNS94NEP3WZ4U" localSheetId="13" hidden="1">#REF!</definedName>
    <definedName name="BExMEWT36INWIP0VNS94NEP3WZ4U" localSheetId="14" hidden="1">#REF!</definedName>
    <definedName name="BExMEWT36INWIP0VNS94NEP3WZ4U" localSheetId="15" hidden="1">#REF!</definedName>
    <definedName name="BExMEWT36INWIP0VNS94NEP3WZ4U" hidden="1">#REF!</definedName>
    <definedName name="BExMEY09ESM4H2YGKEQQRYUD114R" localSheetId="20" hidden="1">#REF!</definedName>
    <definedName name="BExMEY09ESM4H2YGKEQQRYUD114R" localSheetId="18" hidden="1">#REF!</definedName>
    <definedName name="BExMEY09ESM4H2YGKEQQRYUD114R" localSheetId="13" hidden="1">#REF!</definedName>
    <definedName name="BExMEY09ESM4H2YGKEQQRYUD114R" localSheetId="14" hidden="1">#REF!</definedName>
    <definedName name="BExMEY09ESM4H2YGKEQQRYUD114R" localSheetId="15" hidden="1">#REF!</definedName>
    <definedName name="BExMEY09ESM4H2YGKEQQRYUD114R" hidden="1">#REF!</definedName>
    <definedName name="BExMF0UU4SBJHOJ4SG09QMF1TC7H" localSheetId="20" hidden="1">#REF!</definedName>
    <definedName name="BExMF0UU4SBJHOJ4SG09QMF1TC7H" localSheetId="18" hidden="1">#REF!</definedName>
    <definedName name="BExMF0UU4SBJHOJ4SG09QMF1TC7H" localSheetId="13" hidden="1">#REF!</definedName>
    <definedName name="BExMF0UU4SBJHOJ4SG09QMF1TC7H" localSheetId="14" hidden="1">#REF!</definedName>
    <definedName name="BExMF0UU4SBJHOJ4SG09QMF1TC7H" localSheetId="15" hidden="1">#REF!</definedName>
    <definedName name="BExMF0UU4SBJHOJ4SG09QMF1TC7H" hidden="1">#REF!</definedName>
    <definedName name="BExMF2YDPQWGK3CSN8LJG16MLFQZ" localSheetId="20" hidden="1">#REF!</definedName>
    <definedName name="BExMF2YDPQWGK3CSN8LJG16MLFQZ" localSheetId="18" hidden="1">#REF!</definedName>
    <definedName name="BExMF2YDPQWGK3CSN8LJG16MLFQZ" localSheetId="13" hidden="1">#REF!</definedName>
    <definedName name="BExMF2YDPQWGK3CSN8LJG16MLFQZ" localSheetId="14" hidden="1">#REF!</definedName>
    <definedName name="BExMF2YDPQWGK3CSN8LJG16MLFQZ" localSheetId="15" hidden="1">#REF!</definedName>
    <definedName name="BExMF2YDPQWGK3CSN8LJG16MLFQZ" hidden="1">#REF!</definedName>
    <definedName name="BExMF4G4IUPQY1Y5GEY5N3E04CL6" localSheetId="20" hidden="1">#REF!</definedName>
    <definedName name="BExMF4G4IUPQY1Y5GEY5N3E04CL6" localSheetId="18" hidden="1">#REF!</definedName>
    <definedName name="BExMF4G4IUPQY1Y5GEY5N3E04CL6" localSheetId="13" hidden="1">#REF!</definedName>
    <definedName name="BExMF4G4IUPQY1Y5GEY5N3E04CL6" localSheetId="14" hidden="1">#REF!</definedName>
    <definedName name="BExMF4G4IUPQY1Y5GEY5N3E04CL6" localSheetId="15" hidden="1">#REF!</definedName>
    <definedName name="BExMF4G4IUPQY1Y5GEY5N3E04CL6" hidden="1">#REF!</definedName>
    <definedName name="BExMF9UIGYMOAQK0ELUWP0S0HZZY" localSheetId="20" hidden="1">#REF!</definedName>
    <definedName name="BExMF9UIGYMOAQK0ELUWP0S0HZZY" localSheetId="18" hidden="1">#REF!</definedName>
    <definedName name="BExMF9UIGYMOAQK0ELUWP0S0HZZY" localSheetId="13" hidden="1">#REF!</definedName>
    <definedName name="BExMF9UIGYMOAQK0ELUWP0S0HZZY" localSheetId="14" hidden="1">#REF!</definedName>
    <definedName name="BExMF9UIGYMOAQK0ELUWP0S0HZZY" localSheetId="15" hidden="1">#REF!</definedName>
    <definedName name="BExMF9UIGYMOAQK0ELUWP0S0HZZY" hidden="1">#REF!</definedName>
    <definedName name="BExMFDLBSWFMRDYJ2DZETI3EXKN2" localSheetId="20" hidden="1">#REF!</definedName>
    <definedName name="BExMFDLBSWFMRDYJ2DZETI3EXKN2" localSheetId="18" hidden="1">#REF!</definedName>
    <definedName name="BExMFDLBSWFMRDYJ2DZETI3EXKN2" localSheetId="13" hidden="1">#REF!</definedName>
    <definedName name="BExMFDLBSWFMRDYJ2DZETI3EXKN2" localSheetId="14" hidden="1">#REF!</definedName>
    <definedName name="BExMFDLBSWFMRDYJ2DZETI3EXKN2" localSheetId="15" hidden="1">#REF!</definedName>
    <definedName name="BExMFDLBSWFMRDYJ2DZETI3EXKN2" hidden="1">#REF!</definedName>
    <definedName name="BExMFLDTMRTCHKA37LQW67BG8D5C" localSheetId="20" hidden="1">#REF!</definedName>
    <definedName name="BExMFLDTMRTCHKA37LQW67BG8D5C" localSheetId="18" hidden="1">#REF!</definedName>
    <definedName name="BExMFLDTMRTCHKA37LQW67BG8D5C" localSheetId="13" hidden="1">#REF!</definedName>
    <definedName name="BExMFLDTMRTCHKA37LQW67BG8D5C" localSheetId="14" hidden="1">#REF!</definedName>
    <definedName name="BExMFLDTMRTCHKA37LQW67BG8D5C" localSheetId="15" hidden="1">#REF!</definedName>
    <definedName name="BExMFLDTMRTCHKA37LQW67BG8D5C" hidden="1">#REF!</definedName>
    <definedName name="BExMFTH63LTWA2JYJTJYMT5K2OF2" localSheetId="20" hidden="1">#REF!</definedName>
    <definedName name="BExMFTH63LTWA2JYJTJYMT5K2OF2" localSheetId="18" hidden="1">#REF!</definedName>
    <definedName name="BExMFTH63LTWA2JYJTJYMT5K2OF2" localSheetId="13" hidden="1">#REF!</definedName>
    <definedName name="BExMFTH63LTWA2JYJTJYMT5K2OF2" localSheetId="14" hidden="1">#REF!</definedName>
    <definedName name="BExMFTH63LTWA2JYJTJYMT5K2OF2" localSheetId="15" hidden="1">#REF!</definedName>
    <definedName name="BExMFTH63LTWA2JYJTJYMT5K2OF2" hidden="1">#REF!</definedName>
    <definedName name="BExMFY4AG5T27EVMCCNE00GOAR66" localSheetId="20" hidden="1">#REF!</definedName>
    <definedName name="BExMFY4AG5T27EVMCCNE00GOAR66" localSheetId="18" hidden="1">#REF!</definedName>
    <definedName name="BExMFY4AG5T27EVMCCNE00GOAR66" localSheetId="13" hidden="1">#REF!</definedName>
    <definedName name="BExMFY4AG5T27EVMCCNE00GOAR66" localSheetId="14" hidden="1">#REF!</definedName>
    <definedName name="BExMFY4AG5T27EVMCCNE00GOAR66" localSheetId="15" hidden="1">#REF!</definedName>
    <definedName name="BExMFY4AG5T27EVMCCNE00GOAR66" hidden="1">#REF!</definedName>
    <definedName name="BExMGQQNOFER1MEVQ961XARTRIOB" localSheetId="20" hidden="1">#REF!</definedName>
    <definedName name="BExMGQQNOFER1MEVQ961XARTRIOB" localSheetId="18" hidden="1">#REF!</definedName>
    <definedName name="BExMGQQNOFER1MEVQ961XARTRIOB" localSheetId="13" hidden="1">#REF!</definedName>
    <definedName name="BExMGQQNOFER1MEVQ961XARTRIOB" localSheetId="14" hidden="1">#REF!</definedName>
    <definedName name="BExMGQQNOFER1MEVQ961XARTRIOB" localSheetId="15" hidden="1">#REF!</definedName>
    <definedName name="BExMGQQNOFER1MEVQ961XARTRIOB" hidden="1">#REF!</definedName>
    <definedName name="BExMH189E60TZBQFN2UWVA1UZA7X" localSheetId="20" hidden="1">#REF!</definedName>
    <definedName name="BExMH189E60TZBQFN2UWVA1UZA7X" localSheetId="18" hidden="1">#REF!</definedName>
    <definedName name="BExMH189E60TZBQFN2UWVA1UZA7X" localSheetId="13" hidden="1">#REF!</definedName>
    <definedName name="BExMH189E60TZBQFN2UWVA1UZA7X" localSheetId="14" hidden="1">#REF!</definedName>
    <definedName name="BExMH189E60TZBQFN2UWVA1UZA7X" localSheetId="15" hidden="1">#REF!</definedName>
    <definedName name="BExMH189E60TZBQFN2UWVA1UZA7X" hidden="1">#REF!</definedName>
    <definedName name="BExMH3H9TW5TJCNU5Z1EWXP3BAEP" localSheetId="20" hidden="1">#REF!</definedName>
    <definedName name="BExMH3H9TW5TJCNU5Z1EWXP3BAEP" localSheetId="18" hidden="1">#REF!</definedName>
    <definedName name="BExMH3H9TW5TJCNU5Z1EWXP3BAEP" localSheetId="13" hidden="1">#REF!</definedName>
    <definedName name="BExMH3H9TW5TJCNU5Z1EWXP3BAEP" localSheetId="14" hidden="1">#REF!</definedName>
    <definedName name="BExMH3H9TW5TJCNU5Z1EWXP3BAEP" localSheetId="15" hidden="1">#REF!</definedName>
    <definedName name="BExMH3H9TW5TJCNU5Z1EWXP3BAEP" hidden="1">#REF!</definedName>
    <definedName name="BExMH5A1B01SYXROP70DOKTQ5D6Z" localSheetId="20" hidden="1">#REF!</definedName>
    <definedName name="BExMH5A1B01SYXROP70DOKTQ5D6Z" localSheetId="18" hidden="1">#REF!</definedName>
    <definedName name="BExMH5A1B01SYXROP70DOKTQ5D6Z" localSheetId="13" hidden="1">#REF!</definedName>
    <definedName name="BExMH5A1B01SYXROP70DOKTQ5D6Z" localSheetId="14" hidden="1">#REF!</definedName>
    <definedName name="BExMH5A1B01SYXROP70DOKTQ5D6Z" localSheetId="15" hidden="1">#REF!</definedName>
    <definedName name="BExMH5A1B01SYXROP70DOKTQ5D6Z" hidden="1">#REF!</definedName>
    <definedName name="BExMHCGUJ8A3L31NU0XU0FGXE4P3" localSheetId="20" hidden="1">#REF!</definedName>
    <definedName name="BExMHCGUJ8A3L31NU0XU0FGXE4P3" localSheetId="18" hidden="1">#REF!</definedName>
    <definedName name="BExMHCGUJ8A3L31NU0XU0FGXE4P3" localSheetId="13" hidden="1">#REF!</definedName>
    <definedName name="BExMHCGUJ8A3L31NU0XU0FGXE4P3" localSheetId="14" hidden="1">#REF!</definedName>
    <definedName name="BExMHCGUJ8A3L31NU0XU0FGXE4P3" localSheetId="15" hidden="1">#REF!</definedName>
    <definedName name="BExMHCGUJ8A3L31NU0XU0FGXE4P3" hidden="1">#REF!</definedName>
    <definedName name="BExMHOWPB34KPZ76M2KIX2C9R2VB" localSheetId="20" hidden="1">#REF!</definedName>
    <definedName name="BExMHOWPB34KPZ76M2KIX2C9R2VB" localSheetId="18" hidden="1">#REF!</definedName>
    <definedName name="BExMHOWPB34KPZ76M2KIX2C9R2VB" localSheetId="13" hidden="1">#REF!</definedName>
    <definedName name="BExMHOWPB34KPZ76M2KIX2C9R2VB" localSheetId="14" hidden="1">#REF!</definedName>
    <definedName name="BExMHOWPB34KPZ76M2KIX2C9R2VB" localSheetId="15" hidden="1">#REF!</definedName>
    <definedName name="BExMHOWPB34KPZ76M2KIX2C9R2VB" hidden="1">#REF!</definedName>
    <definedName name="BExMHSSYC6KVHA3QDTSYPN92TWMI" localSheetId="20" hidden="1">#REF!</definedName>
    <definedName name="BExMHSSYC6KVHA3QDTSYPN92TWMI" localSheetId="18" hidden="1">#REF!</definedName>
    <definedName name="BExMHSSYC6KVHA3QDTSYPN92TWMI" localSheetId="13" hidden="1">#REF!</definedName>
    <definedName name="BExMHSSYC6KVHA3QDTSYPN92TWMI" localSheetId="14" hidden="1">#REF!</definedName>
    <definedName name="BExMHSSYC6KVHA3QDTSYPN92TWMI" localSheetId="15" hidden="1">#REF!</definedName>
    <definedName name="BExMHSSYC6KVHA3QDTSYPN92TWMI" hidden="1">#REF!</definedName>
    <definedName name="BExMI3AJ9477KDL4T9DHET4LJJTW" localSheetId="20" hidden="1">#REF!</definedName>
    <definedName name="BExMI3AJ9477KDL4T9DHET4LJJTW" localSheetId="18" hidden="1">#REF!</definedName>
    <definedName name="BExMI3AJ9477KDL4T9DHET4LJJTW" localSheetId="13" hidden="1">#REF!</definedName>
    <definedName name="BExMI3AJ9477KDL4T9DHET4LJJTW" localSheetId="14" hidden="1">#REF!</definedName>
    <definedName name="BExMI3AJ9477KDL4T9DHET4LJJTW" localSheetId="15" hidden="1">#REF!</definedName>
    <definedName name="BExMI3AJ9477KDL4T9DHET4LJJTW" hidden="1">#REF!</definedName>
    <definedName name="BExMI6QQ20XHD0NWJUN741B37182" localSheetId="20" hidden="1">#REF!</definedName>
    <definedName name="BExMI6QQ20XHD0NWJUN741B37182" localSheetId="18" hidden="1">#REF!</definedName>
    <definedName name="BExMI6QQ20XHD0NWJUN741B37182" localSheetId="13" hidden="1">#REF!</definedName>
    <definedName name="BExMI6QQ20XHD0NWJUN741B37182" localSheetId="14" hidden="1">#REF!</definedName>
    <definedName name="BExMI6QQ20XHD0NWJUN741B37182" localSheetId="15" hidden="1">#REF!</definedName>
    <definedName name="BExMI6QQ20XHD0NWJUN741B37182" hidden="1">#REF!</definedName>
    <definedName name="BExMI7MYDIMC9K16SBAFUY33RHK6" localSheetId="20" hidden="1">#REF!</definedName>
    <definedName name="BExMI7MYDIMC9K16SBAFUY33RHK6" localSheetId="18" hidden="1">#REF!</definedName>
    <definedName name="BExMI7MYDIMC9K16SBAFUY33RHK6" localSheetId="13" hidden="1">#REF!</definedName>
    <definedName name="BExMI7MYDIMC9K16SBAFUY33RHK6" localSheetId="14" hidden="1">#REF!</definedName>
    <definedName name="BExMI7MYDIMC9K16SBAFUY33RHK6" localSheetId="15" hidden="1">#REF!</definedName>
    <definedName name="BExMI7MYDIMC9K16SBAFUY33RHK6" hidden="1">#REF!</definedName>
    <definedName name="BExMI8JB94SBD9EMNJEK7Y2T6GYU" localSheetId="20" hidden="1">#REF!</definedName>
    <definedName name="BExMI8JB94SBD9EMNJEK7Y2T6GYU" localSheetId="18" hidden="1">#REF!</definedName>
    <definedName name="BExMI8JB94SBD9EMNJEK7Y2T6GYU" localSheetId="13" hidden="1">#REF!</definedName>
    <definedName name="BExMI8JB94SBD9EMNJEK7Y2T6GYU" localSheetId="14" hidden="1">#REF!</definedName>
    <definedName name="BExMI8JB94SBD9EMNJEK7Y2T6GYU" localSheetId="15" hidden="1">#REF!</definedName>
    <definedName name="BExMI8JB94SBD9EMNJEK7Y2T6GYU" hidden="1">#REF!</definedName>
    <definedName name="BExMI8OS85YTW3KYVE4YD0R7Z6UV" localSheetId="20" hidden="1">#REF!</definedName>
    <definedName name="BExMI8OS85YTW3KYVE4YD0R7Z6UV" localSheetId="18" hidden="1">#REF!</definedName>
    <definedName name="BExMI8OS85YTW3KYVE4YD0R7Z6UV" localSheetId="13" hidden="1">#REF!</definedName>
    <definedName name="BExMI8OS85YTW3KYVE4YD0R7Z6UV" localSheetId="14" hidden="1">#REF!</definedName>
    <definedName name="BExMI8OS85YTW3KYVE4YD0R7Z6UV" localSheetId="15" hidden="1">#REF!</definedName>
    <definedName name="BExMI8OS85YTW3KYVE4YD0R7Z6UV" hidden="1">#REF!</definedName>
    <definedName name="BExMI9QNOMVZ44I3BFMGU1EL1RSY" localSheetId="20" hidden="1">#REF!</definedName>
    <definedName name="BExMI9QNOMVZ44I3BFMGU1EL1RSY" localSheetId="18" hidden="1">#REF!</definedName>
    <definedName name="BExMI9QNOMVZ44I3BFMGU1EL1RSY" localSheetId="13" hidden="1">#REF!</definedName>
    <definedName name="BExMI9QNOMVZ44I3BFMGU1EL1RSY" localSheetId="14" hidden="1">#REF!</definedName>
    <definedName name="BExMI9QNOMVZ44I3BFMGU1EL1RSY" localSheetId="15" hidden="1">#REF!</definedName>
    <definedName name="BExMI9QNOMVZ44I3BFMGU1EL1RSY" hidden="1">#REF!</definedName>
    <definedName name="BExMIBOOZU40JS3F89OMPSRCE9MM" localSheetId="20" hidden="1">#REF!</definedName>
    <definedName name="BExMIBOOZU40JS3F89OMPSRCE9MM" localSheetId="18" hidden="1">#REF!</definedName>
    <definedName name="BExMIBOOZU40JS3F89OMPSRCE9MM" localSheetId="13" hidden="1">#REF!</definedName>
    <definedName name="BExMIBOOZU40JS3F89OMPSRCE9MM" localSheetId="14" hidden="1">#REF!</definedName>
    <definedName name="BExMIBOOZU40JS3F89OMPSRCE9MM" localSheetId="15" hidden="1">#REF!</definedName>
    <definedName name="BExMIBOOZU40JS3F89OMPSRCE9MM" hidden="1">#REF!</definedName>
    <definedName name="BExMIIQ5MBWSIHTFWAQADXMZC22Q" localSheetId="20" hidden="1">#REF!</definedName>
    <definedName name="BExMIIQ5MBWSIHTFWAQADXMZC22Q" localSheetId="18" hidden="1">#REF!</definedName>
    <definedName name="BExMIIQ5MBWSIHTFWAQADXMZC22Q" localSheetId="13" hidden="1">#REF!</definedName>
    <definedName name="BExMIIQ5MBWSIHTFWAQADXMZC22Q" localSheetId="14" hidden="1">#REF!</definedName>
    <definedName name="BExMIIQ5MBWSIHTFWAQADXMZC22Q" localSheetId="15" hidden="1">#REF!</definedName>
    <definedName name="BExMIIQ5MBWSIHTFWAQADXMZC22Q" hidden="1">#REF!</definedName>
    <definedName name="BExMIL4I2GE866I25CR5JBLJWJ6A" localSheetId="20" hidden="1">#REF!</definedName>
    <definedName name="BExMIL4I2GE866I25CR5JBLJWJ6A" localSheetId="18" hidden="1">#REF!</definedName>
    <definedName name="BExMIL4I2GE866I25CR5JBLJWJ6A" localSheetId="13" hidden="1">#REF!</definedName>
    <definedName name="BExMIL4I2GE866I25CR5JBLJWJ6A" localSheetId="14" hidden="1">#REF!</definedName>
    <definedName name="BExMIL4I2GE866I25CR5JBLJWJ6A" localSheetId="15" hidden="1">#REF!</definedName>
    <definedName name="BExMIL4I2GE866I25CR5JBLJWJ6A" hidden="1">#REF!</definedName>
    <definedName name="BExMIRKIPF27SNO82SPFSB3T5U17" localSheetId="20" hidden="1">#REF!</definedName>
    <definedName name="BExMIRKIPF27SNO82SPFSB3T5U17" localSheetId="18" hidden="1">#REF!</definedName>
    <definedName name="BExMIRKIPF27SNO82SPFSB3T5U17" localSheetId="13" hidden="1">#REF!</definedName>
    <definedName name="BExMIRKIPF27SNO82SPFSB3T5U17" localSheetId="14" hidden="1">#REF!</definedName>
    <definedName name="BExMIRKIPF27SNO82SPFSB3T5U17" localSheetId="15" hidden="1">#REF!</definedName>
    <definedName name="BExMIRKIPF27SNO82SPFSB3T5U17" hidden="1">#REF!</definedName>
    <definedName name="BExMIV0KC8555D5E42ZGWG15Y0MO" localSheetId="20" hidden="1">#REF!</definedName>
    <definedName name="BExMIV0KC8555D5E42ZGWG15Y0MO" localSheetId="18" hidden="1">#REF!</definedName>
    <definedName name="BExMIV0KC8555D5E42ZGWG15Y0MO" localSheetId="13" hidden="1">#REF!</definedName>
    <definedName name="BExMIV0KC8555D5E42ZGWG15Y0MO" localSheetId="14" hidden="1">#REF!</definedName>
    <definedName name="BExMIV0KC8555D5E42ZGWG15Y0MO" localSheetId="15" hidden="1">#REF!</definedName>
    <definedName name="BExMIV0KC8555D5E42ZGWG15Y0MO" hidden="1">#REF!</definedName>
    <definedName name="BExMIZT6AN7E6YMW2S87CTCN2UXH" localSheetId="20" hidden="1">#REF!</definedName>
    <definedName name="BExMIZT6AN7E6YMW2S87CTCN2UXH" localSheetId="18" hidden="1">#REF!</definedName>
    <definedName name="BExMIZT6AN7E6YMW2S87CTCN2UXH" localSheetId="13" hidden="1">#REF!</definedName>
    <definedName name="BExMIZT6AN7E6YMW2S87CTCN2UXH" localSheetId="14" hidden="1">#REF!</definedName>
    <definedName name="BExMIZT6AN7E6YMW2S87CTCN2UXH" localSheetId="15" hidden="1">#REF!</definedName>
    <definedName name="BExMIZT6AN7E6YMW2S87CTCN2UXH" hidden="1">#REF!</definedName>
    <definedName name="BExMJB76UESLVRD81AJBOB78JDTT" localSheetId="20" hidden="1">#REF!</definedName>
    <definedName name="BExMJB76UESLVRD81AJBOB78JDTT" localSheetId="18" hidden="1">#REF!</definedName>
    <definedName name="BExMJB76UESLVRD81AJBOB78JDTT" localSheetId="13" hidden="1">#REF!</definedName>
    <definedName name="BExMJB76UESLVRD81AJBOB78JDTT" localSheetId="14" hidden="1">#REF!</definedName>
    <definedName name="BExMJB76UESLVRD81AJBOB78JDTT" localSheetId="15" hidden="1">#REF!</definedName>
    <definedName name="BExMJB76UESLVRD81AJBOB78JDTT" hidden="1">#REF!</definedName>
    <definedName name="BExMJI8OLFZQCGOW3F99ETW8A21E" localSheetId="20" hidden="1">#REF!</definedName>
    <definedName name="BExMJI8OLFZQCGOW3F99ETW8A21E" localSheetId="18" hidden="1">#REF!</definedName>
    <definedName name="BExMJI8OLFZQCGOW3F99ETW8A21E" localSheetId="13" hidden="1">#REF!</definedName>
    <definedName name="BExMJI8OLFZQCGOW3F99ETW8A21E" localSheetId="14" hidden="1">#REF!</definedName>
    <definedName name="BExMJI8OLFZQCGOW3F99ETW8A21E" localSheetId="15" hidden="1">#REF!</definedName>
    <definedName name="BExMJI8OLFZQCGOW3F99ETW8A21E" hidden="1">#REF!</definedName>
    <definedName name="BExMJNC8ZFB9DRFOJ961ZAJ8U3A8" localSheetId="20" hidden="1">#REF!</definedName>
    <definedName name="BExMJNC8ZFB9DRFOJ961ZAJ8U3A8" localSheetId="18" hidden="1">#REF!</definedName>
    <definedName name="BExMJNC8ZFB9DRFOJ961ZAJ8U3A8" localSheetId="13" hidden="1">#REF!</definedName>
    <definedName name="BExMJNC8ZFB9DRFOJ961ZAJ8U3A8" localSheetId="14" hidden="1">#REF!</definedName>
    <definedName name="BExMJNC8ZFB9DRFOJ961ZAJ8U3A8" localSheetId="15" hidden="1">#REF!</definedName>
    <definedName name="BExMJNC8ZFB9DRFOJ961ZAJ8U3A8" hidden="1">#REF!</definedName>
    <definedName name="BExMJTBV8A3D31W2IQHP9RDFPPHQ" localSheetId="20" hidden="1">#REF!</definedName>
    <definedName name="BExMJTBV8A3D31W2IQHP9RDFPPHQ" localSheetId="18" hidden="1">#REF!</definedName>
    <definedName name="BExMJTBV8A3D31W2IQHP9RDFPPHQ" localSheetId="13" hidden="1">#REF!</definedName>
    <definedName name="BExMJTBV8A3D31W2IQHP9RDFPPHQ" localSheetId="14" hidden="1">#REF!</definedName>
    <definedName name="BExMJTBV8A3D31W2IQHP9RDFPPHQ" localSheetId="15" hidden="1">#REF!</definedName>
    <definedName name="BExMJTBV8A3D31W2IQHP9RDFPPHQ" hidden="1">#REF!</definedName>
    <definedName name="BExMK2RTXN4QJWEUNX002XK8VQP8" localSheetId="20" hidden="1">#REF!</definedName>
    <definedName name="BExMK2RTXN4QJWEUNX002XK8VQP8" localSheetId="18" hidden="1">#REF!</definedName>
    <definedName name="BExMK2RTXN4QJWEUNX002XK8VQP8" localSheetId="13" hidden="1">#REF!</definedName>
    <definedName name="BExMK2RTXN4QJWEUNX002XK8VQP8" localSheetId="14" hidden="1">#REF!</definedName>
    <definedName name="BExMK2RTXN4QJWEUNX002XK8VQP8" localSheetId="15" hidden="1">#REF!</definedName>
    <definedName name="BExMK2RTXN4QJWEUNX002XK8VQP8" hidden="1">#REF!</definedName>
    <definedName name="BExMKBGQDUZ8AWXYHA3QVMSDVZ3D" localSheetId="20" hidden="1">#REF!</definedName>
    <definedName name="BExMKBGQDUZ8AWXYHA3QVMSDVZ3D" localSheetId="18" hidden="1">#REF!</definedName>
    <definedName name="BExMKBGQDUZ8AWXYHA3QVMSDVZ3D" localSheetId="13" hidden="1">#REF!</definedName>
    <definedName name="BExMKBGQDUZ8AWXYHA3QVMSDVZ3D" localSheetId="14" hidden="1">#REF!</definedName>
    <definedName name="BExMKBGQDUZ8AWXYHA3QVMSDVZ3D" localSheetId="15" hidden="1">#REF!</definedName>
    <definedName name="BExMKBGQDUZ8AWXYHA3QVMSDVZ3D" hidden="1">#REF!</definedName>
    <definedName name="BExMKBM1467553LDFZRRKVSHN374" localSheetId="20" hidden="1">#REF!</definedName>
    <definedName name="BExMKBM1467553LDFZRRKVSHN374" localSheetId="18" hidden="1">#REF!</definedName>
    <definedName name="BExMKBM1467553LDFZRRKVSHN374" localSheetId="13" hidden="1">#REF!</definedName>
    <definedName name="BExMKBM1467553LDFZRRKVSHN374" localSheetId="14" hidden="1">#REF!</definedName>
    <definedName name="BExMKBM1467553LDFZRRKVSHN374" localSheetId="15" hidden="1">#REF!</definedName>
    <definedName name="BExMKBM1467553LDFZRRKVSHN374" hidden="1">#REF!</definedName>
    <definedName name="BExMKGK5FJUC0AU8MABRGDC5ZM70" localSheetId="20" hidden="1">#REF!</definedName>
    <definedName name="BExMKGK5FJUC0AU8MABRGDC5ZM70" localSheetId="18" hidden="1">#REF!</definedName>
    <definedName name="BExMKGK5FJUC0AU8MABRGDC5ZM70" localSheetId="13" hidden="1">#REF!</definedName>
    <definedName name="BExMKGK5FJUC0AU8MABRGDC5ZM70" localSheetId="14" hidden="1">#REF!</definedName>
    <definedName name="BExMKGK5FJUC0AU8MABRGDC5ZM70" localSheetId="15" hidden="1">#REF!</definedName>
    <definedName name="BExMKGK5FJUC0AU8MABRGDC5ZM70" hidden="1">#REF!</definedName>
    <definedName name="BExMKP92JGBM5BJO174H9A4HQIB9" localSheetId="20" hidden="1">#REF!</definedName>
    <definedName name="BExMKP92JGBM5BJO174H9A4HQIB9" localSheetId="18" hidden="1">#REF!</definedName>
    <definedName name="BExMKP92JGBM5BJO174H9A4HQIB9" localSheetId="13" hidden="1">#REF!</definedName>
    <definedName name="BExMKP92JGBM5BJO174H9A4HQIB9" localSheetId="14" hidden="1">#REF!</definedName>
    <definedName name="BExMKP92JGBM5BJO174H9A4HQIB9" localSheetId="15" hidden="1">#REF!</definedName>
    <definedName name="BExMKP92JGBM5BJO174H9A4HQIB9" hidden="1">#REF!</definedName>
    <definedName name="BExMKPEDT6IOYLLC3KJKRZOETC3Y" localSheetId="20" hidden="1">#REF!</definedName>
    <definedName name="BExMKPEDT6IOYLLC3KJKRZOETC3Y" localSheetId="18" hidden="1">#REF!</definedName>
    <definedName name="BExMKPEDT6IOYLLC3KJKRZOETC3Y" localSheetId="13" hidden="1">#REF!</definedName>
    <definedName name="BExMKPEDT6IOYLLC3KJKRZOETC3Y" localSheetId="14" hidden="1">#REF!</definedName>
    <definedName name="BExMKPEDT6IOYLLC3KJKRZOETC3Y" localSheetId="15" hidden="1">#REF!</definedName>
    <definedName name="BExMKPEDT6IOYLLC3KJKRZOETC3Y" hidden="1">#REF!</definedName>
    <definedName name="BExMKTW7R5SOV4PHAFGHU3W73DYE" localSheetId="20" hidden="1">#REF!</definedName>
    <definedName name="BExMKTW7R5SOV4PHAFGHU3W73DYE" localSheetId="18" hidden="1">#REF!</definedName>
    <definedName name="BExMKTW7R5SOV4PHAFGHU3W73DYE" localSheetId="13" hidden="1">#REF!</definedName>
    <definedName name="BExMKTW7R5SOV4PHAFGHU3W73DYE" localSheetId="14" hidden="1">#REF!</definedName>
    <definedName name="BExMKTW7R5SOV4PHAFGHU3W73DYE" localSheetId="15" hidden="1">#REF!</definedName>
    <definedName name="BExMKTW7R5SOV4PHAFGHU3W73DYE" hidden="1">#REF!</definedName>
    <definedName name="BExMKU7051J2W1RQXGZGE62NBRUZ" localSheetId="20" hidden="1">#REF!</definedName>
    <definedName name="BExMKU7051J2W1RQXGZGE62NBRUZ" localSheetId="18" hidden="1">#REF!</definedName>
    <definedName name="BExMKU7051J2W1RQXGZGE62NBRUZ" localSheetId="13" hidden="1">#REF!</definedName>
    <definedName name="BExMKU7051J2W1RQXGZGE62NBRUZ" localSheetId="14" hidden="1">#REF!</definedName>
    <definedName name="BExMKU7051J2W1RQXGZGE62NBRUZ" localSheetId="15" hidden="1">#REF!</definedName>
    <definedName name="BExMKU7051J2W1RQXGZGE62NBRUZ" hidden="1">#REF!</definedName>
    <definedName name="BExMKUN3WPECJR2XRID2R7GZRGNX" localSheetId="20" hidden="1">#REF!</definedName>
    <definedName name="BExMKUN3WPECJR2XRID2R7GZRGNX" localSheetId="18" hidden="1">#REF!</definedName>
    <definedName name="BExMKUN3WPECJR2XRID2R7GZRGNX" localSheetId="13" hidden="1">#REF!</definedName>
    <definedName name="BExMKUN3WPECJR2XRID2R7GZRGNX" localSheetId="14" hidden="1">#REF!</definedName>
    <definedName name="BExMKUN3WPECJR2XRID2R7GZRGNX" localSheetId="15" hidden="1">#REF!</definedName>
    <definedName name="BExMKUN3WPECJR2XRID2R7GZRGNX" hidden="1">#REF!</definedName>
    <definedName name="BExMKZ535P011X4TNV16GCOH4H21" localSheetId="20" hidden="1">#REF!</definedName>
    <definedName name="BExMKZ535P011X4TNV16GCOH4H21" localSheetId="18" hidden="1">#REF!</definedName>
    <definedName name="BExMKZ535P011X4TNV16GCOH4H21" localSheetId="13" hidden="1">#REF!</definedName>
    <definedName name="BExMKZ535P011X4TNV16GCOH4H21" localSheetId="14" hidden="1">#REF!</definedName>
    <definedName name="BExMKZ535P011X4TNV16GCOH4H21" localSheetId="15" hidden="1">#REF!</definedName>
    <definedName name="BExMKZ535P011X4TNV16GCOH4H21" hidden="1">#REF!</definedName>
    <definedName name="BExML3XQNDIMX55ZCHHXKUV3D6E6" localSheetId="20" hidden="1">#REF!</definedName>
    <definedName name="BExML3XQNDIMX55ZCHHXKUV3D6E6" localSheetId="18" hidden="1">#REF!</definedName>
    <definedName name="BExML3XQNDIMX55ZCHHXKUV3D6E6" localSheetId="13" hidden="1">#REF!</definedName>
    <definedName name="BExML3XQNDIMX55ZCHHXKUV3D6E6" localSheetId="14" hidden="1">#REF!</definedName>
    <definedName name="BExML3XQNDIMX55ZCHHXKUV3D6E6" localSheetId="15" hidden="1">#REF!</definedName>
    <definedName name="BExML3XQNDIMX55ZCHHXKUV3D6E6" hidden="1">#REF!</definedName>
    <definedName name="BExML5QGSWHLI18BGY4CGOTD3UWH" localSheetId="20" hidden="1">#REF!</definedName>
    <definedName name="BExML5QGSWHLI18BGY4CGOTD3UWH" localSheetId="18" hidden="1">#REF!</definedName>
    <definedName name="BExML5QGSWHLI18BGY4CGOTD3UWH" localSheetId="13" hidden="1">#REF!</definedName>
    <definedName name="BExML5QGSWHLI18BGY4CGOTD3UWH" localSheetId="14" hidden="1">#REF!</definedName>
    <definedName name="BExML5QGSWHLI18BGY4CGOTD3UWH" localSheetId="15" hidden="1">#REF!</definedName>
    <definedName name="BExML5QGSWHLI18BGY4CGOTD3UWH" hidden="1">#REF!</definedName>
    <definedName name="BExML6BVFCV80776USR7X70HVRZT" localSheetId="20" hidden="1">#REF!</definedName>
    <definedName name="BExML6BVFCV80776USR7X70HVRZT" localSheetId="18" hidden="1">#REF!</definedName>
    <definedName name="BExML6BVFCV80776USR7X70HVRZT" localSheetId="13" hidden="1">#REF!</definedName>
    <definedName name="BExML6BVFCV80776USR7X70HVRZT" localSheetId="14" hidden="1">#REF!</definedName>
    <definedName name="BExML6BVFCV80776USR7X70HVRZT" localSheetId="15" hidden="1">#REF!</definedName>
    <definedName name="BExML6BVFCV80776USR7X70HVRZT" hidden="1">#REF!</definedName>
    <definedName name="BExMLO5Z61RE85X8HHX2G4IU3AZW" localSheetId="20" hidden="1">#REF!</definedName>
    <definedName name="BExMLO5Z61RE85X8HHX2G4IU3AZW" localSheetId="18" hidden="1">#REF!</definedName>
    <definedName name="BExMLO5Z61RE85X8HHX2G4IU3AZW" localSheetId="13" hidden="1">#REF!</definedName>
    <definedName name="BExMLO5Z61RE85X8HHX2G4IU3AZW" localSheetId="14" hidden="1">#REF!</definedName>
    <definedName name="BExMLO5Z61RE85X8HHX2G4IU3AZW" localSheetId="15" hidden="1">#REF!</definedName>
    <definedName name="BExMLO5Z61RE85X8HHX2G4IU3AZW" hidden="1">#REF!</definedName>
    <definedName name="BExMLVI7UORSHM9FMO8S2EI0TMTS" localSheetId="20" hidden="1">#REF!</definedName>
    <definedName name="BExMLVI7UORSHM9FMO8S2EI0TMTS" localSheetId="18" hidden="1">#REF!</definedName>
    <definedName name="BExMLVI7UORSHM9FMO8S2EI0TMTS" localSheetId="13" hidden="1">#REF!</definedName>
    <definedName name="BExMLVI7UORSHM9FMO8S2EI0TMTS" localSheetId="14" hidden="1">#REF!</definedName>
    <definedName name="BExMLVI7UORSHM9FMO8S2EI0TMTS" localSheetId="15" hidden="1">#REF!</definedName>
    <definedName name="BExMLVI7UORSHM9FMO8S2EI0TMTS" hidden="1">#REF!</definedName>
    <definedName name="BExMM5UCOT2HSSN0ZIPZW55GSOVO" localSheetId="20" hidden="1">#REF!</definedName>
    <definedName name="BExMM5UCOT2HSSN0ZIPZW55GSOVO" localSheetId="18" hidden="1">#REF!</definedName>
    <definedName name="BExMM5UCOT2HSSN0ZIPZW55GSOVO" localSheetId="13" hidden="1">#REF!</definedName>
    <definedName name="BExMM5UCOT2HSSN0ZIPZW55GSOVO" localSheetId="14" hidden="1">#REF!</definedName>
    <definedName name="BExMM5UCOT2HSSN0ZIPZW55GSOVO" localSheetId="15" hidden="1">#REF!</definedName>
    <definedName name="BExMM5UCOT2HSSN0ZIPZW55GSOVO" hidden="1">#REF!</definedName>
    <definedName name="BExMM8ZRS5RQ8H1H55RVPVTDL5NL" localSheetId="20" hidden="1">#REF!</definedName>
    <definedName name="BExMM8ZRS5RQ8H1H55RVPVTDL5NL" localSheetId="18" hidden="1">#REF!</definedName>
    <definedName name="BExMM8ZRS5RQ8H1H55RVPVTDL5NL" localSheetId="13" hidden="1">#REF!</definedName>
    <definedName name="BExMM8ZRS5RQ8H1H55RVPVTDL5NL" localSheetId="14" hidden="1">#REF!</definedName>
    <definedName name="BExMM8ZRS5RQ8H1H55RVPVTDL5NL" localSheetId="15" hidden="1">#REF!</definedName>
    <definedName name="BExMM8ZRS5RQ8H1H55RVPVTDL5NL" hidden="1">#REF!</definedName>
    <definedName name="BExMMH8EAZB09XXQ5X4LR0P4NHG9" localSheetId="20" hidden="1">#REF!</definedName>
    <definedName name="BExMMH8EAZB09XXQ5X4LR0P4NHG9" localSheetId="18" hidden="1">#REF!</definedName>
    <definedName name="BExMMH8EAZB09XXQ5X4LR0P4NHG9" localSheetId="13" hidden="1">#REF!</definedName>
    <definedName name="BExMMH8EAZB09XXQ5X4LR0P4NHG9" localSheetId="14" hidden="1">#REF!</definedName>
    <definedName name="BExMMH8EAZB09XXQ5X4LR0P4NHG9" localSheetId="15" hidden="1">#REF!</definedName>
    <definedName name="BExMMH8EAZB09XXQ5X4LR0P4NHG9" hidden="1">#REF!</definedName>
    <definedName name="BExMMIQH5BABNZVCIQ7TBCQ10AY5" localSheetId="20" hidden="1">#REF!</definedName>
    <definedName name="BExMMIQH5BABNZVCIQ7TBCQ10AY5" localSheetId="18" hidden="1">#REF!</definedName>
    <definedName name="BExMMIQH5BABNZVCIQ7TBCQ10AY5" localSheetId="13" hidden="1">#REF!</definedName>
    <definedName name="BExMMIQH5BABNZVCIQ7TBCQ10AY5" localSheetId="14" hidden="1">#REF!</definedName>
    <definedName name="BExMMIQH5BABNZVCIQ7TBCQ10AY5" localSheetId="15" hidden="1">#REF!</definedName>
    <definedName name="BExMMIQH5BABNZVCIQ7TBCQ10AY5" hidden="1">#REF!</definedName>
    <definedName name="BExMMNIZ2T7M22WECMUQXEF4NJ71" localSheetId="20" hidden="1">#REF!</definedName>
    <definedName name="BExMMNIZ2T7M22WECMUQXEF4NJ71" localSheetId="18" hidden="1">#REF!</definedName>
    <definedName name="BExMMNIZ2T7M22WECMUQXEF4NJ71" localSheetId="13" hidden="1">#REF!</definedName>
    <definedName name="BExMMNIZ2T7M22WECMUQXEF4NJ71" localSheetId="14" hidden="1">#REF!</definedName>
    <definedName name="BExMMNIZ2T7M22WECMUQXEF4NJ71" localSheetId="15" hidden="1">#REF!</definedName>
    <definedName name="BExMMNIZ2T7M22WECMUQXEF4NJ71" hidden="1">#REF!</definedName>
    <definedName name="BExMMPMIOU7BURTV0L1K6ACW9X73" localSheetId="20" hidden="1">#REF!</definedName>
    <definedName name="BExMMPMIOU7BURTV0L1K6ACW9X73" localSheetId="18" hidden="1">#REF!</definedName>
    <definedName name="BExMMPMIOU7BURTV0L1K6ACW9X73" localSheetId="13" hidden="1">#REF!</definedName>
    <definedName name="BExMMPMIOU7BURTV0L1K6ACW9X73" localSheetId="14" hidden="1">#REF!</definedName>
    <definedName name="BExMMPMIOU7BURTV0L1K6ACW9X73" localSheetId="15" hidden="1">#REF!</definedName>
    <definedName name="BExMMPMIOU7BURTV0L1K6ACW9X73" hidden="1">#REF!</definedName>
    <definedName name="BExMMQ835AJDHS4B419SS645P67Q" localSheetId="20" hidden="1">#REF!</definedName>
    <definedName name="BExMMQ835AJDHS4B419SS645P67Q" localSheetId="18" hidden="1">#REF!</definedName>
    <definedName name="BExMMQ835AJDHS4B419SS645P67Q" localSheetId="13" hidden="1">#REF!</definedName>
    <definedName name="BExMMQ835AJDHS4B419SS645P67Q" localSheetId="14" hidden="1">#REF!</definedName>
    <definedName name="BExMMQ835AJDHS4B419SS645P67Q" localSheetId="15" hidden="1">#REF!</definedName>
    <definedName name="BExMMQ835AJDHS4B419SS645P67Q" hidden="1">#REF!</definedName>
    <definedName name="BExMMQIUVPCOBISTEJJYNCCLUCPY" localSheetId="20" hidden="1">#REF!</definedName>
    <definedName name="BExMMQIUVPCOBISTEJJYNCCLUCPY" localSheetId="18" hidden="1">#REF!</definedName>
    <definedName name="BExMMQIUVPCOBISTEJJYNCCLUCPY" localSheetId="13" hidden="1">#REF!</definedName>
    <definedName name="BExMMQIUVPCOBISTEJJYNCCLUCPY" localSheetId="14" hidden="1">#REF!</definedName>
    <definedName name="BExMMQIUVPCOBISTEJJYNCCLUCPY" localSheetId="15" hidden="1">#REF!</definedName>
    <definedName name="BExMMQIUVPCOBISTEJJYNCCLUCPY" hidden="1">#REF!</definedName>
    <definedName name="BExMMTIXETA5VAKBSOFDD5SRU887" localSheetId="20" hidden="1">#REF!</definedName>
    <definedName name="BExMMTIXETA5VAKBSOFDD5SRU887" localSheetId="18" hidden="1">#REF!</definedName>
    <definedName name="BExMMTIXETA5VAKBSOFDD5SRU887" localSheetId="13" hidden="1">#REF!</definedName>
    <definedName name="BExMMTIXETA5VAKBSOFDD5SRU887" localSheetId="14" hidden="1">#REF!</definedName>
    <definedName name="BExMMTIXETA5VAKBSOFDD5SRU887" localSheetId="15" hidden="1">#REF!</definedName>
    <definedName name="BExMMTIXETA5VAKBSOFDD5SRU887" hidden="1">#REF!</definedName>
    <definedName name="BExMMV0P6P5YS3C35G0JYYHI7992" localSheetId="20" hidden="1">#REF!</definedName>
    <definedName name="BExMMV0P6P5YS3C35G0JYYHI7992" localSheetId="18" hidden="1">#REF!</definedName>
    <definedName name="BExMMV0P6P5YS3C35G0JYYHI7992" localSheetId="13" hidden="1">#REF!</definedName>
    <definedName name="BExMMV0P6P5YS3C35G0JYYHI7992" localSheetId="14" hidden="1">#REF!</definedName>
    <definedName name="BExMMV0P6P5YS3C35G0JYYHI7992" localSheetId="15" hidden="1">#REF!</definedName>
    <definedName name="BExMMV0P6P5YS3C35G0JYYHI7992" hidden="1">#REF!</definedName>
    <definedName name="BExMNJLFWZBRN9PZF1IO9CYWV1B2" localSheetId="20" hidden="1">#REF!</definedName>
    <definedName name="BExMNJLFWZBRN9PZF1IO9CYWV1B2" localSheetId="18" hidden="1">#REF!</definedName>
    <definedName name="BExMNJLFWZBRN9PZF1IO9CYWV1B2" localSheetId="13" hidden="1">#REF!</definedName>
    <definedName name="BExMNJLFWZBRN9PZF1IO9CYWV1B2" localSheetId="14" hidden="1">#REF!</definedName>
    <definedName name="BExMNJLFWZBRN9PZF1IO9CYWV1B2" localSheetId="15" hidden="1">#REF!</definedName>
    <definedName name="BExMNJLFWZBRN9PZF1IO9CYWV1B2" hidden="1">#REF!</definedName>
    <definedName name="BExMNKCJ0FA57YEUUAJE43U1QN5P" localSheetId="20" hidden="1">#REF!</definedName>
    <definedName name="BExMNKCJ0FA57YEUUAJE43U1QN5P" localSheetId="18" hidden="1">#REF!</definedName>
    <definedName name="BExMNKCJ0FA57YEUUAJE43U1QN5P" localSheetId="13" hidden="1">#REF!</definedName>
    <definedName name="BExMNKCJ0FA57YEUUAJE43U1QN5P" localSheetId="14" hidden="1">#REF!</definedName>
    <definedName name="BExMNKCJ0FA57YEUUAJE43U1QN5P" localSheetId="15" hidden="1">#REF!</definedName>
    <definedName name="BExMNKCJ0FA57YEUUAJE43U1QN5P" hidden="1">#REF!</definedName>
    <definedName name="BExMNKN5D1WEF2OOJVP6LZ6DLU3Y" localSheetId="20" hidden="1">#REF!</definedName>
    <definedName name="BExMNKN5D1WEF2OOJVP6LZ6DLU3Y" localSheetId="18" hidden="1">#REF!</definedName>
    <definedName name="BExMNKN5D1WEF2OOJVP6LZ6DLU3Y" localSheetId="13" hidden="1">#REF!</definedName>
    <definedName name="BExMNKN5D1WEF2OOJVP6LZ6DLU3Y" localSheetId="14" hidden="1">#REF!</definedName>
    <definedName name="BExMNKN5D1WEF2OOJVP6LZ6DLU3Y" localSheetId="15" hidden="1">#REF!</definedName>
    <definedName name="BExMNKN5D1WEF2OOJVP6LZ6DLU3Y" hidden="1">#REF!</definedName>
    <definedName name="BExMNR38HMPLWAJRQ9MMS3ZAZ9IU" localSheetId="20" hidden="1">#REF!</definedName>
    <definedName name="BExMNR38HMPLWAJRQ9MMS3ZAZ9IU" localSheetId="18" hidden="1">#REF!</definedName>
    <definedName name="BExMNR38HMPLWAJRQ9MMS3ZAZ9IU" localSheetId="13" hidden="1">#REF!</definedName>
    <definedName name="BExMNR38HMPLWAJRQ9MMS3ZAZ9IU" localSheetId="14" hidden="1">#REF!</definedName>
    <definedName name="BExMNR38HMPLWAJRQ9MMS3ZAZ9IU" localSheetId="15" hidden="1">#REF!</definedName>
    <definedName name="BExMNR38HMPLWAJRQ9MMS3ZAZ9IU" hidden="1">#REF!</definedName>
    <definedName name="BExMNRDZULKJMVY2VKIIRM2M5A1M" localSheetId="20" hidden="1">#REF!</definedName>
    <definedName name="BExMNRDZULKJMVY2VKIIRM2M5A1M" localSheetId="18" hidden="1">#REF!</definedName>
    <definedName name="BExMNRDZULKJMVY2VKIIRM2M5A1M" localSheetId="13" hidden="1">#REF!</definedName>
    <definedName name="BExMNRDZULKJMVY2VKIIRM2M5A1M" localSheetId="14" hidden="1">#REF!</definedName>
    <definedName name="BExMNRDZULKJMVY2VKIIRM2M5A1M" localSheetId="15" hidden="1">#REF!</definedName>
    <definedName name="BExMNRDZULKJMVY2VKIIRM2M5A1M" hidden="1">#REF!</definedName>
    <definedName name="BExMNVFKZIBQSCAH71DIF1CJG89T" localSheetId="20" hidden="1">#REF!</definedName>
    <definedName name="BExMNVFKZIBQSCAH71DIF1CJG89T" localSheetId="18" hidden="1">#REF!</definedName>
    <definedName name="BExMNVFKZIBQSCAH71DIF1CJG89T" localSheetId="13" hidden="1">#REF!</definedName>
    <definedName name="BExMNVFKZIBQSCAH71DIF1CJG89T" localSheetId="14" hidden="1">#REF!</definedName>
    <definedName name="BExMNVFKZIBQSCAH71DIF1CJG89T" localSheetId="15" hidden="1">#REF!</definedName>
    <definedName name="BExMNVFKZIBQSCAH71DIF1CJG89T" hidden="1">#REF!</definedName>
    <definedName name="BExMNVVUQAGQY9SA29FGI7D7R5MN" localSheetId="20" hidden="1">#REF!</definedName>
    <definedName name="BExMNVVUQAGQY9SA29FGI7D7R5MN" localSheetId="18" hidden="1">#REF!</definedName>
    <definedName name="BExMNVVUQAGQY9SA29FGI7D7R5MN" localSheetId="13" hidden="1">#REF!</definedName>
    <definedName name="BExMNVVUQAGQY9SA29FGI7D7R5MN" localSheetId="14" hidden="1">#REF!</definedName>
    <definedName name="BExMNVVUQAGQY9SA29FGI7D7R5MN" localSheetId="15" hidden="1">#REF!</definedName>
    <definedName name="BExMNVVUQAGQY9SA29FGI7D7R5MN" hidden="1">#REF!</definedName>
    <definedName name="BExMO9IOWKTWHO8LQJJQI5P3INWY" localSheetId="20" hidden="1">#REF!</definedName>
    <definedName name="BExMO9IOWKTWHO8LQJJQI5P3INWY" localSheetId="18" hidden="1">#REF!</definedName>
    <definedName name="BExMO9IOWKTWHO8LQJJQI5P3INWY" localSheetId="13" hidden="1">#REF!</definedName>
    <definedName name="BExMO9IOWKTWHO8LQJJQI5P3INWY" localSheetId="14" hidden="1">#REF!</definedName>
    <definedName name="BExMO9IOWKTWHO8LQJJQI5P3INWY" localSheetId="15" hidden="1">#REF!</definedName>
    <definedName name="BExMO9IOWKTWHO8LQJJQI5P3INWY" hidden="1">#REF!</definedName>
    <definedName name="BExMOI29DOEK5R1A5QZPUDKF7N6T" localSheetId="20" hidden="1">#REF!</definedName>
    <definedName name="BExMOI29DOEK5R1A5QZPUDKF7N6T" localSheetId="18" hidden="1">#REF!</definedName>
    <definedName name="BExMOI29DOEK5R1A5QZPUDKF7N6T" localSheetId="13" hidden="1">#REF!</definedName>
    <definedName name="BExMOI29DOEK5R1A5QZPUDKF7N6T" localSheetId="14" hidden="1">#REF!</definedName>
    <definedName name="BExMOI29DOEK5R1A5QZPUDKF7N6T" localSheetId="15" hidden="1">#REF!</definedName>
    <definedName name="BExMOI29DOEK5R1A5QZPUDKF7N6T" hidden="1">#REF!</definedName>
    <definedName name="BExMONRAU0S904NLJHPI47RVQDBH" localSheetId="20" hidden="1">#REF!</definedName>
    <definedName name="BExMONRAU0S904NLJHPI47RVQDBH" localSheetId="18" hidden="1">#REF!</definedName>
    <definedName name="BExMONRAU0S904NLJHPI47RVQDBH" localSheetId="13" hidden="1">#REF!</definedName>
    <definedName name="BExMONRAU0S904NLJHPI47RVQDBH" localSheetId="14" hidden="1">#REF!</definedName>
    <definedName name="BExMONRAU0S904NLJHPI47RVQDBH" localSheetId="15" hidden="1">#REF!</definedName>
    <definedName name="BExMONRAU0S904NLJHPI47RVQDBH" hidden="1">#REF!</definedName>
    <definedName name="BExMPAJ5AJAXGKGK3F6H3ODS6RF4" localSheetId="20" hidden="1">#REF!</definedName>
    <definedName name="BExMPAJ5AJAXGKGK3F6H3ODS6RF4" localSheetId="18" hidden="1">#REF!</definedName>
    <definedName name="BExMPAJ5AJAXGKGK3F6H3ODS6RF4" localSheetId="13" hidden="1">#REF!</definedName>
    <definedName name="BExMPAJ5AJAXGKGK3F6H3ODS6RF4" localSheetId="14" hidden="1">#REF!</definedName>
    <definedName name="BExMPAJ5AJAXGKGK3F6H3ODS6RF4" localSheetId="15" hidden="1">#REF!</definedName>
    <definedName name="BExMPAJ5AJAXGKGK3F6H3ODS6RF4" hidden="1">#REF!</definedName>
    <definedName name="BExMPD2X55FFBVJ6CBUKNPROIOEU" localSheetId="20" hidden="1">#REF!</definedName>
    <definedName name="BExMPD2X55FFBVJ6CBUKNPROIOEU" localSheetId="18" hidden="1">#REF!</definedName>
    <definedName name="BExMPD2X55FFBVJ6CBUKNPROIOEU" localSheetId="13" hidden="1">#REF!</definedName>
    <definedName name="BExMPD2X55FFBVJ6CBUKNPROIOEU" localSheetId="14" hidden="1">#REF!</definedName>
    <definedName name="BExMPD2X55FFBVJ6CBUKNPROIOEU" localSheetId="15" hidden="1">#REF!</definedName>
    <definedName name="BExMPD2X55FFBVJ6CBUKNPROIOEU" hidden="1">#REF!</definedName>
    <definedName name="BExMPGZ848E38FUH1JBQN97DGWAT" localSheetId="20" hidden="1">#REF!</definedName>
    <definedName name="BExMPGZ848E38FUH1JBQN97DGWAT" localSheetId="18" hidden="1">#REF!</definedName>
    <definedName name="BExMPGZ848E38FUH1JBQN97DGWAT" localSheetId="13" hidden="1">#REF!</definedName>
    <definedName name="BExMPGZ848E38FUH1JBQN97DGWAT" localSheetId="14" hidden="1">#REF!</definedName>
    <definedName name="BExMPGZ848E38FUH1JBQN97DGWAT" localSheetId="15" hidden="1">#REF!</definedName>
    <definedName name="BExMPGZ848E38FUH1JBQN97DGWAT" hidden="1">#REF!</definedName>
    <definedName name="BExMPMTICOSMQENOFKQ18K0ZT4S8" localSheetId="20" hidden="1">#REF!</definedName>
    <definedName name="BExMPMTICOSMQENOFKQ18K0ZT4S8" localSheetId="18" hidden="1">#REF!</definedName>
    <definedName name="BExMPMTICOSMQENOFKQ18K0ZT4S8" localSheetId="13" hidden="1">#REF!</definedName>
    <definedName name="BExMPMTICOSMQENOFKQ18K0ZT4S8" localSheetId="14" hidden="1">#REF!</definedName>
    <definedName name="BExMPMTICOSMQENOFKQ18K0ZT4S8" localSheetId="15" hidden="1">#REF!</definedName>
    <definedName name="BExMPMTICOSMQENOFKQ18K0ZT4S8" hidden="1">#REF!</definedName>
    <definedName name="BExMPMZ07II0R4KGWQQ7PGS3RZS4" localSheetId="20" hidden="1">#REF!</definedName>
    <definedName name="BExMPMZ07II0R4KGWQQ7PGS3RZS4" localSheetId="18" hidden="1">#REF!</definedName>
    <definedName name="BExMPMZ07II0R4KGWQQ7PGS3RZS4" localSheetId="13" hidden="1">#REF!</definedName>
    <definedName name="BExMPMZ07II0R4KGWQQ7PGS3RZS4" localSheetId="14" hidden="1">#REF!</definedName>
    <definedName name="BExMPMZ07II0R4KGWQQ7PGS3RZS4" localSheetId="15" hidden="1">#REF!</definedName>
    <definedName name="BExMPMZ07II0R4KGWQQ7PGS3RZS4" hidden="1">#REF!</definedName>
    <definedName name="BExMPOBH04JMDO6Z8DMSEJZM4ANN" localSheetId="20" hidden="1">#REF!</definedName>
    <definedName name="BExMPOBH04JMDO6Z8DMSEJZM4ANN" localSheetId="18" hidden="1">#REF!</definedName>
    <definedName name="BExMPOBH04JMDO6Z8DMSEJZM4ANN" localSheetId="13" hidden="1">#REF!</definedName>
    <definedName name="BExMPOBH04JMDO6Z8DMSEJZM4ANN" localSheetId="14" hidden="1">#REF!</definedName>
    <definedName name="BExMPOBH04JMDO6Z8DMSEJZM4ANN" localSheetId="15" hidden="1">#REF!</definedName>
    <definedName name="BExMPOBH04JMDO6Z8DMSEJZM4ANN" hidden="1">#REF!</definedName>
    <definedName name="BExMPSD77XQ3HA6A4FZOJK8G2JP3" localSheetId="20" hidden="1">#REF!</definedName>
    <definedName name="BExMPSD77XQ3HA6A4FZOJK8G2JP3" localSheetId="18" hidden="1">#REF!</definedName>
    <definedName name="BExMPSD77XQ3HA6A4FZOJK8G2JP3" localSheetId="13" hidden="1">#REF!</definedName>
    <definedName name="BExMPSD77XQ3HA6A4FZOJK8G2JP3" localSheetId="14" hidden="1">#REF!</definedName>
    <definedName name="BExMPSD77XQ3HA6A4FZOJK8G2JP3" localSheetId="15" hidden="1">#REF!</definedName>
    <definedName name="BExMPSD77XQ3HA6A4FZOJK8G2JP3" hidden="1">#REF!</definedName>
    <definedName name="BExMQ4I3Q7F0BMPHSFMFW9TZ87UD" localSheetId="20" hidden="1">#REF!</definedName>
    <definedName name="BExMQ4I3Q7F0BMPHSFMFW9TZ87UD" localSheetId="18" hidden="1">#REF!</definedName>
    <definedName name="BExMQ4I3Q7F0BMPHSFMFW9TZ87UD" localSheetId="13" hidden="1">#REF!</definedName>
    <definedName name="BExMQ4I3Q7F0BMPHSFMFW9TZ87UD" localSheetId="14" hidden="1">#REF!</definedName>
    <definedName name="BExMQ4I3Q7F0BMPHSFMFW9TZ87UD" localSheetId="15" hidden="1">#REF!</definedName>
    <definedName name="BExMQ4I3Q7F0BMPHSFMFW9TZ87UD" hidden="1">#REF!</definedName>
    <definedName name="BExMQ4SWDWI4N16AZ0T5CJ6HH8WC" localSheetId="20" hidden="1">#REF!</definedName>
    <definedName name="BExMQ4SWDWI4N16AZ0T5CJ6HH8WC" localSheetId="18" hidden="1">#REF!</definedName>
    <definedName name="BExMQ4SWDWI4N16AZ0T5CJ6HH8WC" localSheetId="13" hidden="1">#REF!</definedName>
    <definedName name="BExMQ4SWDWI4N16AZ0T5CJ6HH8WC" localSheetId="14" hidden="1">#REF!</definedName>
    <definedName name="BExMQ4SWDWI4N16AZ0T5CJ6HH8WC" localSheetId="15" hidden="1">#REF!</definedName>
    <definedName name="BExMQ4SWDWI4N16AZ0T5CJ6HH8WC" hidden="1">#REF!</definedName>
    <definedName name="BExMQ71WHW50GVX45JU951AGPLFQ" localSheetId="20" hidden="1">#REF!</definedName>
    <definedName name="BExMQ71WHW50GVX45JU951AGPLFQ" localSheetId="18" hidden="1">#REF!</definedName>
    <definedName name="BExMQ71WHW50GVX45JU951AGPLFQ" localSheetId="13" hidden="1">#REF!</definedName>
    <definedName name="BExMQ71WHW50GVX45JU951AGPLFQ" localSheetId="14" hidden="1">#REF!</definedName>
    <definedName name="BExMQ71WHW50GVX45JU951AGPLFQ" localSheetId="15" hidden="1">#REF!</definedName>
    <definedName name="BExMQ71WHW50GVX45JU951AGPLFQ" hidden="1">#REF!</definedName>
    <definedName name="BExMQGXSLPT4A6N47LE6FBVHWBOF" localSheetId="20" hidden="1">#REF!</definedName>
    <definedName name="BExMQGXSLPT4A6N47LE6FBVHWBOF" localSheetId="18" hidden="1">#REF!</definedName>
    <definedName name="BExMQGXSLPT4A6N47LE6FBVHWBOF" localSheetId="13" hidden="1">#REF!</definedName>
    <definedName name="BExMQGXSLPT4A6N47LE6FBVHWBOF" localSheetId="14" hidden="1">#REF!</definedName>
    <definedName name="BExMQGXSLPT4A6N47LE6FBVHWBOF" localSheetId="15" hidden="1">#REF!</definedName>
    <definedName name="BExMQGXSLPT4A6N47LE6FBVHWBOF" hidden="1">#REF!</definedName>
    <definedName name="BExMQNZGFHW75W9HWRCR0FEF0XF0" localSheetId="20" hidden="1">#REF!</definedName>
    <definedName name="BExMQNZGFHW75W9HWRCR0FEF0XF0" localSheetId="18" hidden="1">#REF!</definedName>
    <definedName name="BExMQNZGFHW75W9HWRCR0FEF0XF0" localSheetId="13" hidden="1">#REF!</definedName>
    <definedName name="BExMQNZGFHW75W9HWRCR0FEF0XF0" localSheetId="14" hidden="1">#REF!</definedName>
    <definedName name="BExMQNZGFHW75W9HWRCR0FEF0XF0" localSheetId="15" hidden="1">#REF!</definedName>
    <definedName name="BExMQNZGFHW75W9HWRCR0FEF0XF0" hidden="1">#REF!</definedName>
    <definedName name="BExMQRKVQPDFPD0WQUA9QND8OV7P" localSheetId="20" hidden="1">#REF!</definedName>
    <definedName name="BExMQRKVQPDFPD0WQUA9QND8OV7P" localSheetId="18" hidden="1">#REF!</definedName>
    <definedName name="BExMQRKVQPDFPD0WQUA9QND8OV7P" localSheetId="13" hidden="1">#REF!</definedName>
    <definedName name="BExMQRKVQPDFPD0WQUA9QND8OV7P" localSheetId="14" hidden="1">#REF!</definedName>
    <definedName name="BExMQRKVQPDFPD0WQUA9QND8OV7P" localSheetId="15" hidden="1">#REF!</definedName>
    <definedName name="BExMQRKVQPDFPD0WQUA9QND8OV7P" hidden="1">#REF!</definedName>
    <definedName name="BExMQSBR7PL4KLB1Q4961QO45Y4G" localSheetId="20" hidden="1">#REF!</definedName>
    <definedName name="BExMQSBR7PL4KLB1Q4961QO45Y4G" localSheetId="18" hidden="1">#REF!</definedName>
    <definedName name="BExMQSBR7PL4KLB1Q4961QO45Y4G" localSheetId="13" hidden="1">#REF!</definedName>
    <definedName name="BExMQSBR7PL4KLB1Q4961QO45Y4G" localSheetId="14" hidden="1">#REF!</definedName>
    <definedName name="BExMQSBR7PL4KLB1Q4961QO45Y4G" localSheetId="15" hidden="1">#REF!</definedName>
    <definedName name="BExMQSBR7PL4KLB1Q4961QO45Y4G" hidden="1">#REF!</definedName>
    <definedName name="BExMR1MA4I1X77714ZEPUVC8W398" localSheetId="20" hidden="1">#REF!</definedName>
    <definedName name="BExMR1MA4I1X77714ZEPUVC8W398" localSheetId="18" hidden="1">#REF!</definedName>
    <definedName name="BExMR1MA4I1X77714ZEPUVC8W398" localSheetId="13" hidden="1">#REF!</definedName>
    <definedName name="BExMR1MA4I1X77714ZEPUVC8W398" localSheetId="14" hidden="1">#REF!</definedName>
    <definedName name="BExMR1MA4I1X77714ZEPUVC8W398" localSheetId="15" hidden="1">#REF!</definedName>
    <definedName name="BExMR1MA4I1X77714ZEPUVC8W398" hidden="1">#REF!</definedName>
    <definedName name="BExMR8YQHA7N77HGHY4Y6R30I3XT" localSheetId="20" hidden="1">#REF!</definedName>
    <definedName name="BExMR8YQHA7N77HGHY4Y6R30I3XT" localSheetId="18" hidden="1">#REF!</definedName>
    <definedName name="BExMR8YQHA7N77HGHY4Y6R30I3XT" localSheetId="13" hidden="1">#REF!</definedName>
    <definedName name="BExMR8YQHA7N77HGHY4Y6R30I3XT" localSheetId="14" hidden="1">#REF!</definedName>
    <definedName name="BExMR8YQHA7N77HGHY4Y6R30I3XT" localSheetId="15" hidden="1">#REF!</definedName>
    <definedName name="BExMR8YQHA7N77HGHY4Y6R30I3XT" hidden="1">#REF!</definedName>
    <definedName name="BExMRENOIARWRYOIVPDIEBVNRDO7" localSheetId="20" hidden="1">#REF!</definedName>
    <definedName name="BExMRENOIARWRYOIVPDIEBVNRDO7" localSheetId="18" hidden="1">#REF!</definedName>
    <definedName name="BExMRENOIARWRYOIVPDIEBVNRDO7" localSheetId="13" hidden="1">#REF!</definedName>
    <definedName name="BExMRENOIARWRYOIVPDIEBVNRDO7" localSheetId="14" hidden="1">#REF!</definedName>
    <definedName name="BExMRENOIARWRYOIVPDIEBVNRDO7" localSheetId="15" hidden="1">#REF!</definedName>
    <definedName name="BExMRENOIARWRYOIVPDIEBVNRDO7" hidden="1">#REF!</definedName>
    <definedName name="BExMRF3SCIUZL945WMMDCT29MTLN" localSheetId="20" hidden="1">#REF!</definedName>
    <definedName name="BExMRF3SCIUZL945WMMDCT29MTLN" localSheetId="18" hidden="1">#REF!</definedName>
    <definedName name="BExMRF3SCIUZL945WMMDCT29MTLN" localSheetId="13" hidden="1">#REF!</definedName>
    <definedName name="BExMRF3SCIUZL945WMMDCT29MTLN" localSheetId="14" hidden="1">#REF!</definedName>
    <definedName name="BExMRF3SCIUZL945WMMDCT29MTLN" localSheetId="15" hidden="1">#REF!</definedName>
    <definedName name="BExMRF3SCIUZL945WMMDCT29MTLN" hidden="1">#REF!</definedName>
    <definedName name="BExMRRJNUMGRSDD5GGKKGEIZ6FTS" localSheetId="20" hidden="1">#REF!</definedName>
    <definedName name="BExMRRJNUMGRSDD5GGKKGEIZ6FTS" localSheetId="18" hidden="1">#REF!</definedName>
    <definedName name="BExMRRJNUMGRSDD5GGKKGEIZ6FTS" localSheetId="13" hidden="1">#REF!</definedName>
    <definedName name="BExMRRJNUMGRSDD5GGKKGEIZ6FTS" localSheetId="14" hidden="1">#REF!</definedName>
    <definedName name="BExMRRJNUMGRSDD5GGKKGEIZ6FTS" localSheetId="15" hidden="1">#REF!</definedName>
    <definedName name="BExMRRJNUMGRSDD5GGKKGEIZ6FTS" hidden="1">#REF!</definedName>
    <definedName name="BExMRU3ACIU0RD2BNWO55LH5U2BR" localSheetId="20" hidden="1">#REF!</definedName>
    <definedName name="BExMRU3ACIU0RD2BNWO55LH5U2BR" localSheetId="18" hidden="1">#REF!</definedName>
    <definedName name="BExMRU3ACIU0RD2BNWO55LH5U2BR" localSheetId="13" hidden="1">#REF!</definedName>
    <definedName name="BExMRU3ACIU0RD2BNWO55LH5U2BR" localSheetId="14" hidden="1">#REF!</definedName>
    <definedName name="BExMRU3ACIU0RD2BNWO55LH5U2BR" localSheetId="15" hidden="1">#REF!</definedName>
    <definedName name="BExMRU3ACIU0RD2BNWO55LH5U2BR" hidden="1">#REF!</definedName>
    <definedName name="BExMRWC9LD1LDAVIUQHQWIYMK129" localSheetId="20" hidden="1">#REF!</definedName>
    <definedName name="BExMRWC9LD1LDAVIUQHQWIYMK129" localSheetId="18" hidden="1">#REF!</definedName>
    <definedName name="BExMRWC9LD1LDAVIUQHQWIYMK129" localSheetId="13" hidden="1">#REF!</definedName>
    <definedName name="BExMRWC9LD1LDAVIUQHQWIYMK129" localSheetId="14" hidden="1">#REF!</definedName>
    <definedName name="BExMRWC9LD1LDAVIUQHQWIYMK129" localSheetId="15" hidden="1">#REF!</definedName>
    <definedName name="BExMRWC9LD1LDAVIUQHQWIYMK129" hidden="1">#REF!</definedName>
    <definedName name="BExMSBH3T898ERC4BT51ZURKDCH1" localSheetId="20" hidden="1">#REF!</definedName>
    <definedName name="BExMSBH3T898ERC4BT51ZURKDCH1" localSheetId="18" hidden="1">#REF!</definedName>
    <definedName name="BExMSBH3T898ERC4BT51ZURKDCH1" localSheetId="13" hidden="1">#REF!</definedName>
    <definedName name="BExMSBH3T898ERC4BT51ZURKDCH1" localSheetId="14" hidden="1">#REF!</definedName>
    <definedName name="BExMSBH3T898ERC4BT51ZURKDCH1" localSheetId="15" hidden="1">#REF!</definedName>
    <definedName name="BExMSBH3T898ERC4BT51ZURKDCH1" hidden="1">#REF!</definedName>
    <definedName name="BExMSQRCC40AP8BDUPL2I2DNC210" localSheetId="20" hidden="1">#REF!</definedName>
    <definedName name="BExMSQRCC40AP8BDUPL2I2DNC210" localSheetId="18" hidden="1">#REF!</definedName>
    <definedName name="BExMSQRCC40AP8BDUPL2I2DNC210" localSheetId="13" hidden="1">#REF!</definedName>
    <definedName name="BExMSQRCC40AP8BDUPL2I2DNC210" localSheetId="14" hidden="1">#REF!</definedName>
    <definedName name="BExMSQRCC40AP8BDUPL2I2DNC210" localSheetId="15" hidden="1">#REF!</definedName>
    <definedName name="BExMSQRCC40AP8BDUPL2I2DNC210" hidden="1">#REF!</definedName>
    <definedName name="BExO4J9LR712G00TVA82VNTG8O7H" localSheetId="20" hidden="1">#REF!</definedName>
    <definedName name="BExO4J9LR712G00TVA82VNTG8O7H" localSheetId="18" hidden="1">#REF!</definedName>
    <definedName name="BExO4J9LR712G00TVA82VNTG8O7H" localSheetId="13" hidden="1">#REF!</definedName>
    <definedName name="BExO4J9LR712G00TVA82VNTG8O7H" localSheetId="14" hidden="1">#REF!</definedName>
    <definedName name="BExO4J9LR712G00TVA82VNTG8O7H" localSheetId="15" hidden="1">#REF!</definedName>
    <definedName name="BExO4J9LR712G00TVA82VNTG8O7H" hidden="1">#REF!</definedName>
    <definedName name="BExO55G2KVZ7MIJ30N827CLH0I2A" localSheetId="20" hidden="1">#REF!</definedName>
    <definedName name="BExO55G2KVZ7MIJ30N827CLH0I2A" localSheetId="18" hidden="1">#REF!</definedName>
    <definedName name="BExO55G2KVZ7MIJ30N827CLH0I2A" localSheetId="13" hidden="1">#REF!</definedName>
    <definedName name="BExO55G2KVZ7MIJ30N827CLH0I2A" localSheetId="14" hidden="1">#REF!</definedName>
    <definedName name="BExO55G2KVZ7MIJ30N827CLH0I2A" localSheetId="15" hidden="1">#REF!</definedName>
    <definedName name="BExO55G2KVZ7MIJ30N827CLH0I2A" hidden="1">#REF!</definedName>
    <definedName name="BExO5A8PZD9EUHC5CMPU6N3SQ15L" localSheetId="20" hidden="1">#REF!</definedName>
    <definedName name="BExO5A8PZD9EUHC5CMPU6N3SQ15L" localSheetId="18" hidden="1">#REF!</definedName>
    <definedName name="BExO5A8PZD9EUHC5CMPU6N3SQ15L" localSheetId="13" hidden="1">#REF!</definedName>
    <definedName name="BExO5A8PZD9EUHC5CMPU6N3SQ15L" localSheetId="14" hidden="1">#REF!</definedName>
    <definedName name="BExO5A8PZD9EUHC5CMPU6N3SQ15L" localSheetId="15" hidden="1">#REF!</definedName>
    <definedName name="BExO5A8PZD9EUHC5CMPU6N3SQ15L" hidden="1">#REF!</definedName>
    <definedName name="BExO5XMAHL7CY3X0B1OPKZ28DCJ5" localSheetId="20" hidden="1">#REF!</definedName>
    <definedName name="BExO5XMAHL7CY3X0B1OPKZ28DCJ5" localSheetId="18" hidden="1">#REF!</definedName>
    <definedName name="BExO5XMAHL7CY3X0B1OPKZ28DCJ5" localSheetId="13" hidden="1">#REF!</definedName>
    <definedName name="BExO5XMAHL7CY3X0B1OPKZ28DCJ5" localSheetId="14" hidden="1">#REF!</definedName>
    <definedName name="BExO5XMAHL7CY3X0B1OPKZ28DCJ5" localSheetId="15" hidden="1">#REF!</definedName>
    <definedName name="BExO5XMAHL7CY3X0B1OPKZ28DCJ5" hidden="1">#REF!</definedName>
    <definedName name="BExO66LZJKY4PTQVREELI6POS4AY" localSheetId="20" hidden="1">#REF!</definedName>
    <definedName name="BExO66LZJKY4PTQVREELI6POS4AY" localSheetId="18" hidden="1">#REF!</definedName>
    <definedName name="BExO66LZJKY4PTQVREELI6POS4AY" localSheetId="13" hidden="1">#REF!</definedName>
    <definedName name="BExO66LZJKY4PTQVREELI6POS4AY" localSheetId="14" hidden="1">#REF!</definedName>
    <definedName name="BExO66LZJKY4PTQVREELI6POS4AY" localSheetId="15" hidden="1">#REF!</definedName>
    <definedName name="BExO66LZJKY4PTQVREELI6POS4AY" hidden="1">#REF!</definedName>
    <definedName name="BExO6LLHCYTF7CIVHKAO0NMET14Q" localSheetId="20" hidden="1">#REF!</definedName>
    <definedName name="BExO6LLHCYTF7CIVHKAO0NMET14Q" localSheetId="18" hidden="1">#REF!</definedName>
    <definedName name="BExO6LLHCYTF7CIVHKAO0NMET14Q" localSheetId="13" hidden="1">#REF!</definedName>
    <definedName name="BExO6LLHCYTF7CIVHKAO0NMET14Q" localSheetId="14" hidden="1">#REF!</definedName>
    <definedName name="BExO6LLHCYTF7CIVHKAO0NMET14Q" localSheetId="15" hidden="1">#REF!</definedName>
    <definedName name="BExO6LLHCYTF7CIVHKAO0NMET14Q" hidden="1">#REF!</definedName>
    <definedName name="BExO6NOZIPWELHV0XX25APL9UNOP" localSheetId="20" hidden="1">#REF!</definedName>
    <definedName name="BExO6NOZIPWELHV0XX25APL9UNOP" localSheetId="18" hidden="1">#REF!</definedName>
    <definedName name="BExO6NOZIPWELHV0XX25APL9UNOP" localSheetId="13" hidden="1">#REF!</definedName>
    <definedName name="BExO6NOZIPWELHV0XX25APL9UNOP" localSheetId="14" hidden="1">#REF!</definedName>
    <definedName name="BExO6NOZIPWELHV0XX25APL9UNOP" localSheetId="15" hidden="1">#REF!</definedName>
    <definedName name="BExO6NOZIPWELHV0XX25APL9UNOP" hidden="1">#REF!</definedName>
    <definedName name="BExO71MMHEBC11LG4HXDEQNHOII2" localSheetId="20" hidden="1">#REF!</definedName>
    <definedName name="BExO71MMHEBC11LG4HXDEQNHOII2" localSheetId="18" hidden="1">#REF!</definedName>
    <definedName name="BExO71MMHEBC11LG4HXDEQNHOII2" localSheetId="13" hidden="1">#REF!</definedName>
    <definedName name="BExO71MMHEBC11LG4HXDEQNHOII2" localSheetId="14" hidden="1">#REF!</definedName>
    <definedName name="BExO71MMHEBC11LG4HXDEQNHOII2" localSheetId="15" hidden="1">#REF!</definedName>
    <definedName name="BExO71MMHEBC11LG4HXDEQNHOII2" hidden="1">#REF!</definedName>
    <definedName name="BExO71S28H4XYOYYLAXOO93QV4TF" localSheetId="20" hidden="1">#REF!</definedName>
    <definedName name="BExO71S28H4XYOYYLAXOO93QV4TF" localSheetId="18" hidden="1">#REF!</definedName>
    <definedName name="BExO71S28H4XYOYYLAXOO93QV4TF" localSheetId="13" hidden="1">#REF!</definedName>
    <definedName name="BExO71S28H4XYOYYLAXOO93QV4TF" localSheetId="14" hidden="1">#REF!</definedName>
    <definedName name="BExO71S28H4XYOYYLAXOO93QV4TF" localSheetId="15" hidden="1">#REF!</definedName>
    <definedName name="BExO71S28H4XYOYYLAXOO93QV4TF" hidden="1">#REF!</definedName>
    <definedName name="BExO7BIP1737MIY7S6K4XYMTIO95" localSheetId="20" hidden="1">#REF!</definedName>
    <definedName name="BExO7BIP1737MIY7S6K4XYMTIO95" localSheetId="18" hidden="1">#REF!</definedName>
    <definedName name="BExO7BIP1737MIY7S6K4XYMTIO95" localSheetId="13" hidden="1">#REF!</definedName>
    <definedName name="BExO7BIP1737MIY7S6K4XYMTIO95" localSheetId="14" hidden="1">#REF!</definedName>
    <definedName name="BExO7BIP1737MIY7S6K4XYMTIO95" localSheetId="15" hidden="1">#REF!</definedName>
    <definedName name="BExO7BIP1737MIY7S6K4XYMTIO95" hidden="1">#REF!</definedName>
    <definedName name="BExO7OUQS3XTUQ2LDKGQ8AAQ3OJJ" localSheetId="20" hidden="1">#REF!</definedName>
    <definedName name="BExO7OUQS3XTUQ2LDKGQ8AAQ3OJJ" localSheetId="18" hidden="1">#REF!</definedName>
    <definedName name="BExO7OUQS3XTUQ2LDKGQ8AAQ3OJJ" localSheetId="13" hidden="1">#REF!</definedName>
    <definedName name="BExO7OUQS3XTUQ2LDKGQ8AAQ3OJJ" localSheetId="14" hidden="1">#REF!</definedName>
    <definedName name="BExO7OUQS3XTUQ2LDKGQ8AAQ3OJJ" localSheetId="15" hidden="1">#REF!</definedName>
    <definedName name="BExO7OUQS3XTUQ2LDKGQ8AAQ3OJJ" hidden="1">#REF!</definedName>
    <definedName name="BExO85HMYXZJ7SONWBKKIAXMCI3C" localSheetId="20" hidden="1">#REF!</definedName>
    <definedName name="BExO85HMYXZJ7SONWBKKIAXMCI3C" localSheetId="18" hidden="1">#REF!</definedName>
    <definedName name="BExO85HMYXZJ7SONWBKKIAXMCI3C" localSheetId="13" hidden="1">#REF!</definedName>
    <definedName name="BExO85HMYXZJ7SONWBKKIAXMCI3C" localSheetId="14" hidden="1">#REF!</definedName>
    <definedName name="BExO85HMYXZJ7SONWBKKIAXMCI3C" localSheetId="15" hidden="1">#REF!</definedName>
    <definedName name="BExO85HMYXZJ7SONWBKKIAXMCI3C" hidden="1">#REF!</definedName>
    <definedName name="BExO863922O4PBGQMUNEQKGN3K96" localSheetId="20" hidden="1">#REF!</definedName>
    <definedName name="BExO863922O4PBGQMUNEQKGN3K96" localSheetId="18" hidden="1">#REF!</definedName>
    <definedName name="BExO863922O4PBGQMUNEQKGN3K96" localSheetId="13" hidden="1">#REF!</definedName>
    <definedName name="BExO863922O4PBGQMUNEQKGN3K96" localSheetId="14" hidden="1">#REF!</definedName>
    <definedName name="BExO863922O4PBGQMUNEQKGN3K96" localSheetId="15" hidden="1">#REF!</definedName>
    <definedName name="BExO863922O4PBGQMUNEQKGN3K96" hidden="1">#REF!</definedName>
    <definedName name="BExO89ZIOXN0HOKHY24F7HDZ87UT" localSheetId="20" hidden="1">#REF!</definedName>
    <definedName name="BExO89ZIOXN0HOKHY24F7HDZ87UT" localSheetId="18" hidden="1">#REF!</definedName>
    <definedName name="BExO89ZIOXN0HOKHY24F7HDZ87UT" localSheetId="13" hidden="1">#REF!</definedName>
    <definedName name="BExO89ZIOXN0HOKHY24F7HDZ87UT" localSheetId="14" hidden="1">#REF!</definedName>
    <definedName name="BExO89ZIOXN0HOKHY24F7HDZ87UT" localSheetId="15" hidden="1">#REF!</definedName>
    <definedName name="BExO89ZIOXN0HOKHY24F7HDZ87UT" hidden="1">#REF!</definedName>
    <definedName name="BExO8A4SWOKD9WI5E6DITCL3LZZC" localSheetId="20" hidden="1">#REF!</definedName>
    <definedName name="BExO8A4SWOKD9WI5E6DITCL3LZZC" localSheetId="18" hidden="1">#REF!</definedName>
    <definedName name="BExO8A4SWOKD9WI5E6DITCL3LZZC" localSheetId="13" hidden="1">#REF!</definedName>
    <definedName name="BExO8A4SWOKD9WI5E6DITCL3LZZC" localSheetId="14" hidden="1">#REF!</definedName>
    <definedName name="BExO8A4SWOKD9WI5E6DITCL3LZZC" localSheetId="15" hidden="1">#REF!</definedName>
    <definedName name="BExO8A4SWOKD9WI5E6DITCL3LZZC" hidden="1">#REF!</definedName>
    <definedName name="BExO8CDTBCABLEUD6PE2UM2EZ6C4" localSheetId="20" hidden="1">#REF!</definedName>
    <definedName name="BExO8CDTBCABLEUD6PE2UM2EZ6C4" localSheetId="18" hidden="1">#REF!</definedName>
    <definedName name="BExO8CDTBCABLEUD6PE2UM2EZ6C4" localSheetId="13" hidden="1">#REF!</definedName>
    <definedName name="BExO8CDTBCABLEUD6PE2UM2EZ6C4" localSheetId="14" hidden="1">#REF!</definedName>
    <definedName name="BExO8CDTBCABLEUD6PE2UM2EZ6C4" localSheetId="15" hidden="1">#REF!</definedName>
    <definedName name="BExO8CDTBCABLEUD6PE2UM2EZ6C4" hidden="1">#REF!</definedName>
    <definedName name="BExO8UTAGQWDBQZEEF4HUNMLQCVU" localSheetId="20" hidden="1">#REF!</definedName>
    <definedName name="BExO8UTAGQWDBQZEEF4HUNMLQCVU" localSheetId="18" hidden="1">#REF!</definedName>
    <definedName name="BExO8UTAGQWDBQZEEF4HUNMLQCVU" localSheetId="13" hidden="1">#REF!</definedName>
    <definedName name="BExO8UTAGQWDBQZEEF4HUNMLQCVU" localSheetId="14" hidden="1">#REF!</definedName>
    <definedName name="BExO8UTAGQWDBQZEEF4HUNMLQCVU" localSheetId="15" hidden="1">#REF!</definedName>
    <definedName name="BExO8UTAGQWDBQZEEF4HUNMLQCVU" hidden="1">#REF!</definedName>
    <definedName name="BExO937E20IHMGQOZMECL3VZC7OX" localSheetId="20" hidden="1">#REF!</definedName>
    <definedName name="BExO937E20IHMGQOZMECL3VZC7OX" localSheetId="18" hidden="1">#REF!</definedName>
    <definedName name="BExO937E20IHMGQOZMECL3VZC7OX" localSheetId="13" hidden="1">#REF!</definedName>
    <definedName name="BExO937E20IHMGQOZMECL3VZC7OX" localSheetId="14" hidden="1">#REF!</definedName>
    <definedName name="BExO937E20IHMGQOZMECL3VZC7OX" localSheetId="15" hidden="1">#REF!</definedName>
    <definedName name="BExO937E20IHMGQOZMECL3VZC7OX" hidden="1">#REF!</definedName>
    <definedName name="BExO94UTJKQQ7TJTTJRTSR70YVJC" localSheetId="20" hidden="1">#REF!</definedName>
    <definedName name="BExO94UTJKQQ7TJTTJRTSR70YVJC" localSheetId="18" hidden="1">#REF!</definedName>
    <definedName name="BExO94UTJKQQ7TJTTJRTSR70YVJC" localSheetId="13" hidden="1">#REF!</definedName>
    <definedName name="BExO94UTJKQQ7TJTTJRTSR70YVJC" localSheetId="14" hidden="1">#REF!</definedName>
    <definedName name="BExO94UTJKQQ7TJTTJRTSR70YVJC" localSheetId="15" hidden="1">#REF!</definedName>
    <definedName name="BExO94UTJKQQ7TJTTJRTSR70YVJC" hidden="1">#REF!</definedName>
    <definedName name="BExO9EALFB2R8VULHML1AVRPHME0" localSheetId="20" hidden="1">#REF!</definedName>
    <definedName name="BExO9EALFB2R8VULHML1AVRPHME0" localSheetId="18" hidden="1">#REF!</definedName>
    <definedName name="BExO9EALFB2R8VULHML1AVRPHME0" localSheetId="13" hidden="1">#REF!</definedName>
    <definedName name="BExO9EALFB2R8VULHML1AVRPHME0" localSheetId="14" hidden="1">#REF!</definedName>
    <definedName name="BExO9EALFB2R8VULHML1AVRPHME0" localSheetId="15" hidden="1">#REF!</definedName>
    <definedName name="BExO9EALFB2R8VULHML1AVRPHME0" hidden="1">#REF!</definedName>
    <definedName name="BExO9J3A438976RXIUX5U9SU5T55" localSheetId="20" hidden="1">#REF!</definedName>
    <definedName name="BExO9J3A438976RXIUX5U9SU5T55" localSheetId="18" hidden="1">#REF!</definedName>
    <definedName name="BExO9J3A438976RXIUX5U9SU5T55" localSheetId="13" hidden="1">#REF!</definedName>
    <definedName name="BExO9J3A438976RXIUX5U9SU5T55" localSheetId="14" hidden="1">#REF!</definedName>
    <definedName name="BExO9J3A438976RXIUX5U9SU5T55" localSheetId="15" hidden="1">#REF!</definedName>
    <definedName name="BExO9J3A438976RXIUX5U9SU5T55" hidden="1">#REF!</definedName>
    <definedName name="BExO9RS5RXFJ1911HL3CCK6M74EP" localSheetId="20" hidden="1">#REF!</definedName>
    <definedName name="BExO9RS5RXFJ1911HL3CCK6M74EP" localSheetId="18" hidden="1">#REF!</definedName>
    <definedName name="BExO9RS5RXFJ1911HL3CCK6M74EP" localSheetId="13" hidden="1">#REF!</definedName>
    <definedName name="BExO9RS5RXFJ1911HL3CCK6M74EP" localSheetId="14" hidden="1">#REF!</definedName>
    <definedName name="BExO9RS5RXFJ1911HL3CCK6M74EP" localSheetId="15" hidden="1">#REF!</definedName>
    <definedName name="BExO9RS5RXFJ1911HL3CCK6M74EP" hidden="1">#REF!</definedName>
    <definedName name="BExO9SDRI1M6KMHXSG3AE5L0F2U3" localSheetId="20" hidden="1">#REF!</definedName>
    <definedName name="BExO9SDRI1M6KMHXSG3AE5L0F2U3" localSheetId="18" hidden="1">#REF!</definedName>
    <definedName name="BExO9SDRI1M6KMHXSG3AE5L0F2U3" localSheetId="13" hidden="1">#REF!</definedName>
    <definedName name="BExO9SDRI1M6KMHXSG3AE5L0F2U3" localSheetId="14" hidden="1">#REF!</definedName>
    <definedName name="BExO9SDRI1M6KMHXSG3AE5L0F2U3" localSheetId="15" hidden="1">#REF!</definedName>
    <definedName name="BExO9SDRI1M6KMHXSG3AE5L0F2U3" hidden="1">#REF!</definedName>
    <definedName name="BExO9US253B9UNAYT7DWLMK2BO44" localSheetId="20" hidden="1">#REF!</definedName>
    <definedName name="BExO9US253B9UNAYT7DWLMK2BO44" localSheetId="18" hidden="1">#REF!</definedName>
    <definedName name="BExO9US253B9UNAYT7DWLMK2BO44" localSheetId="13" hidden="1">#REF!</definedName>
    <definedName name="BExO9US253B9UNAYT7DWLMK2BO44" localSheetId="14" hidden="1">#REF!</definedName>
    <definedName name="BExO9US253B9UNAYT7DWLMK2BO44" localSheetId="15" hidden="1">#REF!</definedName>
    <definedName name="BExO9US253B9UNAYT7DWLMK2BO44" hidden="1">#REF!</definedName>
    <definedName name="BExO9V2U2YXAY904GYYGU6TD8Y7M" localSheetId="20" hidden="1">#REF!</definedName>
    <definedName name="BExO9V2U2YXAY904GYYGU6TD8Y7M" localSheetId="18" hidden="1">#REF!</definedName>
    <definedName name="BExO9V2U2YXAY904GYYGU6TD8Y7M" localSheetId="13" hidden="1">#REF!</definedName>
    <definedName name="BExO9V2U2YXAY904GYYGU6TD8Y7M" localSheetId="14" hidden="1">#REF!</definedName>
    <definedName name="BExO9V2U2YXAY904GYYGU6TD8Y7M" localSheetId="15" hidden="1">#REF!</definedName>
    <definedName name="BExO9V2U2YXAY904GYYGU6TD8Y7M" hidden="1">#REF!</definedName>
    <definedName name="BExOAAIG18X4V98C7122L5F65P5C" localSheetId="20" hidden="1">#REF!</definedName>
    <definedName name="BExOAAIG18X4V98C7122L5F65P5C" localSheetId="18" hidden="1">#REF!</definedName>
    <definedName name="BExOAAIG18X4V98C7122L5F65P5C" localSheetId="13" hidden="1">#REF!</definedName>
    <definedName name="BExOAAIG18X4V98C7122L5F65P5C" localSheetId="14" hidden="1">#REF!</definedName>
    <definedName name="BExOAAIG18X4V98C7122L5F65P5C" localSheetId="15" hidden="1">#REF!</definedName>
    <definedName name="BExOAAIG18X4V98C7122L5F65P5C" hidden="1">#REF!</definedName>
    <definedName name="BExOAQ3GKCT7YZW1EMVU3EILSZL2" localSheetId="20" hidden="1">#REF!</definedName>
    <definedName name="BExOAQ3GKCT7YZW1EMVU3EILSZL2" localSheetId="18" hidden="1">#REF!</definedName>
    <definedName name="BExOAQ3GKCT7YZW1EMVU3EILSZL2" localSheetId="13" hidden="1">#REF!</definedName>
    <definedName name="BExOAQ3GKCT7YZW1EMVU3EILSZL2" localSheetId="14" hidden="1">#REF!</definedName>
    <definedName name="BExOAQ3GKCT7YZW1EMVU3EILSZL2" localSheetId="15" hidden="1">#REF!</definedName>
    <definedName name="BExOAQ3GKCT7YZW1EMVU3EILSZL2" hidden="1">#REF!</definedName>
    <definedName name="BExOATZQ6SF8DASYLBQ0Z6D2WPSC" localSheetId="20" hidden="1">#REF!</definedName>
    <definedName name="BExOATZQ6SF8DASYLBQ0Z6D2WPSC" localSheetId="18" hidden="1">#REF!</definedName>
    <definedName name="BExOATZQ6SF8DASYLBQ0Z6D2WPSC" localSheetId="13" hidden="1">#REF!</definedName>
    <definedName name="BExOATZQ6SF8DASYLBQ0Z6D2WPSC" localSheetId="14" hidden="1">#REF!</definedName>
    <definedName name="BExOATZQ6SF8DASYLBQ0Z6D2WPSC" localSheetId="15" hidden="1">#REF!</definedName>
    <definedName name="BExOATZQ6SF8DASYLBQ0Z6D2WPSC" hidden="1">#REF!</definedName>
    <definedName name="BExOB9KT2THGV4SPLDVFTFXS4B14" localSheetId="20" hidden="1">#REF!</definedName>
    <definedName name="BExOB9KT2THGV4SPLDVFTFXS4B14" localSheetId="18" hidden="1">#REF!</definedName>
    <definedName name="BExOB9KT2THGV4SPLDVFTFXS4B14" localSheetId="13" hidden="1">#REF!</definedName>
    <definedName name="BExOB9KT2THGV4SPLDVFTFXS4B14" localSheetId="14" hidden="1">#REF!</definedName>
    <definedName name="BExOB9KT2THGV4SPLDVFTFXS4B14" localSheetId="15" hidden="1">#REF!</definedName>
    <definedName name="BExOB9KT2THGV4SPLDVFTFXS4B14" hidden="1">#REF!</definedName>
    <definedName name="BExOBEZ0IE2WBEYY3D3CMRI72N1K" localSheetId="20" hidden="1">#REF!</definedName>
    <definedName name="BExOBEZ0IE2WBEYY3D3CMRI72N1K" localSheetId="18" hidden="1">#REF!</definedName>
    <definedName name="BExOBEZ0IE2WBEYY3D3CMRI72N1K" localSheetId="13" hidden="1">#REF!</definedName>
    <definedName name="BExOBEZ0IE2WBEYY3D3CMRI72N1K" localSheetId="14" hidden="1">#REF!</definedName>
    <definedName name="BExOBEZ0IE2WBEYY3D3CMRI72N1K" localSheetId="15" hidden="1">#REF!</definedName>
    <definedName name="BExOBEZ0IE2WBEYY3D3CMRI72N1K" hidden="1">#REF!</definedName>
    <definedName name="BExOBF9TFH4NSBTR7JD2Q1165NIU" localSheetId="20" hidden="1">#REF!</definedName>
    <definedName name="BExOBF9TFH4NSBTR7JD2Q1165NIU" localSheetId="18" hidden="1">#REF!</definedName>
    <definedName name="BExOBF9TFH4NSBTR7JD2Q1165NIU" localSheetId="13" hidden="1">#REF!</definedName>
    <definedName name="BExOBF9TFH4NSBTR7JD2Q1165NIU" localSheetId="14" hidden="1">#REF!</definedName>
    <definedName name="BExOBF9TFH4NSBTR7JD2Q1165NIU" localSheetId="15" hidden="1">#REF!</definedName>
    <definedName name="BExOBF9TFH4NSBTR7JD2Q1165NIU" hidden="1">#REF!</definedName>
    <definedName name="BExOBIPU8760ITY0C8N27XZ3KWEF" localSheetId="20" hidden="1">#REF!</definedName>
    <definedName name="BExOBIPU8760ITY0C8N27XZ3KWEF" localSheetId="18" hidden="1">#REF!</definedName>
    <definedName name="BExOBIPU8760ITY0C8N27XZ3KWEF" localSheetId="13" hidden="1">#REF!</definedName>
    <definedName name="BExOBIPU8760ITY0C8N27XZ3KWEF" localSheetId="14" hidden="1">#REF!</definedName>
    <definedName name="BExOBIPU8760ITY0C8N27XZ3KWEF" localSheetId="15" hidden="1">#REF!</definedName>
    <definedName name="BExOBIPU8760ITY0C8N27XZ3KWEF" hidden="1">#REF!</definedName>
    <definedName name="BExOBM0I5L0MZ1G4H9MGMD87SBMZ" localSheetId="20" hidden="1">#REF!</definedName>
    <definedName name="BExOBM0I5L0MZ1G4H9MGMD87SBMZ" localSheetId="18" hidden="1">#REF!</definedName>
    <definedName name="BExOBM0I5L0MZ1G4H9MGMD87SBMZ" localSheetId="13" hidden="1">#REF!</definedName>
    <definedName name="BExOBM0I5L0MZ1G4H9MGMD87SBMZ" localSheetId="14" hidden="1">#REF!</definedName>
    <definedName name="BExOBM0I5L0MZ1G4H9MGMD87SBMZ" localSheetId="15" hidden="1">#REF!</definedName>
    <definedName name="BExOBM0I5L0MZ1G4H9MGMD87SBMZ" hidden="1">#REF!</definedName>
    <definedName name="BExOBOUXMP88KJY2BX2JLUJH5N0K" localSheetId="20" hidden="1">#REF!</definedName>
    <definedName name="BExOBOUXMP88KJY2BX2JLUJH5N0K" localSheetId="18" hidden="1">#REF!</definedName>
    <definedName name="BExOBOUXMP88KJY2BX2JLUJH5N0K" localSheetId="13" hidden="1">#REF!</definedName>
    <definedName name="BExOBOUXMP88KJY2BX2JLUJH5N0K" localSheetId="14" hidden="1">#REF!</definedName>
    <definedName name="BExOBOUXMP88KJY2BX2JLUJH5N0K" localSheetId="15" hidden="1">#REF!</definedName>
    <definedName name="BExOBOUXMP88KJY2BX2JLUJH5N0K" hidden="1">#REF!</definedName>
    <definedName name="BExOBP0FKQ4SVR59FB48UNLKCOR6" localSheetId="20" hidden="1">#REF!</definedName>
    <definedName name="BExOBP0FKQ4SVR59FB48UNLKCOR6" localSheetId="18" hidden="1">#REF!</definedName>
    <definedName name="BExOBP0FKQ4SVR59FB48UNLKCOR6" localSheetId="13" hidden="1">#REF!</definedName>
    <definedName name="BExOBP0FKQ4SVR59FB48UNLKCOR6" localSheetId="14" hidden="1">#REF!</definedName>
    <definedName name="BExOBP0FKQ4SVR59FB48UNLKCOR6" localSheetId="15" hidden="1">#REF!</definedName>
    <definedName name="BExOBP0FKQ4SVR59FB48UNLKCOR6" hidden="1">#REF!</definedName>
    <definedName name="BExOBTNR0XX9V82O76VVWUQABHT8" localSheetId="20" hidden="1">#REF!</definedName>
    <definedName name="BExOBTNR0XX9V82O76VVWUQABHT8" localSheetId="18" hidden="1">#REF!</definedName>
    <definedName name="BExOBTNR0XX9V82O76VVWUQABHT8" localSheetId="13" hidden="1">#REF!</definedName>
    <definedName name="BExOBTNR0XX9V82O76VVWUQABHT8" localSheetId="14" hidden="1">#REF!</definedName>
    <definedName name="BExOBTNR0XX9V82O76VVWUQABHT8" localSheetId="15" hidden="1">#REF!</definedName>
    <definedName name="BExOBTNR0XX9V82O76VVWUQABHT8" hidden="1">#REF!</definedName>
    <definedName name="BExOBYAVUCQ0IGM0Y6A75QHP0Q1A" localSheetId="20" hidden="1">#REF!</definedName>
    <definedName name="BExOBYAVUCQ0IGM0Y6A75QHP0Q1A" localSheetId="18" hidden="1">#REF!</definedName>
    <definedName name="BExOBYAVUCQ0IGM0Y6A75QHP0Q1A" localSheetId="13" hidden="1">#REF!</definedName>
    <definedName name="BExOBYAVUCQ0IGM0Y6A75QHP0Q1A" localSheetId="14" hidden="1">#REF!</definedName>
    <definedName name="BExOBYAVUCQ0IGM0Y6A75QHP0Q1A" localSheetId="15" hidden="1">#REF!</definedName>
    <definedName name="BExOBYAVUCQ0IGM0Y6A75QHP0Q1A" hidden="1">#REF!</definedName>
    <definedName name="BExOC3UEHB1CZNINSQHZANWJYKR8" localSheetId="20" hidden="1">#REF!</definedName>
    <definedName name="BExOC3UEHB1CZNINSQHZANWJYKR8" localSheetId="18" hidden="1">#REF!</definedName>
    <definedName name="BExOC3UEHB1CZNINSQHZANWJYKR8" localSheetId="13" hidden="1">#REF!</definedName>
    <definedName name="BExOC3UEHB1CZNINSQHZANWJYKR8" localSheetId="14" hidden="1">#REF!</definedName>
    <definedName name="BExOC3UEHB1CZNINSQHZANWJYKR8" localSheetId="15" hidden="1">#REF!</definedName>
    <definedName name="BExOC3UEHB1CZNINSQHZANWJYKR8" hidden="1">#REF!</definedName>
    <definedName name="BExOCBSF3XGO9YJ23LX2H78VOUR7" localSheetId="20" hidden="1">#REF!</definedName>
    <definedName name="BExOCBSF3XGO9YJ23LX2H78VOUR7" localSheetId="18" hidden="1">#REF!</definedName>
    <definedName name="BExOCBSF3XGO9YJ23LX2H78VOUR7" localSheetId="13" hidden="1">#REF!</definedName>
    <definedName name="BExOCBSF3XGO9YJ23LX2H78VOUR7" localSheetId="14" hidden="1">#REF!</definedName>
    <definedName name="BExOCBSF3XGO9YJ23LX2H78VOUR7" localSheetId="15" hidden="1">#REF!</definedName>
    <definedName name="BExOCBSF3XGO9YJ23LX2H78VOUR7" hidden="1">#REF!</definedName>
    <definedName name="BExOCEHJCLIUR23CB4TC9OEFJGFX" localSheetId="20" hidden="1">#REF!</definedName>
    <definedName name="BExOCEHJCLIUR23CB4TC9OEFJGFX" localSheetId="18" hidden="1">#REF!</definedName>
    <definedName name="BExOCEHJCLIUR23CB4TC9OEFJGFX" localSheetId="13" hidden="1">#REF!</definedName>
    <definedName name="BExOCEHJCLIUR23CB4TC9OEFJGFX" localSheetId="14" hidden="1">#REF!</definedName>
    <definedName name="BExOCEHJCLIUR23CB4TC9OEFJGFX" localSheetId="15" hidden="1">#REF!</definedName>
    <definedName name="BExOCEHJCLIUR23CB4TC9OEFJGFX" hidden="1">#REF!</definedName>
    <definedName name="BExOCKXFMOW6WPFEVX1I7R7FNDSS" localSheetId="20" hidden="1">#REF!</definedName>
    <definedName name="BExOCKXFMOW6WPFEVX1I7R7FNDSS" localSheetId="18" hidden="1">#REF!</definedName>
    <definedName name="BExOCKXFMOW6WPFEVX1I7R7FNDSS" localSheetId="13" hidden="1">#REF!</definedName>
    <definedName name="BExOCKXFMOW6WPFEVX1I7R7FNDSS" localSheetId="14" hidden="1">#REF!</definedName>
    <definedName name="BExOCKXFMOW6WPFEVX1I7R7FNDSS" localSheetId="15" hidden="1">#REF!</definedName>
    <definedName name="BExOCKXFMOW6WPFEVX1I7R7FNDSS" hidden="1">#REF!</definedName>
    <definedName name="BExOCM4L30L6FV3N2PR4O6X8WY2M" localSheetId="20" hidden="1">#REF!</definedName>
    <definedName name="BExOCM4L30L6FV3N2PR4O6X8WY2M" localSheetId="18" hidden="1">#REF!</definedName>
    <definedName name="BExOCM4L30L6FV3N2PR4O6X8WY2M" localSheetId="13" hidden="1">#REF!</definedName>
    <definedName name="BExOCM4L30L6FV3N2PR4O6X8WY2M" localSheetId="14" hidden="1">#REF!</definedName>
    <definedName name="BExOCM4L30L6FV3N2PR4O6X8WY2M" localSheetId="15" hidden="1">#REF!</definedName>
    <definedName name="BExOCM4L30L6FV3N2PR4O6X8WY2M" hidden="1">#REF!</definedName>
    <definedName name="BExOCYEXOB95DH5NOB0M5NOYX398" localSheetId="20" hidden="1">#REF!</definedName>
    <definedName name="BExOCYEXOB95DH5NOB0M5NOYX398" localSheetId="18" hidden="1">#REF!</definedName>
    <definedName name="BExOCYEXOB95DH5NOB0M5NOYX398" localSheetId="13" hidden="1">#REF!</definedName>
    <definedName name="BExOCYEXOB95DH5NOB0M5NOYX398" localSheetId="14" hidden="1">#REF!</definedName>
    <definedName name="BExOCYEXOB95DH5NOB0M5NOYX398" localSheetId="15" hidden="1">#REF!</definedName>
    <definedName name="BExOCYEXOB95DH5NOB0M5NOYX398" hidden="1">#REF!</definedName>
    <definedName name="BExOD4ERMDMFD8X1016N4EXOUR0S" localSheetId="20" hidden="1">#REF!</definedName>
    <definedName name="BExOD4ERMDMFD8X1016N4EXOUR0S" localSheetId="18" hidden="1">#REF!</definedName>
    <definedName name="BExOD4ERMDMFD8X1016N4EXOUR0S" localSheetId="13" hidden="1">#REF!</definedName>
    <definedName name="BExOD4ERMDMFD8X1016N4EXOUR0S" localSheetId="14" hidden="1">#REF!</definedName>
    <definedName name="BExOD4ERMDMFD8X1016N4EXOUR0S" localSheetId="15" hidden="1">#REF!</definedName>
    <definedName name="BExOD4ERMDMFD8X1016N4EXOUR0S" hidden="1">#REF!</definedName>
    <definedName name="BExOD55RS7BQUHRQ6H3USVGKR0P7" localSheetId="20" hidden="1">#REF!</definedName>
    <definedName name="BExOD55RS7BQUHRQ6H3USVGKR0P7" localSheetId="18" hidden="1">#REF!</definedName>
    <definedName name="BExOD55RS7BQUHRQ6H3USVGKR0P7" localSheetId="13" hidden="1">#REF!</definedName>
    <definedName name="BExOD55RS7BQUHRQ6H3USVGKR0P7" localSheetId="14" hidden="1">#REF!</definedName>
    <definedName name="BExOD55RS7BQUHRQ6H3USVGKR0P7" localSheetId="15" hidden="1">#REF!</definedName>
    <definedName name="BExOD55RS7BQUHRQ6H3USVGKR0P7" hidden="1">#REF!</definedName>
    <definedName name="BExODEWDDEABM4ZY3XREJIBZ8IVP" localSheetId="20" hidden="1">#REF!</definedName>
    <definedName name="BExODEWDDEABM4ZY3XREJIBZ8IVP" localSheetId="18" hidden="1">#REF!</definedName>
    <definedName name="BExODEWDDEABM4ZY3XREJIBZ8IVP" localSheetId="13" hidden="1">#REF!</definedName>
    <definedName name="BExODEWDDEABM4ZY3XREJIBZ8IVP" localSheetId="14" hidden="1">#REF!</definedName>
    <definedName name="BExODEWDDEABM4ZY3XREJIBZ8IVP" localSheetId="15" hidden="1">#REF!</definedName>
    <definedName name="BExODEWDDEABM4ZY3XREJIBZ8IVP" hidden="1">#REF!</definedName>
    <definedName name="BExODICDVVLFKWA22B3L0CKKTAZA" localSheetId="20" hidden="1">#REF!</definedName>
    <definedName name="BExODICDVVLFKWA22B3L0CKKTAZA" localSheetId="18" hidden="1">#REF!</definedName>
    <definedName name="BExODICDVVLFKWA22B3L0CKKTAZA" localSheetId="13" hidden="1">#REF!</definedName>
    <definedName name="BExODICDVVLFKWA22B3L0CKKTAZA" localSheetId="14" hidden="1">#REF!</definedName>
    <definedName name="BExODICDVVLFKWA22B3L0CKKTAZA" localSheetId="15" hidden="1">#REF!</definedName>
    <definedName name="BExODICDVVLFKWA22B3L0CKKTAZA" hidden="1">#REF!</definedName>
    <definedName name="BExODZFEIWV26E8RFU7XQYX1J458" localSheetId="20" hidden="1">#REF!</definedName>
    <definedName name="BExODZFEIWV26E8RFU7XQYX1J458" localSheetId="18" hidden="1">#REF!</definedName>
    <definedName name="BExODZFEIWV26E8RFU7XQYX1J458" localSheetId="13" hidden="1">#REF!</definedName>
    <definedName name="BExODZFEIWV26E8RFU7XQYX1J458" localSheetId="14" hidden="1">#REF!</definedName>
    <definedName name="BExODZFEIWV26E8RFU7XQYX1J458" localSheetId="15" hidden="1">#REF!</definedName>
    <definedName name="BExODZFEIWV26E8RFU7XQYX1J458" hidden="1">#REF!</definedName>
    <definedName name="BExOE0S111KPTELH26PPXE94J3GJ" localSheetId="20" hidden="1">#REF!</definedName>
    <definedName name="BExOE0S111KPTELH26PPXE94J3GJ" localSheetId="18" hidden="1">#REF!</definedName>
    <definedName name="BExOE0S111KPTELH26PPXE94J3GJ" localSheetId="13" hidden="1">#REF!</definedName>
    <definedName name="BExOE0S111KPTELH26PPXE94J3GJ" localSheetId="14" hidden="1">#REF!</definedName>
    <definedName name="BExOE0S111KPTELH26PPXE94J3GJ" localSheetId="15" hidden="1">#REF!</definedName>
    <definedName name="BExOE0S111KPTELH26PPXE94J3GJ" hidden="1">#REF!</definedName>
    <definedName name="BExOE5KH3JKKPZO401YAB3A11G1U" localSheetId="20" hidden="1">#REF!</definedName>
    <definedName name="BExOE5KH3JKKPZO401YAB3A11G1U" localSheetId="18" hidden="1">#REF!</definedName>
    <definedName name="BExOE5KH3JKKPZO401YAB3A11G1U" localSheetId="13" hidden="1">#REF!</definedName>
    <definedName name="BExOE5KH3JKKPZO401YAB3A11G1U" localSheetId="14" hidden="1">#REF!</definedName>
    <definedName name="BExOE5KH3JKKPZO401YAB3A11G1U" localSheetId="15" hidden="1">#REF!</definedName>
    <definedName name="BExOE5KH3JKKPZO401YAB3A11G1U" hidden="1">#REF!</definedName>
    <definedName name="BExOEBKG55EROA2VL360A06LKASE" localSheetId="20" hidden="1">#REF!</definedName>
    <definedName name="BExOEBKG55EROA2VL360A06LKASE" localSheetId="18" hidden="1">#REF!</definedName>
    <definedName name="BExOEBKG55EROA2VL360A06LKASE" localSheetId="13" hidden="1">#REF!</definedName>
    <definedName name="BExOEBKG55EROA2VL360A06LKASE" localSheetId="14" hidden="1">#REF!</definedName>
    <definedName name="BExOEBKG55EROA2VL360A06LKASE" localSheetId="15" hidden="1">#REF!</definedName>
    <definedName name="BExOEBKG55EROA2VL360A06LKASE" hidden="1">#REF!</definedName>
    <definedName name="BExOEFWUBETCPIYF89P9SBDOI3X5" localSheetId="20" hidden="1">#REF!</definedName>
    <definedName name="BExOEFWUBETCPIYF89P9SBDOI3X5" localSheetId="18" hidden="1">#REF!</definedName>
    <definedName name="BExOEFWUBETCPIYF89P9SBDOI3X5" localSheetId="13" hidden="1">#REF!</definedName>
    <definedName name="BExOEFWUBETCPIYF89P9SBDOI3X5" localSheetId="14" hidden="1">#REF!</definedName>
    <definedName name="BExOEFWUBETCPIYF89P9SBDOI3X5" localSheetId="15" hidden="1">#REF!</definedName>
    <definedName name="BExOEFWUBETCPIYF89P9SBDOI3X5" hidden="1">#REF!</definedName>
    <definedName name="BExOEL08MN74RQKVY0P43PFHPTVB" localSheetId="20" hidden="1">#REF!</definedName>
    <definedName name="BExOEL08MN74RQKVY0P43PFHPTVB" localSheetId="18" hidden="1">#REF!</definedName>
    <definedName name="BExOEL08MN74RQKVY0P43PFHPTVB" localSheetId="13" hidden="1">#REF!</definedName>
    <definedName name="BExOEL08MN74RQKVY0P43PFHPTVB" localSheetId="14" hidden="1">#REF!</definedName>
    <definedName name="BExOEL08MN74RQKVY0P43PFHPTVB" localSheetId="15" hidden="1">#REF!</definedName>
    <definedName name="BExOEL08MN74RQKVY0P43PFHPTVB" hidden="1">#REF!</definedName>
    <definedName name="BExOERG5LWXYYEN1DY1H2FWRJS9T" localSheetId="20" hidden="1">#REF!</definedName>
    <definedName name="BExOERG5LWXYYEN1DY1H2FWRJS9T" localSheetId="18" hidden="1">#REF!</definedName>
    <definedName name="BExOERG5LWXYYEN1DY1H2FWRJS9T" localSheetId="13" hidden="1">#REF!</definedName>
    <definedName name="BExOERG5LWXYYEN1DY1H2FWRJS9T" localSheetId="14" hidden="1">#REF!</definedName>
    <definedName name="BExOERG5LWXYYEN1DY1H2FWRJS9T" localSheetId="15" hidden="1">#REF!</definedName>
    <definedName name="BExOERG5LWXYYEN1DY1H2FWRJS9T" hidden="1">#REF!</definedName>
    <definedName name="BExOEV1S6JJVO5PP4BZ20SNGZR7D" localSheetId="20" hidden="1">#REF!</definedName>
    <definedName name="BExOEV1S6JJVO5PP4BZ20SNGZR7D" localSheetId="18" hidden="1">#REF!</definedName>
    <definedName name="BExOEV1S6JJVO5PP4BZ20SNGZR7D" localSheetId="13" hidden="1">#REF!</definedName>
    <definedName name="BExOEV1S6JJVO5PP4BZ20SNGZR7D" localSheetId="14" hidden="1">#REF!</definedName>
    <definedName name="BExOEV1S6JJVO5PP4BZ20SNGZR7D" localSheetId="15" hidden="1">#REF!</definedName>
    <definedName name="BExOEV1S6JJVO5PP4BZ20SNGZR7D" hidden="1">#REF!</definedName>
    <definedName name="BExOEVNDLRXW33RF3AMMCDLTLROJ" localSheetId="20" hidden="1">#REF!</definedName>
    <definedName name="BExOEVNDLRXW33RF3AMMCDLTLROJ" localSheetId="18" hidden="1">#REF!</definedName>
    <definedName name="BExOEVNDLRXW33RF3AMMCDLTLROJ" localSheetId="13" hidden="1">#REF!</definedName>
    <definedName name="BExOEVNDLRXW33RF3AMMCDLTLROJ" localSheetId="14" hidden="1">#REF!</definedName>
    <definedName name="BExOEVNDLRXW33RF3AMMCDLTLROJ" localSheetId="15" hidden="1">#REF!</definedName>
    <definedName name="BExOEVNDLRXW33RF3AMMCDLTLROJ" hidden="1">#REF!</definedName>
    <definedName name="BExOEZOXV3VXUB6VGSS85GXATYAC" localSheetId="20" hidden="1">#REF!</definedName>
    <definedName name="BExOEZOXV3VXUB6VGSS85GXATYAC" localSheetId="18" hidden="1">#REF!</definedName>
    <definedName name="BExOEZOXV3VXUB6VGSS85GXATYAC" localSheetId="13" hidden="1">#REF!</definedName>
    <definedName name="BExOEZOXV3VXUB6VGSS85GXATYAC" localSheetId="14" hidden="1">#REF!</definedName>
    <definedName name="BExOEZOXV3VXUB6VGSS85GXATYAC" localSheetId="15" hidden="1">#REF!</definedName>
    <definedName name="BExOEZOXV3VXUB6VGSS85GXATYAC" hidden="1">#REF!</definedName>
    <definedName name="BExOFDBSAZV60157PIDWCSSUN3MJ" localSheetId="20" hidden="1">#REF!</definedName>
    <definedName name="BExOFDBSAZV60157PIDWCSSUN3MJ" localSheetId="18" hidden="1">#REF!</definedName>
    <definedName name="BExOFDBSAZV60157PIDWCSSUN3MJ" localSheetId="13" hidden="1">#REF!</definedName>
    <definedName name="BExOFDBSAZV60157PIDWCSSUN3MJ" localSheetId="14" hidden="1">#REF!</definedName>
    <definedName name="BExOFDBSAZV60157PIDWCSSUN3MJ" localSheetId="15" hidden="1">#REF!</definedName>
    <definedName name="BExOFDBSAZV60157PIDWCSSUN3MJ" hidden="1">#REF!</definedName>
    <definedName name="BExOFEDNCYI2TPTMQ8SJN3AW4YMF" localSheetId="20" hidden="1">#REF!</definedName>
    <definedName name="BExOFEDNCYI2TPTMQ8SJN3AW4YMF" localSheetId="18" hidden="1">#REF!</definedName>
    <definedName name="BExOFEDNCYI2TPTMQ8SJN3AW4YMF" localSheetId="13" hidden="1">#REF!</definedName>
    <definedName name="BExOFEDNCYI2TPTMQ8SJN3AW4YMF" localSheetId="14" hidden="1">#REF!</definedName>
    <definedName name="BExOFEDNCYI2TPTMQ8SJN3AW4YMF" localSheetId="15" hidden="1">#REF!</definedName>
    <definedName name="BExOFEDNCYI2TPTMQ8SJN3AW4YMF" hidden="1">#REF!</definedName>
    <definedName name="BExOFVLXVD6RVHSQO8KZOOACSV24" localSheetId="20" hidden="1">#REF!</definedName>
    <definedName name="BExOFVLXVD6RVHSQO8KZOOACSV24" localSheetId="18" hidden="1">#REF!</definedName>
    <definedName name="BExOFVLXVD6RVHSQO8KZOOACSV24" localSheetId="13" hidden="1">#REF!</definedName>
    <definedName name="BExOFVLXVD6RVHSQO8KZOOACSV24" localSheetId="14" hidden="1">#REF!</definedName>
    <definedName name="BExOFVLXVD6RVHSQO8KZOOACSV24" localSheetId="15" hidden="1">#REF!</definedName>
    <definedName name="BExOFVLXVD6RVHSQO8KZOOACSV24" hidden="1">#REF!</definedName>
    <definedName name="BExOG2SW3XOGP9VAPQ3THV3VWV12" localSheetId="20" hidden="1">#REF!</definedName>
    <definedName name="BExOG2SW3XOGP9VAPQ3THV3VWV12" localSheetId="18" hidden="1">#REF!</definedName>
    <definedName name="BExOG2SW3XOGP9VAPQ3THV3VWV12" localSheetId="13" hidden="1">#REF!</definedName>
    <definedName name="BExOG2SW3XOGP9VAPQ3THV3VWV12" localSheetId="14" hidden="1">#REF!</definedName>
    <definedName name="BExOG2SW3XOGP9VAPQ3THV3VWV12" localSheetId="15" hidden="1">#REF!</definedName>
    <definedName name="BExOG2SW3XOGP9VAPQ3THV3VWV12" hidden="1">#REF!</definedName>
    <definedName name="BExOG45J81K4OPA40KW5VQU54KY3" localSheetId="20" hidden="1">#REF!</definedName>
    <definedName name="BExOG45J81K4OPA40KW5VQU54KY3" localSheetId="18" hidden="1">#REF!</definedName>
    <definedName name="BExOG45J81K4OPA40KW5VQU54KY3" localSheetId="13" hidden="1">#REF!</definedName>
    <definedName name="BExOG45J81K4OPA40KW5VQU54KY3" localSheetId="14" hidden="1">#REF!</definedName>
    <definedName name="BExOG45J81K4OPA40KW5VQU54KY3" localSheetId="15" hidden="1">#REF!</definedName>
    <definedName name="BExOG45J81K4OPA40KW5VQU54KY3" hidden="1">#REF!</definedName>
    <definedName name="BExOGFE2SCL8HHT4DFAXKLUTJZOG" localSheetId="20" hidden="1">#REF!</definedName>
    <definedName name="BExOGFE2SCL8HHT4DFAXKLUTJZOG" localSheetId="18" hidden="1">#REF!</definedName>
    <definedName name="BExOGFE2SCL8HHT4DFAXKLUTJZOG" localSheetId="13" hidden="1">#REF!</definedName>
    <definedName name="BExOGFE2SCL8HHT4DFAXKLUTJZOG" localSheetId="14" hidden="1">#REF!</definedName>
    <definedName name="BExOGFE2SCL8HHT4DFAXKLUTJZOG" localSheetId="15" hidden="1">#REF!</definedName>
    <definedName name="BExOGFE2SCL8HHT4DFAXKLUTJZOG" hidden="1">#REF!</definedName>
    <definedName name="BExOGH1IMADJCZMFDE6NMBBKO558" localSheetId="20" hidden="1">#REF!</definedName>
    <definedName name="BExOGH1IMADJCZMFDE6NMBBKO558" localSheetId="18" hidden="1">#REF!</definedName>
    <definedName name="BExOGH1IMADJCZMFDE6NMBBKO558" localSheetId="13" hidden="1">#REF!</definedName>
    <definedName name="BExOGH1IMADJCZMFDE6NMBBKO558" localSheetId="14" hidden="1">#REF!</definedName>
    <definedName name="BExOGH1IMADJCZMFDE6NMBBKO558" localSheetId="15" hidden="1">#REF!</definedName>
    <definedName name="BExOGH1IMADJCZMFDE6NMBBKO558" hidden="1">#REF!</definedName>
    <definedName name="BExOGT6D0LJ3C22RDW8COECKB1J5" localSheetId="20" hidden="1">#REF!</definedName>
    <definedName name="BExOGT6D0LJ3C22RDW8COECKB1J5" localSheetId="18" hidden="1">#REF!</definedName>
    <definedName name="BExOGT6D0LJ3C22RDW8COECKB1J5" localSheetId="13" hidden="1">#REF!</definedName>
    <definedName name="BExOGT6D0LJ3C22RDW8COECKB1J5" localSheetId="14" hidden="1">#REF!</definedName>
    <definedName name="BExOGT6D0LJ3C22RDW8COECKB1J5" localSheetId="15" hidden="1">#REF!</definedName>
    <definedName name="BExOGT6D0LJ3C22RDW8COECKB1J5" hidden="1">#REF!</definedName>
    <definedName name="BExOGTMI1HT31M1RGWVRAVHAK7DE" localSheetId="20" hidden="1">#REF!</definedName>
    <definedName name="BExOGTMI1HT31M1RGWVRAVHAK7DE" localSheetId="18" hidden="1">#REF!</definedName>
    <definedName name="BExOGTMI1HT31M1RGWVRAVHAK7DE" localSheetId="13" hidden="1">#REF!</definedName>
    <definedName name="BExOGTMI1HT31M1RGWVRAVHAK7DE" localSheetId="14" hidden="1">#REF!</definedName>
    <definedName name="BExOGTMI1HT31M1RGWVRAVHAK7DE" localSheetId="15" hidden="1">#REF!</definedName>
    <definedName name="BExOGTMI1HT31M1RGWVRAVHAK7DE" hidden="1">#REF!</definedName>
    <definedName name="BExOGXO9JE5XSE9GC3I6O21UEKAO" localSheetId="20" hidden="1">#REF!</definedName>
    <definedName name="BExOGXO9JE5XSE9GC3I6O21UEKAO" localSheetId="18" hidden="1">#REF!</definedName>
    <definedName name="BExOGXO9JE5XSE9GC3I6O21UEKAO" localSheetId="13" hidden="1">#REF!</definedName>
    <definedName name="BExOGXO9JE5XSE9GC3I6O21UEKAO" localSheetId="14" hidden="1">#REF!</definedName>
    <definedName name="BExOGXO9JE5XSE9GC3I6O21UEKAO" localSheetId="15" hidden="1">#REF!</definedName>
    <definedName name="BExOGXO9JE5XSE9GC3I6O21UEKAO" hidden="1">#REF!</definedName>
    <definedName name="BExOH9ICQA5WPLVJIKJVPWUPKSYO" localSheetId="20" hidden="1">#REF!</definedName>
    <definedName name="BExOH9ICQA5WPLVJIKJVPWUPKSYO" localSheetId="18" hidden="1">#REF!</definedName>
    <definedName name="BExOH9ICQA5WPLVJIKJVPWUPKSYO" localSheetId="13" hidden="1">#REF!</definedName>
    <definedName name="BExOH9ICQA5WPLVJIKJVPWUPKSYO" localSheetId="14" hidden="1">#REF!</definedName>
    <definedName name="BExOH9ICQA5WPLVJIKJVPWUPKSYO" localSheetId="15" hidden="1">#REF!</definedName>
    <definedName name="BExOH9ICQA5WPLVJIKJVPWUPKSYO" hidden="1">#REF!</definedName>
    <definedName name="BExOH9ICZ13C1LAW8OTYTR9S7ZP3" localSheetId="20" hidden="1">#REF!</definedName>
    <definedName name="BExOH9ICZ13C1LAW8OTYTR9S7ZP3" localSheetId="18" hidden="1">#REF!</definedName>
    <definedName name="BExOH9ICZ13C1LAW8OTYTR9S7ZP3" localSheetId="13" hidden="1">#REF!</definedName>
    <definedName name="BExOH9ICZ13C1LAW8OTYTR9S7ZP3" localSheetId="14" hidden="1">#REF!</definedName>
    <definedName name="BExOH9ICZ13C1LAW8OTYTR9S7ZP3" localSheetId="15" hidden="1">#REF!</definedName>
    <definedName name="BExOH9ICZ13C1LAW8OTYTR9S7ZP3" hidden="1">#REF!</definedName>
    <definedName name="BExOHGEJ8V8OXT32FSU173XLXBDH" localSheetId="20" hidden="1">#REF!</definedName>
    <definedName name="BExOHGEJ8V8OXT32FSU173XLXBDH" localSheetId="18" hidden="1">#REF!</definedName>
    <definedName name="BExOHGEJ8V8OXT32FSU173XLXBDH" localSheetId="13" hidden="1">#REF!</definedName>
    <definedName name="BExOHGEJ8V8OXT32FSU173XLXBDH" localSheetId="14" hidden="1">#REF!</definedName>
    <definedName name="BExOHGEJ8V8OXT32FSU173XLXBDH" localSheetId="15" hidden="1">#REF!</definedName>
    <definedName name="BExOHGEJ8V8OXT32FSU173XLXBDH" hidden="1">#REF!</definedName>
    <definedName name="BExOHL75H3OT4WAKKPUXIVXWFVDS" localSheetId="20" hidden="1">#REF!</definedName>
    <definedName name="BExOHL75H3OT4WAKKPUXIVXWFVDS" localSheetId="18" hidden="1">#REF!</definedName>
    <definedName name="BExOHL75H3OT4WAKKPUXIVXWFVDS" localSheetId="13" hidden="1">#REF!</definedName>
    <definedName name="BExOHL75H3OT4WAKKPUXIVXWFVDS" localSheetId="14" hidden="1">#REF!</definedName>
    <definedName name="BExOHL75H3OT4WAKKPUXIVXWFVDS" localSheetId="15" hidden="1">#REF!</definedName>
    <definedName name="BExOHL75H3OT4WAKKPUXIVXWFVDS" hidden="1">#REF!</definedName>
    <definedName name="BExOHLHXXJL6363CC082M9M5VVXQ" localSheetId="20" hidden="1">#REF!</definedName>
    <definedName name="BExOHLHXXJL6363CC082M9M5VVXQ" localSheetId="18" hidden="1">#REF!</definedName>
    <definedName name="BExOHLHXXJL6363CC082M9M5VVXQ" localSheetId="13" hidden="1">#REF!</definedName>
    <definedName name="BExOHLHXXJL6363CC082M9M5VVXQ" localSheetId="14" hidden="1">#REF!</definedName>
    <definedName name="BExOHLHXXJL6363CC082M9M5VVXQ" localSheetId="15" hidden="1">#REF!</definedName>
    <definedName name="BExOHLHXXJL6363CC082M9M5VVXQ" hidden="1">#REF!</definedName>
    <definedName name="BExOHNAO5UDXSO73BK2ARHWKS90Y" localSheetId="20" hidden="1">#REF!</definedName>
    <definedName name="BExOHNAO5UDXSO73BK2ARHWKS90Y" localSheetId="18" hidden="1">#REF!</definedName>
    <definedName name="BExOHNAO5UDXSO73BK2ARHWKS90Y" localSheetId="13" hidden="1">#REF!</definedName>
    <definedName name="BExOHNAO5UDXSO73BK2ARHWKS90Y" localSheetId="14" hidden="1">#REF!</definedName>
    <definedName name="BExOHNAO5UDXSO73BK2ARHWKS90Y" localSheetId="15" hidden="1">#REF!</definedName>
    <definedName name="BExOHNAO5UDXSO73BK2ARHWKS90Y" hidden="1">#REF!</definedName>
    <definedName name="BExOHR1G1I9A9CI1HG94EWBLWNM2" localSheetId="20" hidden="1">#REF!</definedName>
    <definedName name="BExOHR1G1I9A9CI1HG94EWBLWNM2" localSheetId="18" hidden="1">#REF!</definedName>
    <definedName name="BExOHR1G1I9A9CI1HG94EWBLWNM2" localSheetId="13" hidden="1">#REF!</definedName>
    <definedName name="BExOHR1G1I9A9CI1HG94EWBLWNM2" localSheetId="14" hidden="1">#REF!</definedName>
    <definedName name="BExOHR1G1I9A9CI1HG94EWBLWNM2" localSheetId="15" hidden="1">#REF!</definedName>
    <definedName name="BExOHR1G1I9A9CI1HG94EWBLWNM2" hidden="1">#REF!</definedName>
    <definedName name="BExOHTQPP8LQ98L6PYUI6QW08YID" localSheetId="20" hidden="1">#REF!</definedName>
    <definedName name="BExOHTQPP8LQ98L6PYUI6QW08YID" localSheetId="18" hidden="1">#REF!</definedName>
    <definedName name="BExOHTQPP8LQ98L6PYUI6QW08YID" localSheetId="13" hidden="1">#REF!</definedName>
    <definedName name="BExOHTQPP8LQ98L6PYUI6QW08YID" localSheetId="14" hidden="1">#REF!</definedName>
    <definedName name="BExOHTQPP8LQ98L6PYUI6QW08YID" localSheetId="15" hidden="1">#REF!</definedName>
    <definedName name="BExOHTQPP8LQ98L6PYUI6QW08YID" hidden="1">#REF!</definedName>
    <definedName name="BExOHUHN7UXHYAJFJJFU805UZ0NB" localSheetId="20" hidden="1">#REF!</definedName>
    <definedName name="BExOHUHN7UXHYAJFJJFU805UZ0NB" localSheetId="18" hidden="1">#REF!</definedName>
    <definedName name="BExOHUHN7UXHYAJFJJFU805UZ0NB" localSheetId="13" hidden="1">#REF!</definedName>
    <definedName name="BExOHUHN7UXHYAJFJJFU805UZ0NB" localSheetId="14" hidden="1">#REF!</definedName>
    <definedName name="BExOHUHN7UXHYAJFJJFU805UZ0NB" localSheetId="15" hidden="1">#REF!</definedName>
    <definedName name="BExOHUHN7UXHYAJFJJFU805UZ0NB" hidden="1">#REF!</definedName>
    <definedName name="BExOHX6Q6NJI793PGX59O5EKTP4G" localSheetId="20" hidden="1">#REF!</definedName>
    <definedName name="BExOHX6Q6NJI793PGX59O5EKTP4G" localSheetId="18" hidden="1">#REF!</definedName>
    <definedName name="BExOHX6Q6NJI793PGX59O5EKTP4G" localSheetId="13" hidden="1">#REF!</definedName>
    <definedName name="BExOHX6Q6NJI793PGX59O5EKTP4G" localSheetId="14" hidden="1">#REF!</definedName>
    <definedName name="BExOHX6Q6NJI793PGX59O5EKTP4G" localSheetId="15" hidden="1">#REF!</definedName>
    <definedName name="BExOHX6Q6NJI793PGX59O5EKTP4G" hidden="1">#REF!</definedName>
    <definedName name="BExOI5VMTHH7Y8MQQ1N635CHYI0P" localSheetId="20" hidden="1">#REF!</definedName>
    <definedName name="BExOI5VMTHH7Y8MQQ1N635CHYI0P" localSheetId="18" hidden="1">#REF!</definedName>
    <definedName name="BExOI5VMTHH7Y8MQQ1N635CHYI0P" localSheetId="13" hidden="1">#REF!</definedName>
    <definedName name="BExOI5VMTHH7Y8MQQ1N635CHYI0P" localSheetId="14" hidden="1">#REF!</definedName>
    <definedName name="BExOI5VMTHH7Y8MQQ1N635CHYI0P" localSheetId="15" hidden="1">#REF!</definedName>
    <definedName name="BExOI5VMTHH7Y8MQQ1N635CHYI0P" hidden="1">#REF!</definedName>
    <definedName name="BExOIEVCP4Y6VDS23AK84MCYYHRT" localSheetId="20" hidden="1">#REF!</definedName>
    <definedName name="BExOIEVCP4Y6VDS23AK84MCYYHRT" localSheetId="18" hidden="1">#REF!</definedName>
    <definedName name="BExOIEVCP4Y6VDS23AK84MCYYHRT" localSheetId="13" hidden="1">#REF!</definedName>
    <definedName name="BExOIEVCP4Y6VDS23AK84MCYYHRT" localSheetId="14" hidden="1">#REF!</definedName>
    <definedName name="BExOIEVCP4Y6VDS23AK84MCYYHRT" localSheetId="15" hidden="1">#REF!</definedName>
    <definedName name="BExOIEVCP4Y6VDS23AK84MCYYHRT" hidden="1">#REF!</definedName>
    <definedName name="BExOIFRP0HEHF5D7JSZ0X8ADJ79U" localSheetId="20" hidden="1">#REF!</definedName>
    <definedName name="BExOIFRP0HEHF5D7JSZ0X8ADJ79U" localSheetId="18" hidden="1">#REF!</definedName>
    <definedName name="BExOIFRP0HEHF5D7JSZ0X8ADJ79U" localSheetId="13" hidden="1">#REF!</definedName>
    <definedName name="BExOIFRP0HEHF5D7JSZ0X8ADJ79U" localSheetId="14" hidden="1">#REF!</definedName>
    <definedName name="BExOIFRP0HEHF5D7JSZ0X8ADJ79U" localSheetId="15" hidden="1">#REF!</definedName>
    <definedName name="BExOIFRP0HEHF5D7JSZ0X8ADJ79U" hidden="1">#REF!</definedName>
    <definedName name="BExOIHPQIXR0NDR5WD01BZKPKEO3" localSheetId="20" hidden="1">#REF!</definedName>
    <definedName name="BExOIHPQIXR0NDR5WD01BZKPKEO3" localSheetId="18" hidden="1">#REF!</definedName>
    <definedName name="BExOIHPQIXR0NDR5WD01BZKPKEO3" localSheetId="13" hidden="1">#REF!</definedName>
    <definedName name="BExOIHPQIXR0NDR5WD01BZKPKEO3" localSheetId="14" hidden="1">#REF!</definedName>
    <definedName name="BExOIHPQIXR0NDR5WD01BZKPKEO3" localSheetId="15" hidden="1">#REF!</definedName>
    <definedName name="BExOIHPQIXR0NDR5WD01BZKPKEO3" hidden="1">#REF!</definedName>
    <definedName name="BExOIM7L0Z3LSII9P7ZTV4KJ8RMA" localSheetId="20" hidden="1">#REF!</definedName>
    <definedName name="BExOIM7L0Z3LSII9P7ZTV4KJ8RMA" localSheetId="18" hidden="1">#REF!</definedName>
    <definedName name="BExOIM7L0Z3LSII9P7ZTV4KJ8RMA" localSheetId="13" hidden="1">#REF!</definedName>
    <definedName name="BExOIM7L0Z3LSII9P7ZTV4KJ8RMA" localSheetId="14" hidden="1">#REF!</definedName>
    <definedName name="BExOIM7L0Z3LSII9P7ZTV4KJ8RMA" localSheetId="15" hidden="1">#REF!</definedName>
    <definedName name="BExOIM7L0Z3LSII9P7ZTV4KJ8RMA" hidden="1">#REF!</definedName>
    <definedName name="BExOIWJVMJ6MG6JC4SPD1L00OHU1" localSheetId="20" hidden="1">#REF!</definedName>
    <definedName name="BExOIWJVMJ6MG6JC4SPD1L00OHU1" localSheetId="18" hidden="1">#REF!</definedName>
    <definedName name="BExOIWJVMJ6MG6JC4SPD1L00OHU1" localSheetId="13" hidden="1">#REF!</definedName>
    <definedName name="BExOIWJVMJ6MG6JC4SPD1L00OHU1" localSheetId="14" hidden="1">#REF!</definedName>
    <definedName name="BExOIWJVMJ6MG6JC4SPD1L00OHU1" localSheetId="15" hidden="1">#REF!</definedName>
    <definedName name="BExOIWJVMJ6MG6JC4SPD1L00OHU1" hidden="1">#REF!</definedName>
    <definedName name="BExOIYCN8Z4JK3OOG86KYUCV0ME8" localSheetId="20" hidden="1">#REF!</definedName>
    <definedName name="BExOIYCN8Z4JK3OOG86KYUCV0ME8" localSheetId="18" hidden="1">#REF!</definedName>
    <definedName name="BExOIYCN8Z4JK3OOG86KYUCV0ME8" localSheetId="13" hidden="1">#REF!</definedName>
    <definedName name="BExOIYCN8Z4JK3OOG86KYUCV0ME8" localSheetId="14" hidden="1">#REF!</definedName>
    <definedName name="BExOIYCN8Z4JK3OOG86KYUCV0ME8" localSheetId="15" hidden="1">#REF!</definedName>
    <definedName name="BExOIYCN8Z4JK3OOG86KYUCV0ME8" hidden="1">#REF!</definedName>
    <definedName name="BExOJ3AKZ9BCBZT3KD8WMSLK6MN2" localSheetId="20" hidden="1">#REF!</definedName>
    <definedName name="BExOJ3AKZ9BCBZT3KD8WMSLK6MN2" localSheetId="18" hidden="1">#REF!</definedName>
    <definedName name="BExOJ3AKZ9BCBZT3KD8WMSLK6MN2" localSheetId="13" hidden="1">#REF!</definedName>
    <definedName name="BExOJ3AKZ9BCBZT3KD8WMSLK6MN2" localSheetId="14" hidden="1">#REF!</definedName>
    <definedName name="BExOJ3AKZ9BCBZT3KD8WMSLK6MN2" localSheetId="15" hidden="1">#REF!</definedName>
    <definedName name="BExOJ3AKZ9BCBZT3KD8WMSLK6MN2" hidden="1">#REF!</definedName>
    <definedName name="BExOJ7XQK71I4YZDD29AKOOWZ47E" localSheetId="20" hidden="1">#REF!</definedName>
    <definedName name="BExOJ7XQK71I4YZDD29AKOOWZ47E" localSheetId="18" hidden="1">#REF!</definedName>
    <definedName name="BExOJ7XQK71I4YZDD29AKOOWZ47E" localSheetId="13" hidden="1">#REF!</definedName>
    <definedName name="BExOJ7XQK71I4YZDD29AKOOWZ47E" localSheetId="14" hidden="1">#REF!</definedName>
    <definedName name="BExOJ7XQK71I4YZDD29AKOOWZ47E" localSheetId="15" hidden="1">#REF!</definedName>
    <definedName name="BExOJ7XQK71I4YZDD29AKOOWZ47E" hidden="1">#REF!</definedName>
    <definedName name="BExOJAXS2THXXIJMV2F2LZKMI589" localSheetId="20" hidden="1">#REF!</definedName>
    <definedName name="BExOJAXS2THXXIJMV2F2LZKMI589" localSheetId="18" hidden="1">#REF!</definedName>
    <definedName name="BExOJAXS2THXXIJMV2F2LZKMI589" localSheetId="13" hidden="1">#REF!</definedName>
    <definedName name="BExOJAXS2THXXIJMV2F2LZKMI589" localSheetId="14" hidden="1">#REF!</definedName>
    <definedName name="BExOJAXS2THXXIJMV2F2LZKMI589" localSheetId="15" hidden="1">#REF!</definedName>
    <definedName name="BExOJAXS2THXXIJMV2F2LZKMI589" hidden="1">#REF!</definedName>
    <definedName name="BExOJDXKJ43BMD5CFWEMSU5R1BP9" localSheetId="20" hidden="1">#REF!</definedName>
    <definedName name="BExOJDXKJ43BMD5CFWEMSU5R1BP9" localSheetId="18" hidden="1">#REF!</definedName>
    <definedName name="BExOJDXKJ43BMD5CFWEMSU5R1BP9" localSheetId="13" hidden="1">#REF!</definedName>
    <definedName name="BExOJDXKJ43BMD5CFWEMSU5R1BP9" localSheetId="14" hidden="1">#REF!</definedName>
    <definedName name="BExOJDXKJ43BMD5CFWEMSU5R1BP9" localSheetId="15" hidden="1">#REF!</definedName>
    <definedName name="BExOJDXKJ43BMD5CFWEMSU5R1BP9" hidden="1">#REF!</definedName>
    <definedName name="BExOJHZ9KOD9LEP7ES426LHOCXEY" localSheetId="20" hidden="1">#REF!</definedName>
    <definedName name="BExOJHZ9KOD9LEP7ES426LHOCXEY" localSheetId="18" hidden="1">#REF!</definedName>
    <definedName name="BExOJHZ9KOD9LEP7ES426LHOCXEY" localSheetId="13" hidden="1">#REF!</definedName>
    <definedName name="BExOJHZ9KOD9LEP7ES426LHOCXEY" localSheetId="14" hidden="1">#REF!</definedName>
    <definedName name="BExOJHZ9KOD9LEP7ES426LHOCXEY" localSheetId="15" hidden="1">#REF!</definedName>
    <definedName name="BExOJHZ9KOD9LEP7ES426LHOCXEY" hidden="1">#REF!</definedName>
    <definedName name="BExOJM0W6XGSW5MXPTTX0GNF6SFT" localSheetId="20" hidden="1">#REF!</definedName>
    <definedName name="BExOJM0W6XGSW5MXPTTX0GNF6SFT" localSheetId="18" hidden="1">#REF!</definedName>
    <definedName name="BExOJM0W6XGSW5MXPTTX0GNF6SFT" localSheetId="13" hidden="1">#REF!</definedName>
    <definedName name="BExOJM0W6XGSW5MXPTTX0GNF6SFT" localSheetId="14" hidden="1">#REF!</definedName>
    <definedName name="BExOJM0W6XGSW5MXPTTX0GNF6SFT" localSheetId="15" hidden="1">#REF!</definedName>
    <definedName name="BExOJM0W6XGSW5MXPTTX0GNF6SFT" hidden="1">#REF!</definedName>
    <definedName name="BExOJQ7XL1X94G2GP88DSU6OTRKY" localSheetId="20" hidden="1">#REF!</definedName>
    <definedName name="BExOJQ7XL1X94G2GP88DSU6OTRKY" localSheetId="18" hidden="1">#REF!</definedName>
    <definedName name="BExOJQ7XL1X94G2GP88DSU6OTRKY" localSheetId="13" hidden="1">#REF!</definedName>
    <definedName name="BExOJQ7XL1X94G2GP88DSU6OTRKY" localSheetId="14" hidden="1">#REF!</definedName>
    <definedName name="BExOJQ7XL1X94G2GP88DSU6OTRKY" localSheetId="15" hidden="1">#REF!</definedName>
    <definedName name="BExOJQ7XL1X94G2GP88DSU6OTRKY" hidden="1">#REF!</definedName>
    <definedName name="BExOJXEUJJ9SYRJXKYYV2NCCDT2R" localSheetId="20" hidden="1">#REF!</definedName>
    <definedName name="BExOJXEUJJ9SYRJXKYYV2NCCDT2R" localSheetId="18" hidden="1">#REF!</definedName>
    <definedName name="BExOJXEUJJ9SYRJXKYYV2NCCDT2R" localSheetId="13" hidden="1">#REF!</definedName>
    <definedName name="BExOJXEUJJ9SYRJXKYYV2NCCDT2R" localSheetId="14" hidden="1">#REF!</definedName>
    <definedName name="BExOJXEUJJ9SYRJXKYYV2NCCDT2R" localSheetId="15" hidden="1">#REF!</definedName>
    <definedName name="BExOJXEUJJ9SYRJXKYYV2NCCDT2R" hidden="1">#REF!</definedName>
    <definedName name="BExOK0EQYM9JUMAGWOUN7QDH7VMZ" localSheetId="20" hidden="1">#REF!</definedName>
    <definedName name="BExOK0EQYM9JUMAGWOUN7QDH7VMZ" localSheetId="18" hidden="1">#REF!</definedName>
    <definedName name="BExOK0EQYM9JUMAGWOUN7QDH7VMZ" localSheetId="13" hidden="1">#REF!</definedName>
    <definedName name="BExOK0EQYM9JUMAGWOUN7QDH7VMZ" localSheetId="14" hidden="1">#REF!</definedName>
    <definedName name="BExOK0EQYM9JUMAGWOUN7QDH7VMZ" localSheetId="15" hidden="1">#REF!</definedName>
    <definedName name="BExOK0EQYM9JUMAGWOUN7QDH7VMZ" hidden="1">#REF!</definedName>
    <definedName name="BExOK10DBCM0O0CLRF8BB6EEWGB2" localSheetId="20" hidden="1">#REF!</definedName>
    <definedName name="BExOK10DBCM0O0CLRF8BB6EEWGB2" localSheetId="18" hidden="1">#REF!</definedName>
    <definedName name="BExOK10DBCM0O0CLRF8BB6EEWGB2" localSheetId="13" hidden="1">#REF!</definedName>
    <definedName name="BExOK10DBCM0O0CLRF8BB6EEWGB2" localSheetId="14" hidden="1">#REF!</definedName>
    <definedName name="BExOK10DBCM0O0CLRF8BB6EEWGB2" localSheetId="15" hidden="1">#REF!</definedName>
    <definedName name="BExOK10DBCM0O0CLRF8BB6EEWGB2" hidden="1">#REF!</definedName>
    <definedName name="BExOK45QZPFPJ08Z5BZOFLNGPHCZ" localSheetId="20" hidden="1">#REF!</definedName>
    <definedName name="BExOK45QZPFPJ08Z5BZOFLNGPHCZ" localSheetId="18" hidden="1">#REF!</definedName>
    <definedName name="BExOK45QZPFPJ08Z5BZOFLNGPHCZ" localSheetId="13" hidden="1">#REF!</definedName>
    <definedName name="BExOK45QZPFPJ08Z5BZOFLNGPHCZ" localSheetId="14" hidden="1">#REF!</definedName>
    <definedName name="BExOK45QZPFPJ08Z5BZOFLNGPHCZ" localSheetId="15" hidden="1">#REF!</definedName>
    <definedName name="BExOK45QZPFPJ08Z5BZOFLNGPHCZ" hidden="1">#REF!</definedName>
    <definedName name="BExOK4WM9O7QNG6O57FOASI5QSN1" localSheetId="20" hidden="1">#REF!</definedName>
    <definedName name="BExOK4WM9O7QNG6O57FOASI5QSN1" localSheetId="18" hidden="1">#REF!</definedName>
    <definedName name="BExOK4WM9O7QNG6O57FOASI5QSN1" localSheetId="13" hidden="1">#REF!</definedName>
    <definedName name="BExOK4WM9O7QNG6O57FOASI5QSN1" localSheetId="14" hidden="1">#REF!</definedName>
    <definedName name="BExOK4WM9O7QNG6O57FOASI5QSN1" localSheetId="15" hidden="1">#REF!</definedName>
    <definedName name="BExOK4WM9O7QNG6O57FOASI5QSN1" hidden="1">#REF!</definedName>
    <definedName name="BExOK57E3HXBUDOQB4M87JK9OPNE" localSheetId="20" hidden="1">#REF!</definedName>
    <definedName name="BExOK57E3HXBUDOQB4M87JK9OPNE" localSheetId="18" hidden="1">#REF!</definedName>
    <definedName name="BExOK57E3HXBUDOQB4M87JK9OPNE" localSheetId="13" hidden="1">#REF!</definedName>
    <definedName name="BExOK57E3HXBUDOQB4M87JK9OPNE" localSheetId="14" hidden="1">#REF!</definedName>
    <definedName name="BExOK57E3HXBUDOQB4M87JK9OPNE" localSheetId="15" hidden="1">#REF!</definedName>
    <definedName name="BExOK57E3HXBUDOQB4M87JK9OPNE" hidden="1">#REF!</definedName>
    <definedName name="BExOKJLBFD15HACQ01HQLY1U5SE2" localSheetId="20" hidden="1">#REF!</definedName>
    <definedName name="BExOKJLBFD15HACQ01HQLY1U5SE2" localSheetId="18" hidden="1">#REF!</definedName>
    <definedName name="BExOKJLBFD15HACQ01HQLY1U5SE2" localSheetId="13" hidden="1">#REF!</definedName>
    <definedName name="BExOKJLBFD15HACQ01HQLY1U5SE2" localSheetId="14" hidden="1">#REF!</definedName>
    <definedName name="BExOKJLBFD15HACQ01HQLY1U5SE2" localSheetId="15" hidden="1">#REF!</definedName>
    <definedName name="BExOKJLBFD15HACQ01HQLY1U5SE2" hidden="1">#REF!</definedName>
    <definedName name="BExOKTXMJP351VXKH8VT6SXUNIMF" localSheetId="20" hidden="1">#REF!</definedName>
    <definedName name="BExOKTXMJP351VXKH8VT6SXUNIMF" localSheetId="18" hidden="1">#REF!</definedName>
    <definedName name="BExOKTXMJP351VXKH8VT6SXUNIMF" localSheetId="13" hidden="1">#REF!</definedName>
    <definedName name="BExOKTXMJP351VXKH8VT6SXUNIMF" localSheetId="14" hidden="1">#REF!</definedName>
    <definedName name="BExOKTXMJP351VXKH8VT6SXUNIMF" localSheetId="15" hidden="1">#REF!</definedName>
    <definedName name="BExOKTXMJP351VXKH8VT6SXUNIMF" hidden="1">#REF!</definedName>
    <definedName name="BExOKU8GMLOCNVORDE329819XN67" localSheetId="20" hidden="1">#REF!</definedName>
    <definedName name="BExOKU8GMLOCNVORDE329819XN67" localSheetId="18" hidden="1">#REF!</definedName>
    <definedName name="BExOKU8GMLOCNVORDE329819XN67" localSheetId="13" hidden="1">#REF!</definedName>
    <definedName name="BExOKU8GMLOCNVORDE329819XN67" localSheetId="14" hidden="1">#REF!</definedName>
    <definedName name="BExOKU8GMLOCNVORDE329819XN67" localSheetId="15" hidden="1">#REF!</definedName>
    <definedName name="BExOKU8GMLOCNVORDE329819XN67" hidden="1">#REF!</definedName>
    <definedName name="BExOL0Z3Z7IAMHPB91EO2MF49U57" localSheetId="20" hidden="1">#REF!</definedName>
    <definedName name="BExOL0Z3Z7IAMHPB91EO2MF49U57" localSheetId="18" hidden="1">#REF!</definedName>
    <definedName name="BExOL0Z3Z7IAMHPB91EO2MF49U57" localSheetId="13" hidden="1">#REF!</definedName>
    <definedName name="BExOL0Z3Z7IAMHPB91EO2MF49U57" localSheetId="14" hidden="1">#REF!</definedName>
    <definedName name="BExOL0Z3Z7IAMHPB91EO2MF49U57" localSheetId="15" hidden="1">#REF!</definedName>
    <definedName name="BExOL0Z3Z7IAMHPB91EO2MF49U57" hidden="1">#REF!</definedName>
    <definedName name="BExOL7KH12VAR0LG741SIOJTLWFD" localSheetId="20" hidden="1">#REF!</definedName>
    <definedName name="BExOL7KH12VAR0LG741SIOJTLWFD" localSheetId="18" hidden="1">#REF!</definedName>
    <definedName name="BExOL7KH12VAR0LG741SIOJTLWFD" localSheetId="13" hidden="1">#REF!</definedName>
    <definedName name="BExOL7KH12VAR0LG741SIOJTLWFD" localSheetId="14" hidden="1">#REF!</definedName>
    <definedName name="BExOL7KH12VAR0LG741SIOJTLWFD" localSheetId="15" hidden="1">#REF!</definedName>
    <definedName name="BExOL7KH12VAR0LG741SIOJTLWFD" hidden="1">#REF!</definedName>
    <definedName name="BExOLGUYDBS2V3UOK4DVPUW5JZN7" localSheetId="20" hidden="1">#REF!</definedName>
    <definedName name="BExOLGUYDBS2V3UOK4DVPUW5JZN7" localSheetId="18" hidden="1">#REF!</definedName>
    <definedName name="BExOLGUYDBS2V3UOK4DVPUW5JZN7" localSheetId="13" hidden="1">#REF!</definedName>
    <definedName name="BExOLGUYDBS2V3UOK4DVPUW5JZN7" localSheetId="14" hidden="1">#REF!</definedName>
    <definedName name="BExOLGUYDBS2V3UOK4DVPUW5JZN7" localSheetId="15" hidden="1">#REF!</definedName>
    <definedName name="BExOLGUYDBS2V3UOK4DVPUW5JZN7" hidden="1">#REF!</definedName>
    <definedName name="BExOLICXFHJLILCJVFMJE5MGGWKR" localSheetId="20" hidden="1">#REF!</definedName>
    <definedName name="BExOLICXFHJLILCJVFMJE5MGGWKR" localSheetId="18" hidden="1">#REF!</definedName>
    <definedName name="BExOLICXFHJLILCJVFMJE5MGGWKR" localSheetId="13" hidden="1">#REF!</definedName>
    <definedName name="BExOLICXFHJLILCJVFMJE5MGGWKR" localSheetId="14" hidden="1">#REF!</definedName>
    <definedName name="BExOLICXFHJLILCJVFMJE5MGGWKR" localSheetId="15" hidden="1">#REF!</definedName>
    <definedName name="BExOLICXFHJLILCJVFMJE5MGGWKR" hidden="1">#REF!</definedName>
    <definedName name="BExOLOI0WJS3QC12I3ISL0D9AWOF" localSheetId="20" hidden="1">#REF!</definedName>
    <definedName name="BExOLOI0WJS3QC12I3ISL0D9AWOF" localSheetId="18" hidden="1">#REF!</definedName>
    <definedName name="BExOLOI0WJS3QC12I3ISL0D9AWOF" localSheetId="13" hidden="1">#REF!</definedName>
    <definedName name="BExOLOI0WJS3QC12I3ISL0D9AWOF" localSheetId="14" hidden="1">#REF!</definedName>
    <definedName name="BExOLOI0WJS3QC12I3ISL0D9AWOF" localSheetId="15" hidden="1">#REF!</definedName>
    <definedName name="BExOLOI0WJS3QC12I3ISL0D9AWOF" hidden="1">#REF!</definedName>
    <definedName name="BExOLQ5A7IWI0W12J7315E7LBI0O" localSheetId="20" hidden="1">#REF!</definedName>
    <definedName name="BExOLQ5A7IWI0W12J7315E7LBI0O" localSheetId="18" hidden="1">#REF!</definedName>
    <definedName name="BExOLQ5A7IWI0W12J7315E7LBI0O" localSheetId="13" hidden="1">#REF!</definedName>
    <definedName name="BExOLQ5A7IWI0W12J7315E7LBI0O" localSheetId="14" hidden="1">#REF!</definedName>
    <definedName name="BExOLQ5A7IWI0W12J7315E7LBI0O" localSheetId="15" hidden="1">#REF!</definedName>
    <definedName name="BExOLQ5A7IWI0W12J7315E7LBI0O" hidden="1">#REF!</definedName>
    <definedName name="BExOLYZNG5RBD0BTS1OEZJNU92Q5" localSheetId="20" hidden="1">#REF!</definedName>
    <definedName name="BExOLYZNG5RBD0BTS1OEZJNU92Q5" localSheetId="18" hidden="1">#REF!</definedName>
    <definedName name="BExOLYZNG5RBD0BTS1OEZJNU92Q5" localSheetId="13" hidden="1">#REF!</definedName>
    <definedName name="BExOLYZNG5RBD0BTS1OEZJNU92Q5" localSheetId="14" hidden="1">#REF!</definedName>
    <definedName name="BExOLYZNG5RBD0BTS1OEZJNU92Q5" localSheetId="15" hidden="1">#REF!</definedName>
    <definedName name="BExOLYZNG5RBD0BTS1OEZJNU92Q5" hidden="1">#REF!</definedName>
    <definedName name="BExOM136CSOYSV2NE3NAU04Z4414" localSheetId="20" hidden="1">#REF!</definedName>
    <definedName name="BExOM136CSOYSV2NE3NAU04Z4414" localSheetId="18" hidden="1">#REF!</definedName>
    <definedName name="BExOM136CSOYSV2NE3NAU04Z4414" localSheetId="13" hidden="1">#REF!</definedName>
    <definedName name="BExOM136CSOYSV2NE3NAU04Z4414" localSheetId="14" hidden="1">#REF!</definedName>
    <definedName name="BExOM136CSOYSV2NE3NAU04Z4414" localSheetId="15" hidden="1">#REF!</definedName>
    <definedName name="BExOM136CSOYSV2NE3NAU04Z4414" hidden="1">#REF!</definedName>
    <definedName name="BExOM3HIJ3UZPOKJI68KPBJAHPDC" localSheetId="20" hidden="1">#REF!</definedName>
    <definedName name="BExOM3HIJ3UZPOKJI68KPBJAHPDC" localSheetId="18" hidden="1">#REF!</definedName>
    <definedName name="BExOM3HIJ3UZPOKJI68KPBJAHPDC" localSheetId="13" hidden="1">#REF!</definedName>
    <definedName name="BExOM3HIJ3UZPOKJI68KPBJAHPDC" localSheetId="14" hidden="1">#REF!</definedName>
    <definedName name="BExOM3HIJ3UZPOKJI68KPBJAHPDC" localSheetId="15" hidden="1">#REF!</definedName>
    <definedName name="BExOM3HIJ3UZPOKJI68KPBJAHPDC" hidden="1">#REF!</definedName>
    <definedName name="BExOM5QC0I90GVJG1G7NFAIINKAQ" localSheetId="20" hidden="1">#REF!</definedName>
    <definedName name="BExOM5QC0I90GVJG1G7NFAIINKAQ" localSheetId="18" hidden="1">#REF!</definedName>
    <definedName name="BExOM5QC0I90GVJG1G7NFAIINKAQ" localSheetId="13" hidden="1">#REF!</definedName>
    <definedName name="BExOM5QC0I90GVJG1G7NFAIINKAQ" localSheetId="14" hidden="1">#REF!</definedName>
    <definedName name="BExOM5QC0I90GVJG1G7NFAIINKAQ" localSheetId="15" hidden="1">#REF!</definedName>
    <definedName name="BExOM5QC0I90GVJG1G7NFAIINKAQ" hidden="1">#REF!</definedName>
    <definedName name="BExOMKPURE33YQ3K1JG9NVQD4W49" localSheetId="20" hidden="1">#REF!</definedName>
    <definedName name="BExOMKPURE33YQ3K1JG9NVQD4W49" localSheetId="18" hidden="1">#REF!</definedName>
    <definedName name="BExOMKPURE33YQ3K1JG9NVQD4W49" localSheetId="13" hidden="1">#REF!</definedName>
    <definedName name="BExOMKPURE33YQ3K1JG9NVQD4W49" localSheetId="14" hidden="1">#REF!</definedName>
    <definedName name="BExOMKPURE33YQ3K1JG9NVQD4W49" localSheetId="15" hidden="1">#REF!</definedName>
    <definedName name="BExOMKPURE33YQ3K1JG9NVQD4W49" hidden="1">#REF!</definedName>
    <definedName name="BExOMP7NGCLUNFK50QD2LPKRG078" localSheetId="20" hidden="1">#REF!</definedName>
    <definedName name="BExOMP7NGCLUNFK50QD2LPKRG078" localSheetId="18" hidden="1">#REF!</definedName>
    <definedName name="BExOMP7NGCLUNFK50QD2LPKRG078" localSheetId="13" hidden="1">#REF!</definedName>
    <definedName name="BExOMP7NGCLUNFK50QD2LPKRG078" localSheetId="14" hidden="1">#REF!</definedName>
    <definedName name="BExOMP7NGCLUNFK50QD2LPKRG078" localSheetId="15" hidden="1">#REF!</definedName>
    <definedName name="BExOMP7NGCLUNFK50QD2LPKRG078" hidden="1">#REF!</definedName>
    <definedName name="BExOMPNX2853XA8AUM0BLA7CS86A" localSheetId="20" hidden="1">#REF!</definedName>
    <definedName name="BExOMPNX2853XA8AUM0BLA7CS86A" localSheetId="18" hidden="1">#REF!</definedName>
    <definedName name="BExOMPNX2853XA8AUM0BLA7CS86A" localSheetId="13" hidden="1">#REF!</definedName>
    <definedName name="BExOMPNX2853XA8AUM0BLA7CS86A" localSheetId="14" hidden="1">#REF!</definedName>
    <definedName name="BExOMPNX2853XA8AUM0BLA7CS86A" localSheetId="15" hidden="1">#REF!</definedName>
    <definedName name="BExOMPNX2853XA8AUM0BLA7CS86A" hidden="1">#REF!</definedName>
    <definedName name="BExOMU0A6XMY48SZRYL4WQZD13BI" localSheetId="20" hidden="1">#REF!</definedName>
    <definedName name="BExOMU0A6XMY48SZRYL4WQZD13BI" localSheetId="18" hidden="1">#REF!</definedName>
    <definedName name="BExOMU0A6XMY48SZRYL4WQZD13BI" localSheetId="13" hidden="1">#REF!</definedName>
    <definedName name="BExOMU0A6XMY48SZRYL4WQZD13BI" localSheetId="14" hidden="1">#REF!</definedName>
    <definedName name="BExOMU0A6XMY48SZRYL4WQZD13BI" localSheetId="15" hidden="1">#REF!</definedName>
    <definedName name="BExOMU0A6XMY48SZRYL4WQZD13BI" hidden="1">#REF!</definedName>
    <definedName name="BExOMVT0HSNC59DJP4CLISASGHKL" localSheetId="20" hidden="1">#REF!</definedName>
    <definedName name="BExOMVT0HSNC59DJP4CLISASGHKL" localSheetId="18" hidden="1">#REF!</definedName>
    <definedName name="BExOMVT0HSNC59DJP4CLISASGHKL" localSheetId="13" hidden="1">#REF!</definedName>
    <definedName name="BExOMVT0HSNC59DJP4CLISASGHKL" localSheetId="14" hidden="1">#REF!</definedName>
    <definedName name="BExOMVT0HSNC59DJP4CLISASGHKL" localSheetId="15" hidden="1">#REF!</definedName>
    <definedName name="BExOMVT0HSNC59DJP4CLISASGHKL" hidden="1">#REF!</definedName>
    <definedName name="BExON0AX35F2SI0UCVMGWGVIUNI3" localSheetId="20" hidden="1">#REF!</definedName>
    <definedName name="BExON0AX35F2SI0UCVMGWGVIUNI3" localSheetId="18" hidden="1">#REF!</definedName>
    <definedName name="BExON0AX35F2SI0UCVMGWGVIUNI3" localSheetId="13" hidden="1">#REF!</definedName>
    <definedName name="BExON0AX35F2SI0UCVMGWGVIUNI3" localSheetId="14" hidden="1">#REF!</definedName>
    <definedName name="BExON0AX35F2SI0UCVMGWGVIUNI3" localSheetId="15" hidden="1">#REF!</definedName>
    <definedName name="BExON0AX35F2SI0UCVMGWGVIUNI3" hidden="1">#REF!</definedName>
    <definedName name="BExON1I19LN0T10YIIYC5NE9UGMR" localSheetId="20" hidden="1">#REF!</definedName>
    <definedName name="BExON1I19LN0T10YIIYC5NE9UGMR" localSheetId="18" hidden="1">#REF!</definedName>
    <definedName name="BExON1I19LN0T10YIIYC5NE9UGMR" localSheetId="13" hidden="1">#REF!</definedName>
    <definedName name="BExON1I19LN0T10YIIYC5NE9UGMR" localSheetId="14" hidden="1">#REF!</definedName>
    <definedName name="BExON1I19LN0T10YIIYC5NE9UGMR" localSheetId="15" hidden="1">#REF!</definedName>
    <definedName name="BExON1I19LN0T10YIIYC5NE9UGMR" hidden="1">#REF!</definedName>
    <definedName name="BExON41U4296DV3DPG6I5EF3OEYF" localSheetId="20" hidden="1">#REF!</definedName>
    <definedName name="BExON41U4296DV3DPG6I5EF3OEYF" localSheetId="18" hidden="1">#REF!</definedName>
    <definedName name="BExON41U4296DV3DPG6I5EF3OEYF" localSheetId="13" hidden="1">#REF!</definedName>
    <definedName name="BExON41U4296DV3DPG6I5EF3OEYF" localSheetId="14" hidden="1">#REF!</definedName>
    <definedName name="BExON41U4296DV3DPG6I5EF3OEYF" localSheetId="15" hidden="1">#REF!</definedName>
    <definedName name="BExON41U4296DV3DPG6I5EF3OEYF" hidden="1">#REF!</definedName>
    <definedName name="BExONB3A7CO4YD8RB41PHC93BQ9M" localSheetId="20" hidden="1">#REF!</definedName>
    <definedName name="BExONB3A7CO4YD8RB41PHC93BQ9M" localSheetId="18" hidden="1">#REF!</definedName>
    <definedName name="BExONB3A7CO4YD8RB41PHC93BQ9M" localSheetId="13" hidden="1">#REF!</definedName>
    <definedName name="BExONB3A7CO4YD8RB41PHC93BQ9M" localSheetId="14" hidden="1">#REF!</definedName>
    <definedName name="BExONB3A7CO4YD8RB41PHC93BQ9M" localSheetId="15" hidden="1">#REF!</definedName>
    <definedName name="BExONB3A7CO4YD8RB41PHC93BQ9M" hidden="1">#REF!</definedName>
    <definedName name="BExONFQH6UUXF8V0GI4BRIST9RFO" localSheetId="20" hidden="1">#REF!</definedName>
    <definedName name="BExONFQH6UUXF8V0GI4BRIST9RFO" localSheetId="18" hidden="1">#REF!</definedName>
    <definedName name="BExONFQH6UUXF8V0GI4BRIST9RFO" localSheetId="13" hidden="1">#REF!</definedName>
    <definedName name="BExONFQH6UUXF8V0GI4BRIST9RFO" localSheetId="14" hidden="1">#REF!</definedName>
    <definedName name="BExONFQH6UUXF8V0GI4BRIST9RFO" localSheetId="15" hidden="1">#REF!</definedName>
    <definedName name="BExONFQH6UUXF8V0GI4BRIST9RFO" hidden="1">#REF!</definedName>
    <definedName name="BExONIL31DZWU7IFVN3VV0XTXJA1" localSheetId="20" hidden="1">#REF!</definedName>
    <definedName name="BExONIL31DZWU7IFVN3VV0XTXJA1" localSheetId="18" hidden="1">#REF!</definedName>
    <definedName name="BExONIL31DZWU7IFVN3VV0XTXJA1" localSheetId="13" hidden="1">#REF!</definedName>
    <definedName name="BExONIL31DZWU7IFVN3VV0XTXJA1" localSheetId="14" hidden="1">#REF!</definedName>
    <definedName name="BExONIL31DZWU7IFVN3VV0XTXJA1" localSheetId="15" hidden="1">#REF!</definedName>
    <definedName name="BExONIL31DZWU7IFVN3VV0XTXJA1" hidden="1">#REF!</definedName>
    <definedName name="BExONJ1BU17R0F5A2UP1UGJBOGKS" localSheetId="20" hidden="1">#REF!</definedName>
    <definedName name="BExONJ1BU17R0F5A2UP1UGJBOGKS" localSheetId="18" hidden="1">#REF!</definedName>
    <definedName name="BExONJ1BU17R0F5A2UP1UGJBOGKS" localSheetId="13" hidden="1">#REF!</definedName>
    <definedName name="BExONJ1BU17R0F5A2UP1UGJBOGKS" localSheetId="14" hidden="1">#REF!</definedName>
    <definedName name="BExONJ1BU17R0F5A2UP1UGJBOGKS" localSheetId="15" hidden="1">#REF!</definedName>
    <definedName name="BExONJ1BU17R0F5A2UP1UGJBOGKS" hidden="1">#REF!</definedName>
    <definedName name="BExONKZDHE8SS0P4YRLGEQR9KYHF" localSheetId="20" hidden="1">#REF!</definedName>
    <definedName name="BExONKZDHE8SS0P4YRLGEQR9KYHF" localSheetId="18" hidden="1">#REF!</definedName>
    <definedName name="BExONKZDHE8SS0P4YRLGEQR9KYHF" localSheetId="13" hidden="1">#REF!</definedName>
    <definedName name="BExONKZDHE8SS0P4YRLGEQR9KYHF" localSheetId="14" hidden="1">#REF!</definedName>
    <definedName name="BExONKZDHE8SS0P4YRLGEQR9KYHF" localSheetId="15" hidden="1">#REF!</definedName>
    <definedName name="BExONKZDHE8SS0P4YRLGEQR9KYHF" hidden="1">#REF!</definedName>
    <definedName name="BExONNZ9VMHVX3J6NLNJY7KZA61O" localSheetId="20" hidden="1">#REF!</definedName>
    <definedName name="BExONNZ9VMHVX3J6NLNJY7KZA61O" localSheetId="18" hidden="1">#REF!</definedName>
    <definedName name="BExONNZ9VMHVX3J6NLNJY7KZA61O" localSheetId="13" hidden="1">#REF!</definedName>
    <definedName name="BExONNZ9VMHVX3J6NLNJY7KZA61O" localSheetId="14" hidden="1">#REF!</definedName>
    <definedName name="BExONNZ9VMHVX3J6NLNJY7KZA61O" localSheetId="15" hidden="1">#REF!</definedName>
    <definedName name="BExONNZ9VMHVX3J6NLNJY7KZA61O" hidden="1">#REF!</definedName>
    <definedName name="BExONRQ1BAA4F3TXP2MYQ4YCZ09S" localSheetId="20" hidden="1">#REF!</definedName>
    <definedName name="BExONRQ1BAA4F3TXP2MYQ4YCZ09S" localSheetId="18" hidden="1">#REF!</definedName>
    <definedName name="BExONRQ1BAA4F3TXP2MYQ4YCZ09S" localSheetId="13" hidden="1">#REF!</definedName>
    <definedName name="BExONRQ1BAA4F3TXP2MYQ4YCZ09S" localSheetId="14" hidden="1">#REF!</definedName>
    <definedName name="BExONRQ1BAA4F3TXP2MYQ4YCZ09S" localSheetId="15" hidden="1">#REF!</definedName>
    <definedName name="BExONRQ1BAA4F3TXP2MYQ4YCZ09S" hidden="1">#REF!</definedName>
    <definedName name="BExONU4ENMND8RLZX0L5EHPYQQSB" localSheetId="20" hidden="1">#REF!</definedName>
    <definedName name="BExONU4ENMND8RLZX0L5EHPYQQSB" localSheetId="18" hidden="1">#REF!</definedName>
    <definedName name="BExONU4ENMND8RLZX0L5EHPYQQSB" localSheetId="13" hidden="1">#REF!</definedName>
    <definedName name="BExONU4ENMND8RLZX0L5EHPYQQSB" localSheetId="14" hidden="1">#REF!</definedName>
    <definedName name="BExONU4ENMND8RLZX0L5EHPYQQSB" localSheetId="15" hidden="1">#REF!</definedName>
    <definedName name="BExONU4ENMND8RLZX0L5EHPYQQSB" hidden="1">#REF!</definedName>
    <definedName name="BExONXPUEU6ZRSIX4PDJ1DXY679I" localSheetId="20" hidden="1">#REF!</definedName>
    <definedName name="BExONXPUEU6ZRSIX4PDJ1DXY679I" localSheetId="18" hidden="1">#REF!</definedName>
    <definedName name="BExONXPUEU6ZRSIX4PDJ1DXY679I" localSheetId="13" hidden="1">#REF!</definedName>
    <definedName name="BExONXPUEU6ZRSIX4PDJ1DXY679I" localSheetId="14" hidden="1">#REF!</definedName>
    <definedName name="BExONXPUEU6ZRSIX4PDJ1DXY679I" localSheetId="15" hidden="1">#REF!</definedName>
    <definedName name="BExONXPUEU6ZRSIX4PDJ1DXY679I" hidden="1">#REF!</definedName>
    <definedName name="BExOO0KEG2WL5WKKMHN0S2UTIUNG" localSheetId="20" hidden="1">#REF!</definedName>
    <definedName name="BExOO0KEG2WL5WKKMHN0S2UTIUNG" localSheetId="18" hidden="1">#REF!</definedName>
    <definedName name="BExOO0KEG2WL5WKKMHN0S2UTIUNG" localSheetId="13" hidden="1">#REF!</definedName>
    <definedName name="BExOO0KEG2WL5WKKMHN0S2UTIUNG" localSheetId="14" hidden="1">#REF!</definedName>
    <definedName name="BExOO0KEG2WL5WKKMHN0S2UTIUNG" localSheetId="15" hidden="1">#REF!</definedName>
    <definedName name="BExOO0KEG2WL5WKKMHN0S2UTIUNG" hidden="1">#REF!</definedName>
    <definedName name="BExOO1WWIZSGB0YTGKESB45TSVMZ" localSheetId="20" hidden="1">#REF!</definedName>
    <definedName name="BExOO1WWIZSGB0YTGKESB45TSVMZ" localSheetId="18" hidden="1">#REF!</definedName>
    <definedName name="BExOO1WWIZSGB0YTGKESB45TSVMZ" localSheetId="13" hidden="1">#REF!</definedName>
    <definedName name="BExOO1WWIZSGB0YTGKESB45TSVMZ" localSheetId="14" hidden="1">#REF!</definedName>
    <definedName name="BExOO1WWIZSGB0YTGKESB45TSVMZ" localSheetId="15" hidden="1">#REF!</definedName>
    <definedName name="BExOO1WWIZSGB0YTGKESB45TSVMZ" hidden="1">#REF!</definedName>
    <definedName name="BExOO4B8FPAFYPHCTYTX37P1TQM5" localSheetId="20" hidden="1">#REF!</definedName>
    <definedName name="BExOO4B8FPAFYPHCTYTX37P1TQM5" localSheetId="18" hidden="1">#REF!</definedName>
    <definedName name="BExOO4B8FPAFYPHCTYTX37P1TQM5" localSheetId="13" hidden="1">#REF!</definedName>
    <definedName name="BExOO4B8FPAFYPHCTYTX37P1TQM5" localSheetId="14" hidden="1">#REF!</definedName>
    <definedName name="BExOO4B8FPAFYPHCTYTX37P1TQM5" localSheetId="15" hidden="1">#REF!</definedName>
    <definedName name="BExOO4B8FPAFYPHCTYTX37P1TQM5" hidden="1">#REF!</definedName>
    <definedName name="BExOOIULUDOJRMYABWV5CCL906X6" localSheetId="20" hidden="1">#REF!</definedName>
    <definedName name="BExOOIULUDOJRMYABWV5CCL906X6" localSheetId="18" hidden="1">#REF!</definedName>
    <definedName name="BExOOIULUDOJRMYABWV5CCL906X6" localSheetId="13" hidden="1">#REF!</definedName>
    <definedName name="BExOOIULUDOJRMYABWV5CCL906X6" localSheetId="14" hidden="1">#REF!</definedName>
    <definedName name="BExOOIULUDOJRMYABWV5CCL906X6" localSheetId="15" hidden="1">#REF!</definedName>
    <definedName name="BExOOIULUDOJRMYABWV5CCL906X6" hidden="1">#REF!</definedName>
    <definedName name="BExOOJLIWKJW5S7XWJXD8TYV5HQ9" localSheetId="20" hidden="1">#REF!</definedName>
    <definedName name="BExOOJLIWKJW5S7XWJXD8TYV5HQ9" localSheetId="18" hidden="1">#REF!</definedName>
    <definedName name="BExOOJLIWKJW5S7XWJXD8TYV5HQ9" localSheetId="13" hidden="1">#REF!</definedName>
    <definedName name="BExOOJLIWKJW5S7XWJXD8TYV5HQ9" localSheetId="14" hidden="1">#REF!</definedName>
    <definedName name="BExOOJLIWKJW5S7XWJXD8TYV5HQ9" localSheetId="15" hidden="1">#REF!</definedName>
    <definedName name="BExOOJLIWKJW5S7XWJXD8TYV5HQ9" hidden="1">#REF!</definedName>
    <definedName name="BExOOQ1JVWQ9LYXD0V94BRXKTA1I" localSheetId="20" hidden="1">#REF!</definedName>
    <definedName name="BExOOQ1JVWQ9LYXD0V94BRXKTA1I" localSheetId="18" hidden="1">#REF!</definedName>
    <definedName name="BExOOQ1JVWQ9LYXD0V94BRXKTA1I" localSheetId="13" hidden="1">#REF!</definedName>
    <definedName name="BExOOQ1JVWQ9LYXD0V94BRXKTA1I" localSheetId="14" hidden="1">#REF!</definedName>
    <definedName name="BExOOQ1JVWQ9LYXD0V94BRXKTA1I" localSheetId="15" hidden="1">#REF!</definedName>
    <definedName name="BExOOQ1JVWQ9LYXD0V94BRXKTA1I" hidden="1">#REF!</definedName>
    <definedName name="BExOOTN0KTXJCL7E476XBN1CJ553" localSheetId="20" hidden="1">#REF!</definedName>
    <definedName name="BExOOTN0KTXJCL7E476XBN1CJ553" localSheetId="18" hidden="1">#REF!</definedName>
    <definedName name="BExOOTN0KTXJCL7E476XBN1CJ553" localSheetId="13" hidden="1">#REF!</definedName>
    <definedName name="BExOOTN0KTXJCL7E476XBN1CJ553" localSheetId="14" hidden="1">#REF!</definedName>
    <definedName name="BExOOTN0KTXJCL7E476XBN1CJ553" localSheetId="15" hidden="1">#REF!</definedName>
    <definedName name="BExOOTN0KTXJCL7E476XBN1CJ553" hidden="1">#REF!</definedName>
    <definedName name="BExOOVVUJIJNAYDICUUQQ9O7O3TW" localSheetId="20" hidden="1">#REF!</definedName>
    <definedName name="BExOOVVUJIJNAYDICUUQQ9O7O3TW" localSheetId="18" hidden="1">#REF!</definedName>
    <definedName name="BExOOVVUJIJNAYDICUUQQ9O7O3TW" localSheetId="13" hidden="1">#REF!</definedName>
    <definedName name="BExOOVVUJIJNAYDICUUQQ9O7O3TW" localSheetId="14" hidden="1">#REF!</definedName>
    <definedName name="BExOOVVUJIJNAYDICUUQQ9O7O3TW" localSheetId="15" hidden="1">#REF!</definedName>
    <definedName name="BExOOVVUJIJNAYDICUUQQ9O7O3TW" hidden="1">#REF!</definedName>
    <definedName name="BExOP9DDU5MZJKWGFT0MKL44YKIV" localSheetId="20" hidden="1">#REF!</definedName>
    <definedName name="BExOP9DDU5MZJKWGFT0MKL44YKIV" localSheetId="18" hidden="1">#REF!</definedName>
    <definedName name="BExOP9DDU5MZJKWGFT0MKL44YKIV" localSheetId="13" hidden="1">#REF!</definedName>
    <definedName name="BExOP9DDU5MZJKWGFT0MKL44YKIV" localSheetId="14" hidden="1">#REF!</definedName>
    <definedName name="BExOP9DDU5MZJKWGFT0MKL44YKIV" localSheetId="15" hidden="1">#REF!</definedName>
    <definedName name="BExOP9DDU5MZJKWGFT0MKL44YKIV" hidden="1">#REF!</definedName>
    <definedName name="BExOP9DEBV5W5P4Q25J3XCJBP5S9" localSheetId="20" hidden="1">#REF!</definedName>
    <definedName name="BExOP9DEBV5W5P4Q25J3XCJBP5S9" localSheetId="18" hidden="1">#REF!</definedName>
    <definedName name="BExOP9DEBV5W5P4Q25J3XCJBP5S9" localSheetId="13" hidden="1">#REF!</definedName>
    <definedName name="BExOP9DEBV5W5P4Q25J3XCJBP5S9" localSheetId="14" hidden="1">#REF!</definedName>
    <definedName name="BExOP9DEBV5W5P4Q25J3XCJBP5S9" localSheetId="15" hidden="1">#REF!</definedName>
    <definedName name="BExOP9DEBV5W5P4Q25J3XCJBP5S9" hidden="1">#REF!</definedName>
    <definedName name="BExOPFNYRBL0BFM23LZBJTADNOE4" localSheetId="20" hidden="1">#REF!</definedName>
    <definedName name="BExOPFNYRBL0BFM23LZBJTADNOE4" localSheetId="18" hidden="1">#REF!</definedName>
    <definedName name="BExOPFNYRBL0BFM23LZBJTADNOE4" localSheetId="13" hidden="1">#REF!</definedName>
    <definedName name="BExOPFNYRBL0BFM23LZBJTADNOE4" localSheetId="14" hidden="1">#REF!</definedName>
    <definedName name="BExOPFNYRBL0BFM23LZBJTADNOE4" localSheetId="15" hidden="1">#REF!</definedName>
    <definedName name="BExOPFNYRBL0BFM23LZBJTADNOE4" hidden="1">#REF!</definedName>
    <definedName name="BExOPINVFSIZMCVT9YGT2AODVCX3" localSheetId="20" hidden="1">#REF!</definedName>
    <definedName name="BExOPINVFSIZMCVT9YGT2AODVCX3" localSheetId="18" hidden="1">#REF!</definedName>
    <definedName name="BExOPINVFSIZMCVT9YGT2AODVCX3" localSheetId="13" hidden="1">#REF!</definedName>
    <definedName name="BExOPINVFSIZMCVT9YGT2AODVCX3" localSheetId="14" hidden="1">#REF!</definedName>
    <definedName name="BExOPINVFSIZMCVT9YGT2AODVCX3" localSheetId="15" hidden="1">#REF!</definedName>
    <definedName name="BExOPINVFSIZMCVT9YGT2AODVCX3" hidden="1">#REF!</definedName>
    <definedName name="BExOQ1JN4SAC44RTMZIGHSW023WA" localSheetId="20" hidden="1">#REF!</definedName>
    <definedName name="BExOQ1JN4SAC44RTMZIGHSW023WA" localSheetId="18" hidden="1">#REF!</definedName>
    <definedName name="BExOQ1JN4SAC44RTMZIGHSW023WA" localSheetId="13" hidden="1">#REF!</definedName>
    <definedName name="BExOQ1JN4SAC44RTMZIGHSW023WA" localSheetId="14" hidden="1">#REF!</definedName>
    <definedName name="BExOQ1JN4SAC44RTMZIGHSW023WA" localSheetId="15" hidden="1">#REF!</definedName>
    <definedName name="BExOQ1JN4SAC44RTMZIGHSW023WA" hidden="1">#REF!</definedName>
    <definedName name="BExOQ256YMF115DJL3KBPNKABJ90" localSheetId="20" hidden="1">#REF!</definedName>
    <definedName name="BExOQ256YMF115DJL3KBPNKABJ90" localSheetId="18" hidden="1">#REF!</definedName>
    <definedName name="BExOQ256YMF115DJL3KBPNKABJ90" localSheetId="13" hidden="1">#REF!</definedName>
    <definedName name="BExOQ256YMF115DJL3KBPNKABJ90" localSheetId="14" hidden="1">#REF!</definedName>
    <definedName name="BExOQ256YMF115DJL3KBPNKABJ90" localSheetId="15" hidden="1">#REF!</definedName>
    <definedName name="BExOQ256YMF115DJL3KBPNKABJ90" hidden="1">#REF!</definedName>
    <definedName name="BExQ19DEUOLC11IW32E2AMVZLFF1" localSheetId="20" hidden="1">#REF!</definedName>
    <definedName name="BExQ19DEUOLC11IW32E2AMVZLFF1" localSheetId="18" hidden="1">#REF!</definedName>
    <definedName name="BExQ19DEUOLC11IW32E2AMVZLFF1" localSheetId="13" hidden="1">#REF!</definedName>
    <definedName name="BExQ19DEUOLC11IW32E2AMVZLFF1" localSheetId="14" hidden="1">#REF!</definedName>
    <definedName name="BExQ19DEUOLC11IW32E2AMVZLFF1" localSheetId="15" hidden="1">#REF!</definedName>
    <definedName name="BExQ19DEUOLC11IW32E2AMVZLFF1" hidden="1">#REF!</definedName>
    <definedName name="BExQ1OCW3L24TN0BYVRE2NE3IK1O" localSheetId="20" hidden="1">#REF!</definedName>
    <definedName name="BExQ1OCW3L24TN0BYVRE2NE3IK1O" localSheetId="18" hidden="1">#REF!</definedName>
    <definedName name="BExQ1OCW3L24TN0BYVRE2NE3IK1O" localSheetId="13" hidden="1">#REF!</definedName>
    <definedName name="BExQ1OCW3L24TN0BYVRE2NE3IK1O" localSheetId="14" hidden="1">#REF!</definedName>
    <definedName name="BExQ1OCW3L24TN0BYVRE2NE3IK1O" localSheetId="15" hidden="1">#REF!</definedName>
    <definedName name="BExQ1OCW3L24TN0BYVRE2NE3IK1O" hidden="1">#REF!</definedName>
    <definedName name="BExQ29C73XR33S3668YYSYZAIHTG" localSheetId="20" hidden="1">#REF!</definedName>
    <definedName name="BExQ29C73XR33S3668YYSYZAIHTG" localSheetId="18" hidden="1">#REF!</definedName>
    <definedName name="BExQ29C73XR33S3668YYSYZAIHTG" localSheetId="13" hidden="1">#REF!</definedName>
    <definedName name="BExQ29C73XR33S3668YYSYZAIHTG" localSheetId="14" hidden="1">#REF!</definedName>
    <definedName name="BExQ29C73XR33S3668YYSYZAIHTG" localSheetId="15" hidden="1">#REF!</definedName>
    <definedName name="BExQ29C73XR33S3668YYSYZAIHTG" hidden="1">#REF!</definedName>
    <definedName name="BExQ2FS228IUDUP2023RA1D4AO4C" localSheetId="20" hidden="1">#REF!</definedName>
    <definedName name="BExQ2FS228IUDUP2023RA1D4AO4C" localSheetId="18" hidden="1">#REF!</definedName>
    <definedName name="BExQ2FS228IUDUP2023RA1D4AO4C" localSheetId="13" hidden="1">#REF!</definedName>
    <definedName name="BExQ2FS228IUDUP2023RA1D4AO4C" localSheetId="14" hidden="1">#REF!</definedName>
    <definedName name="BExQ2FS228IUDUP2023RA1D4AO4C" localSheetId="15" hidden="1">#REF!</definedName>
    <definedName name="BExQ2FS228IUDUP2023RA1D4AO4C" hidden="1">#REF!</definedName>
    <definedName name="BExQ2L0XYWLY9VPZWXYYFRIRQRJ1" localSheetId="20" hidden="1">#REF!</definedName>
    <definedName name="BExQ2L0XYWLY9VPZWXYYFRIRQRJ1" localSheetId="18" hidden="1">#REF!</definedName>
    <definedName name="BExQ2L0XYWLY9VPZWXYYFRIRQRJ1" localSheetId="13" hidden="1">#REF!</definedName>
    <definedName name="BExQ2L0XYWLY9VPZWXYYFRIRQRJ1" localSheetId="14" hidden="1">#REF!</definedName>
    <definedName name="BExQ2L0XYWLY9VPZWXYYFRIRQRJ1" localSheetId="15" hidden="1">#REF!</definedName>
    <definedName name="BExQ2L0XYWLY9VPZWXYYFRIRQRJ1" hidden="1">#REF!</definedName>
    <definedName name="BExQ2M841F5Z1BQYR8DG5FKK0LIU" localSheetId="20" hidden="1">#REF!</definedName>
    <definedName name="BExQ2M841F5Z1BQYR8DG5FKK0LIU" localSheetId="18" hidden="1">#REF!</definedName>
    <definedName name="BExQ2M841F5Z1BQYR8DG5FKK0LIU" localSheetId="13" hidden="1">#REF!</definedName>
    <definedName name="BExQ2M841F5Z1BQYR8DG5FKK0LIU" localSheetId="14" hidden="1">#REF!</definedName>
    <definedName name="BExQ2M841F5Z1BQYR8DG5FKK0LIU" localSheetId="15" hidden="1">#REF!</definedName>
    <definedName name="BExQ2M841F5Z1BQYR8DG5FKK0LIU" hidden="1">#REF!</definedName>
    <definedName name="BExQ2STHO7AXYTS1VPPHQMX1WT30" localSheetId="20" hidden="1">#REF!</definedName>
    <definedName name="BExQ2STHO7AXYTS1VPPHQMX1WT30" localSheetId="18" hidden="1">#REF!</definedName>
    <definedName name="BExQ2STHO7AXYTS1VPPHQMX1WT30" localSheetId="13" hidden="1">#REF!</definedName>
    <definedName name="BExQ2STHO7AXYTS1VPPHQMX1WT30" localSheetId="14" hidden="1">#REF!</definedName>
    <definedName name="BExQ2STHO7AXYTS1VPPHQMX1WT30" localSheetId="15" hidden="1">#REF!</definedName>
    <definedName name="BExQ2STHO7AXYTS1VPPHQMX1WT30" hidden="1">#REF!</definedName>
    <definedName name="BExQ2XWXHMQMQ99FF9293AEQHABB" localSheetId="20" hidden="1">#REF!</definedName>
    <definedName name="BExQ2XWXHMQMQ99FF9293AEQHABB" localSheetId="18" hidden="1">#REF!</definedName>
    <definedName name="BExQ2XWXHMQMQ99FF9293AEQHABB" localSheetId="13" hidden="1">#REF!</definedName>
    <definedName name="BExQ2XWXHMQMQ99FF9293AEQHABB" localSheetId="14" hidden="1">#REF!</definedName>
    <definedName name="BExQ2XWXHMQMQ99FF9293AEQHABB" localSheetId="15" hidden="1">#REF!</definedName>
    <definedName name="BExQ2XWXHMQMQ99FF9293AEQHABB" hidden="1">#REF!</definedName>
    <definedName name="BExQ300G8I8TK45A0MVHV15422EU" localSheetId="20" hidden="1">#REF!</definedName>
    <definedName name="BExQ300G8I8TK45A0MVHV15422EU" localSheetId="18" hidden="1">#REF!</definedName>
    <definedName name="BExQ300G8I8TK45A0MVHV15422EU" localSheetId="13" hidden="1">#REF!</definedName>
    <definedName name="BExQ300G8I8TK45A0MVHV15422EU" localSheetId="14" hidden="1">#REF!</definedName>
    <definedName name="BExQ300G8I8TK45A0MVHV15422EU" localSheetId="15" hidden="1">#REF!</definedName>
    <definedName name="BExQ300G8I8TK45A0MVHV15422EU" hidden="1">#REF!</definedName>
    <definedName name="BExQ305RBEODGNAETZ0EZQLLDZZD" localSheetId="20" hidden="1">#REF!</definedName>
    <definedName name="BExQ305RBEODGNAETZ0EZQLLDZZD" localSheetId="18" hidden="1">#REF!</definedName>
    <definedName name="BExQ305RBEODGNAETZ0EZQLLDZZD" localSheetId="13" hidden="1">#REF!</definedName>
    <definedName name="BExQ305RBEODGNAETZ0EZQLLDZZD" localSheetId="14" hidden="1">#REF!</definedName>
    <definedName name="BExQ305RBEODGNAETZ0EZQLLDZZD" localSheetId="15" hidden="1">#REF!</definedName>
    <definedName name="BExQ305RBEODGNAETZ0EZQLLDZZD" hidden="1">#REF!</definedName>
    <definedName name="BExQ37SZQJSC2C73FY2IJY852LVP" localSheetId="20" hidden="1">#REF!</definedName>
    <definedName name="BExQ37SZQJSC2C73FY2IJY852LVP" localSheetId="18" hidden="1">#REF!</definedName>
    <definedName name="BExQ37SZQJSC2C73FY2IJY852LVP" localSheetId="13" hidden="1">#REF!</definedName>
    <definedName name="BExQ37SZQJSC2C73FY2IJY852LVP" localSheetId="14" hidden="1">#REF!</definedName>
    <definedName name="BExQ37SZQJSC2C73FY2IJY852LVP" localSheetId="15" hidden="1">#REF!</definedName>
    <definedName name="BExQ37SZQJSC2C73FY2IJY852LVP" hidden="1">#REF!</definedName>
    <definedName name="BExQ39R28MXSG2SEV956F0KZ20AN" localSheetId="20" hidden="1">#REF!</definedName>
    <definedName name="BExQ39R28MXSG2SEV956F0KZ20AN" localSheetId="18" hidden="1">#REF!</definedName>
    <definedName name="BExQ39R28MXSG2SEV956F0KZ20AN" localSheetId="13" hidden="1">#REF!</definedName>
    <definedName name="BExQ39R28MXSG2SEV956F0KZ20AN" localSheetId="14" hidden="1">#REF!</definedName>
    <definedName name="BExQ39R28MXSG2SEV956F0KZ20AN" localSheetId="15" hidden="1">#REF!</definedName>
    <definedName name="BExQ39R28MXSG2SEV956F0KZ20AN" hidden="1">#REF!</definedName>
    <definedName name="BExQ3D1P3M5Z3HLMEZ17E0BLEE4U" localSheetId="20" hidden="1">#REF!</definedName>
    <definedName name="BExQ3D1P3M5Z3HLMEZ17E0BLEE4U" localSheetId="18" hidden="1">#REF!</definedName>
    <definedName name="BExQ3D1P3M5Z3HLMEZ17E0BLEE4U" localSheetId="13" hidden="1">#REF!</definedName>
    <definedName name="BExQ3D1P3M5Z3HLMEZ17E0BLEE4U" localSheetId="14" hidden="1">#REF!</definedName>
    <definedName name="BExQ3D1P3M5Z3HLMEZ17E0BLEE4U" localSheetId="15" hidden="1">#REF!</definedName>
    <definedName name="BExQ3D1P3M5Z3HLMEZ17E0BLEE4U" hidden="1">#REF!</definedName>
    <definedName name="BExQ3EZX6BA2WHKI84SG78UPRTSE" localSheetId="20" hidden="1">#REF!</definedName>
    <definedName name="BExQ3EZX6BA2WHKI84SG78UPRTSE" localSheetId="18" hidden="1">#REF!</definedName>
    <definedName name="BExQ3EZX6BA2WHKI84SG78UPRTSE" localSheetId="13" hidden="1">#REF!</definedName>
    <definedName name="BExQ3EZX6BA2WHKI84SG78UPRTSE" localSheetId="14" hidden="1">#REF!</definedName>
    <definedName name="BExQ3EZX6BA2WHKI84SG78UPRTSE" localSheetId="15" hidden="1">#REF!</definedName>
    <definedName name="BExQ3EZX6BA2WHKI84SG78UPRTSE" hidden="1">#REF!</definedName>
    <definedName name="BExQ3KOX6620WUSBG7PGACNC936P" localSheetId="20" hidden="1">#REF!</definedName>
    <definedName name="BExQ3KOX6620WUSBG7PGACNC936P" localSheetId="18" hidden="1">#REF!</definedName>
    <definedName name="BExQ3KOX6620WUSBG7PGACNC936P" localSheetId="13" hidden="1">#REF!</definedName>
    <definedName name="BExQ3KOX6620WUSBG7PGACNC936P" localSheetId="14" hidden="1">#REF!</definedName>
    <definedName name="BExQ3KOX6620WUSBG7PGACNC936P" localSheetId="15" hidden="1">#REF!</definedName>
    <definedName name="BExQ3KOX6620WUSBG7PGACNC936P" hidden="1">#REF!</definedName>
    <definedName name="BExQ3O4W7QF8BOXTUT4IOGF6YKUD" localSheetId="20" hidden="1">#REF!</definedName>
    <definedName name="BExQ3O4W7QF8BOXTUT4IOGF6YKUD" localSheetId="18" hidden="1">#REF!</definedName>
    <definedName name="BExQ3O4W7QF8BOXTUT4IOGF6YKUD" localSheetId="13" hidden="1">#REF!</definedName>
    <definedName name="BExQ3O4W7QF8BOXTUT4IOGF6YKUD" localSheetId="14" hidden="1">#REF!</definedName>
    <definedName name="BExQ3O4W7QF8BOXTUT4IOGF6YKUD" localSheetId="15" hidden="1">#REF!</definedName>
    <definedName name="BExQ3O4W7QF8BOXTUT4IOGF6YKUD" hidden="1">#REF!</definedName>
    <definedName name="BExQ3PXOWSN8561ZR8IEY8ZASI3B" localSheetId="20" hidden="1">#REF!</definedName>
    <definedName name="BExQ3PXOWSN8561ZR8IEY8ZASI3B" localSheetId="18" hidden="1">#REF!</definedName>
    <definedName name="BExQ3PXOWSN8561ZR8IEY8ZASI3B" localSheetId="13" hidden="1">#REF!</definedName>
    <definedName name="BExQ3PXOWSN8561ZR8IEY8ZASI3B" localSheetId="14" hidden="1">#REF!</definedName>
    <definedName name="BExQ3PXOWSN8561ZR8IEY8ZASI3B" localSheetId="15" hidden="1">#REF!</definedName>
    <definedName name="BExQ3PXOWSN8561ZR8IEY8ZASI3B" hidden="1">#REF!</definedName>
    <definedName name="BExQ3TZF04IPY0B0UG9CQQ5736UA" localSheetId="20" hidden="1">#REF!</definedName>
    <definedName name="BExQ3TZF04IPY0B0UG9CQQ5736UA" localSheetId="18" hidden="1">#REF!</definedName>
    <definedName name="BExQ3TZF04IPY0B0UG9CQQ5736UA" localSheetId="13" hidden="1">#REF!</definedName>
    <definedName name="BExQ3TZF04IPY0B0UG9CQQ5736UA" localSheetId="14" hidden="1">#REF!</definedName>
    <definedName name="BExQ3TZF04IPY0B0UG9CQQ5736UA" localSheetId="15" hidden="1">#REF!</definedName>
    <definedName name="BExQ3TZF04IPY0B0UG9CQQ5736UA" hidden="1">#REF!</definedName>
    <definedName name="BExQ42IU9MNDYLODP41DL6YTZMAR" localSheetId="20" hidden="1">#REF!</definedName>
    <definedName name="BExQ42IU9MNDYLODP41DL6YTZMAR" localSheetId="18" hidden="1">#REF!</definedName>
    <definedName name="BExQ42IU9MNDYLODP41DL6YTZMAR" localSheetId="13" hidden="1">#REF!</definedName>
    <definedName name="BExQ42IU9MNDYLODP41DL6YTZMAR" localSheetId="14" hidden="1">#REF!</definedName>
    <definedName name="BExQ42IU9MNDYLODP41DL6YTZMAR" localSheetId="15" hidden="1">#REF!</definedName>
    <definedName name="BExQ42IU9MNDYLODP41DL6YTZMAR" hidden="1">#REF!</definedName>
    <definedName name="BExQ42O4PHH156IHXSW0JAYAC0NJ" localSheetId="20" hidden="1">#REF!</definedName>
    <definedName name="BExQ42O4PHH156IHXSW0JAYAC0NJ" localSheetId="18" hidden="1">#REF!</definedName>
    <definedName name="BExQ42O4PHH156IHXSW0JAYAC0NJ" localSheetId="13" hidden="1">#REF!</definedName>
    <definedName name="BExQ42O4PHH156IHXSW0JAYAC0NJ" localSheetId="14" hidden="1">#REF!</definedName>
    <definedName name="BExQ42O4PHH156IHXSW0JAYAC0NJ" localSheetId="15" hidden="1">#REF!</definedName>
    <definedName name="BExQ42O4PHH156IHXSW0JAYAC0NJ" hidden="1">#REF!</definedName>
    <definedName name="BExQ452HF7N1HYPXJXQ8WD6SOWUV" localSheetId="20" hidden="1">#REF!</definedName>
    <definedName name="BExQ452HF7N1HYPXJXQ8WD6SOWUV" localSheetId="18" hidden="1">#REF!</definedName>
    <definedName name="BExQ452HF7N1HYPXJXQ8WD6SOWUV" localSheetId="13" hidden="1">#REF!</definedName>
    <definedName name="BExQ452HF7N1HYPXJXQ8WD6SOWUV" localSheetId="14" hidden="1">#REF!</definedName>
    <definedName name="BExQ452HF7N1HYPXJXQ8WD6SOWUV" localSheetId="15" hidden="1">#REF!</definedName>
    <definedName name="BExQ452HF7N1HYPXJXQ8WD6SOWUV" hidden="1">#REF!</definedName>
    <definedName name="BExQ4BTBSHPHVEDRCXC2ROW8PLFC" localSheetId="20" hidden="1">#REF!</definedName>
    <definedName name="BExQ4BTBSHPHVEDRCXC2ROW8PLFC" localSheetId="18" hidden="1">#REF!</definedName>
    <definedName name="BExQ4BTBSHPHVEDRCXC2ROW8PLFC" localSheetId="13" hidden="1">#REF!</definedName>
    <definedName name="BExQ4BTBSHPHVEDRCXC2ROW8PLFC" localSheetId="14" hidden="1">#REF!</definedName>
    <definedName name="BExQ4BTBSHPHVEDRCXC2ROW8PLFC" localSheetId="15" hidden="1">#REF!</definedName>
    <definedName name="BExQ4BTBSHPHVEDRCXC2ROW8PLFC" hidden="1">#REF!</definedName>
    <definedName name="BExQ4DGKF54SRKQUTUT4B1CZSS62" localSheetId="20" hidden="1">#REF!</definedName>
    <definedName name="BExQ4DGKF54SRKQUTUT4B1CZSS62" localSheetId="18" hidden="1">#REF!</definedName>
    <definedName name="BExQ4DGKF54SRKQUTUT4B1CZSS62" localSheetId="13" hidden="1">#REF!</definedName>
    <definedName name="BExQ4DGKF54SRKQUTUT4B1CZSS62" localSheetId="14" hidden="1">#REF!</definedName>
    <definedName name="BExQ4DGKF54SRKQUTUT4B1CZSS62" localSheetId="15" hidden="1">#REF!</definedName>
    <definedName name="BExQ4DGKF54SRKQUTUT4B1CZSS62" hidden="1">#REF!</definedName>
    <definedName name="BExQ4T74LQ5PYTV1MUQUW75A4BDY" localSheetId="20" hidden="1">#REF!</definedName>
    <definedName name="BExQ4T74LQ5PYTV1MUQUW75A4BDY" localSheetId="18" hidden="1">#REF!</definedName>
    <definedName name="BExQ4T74LQ5PYTV1MUQUW75A4BDY" localSheetId="13" hidden="1">#REF!</definedName>
    <definedName name="BExQ4T74LQ5PYTV1MUQUW75A4BDY" localSheetId="14" hidden="1">#REF!</definedName>
    <definedName name="BExQ4T74LQ5PYTV1MUQUW75A4BDY" localSheetId="15" hidden="1">#REF!</definedName>
    <definedName name="BExQ4T74LQ5PYTV1MUQUW75A4BDY" hidden="1">#REF!</definedName>
    <definedName name="BExQ4XJHD7EJCNH7S1MJDZJ2MNWG" localSheetId="20" hidden="1">#REF!</definedName>
    <definedName name="BExQ4XJHD7EJCNH7S1MJDZJ2MNWG" localSheetId="18" hidden="1">#REF!</definedName>
    <definedName name="BExQ4XJHD7EJCNH7S1MJDZJ2MNWG" localSheetId="13" hidden="1">#REF!</definedName>
    <definedName name="BExQ4XJHD7EJCNH7S1MJDZJ2MNWG" localSheetId="14" hidden="1">#REF!</definedName>
    <definedName name="BExQ4XJHD7EJCNH7S1MJDZJ2MNWG" localSheetId="15" hidden="1">#REF!</definedName>
    <definedName name="BExQ4XJHD7EJCNH7S1MJDZJ2MNWG" hidden="1">#REF!</definedName>
    <definedName name="BExQ5039ZCEWBUJHU682G4S89J03" localSheetId="20" hidden="1">#REF!</definedName>
    <definedName name="BExQ5039ZCEWBUJHU682G4S89J03" localSheetId="18" hidden="1">#REF!</definedName>
    <definedName name="BExQ5039ZCEWBUJHU682G4S89J03" localSheetId="13" hidden="1">#REF!</definedName>
    <definedName name="BExQ5039ZCEWBUJHU682G4S89J03" localSheetId="14" hidden="1">#REF!</definedName>
    <definedName name="BExQ5039ZCEWBUJHU682G4S89J03" localSheetId="15" hidden="1">#REF!</definedName>
    <definedName name="BExQ5039ZCEWBUJHU682G4S89J03" hidden="1">#REF!</definedName>
    <definedName name="BExQ56Z9W6YHZHRXOFFI8EFA7CDI" localSheetId="20" hidden="1">#REF!</definedName>
    <definedName name="BExQ56Z9W6YHZHRXOFFI8EFA7CDI" localSheetId="18" hidden="1">#REF!</definedName>
    <definedName name="BExQ56Z9W6YHZHRXOFFI8EFA7CDI" localSheetId="13" hidden="1">#REF!</definedName>
    <definedName name="BExQ56Z9W6YHZHRXOFFI8EFA7CDI" localSheetId="14" hidden="1">#REF!</definedName>
    <definedName name="BExQ56Z9W6YHZHRXOFFI8EFA7CDI" localSheetId="15" hidden="1">#REF!</definedName>
    <definedName name="BExQ56Z9W6YHZHRXOFFI8EFA7CDI" hidden="1">#REF!</definedName>
    <definedName name="BExQ58MP5FO5Q5CIXVMMYWWPEFW3" localSheetId="20" hidden="1">#REF!</definedName>
    <definedName name="BExQ58MP5FO5Q5CIXVMMYWWPEFW3" localSheetId="18" hidden="1">#REF!</definedName>
    <definedName name="BExQ58MP5FO5Q5CIXVMMYWWPEFW3" localSheetId="13" hidden="1">#REF!</definedName>
    <definedName name="BExQ58MP5FO5Q5CIXVMMYWWPEFW3" localSheetId="14" hidden="1">#REF!</definedName>
    <definedName name="BExQ58MP5FO5Q5CIXVMMYWWPEFW3" localSheetId="15" hidden="1">#REF!</definedName>
    <definedName name="BExQ58MP5FO5Q5CIXVMMYWWPEFW3" hidden="1">#REF!</definedName>
    <definedName name="BExQ5KX3Z668H1KUCKZ9J24HUQ1F" localSheetId="20" hidden="1">#REF!</definedName>
    <definedName name="BExQ5KX3Z668H1KUCKZ9J24HUQ1F" localSheetId="18" hidden="1">#REF!</definedName>
    <definedName name="BExQ5KX3Z668H1KUCKZ9J24HUQ1F" localSheetId="13" hidden="1">#REF!</definedName>
    <definedName name="BExQ5KX3Z668H1KUCKZ9J24HUQ1F" localSheetId="14" hidden="1">#REF!</definedName>
    <definedName name="BExQ5KX3Z668H1KUCKZ9J24HUQ1F" localSheetId="15" hidden="1">#REF!</definedName>
    <definedName name="BExQ5KX3Z668H1KUCKZ9J24HUQ1F" hidden="1">#REF!</definedName>
    <definedName name="BExQ5SPMSOCJYLAY20NB5A6O32RE" localSheetId="20" hidden="1">#REF!</definedName>
    <definedName name="BExQ5SPMSOCJYLAY20NB5A6O32RE" localSheetId="18" hidden="1">#REF!</definedName>
    <definedName name="BExQ5SPMSOCJYLAY20NB5A6O32RE" localSheetId="13" hidden="1">#REF!</definedName>
    <definedName name="BExQ5SPMSOCJYLAY20NB5A6O32RE" localSheetId="14" hidden="1">#REF!</definedName>
    <definedName name="BExQ5SPMSOCJYLAY20NB5A6O32RE" localSheetId="15" hidden="1">#REF!</definedName>
    <definedName name="BExQ5SPMSOCJYLAY20NB5A6O32RE" hidden="1">#REF!</definedName>
    <definedName name="BExQ5UICMGTMK790KTLK49MAGXRC" localSheetId="20" hidden="1">#REF!</definedName>
    <definedName name="BExQ5UICMGTMK790KTLK49MAGXRC" localSheetId="18" hidden="1">#REF!</definedName>
    <definedName name="BExQ5UICMGTMK790KTLK49MAGXRC" localSheetId="13" hidden="1">#REF!</definedName>
    <definedName name="BExQ5UICMGTMK790KTLK49MAGXRC" localSheetId="14" hidden="1">#REF!</definedName>
    <definedName name="BExQ5UICMGTMK790KTLK49MAGXRC" localSheetId="15" hidden="1">#REF!</definedName>
    <definedName name="BExQ5UICMGTMK790KTLK49MAGXRC" hidden="1">#REF!</definedName>
    <definedName name="BExQ5YUUK9FD0QGTY4WD0W90O7OL" localSheetId="20" hidden="1">#REF!</definedName>
    <definedName name="BExQ5YUUK9FD0QGTY4WD0W90O7OL" localSheetId="18" hidden="1">#REF!</definedName>
    <definedName name="BExQ5YUUK9FD0QGTY4WD0W90O7OL" localSheetId="13" hidden="1">#REF!</definedName>
    <definedName name="BExQ5YUUK9FD0QGTY4WD0W90O7OL" localSheetId="14" hidden="1">#REF!</definedName>
    <definedName name="BExQ5YUUK9FD0QGTY4WD0W90O7OL" localSheetId="15" hidden="1">#REF!</definedName>
    <definedName name="BExQ5YUUK9FD0QGTY4WD0W90O7OL" hidden="1">#REF!</definedName>
    <definedName name="BExQ62WGBSDPG7ZU34W0N8X45R3X" localSheetId="20" hidden="1">#REF!</definedName>
    <definedName name="BExQ62WGBSDPG7ZU34W0N8X45R3X" localSheetId="18" hidden="1">#REF!</definedName>
    <definedName name="BExQ62WGBSDPG7ZU34W0N8X45R3X" localSheetId="13" hidden="1">#REF!</definedName>
    <definedName name="BExQ62WGBSDPG7ZU34W0N8X45R3X" localSheetId="14" hidden="1">#REF!</definedName>
    <definedName name="BExQ62WGBSDPG7ZU34W0N8X45R3X" localSheetId="15" hidden="1">#REF!</definedName>
    <definedName name="BExQ62WGBSDPG7ZU34W0N8X45R3X" hidden="1">#REF!</definedName>
    <definedName name="BExQ63793YQ9BH7JLCNRIATIGTRG" localSheetId="20" hidden="1">#REF!</definedName>
    <definedName name="BExQ63793YQ9BH7JLCNRIATIGTRG" localSheetId="18" hidden="1">#REF!</definedName>
    <definedName name="BExQ63793YQ9BH7JLCNRIATIGTRG" localSheetId="13" hidden="1">#REF!</definedName>
    <definedName name="BExQ63793YQ9BH7JLCNRIATIGTRG" localSheetId="14" hidden="1">#REF!</definedName>
    <definedName name="BExQ63793YQ9BH7JLCNRIATIGTRG" localSheetId="15" hidden="1">#REF!</definedName>
    <definedName name="BExQ63793YQ9BH7JLCNRIATIGTRG" hidden="1">#REF!</definedName>
    <definedName name="BExQ6CN1EF2UPZ57ZYMGK8TUJQSS" localSheetId="20" hidden="1">#REF!</definedName>
    <definedName name="BExQ6CN1EF2UPZ57ZYMGK8TUJQSS" localSheetId="18" hidden="1">#REF!</definedName>
    <definedName name="BExQ6CN1EF2UPZ57ZYMGK8TUJQSS" localSheetId="13" hidden="1">#REF!</definedName>
    <definedName name="BExQ6CN1EF2UPZ57ZYMGK8TUJQSS" localSheetId="14" hidden="1">#REF!</definedName>
    <definedName name="BExQ6CN1EF2UPZ57ZYMGK8TUJQSS" localSheetId="15" hidden="1">#REF!</definedName>
    <definedName name="BExQ6CN1EF2UPZ57ZYMGK8TUJQSS" hidden="1">#REF!</definedName>
    <definedName name="BExQ6FSF8BMWVLJI7Y7MKPG9SU5O" localSheetId="20" hidden="1">#REF!</definedName>
    <definedName name="BExQ6FSF8BMWVLJI7Y7MKPG9SU5O" localSheetId="18" hidden="1">#REF!</definedName>
    <definedName name="BExQ6FSF8BMWVLJI7Y7MKPG9SU5O" localSheetId="13" hidden="1">#REF!</definedName>
    <definedName name="BExQ6FSF8BMWVLJI7Y7MKPG9SU5O" localSheetId="14" hidden="1">#REF!</definedName>
    <definedName name="BExQ6FSF8BMWVLJI7Y7MKPG9SU5O" localSheetId="15" hidden="1">#REF!</definedName>
    <definedName name="BExQ6FSF8BMWVLJI7Y7MKPG9SU5O" hidden="1">#REF!</definedName>
    <definedName name="BExQ6M2YXJ8AMRJF3QGHC40ADAHZ" localSheetId="20" hidden="1">#REF!</definedName>
    <definedName name="BExQ6M2YXJ8AMRJF3QGHC40ADAHZ" localSheetId="18" hidden="1">#REF!</definedName>
    <definedName name="BExQ6M2YXJ8AMRJF3QGHC40ADAHZ" localSheetId="13" hidden="1">#REF!</definedName>
    <definedName name="BExQ6M2YXJ8AMRJF3QGHC40ADAHZ" localSheetId="14" hidden="1">#REF!</definedName>
    <definedName name="BExQ6M2YXJ8AMRJF3QGHC40ADAHZ" localSheetId="15" hidden="1">#REF!</definedName>
    <definedName name="BExQ6M2YXJ8AMRJF3QGHC40ADAHZ" hidden="1">#REF!</definedName>
    <definedName name="BExQ6M8B0X44N9TV56ATUVHGDI00" localSheetId="20" hidden="1">#REF!</definedName>
    <definedName name="BExQ6M8B0X44N9TV56ATUVHGDI00" localSheetId="18" hidden="1">#REF!</definedName>
    <definedName name="BExQ6M8B0X44N9TV56ATUVHGDI00" localSheetId="13" hidden="1">#REF!</definedName>
    <definedName name="BExQ6M8B0X44N9TV56ATUVHGDI00" localSheetId="14" hidden="1">#REF!</definedName>
    <definedName name="BExQ6M8B0X44N9TV56ATUVHGDI00" localSheetId="15" hidden="1">#REF!</definedName>
    <definedName name="BExQ6M8B0X44N9TV56ATUVHGDI00" hidden="1">#REF!</definedName>
    <definedName name="BExQ6POH065GV0I74XXVD0VUPBJW" localSheetId="20" hidden="1">#REF!</definedName>
    <definedName name="BExQ6POH065GV0I74XXVD0VUPBJW" localSheetId="18" hidden="1">#REF!</definedName>
    <definedName name="BExQ6POH065GV0I74XXVD0VUPBJW" localSheetId="13" hidden="1">#REF!</definedName>
    <definedName name="BExQ6POH065GV0I74XXVD0VUPBJW" localSheetId="14" hidden="1">#REF!</definedName>
    <definedName name="BExQ6POH065GV0I74XXVD0VUPBJW" localSheetId="15" hidden="1">#REF!</definedName>
    <definedName name="BExQ6POH065GV0I74XXVD0VUPBJW" hidden="1">#REF!</definedName>
    <definedName name="BExQ6WV9KPSMXPPLGZ3KK4WNYTHU" localSheetId="20" hidden="1">#REF!</definedName>
    <definedName name="BExQ6WV9KPSMXPPLGZ3KK4WNYTHU" localSheetId="18" hidden="1">#REF!</definedName>
    <definedName name="BExQ6WV9KPSMXPPLGZ3KK4WNYTHU" localSheetId="13" hidden="1">#REF!</definedName>
    <definedName name="BExQ6WV9KPSMXPPLGZ3KK4WNYTHU" localSheetId="14" hidden="1">#REF!</definedName>
    <definedName name="BExQ6WV9KPSMXPPLGZ3KK4WNYTHU" localSheetId="15" hidden="1">#REF!</definedName>
    <definedName name="BExQ6WV9KPSMXPPLGZ3KK4WNYTHU" hidden="1">#REF!</definedName>
    <definedName name="BExQ7541G92R52ECOIYO6UXIWJJ4" localSheetId="20" hidden="1">#REF!</definedName>
    <definedName name="BExQ7541G92R52ECOIYO6UXIWJJ4" localSheetId="18" hidden="1">#REF!</definedName>
    <definedName name="BExQ7541G92R52ECOIYO6UXIWJJ4" localSheetId="13" hidden="1">#REF!</definedName>
    <definedName name="BExQ7541G92R52ECOIYO6UXIWJJ4" localSheetId="14" hidden="1">#REF!</definedName>
    <definedName name="BExQ7541G92R52ECOIYO6UXIWJJ4" localSheetId="15" hidden="1">#REF!</definedName>
    <definedName name="BExQ7541G92R52ECOIYO6UXIWJJ4" hidden="1">#REF!</definedName>
    <definedName name="BExQ783XTMM2A9I3UKCFWJH1PP2N" localSheetId="20" hidden="1">#REF!</definedName>
    <definedName name="BExQ783XTMM2A9I3UKCFWJH1PP2N" localSheetId="18" hidden="1">#REF!</definedName>
    <definedName name="BExQ783XTMM2A9I3UKCFWJH1PP2N" localSheetId="13" hidden="1">#REF!</definedName>
    <definedName name="BExQ783XTMM2A9I3UKCFWJH1PP2N" localSheetId="14" hidden="1">#REF!</definedName>
    <definedName name="BExQ783XTMM2A9I3UKCFWJH1PP2N" localSheetId="15" hidden="1">#REF!</definedName>
    <definedName name="BExQ783XTMM2A9I3UKCFWJH1PP2N" hidden="1">#REF!</definedName>
    <definedName name="BExQ79LX01ZPQB8EGD1ZHR2VK2H3" localSheetId="20" hidden="1">#REF!</definedName>
    <definedName name="BExQ79LX01ZPQB8EGD1ZHR2VK2H3" localSheetId="18" hidden="1">#REF!</definedName>
    <definedName name="BExQ79LX01ZPQB8EGD1ZHR2VK2H3" localSheetId="13" hidden="1">#REF!</definedName>
    <definedName name="BExQ79LX01ZPQB8EGD1ZHR2VK2H3" localSheetId="14" hidden="1">#REF!</definedName>
    <definedName name="BExQ79LX01ZPQB8EGD1ZHR2VK2H3" localSheetId="15" hidden="1">#REF!</definedName>
    <definedName name="BExQ79LX01ZPQB8EGD1ZHR2VK2H3" hidden="1">#REF!</definedName>
    <definedName name="BExQ7B3V9MGDK2OIJ61XXFBFLJFZ" localSheetId="20" hidden="1">#REF!</definedName>
    <definedName name="BExQ7B3V9MGDK2OIJ61XXFBFLJFZ" localSheetId="18" hidden="1">#REF!</definedName>
    <definedName name="BExQ7B3V9MGDK2OIJ61XXFBFLJFZ" localSheetId="13" hidden="1">#REF!</definedName>
    <definedName name="BExQ7B3V9MGDK2OIJ61XXFBFLJFZ" localSheetId="14" hidden="1">#REF!</definedName>
    <definedName name="BExQ7B3V9MGDK2OIJ61XXFBFLJFZ" localSheetId="15" hidden="1">#REF!</definedName>
    <definedName name="BExQ7B3V9MGDK2OIJ61XXFBFLJFZ" hidden="1">#REF!</definedName>
    <definedName name="BExQ7CB046NVPF9ZXDGA7OXOLSLX" localSheetId="20" hidden="1">#REF!</definedName>
    <definedName name="BExQ7CB046NVPF9ZXDGA7OXOLSLX" localSheetId="18" hidden="1">#REF!</definedName>
    <definedName name="BExQ7CB046NVPF9ZXDGA7OXOLSLX" localSheetId="13" hidden="1">#REF!</definedName>
    <definedName name="BExQ7CB046NVPF9ZXDGA7OXOLSLX" localSheetId="14" hidden="1">#REF!</definedName>
    <definedName name="BExQ7CB046NVPF9ZXDGA7OXOLSLX" localSheetId="15" hidden="1">#REF!</definedName>
    <definedName name="BExQ7CB046NVPF9ZXDGA7OXOLSLX" hidden="1">#REF!</definedName>
    <definedName name="BExQ7IWDCGGOO1HTJ97YGO1CK3R9" localSheetId="20" hidden="1">#REF!</definedName>
    <definedName name="BExQ7IWDCGGOO1HTJ97YGO1CK3R9" localSheetId="18" hidden="1">#REF!</definedName>
    <definedName name="BExQ7IWDCGGOO1HTJ97YGO1CK3R9" localSheetId="13" hidden="1">#REF!</definedName>
    <definedName name="BExQ7IWDCGGOO1HTJ97YGO1CK3R9" localSheetId="14" hidden="1">#REF!</definedName>
    <definedName name="BExQ7IWDCGGOO1HTJ97YGO1CK3R9" localSheetId="15" hidden="1">#REF!</definedName>
    <definedName name="BExQ7IWDCGGOO1HTJ97YGO1CK3R9" hidden="1">#REF!</definedName>
    <definedName name="BExQ7JNFIEGS2HKNBALH3Q2N5G7Z" localSheetId="20" hidden="1">#REF!</definedName>
    <definedName name="BExQ7JNFIEGS2HKNBALH3Q2N5G7Z" localSheetId="18" hidden="1">#REF!</definedName>
    <definedName name="BExQ7JNFIEGS2HKNBALH3Q2N5G7Z" localSheetId="13" hidden="1">#REF!</definedName>
    <definedName name="BExQ7JNFIEGS2HKNBALH3Q2N5G7Z" localSheetId="14" hidden="1">#REF!</definedName>
    <definedName name="BExQ7JNFIEGS2HKNBALH3Q2N5G7Z" localSheetId="15" hidden="1">#REF!</definedName>
    <definedName name="BExQ7JNFIEGS2HKNBALH3Q2N5G7Z" hidden="1">#REF!</definedName>
    <definedName name="BExQ7MY3U2Z1IZ71U5LJUD00VVB4" localSheetId="20" hidden="1">#REF!</definedName>
    <definedName name="BExQ7MY3U2Z1IZ71U5LJUD00VVB4" localSheetId="18" hidden="1">#REF!</definedName>
    <definedName name="BExQ7MY3U2Z1IZ71U5LJUD00VVB4" localSheetId="13" hidden="1">#REF!</definedName>
    <definedName name="BExQ7MY3U2Z1IZ71U5LJUD00VVB4" localSheetId="14" hidden="1">#REF!</definedName>
    <definedName name="BExQ7MY3U2Z1IZ71U5LJUD00VVB4" localSheetId="15" hidden="1">#REF!</definedName>
    <definedName name="BExQ7MY3U2Z1IZ71U5LJUD00VVB4" hidden="1">#REF!</definedName>
    <definedName name="BExQ7XL2Q1GVUFL1F9KK0K0EXMWG" localSheetId="20" hidden="1">#REF!</definedName>
    <definedName name="BExQ7XL2Q1GVUFL1F9KK0K0EXMWG" localSheetId="18" hidden="1">#REF!</definedName>
    <definedName name="BExQ7XL2Q1GVUFL1F9KK0K0EXMWG" localSheetId="13" hidden="1">#REF!</definedName>
    <definedName name="BExQ7XL2Q1GVUFL1F9KK0K0EXMWG" localSheetId="14" hidden="1">#REF!</definedName>
    <definedName name="BExQ7XL2Q1GVUFL1F9KK0K0EXMWG" localSheetId="15" hidden="1">#REF!</definedName>
    <definedName name="BExQ7XL2Q1GVUFL1F9KK0K0EXMWG" hidden="1">#REF!</definedName>
    <definedName name="BExQ8469L3ZRZ3KYZPYMSJIDL7Y5" localSheetId="20" hidden="1">#REF!</definedName>
    <definedName name="BExQ8469L3ZRZ3KYZPYMSJIDL7Y5" localSheetId="18" hidden="1">#REF!</definedName>
    <definedName name="BExQ8469L3ZRZ3KYZPYMSJIDL7Y5" localSheetId="13" hidden="1">#REF!</definedName>
    <definedName name="BExQ8469L3ZRZ3KYZPYMSJIDL7Y5" localSheetId="14" hidden="1">#REF!</definedName>
    <definedName name="BExQ8469L3ZRZ3KYZPYMSJIDL7Y5" localSheetId="15" hidden="1">#REF!</definedName>
    <definedName name="BExQ8469L3ZRZ3KYZPYMSJIDL7Y5" hidden="1">#REF!</definedName>
    <definedName name="BExQ84MJB94HL3BWRN50M4NCB6Z0" localSheetId="20" hidden="1">#REF!</definedName>
    <definedName name="BExQ84MJB94HL3BWRN50M4NCB6Z0" localSheetId="18" hidden="1">#REF!</definedName>
    <definedName name="BExQ84MJB94HL3BWRN50M4NCB6Z0" localSheetId="13" hidden="1">#REF!</definedName>
    <definedName name="BExQ84MJB94HL3BWRN50M4NCB6Z0" localSheetId="14" hidden="1">#REF!</definedName>
    <definedName name="BExQ84MJB94HL3BWRN50M4NCB6Z0" localSheetId="15" hidden="1">#REF!</definedName>
    <definedName name="BExQ84MJB94HL3BWRN50M4NCB6Z0" hidden="1">#REF!</definedName>
    <definedName name="BExQ8583ZE00NW7T9OF11OT9IA14" localSheetId="20" hidden="1">#REF!</definedName>
    <definedName name="BExQ8583ZE00NW7T9OF11OT9IA14" localSheetId="18" hidden="1">#REF!</definedName>
    <definedName name="BExQ8583ZE00NW7T9OF11OT9IA14" localSheetId="13" hidden="1">#REF!</definedName>
    <definedName name="BExQ8583ZE00NW7T9OF11OT9IA14" localSheetId="14" hidden="1">#REF!</definedName>
    <definedName name="BExQ8583ZE00NW7T9OF11OT9IA14" localSheetId="15" hidden="1">#REF!</definedName>
    <definedName name="BExQ8583ZE00NW7T9OF11OT9IA14" hidden="1">#REF!</definedName>
    <definedName name="BExQ8A0RPE3IMIFIZLUE7KD2N21W" localSheetId="20" hidden="1">#REF!</definedName>
    <definedName name="BExQ8A0RPE3IMIFIZLUE7KD2N21W" localSheetId="18" hidden="1">#REF!</definedName>
    <definedName name="BExQ8A0RPE3IMIFIZLUE7KD2N21W" localSheetId="13" hidden="1">#REF!</definedName>
    <definedName name="BExQ8A0RPE3IMIFIZLUE7KD2N21W" localSheetId="14" hidden="1">#REF!</definedName>
    <definedName name="BExQ8A0RPE3IMIFIZLUE7KD2N21W" localSheetId="15" hidden="1">#REF!</definedName>
    <definedName name="BExQ8A0RPE3IMIFIZLUE7KD2N21W" hidden="1">#REF!</definedName>
    <definedName name="BExQ8ABK6H1ADV2R2OYT8NFFYG2N" localSheetId="20" hidden="1">#REF!</definedName>
    <definedName name="BExQ8ABK6H1ADV2R2OYT8NFFYG2N" localSheetId="18" hidden="1">#REF!</definedName>
    <definedName name="BExQ8ABK6H1ADV2R2OYT8NFFYG2N" localSheetId="13" hidden="1">#REF!</definedName>
    <definedName name="BExQ8ABK6H1ADV2R2OYT8NFFYG2N" localSheetId="14" hidden="1">#REF!</definedName>
    <definedName name="BExQ8ABK6H1ADV2R2OYT8NFFYG2N" localSheetId="15" hidden="1">#REF!</definedName>
    <definedName name="BExQ8ABK6H1ADV2R2OYT8NFFYG2N" hidden="1">#REF!</definedName>
    <definedName name="BExQ8DM90XJ6GCJIK9LC5O82I2TJ" localSheetId="20" hidden="1">#REF!</definedName>
    <definedName name="BExQ8DM90XJ6GCJIK9LC5O82I2TJ" localSheetId="18" hidden="1">#REF!</definedName>
    <definedName name="BExQ8DM90XJ6GCJIK9LC5O82I2TJ" localSheetId="13" hidden="1">#REF!</definedName>
    <definedName name="BExQ8DM90XJ6GCJIK9LC5O82I2TJ" localSheetId="14" hidden="1">#REF!</definedName>
    <definedName name="BExQ8DM90XJ6GCJIK9LC5O82I2TJ" localSheetId="15" hidden="1">#REF!</definedName>
    <definedName name="BExQ8DM90XJ6GCJIK9LC5O82I2TJ" hidden="1">#REF!</definedName>
    <definedName name="BExQ8G0K46ZORA0QVQTDI7Z8LXGF" localSheetId="20" hidden="1">#REF!</definedName>
    <definedName name="BExQ8G0K46ZORA0QVQTDI7Z8LXGF" localSheetId="18" hidden="1">#REF!</definedName>
    <definedName name="BExQ8G0K46ZORA0QVQTDI7Z8LXGF" localSheetId="13" hidden="1">#REF!</definedName>
    <definedName name="BExQ8G0K46ZORA0QVQTDI7Z8LXGF" localSheetId="14" hidden="1">#REF!</definedName>
    <definedName name="BExQ8G0K46ZORA0QVQTDI7Z8LXGF" localSheetId="15" hidden="1">#REF!</definedName>
    <definedName name="BExQ8G0K46ZORA0QVQTDI7Z8LXGF" hidden="1">#REF!</definedName>
    <definedName name="BExQ8O3WEU8HNTTGKTW5T0QSKCLP" localSheetId="20" hidden="1">#REF!</definedName>
    <definedName name="BExQ8O3WEU8HNTTGKTW5T0QSKCLP" localSheetId="18" hidden="1">#REF!</definedName>
    <definedName name="BExQ8O3WEU8HNTTGKTW5T0QSKCLP" localSheetId="13" hidden="1">#REF!</definedName>
    <definedName name="BExQ8O3WEU8HNTTGKTW5T0QSKCLP" localSheetId="14" hidden="1">#REF!</definedName>
    <definedName name="BExQ8O3WEU8HNTTGKTW5T0QSKCLP" localSheetId="15" hidden="1">#REF!</definedName>
    <definedName name="BExQ8O3WEU8HNTTGKTW5T0QSKCLP" hidden="1">#REF!</definedName>
    <definedName name="BExQ8ZCEDBOBJA3D9LDP5TU2WYGR" localSheetId="20" hidden="1">#REF!</definedName>
    <definedName name="BExQ8ZCEDBOBJA3D9LDP5TU2WYGR" localSheetId="18" hidden="1">#REF!</definedName>
    <definedName name="BExQ8ZCEDBOBJA3D9LDP5TU2WYGR" localSheetId="13" hidden="1">#REF!</definedName>
    <definedName name="BExQ8ZCEDBOBJA3D9LDP5TU2WYGR" localSheetId="14" hidden="1">#REF!</definedName>
    <definedName name="BExQ8ZCEDBOBJA3D9LDP5TU2WYGR" localSheetId="15" hidden="1">#REF!</definedName>
    <definedName name="BExQ8ZCEDBOBJA3D9LDP5TU2WYGR" hidden="1">#REF!</definedName>
    <definedName name="BExQ94LAW6MAQBWY25WTBFV5PPZJ" localSheetId="20" hidden="1">#REF!</definedName>
    <definedName name="BExQ94LAW6MAQBWY25WTBFV5PPZJ" localSheetId="18" hidden="1">#REF!</definedName>
    <definedName name="BExQ94LAW6MAQBWY25WTBFV5PPZJ" localSheetId="13" hidden="1">#REF!</definedName>
    <definedName name="BExQ94LAW6MAQBWY25WTBFV5PPZJ" localSheetId="14" hidden="1">#REF!</definedName>
    <definedName name="BExQ94LAW6MAQBWY25WTBFV5PPZJ" localSheetId="15" hidden="1">#REF!</definedName>
    <definedName name="BExQ94LAW6MAQBWY25WTBFV5PPZJ" hidden="1">#REF!</definedName>
    <definedName name="BExQ968K8V66L55PCVI3B4VR4FW6" localSheetId="20" hidden="1">#REF!</definedName>
    <definedName name="BExQ968K8V66L55PCVI3B4VR4FW6" localSheetId="18" hidden="1">#REF!</definedName>
    <definedName name="BExQ968K8V66L55PCVI3B4VR4FW6" localSheetId="13" hidden="1">#REF!</definedName>
    <definedName name="BExQ968K8V66L55PCVI3B4VR4FW6" localSheetId="14" hidden="1">#REF!</definedName>
    <definedName name="BExQ968K8V66L55PCVI3B4VR4FW6" localSheetId="15" hidden="1">#REF!</definedName>
    <definedName name="BExQ968K8V66L55PCVI3B4VR4FW6" hidden="1">#REF!</definedName>
    <definedName name="BExQ97QIPOSSRK978N8P234Y1XA4" localSheetId="20" hidden="1">#REF!</definedName>
    <definedName name="BExQ97QIPOSSRK978N8P234Y1XA4" localSheetId="18" hidden="1">#REF!</definedName>
    <definedName name="BExQ97QIPOSSRK978N8P234Y1XA4" localSheetId="13" hidden="1">#REF!</definedName>
    <definedName name="BExQ97QIPOSSRK978N8P234Y1XA4" localSheetId="14" hidden="1">#REF!</definedName>
    <definedName name="BExQ97QIPOSSRK978N8P234Y1XA4" localSheetId="15" hidden="1">#REF!</definedName>
    <definedName name="BExQ97QIPOSSRK978N8P234Y1XA4" hidden="1">#REF!</definedName>
    <definedName name="BExQ9DFHXLBKBS9DWH05G83SL12Z" localSheetId="20" hidden="1">#REF!</definedName>
    <definedName name="BExQ9DFHXLBKBS9DWH05G83SL12Z" localSheetId="18" hidden="1">#REF!</definedName>
    <definedName name="BExQ9DFHXLBKBS9DWH05G83SL12Z" localSheetId="13" hidden="1">#REF!</definedName>
    <definedName name="BExQ9DFHXLBKBS9DWH05G83SL12Z" localSheetId="14" hidden="1">#REF!</definedName>
    <definedName name="BExQ9DFHXLBKBS9DWH05G83SL12Z" localSheetId="15" hidden="1">#REF!</definedName>
    <definedName name="BExQ9DFHXLBKBS9DWH05G83SL12Z" hidden="1">#REF!</definedName>
    <definedName name="BExQ9E6FBAXTHGF3RXANFIA77GXP" localSheetId="20" hidden="1">#REF!</definedName>
    <definedName name="BExQ9E6FBAXTHGF3RXANFIA77GXP" localSheetId="18" hidden="1">#REF!</definedName>
    <definedName name="BExQ9E6FBAXTHGF3RXANFIA77GXP" localSheetId="13" hidden="1">#REF!</definedName>
    <definedName name="BExQ9E6FBAXTHGF3RXANFIA77GXP" localSheetId="14" hidden="1">#REF!</definedName>
    <definedName name="BExQ9E6FBAXTHGF3RXANFIA77GXP" localSheetId="15" hidden="1">#REF!</definedName>
    <definedName name="BExQ9E6FBAXTHGF3RXANFIA77GXP" hidden="1">#REF!</definedName>
    <definedName name="BExQ9J4ID0TGFFFJSQ9PFAMXOYZ1" localSheetId="20" hidden="1">#REF!</definedName>
    <definedName name="BExQ9J4ID0TGFFFJSQ9PFAMXOYZ1" localSheetId="18" hidden="1">#REF!</definedName>
    <definedName name="BExQ9J4ID0TGFFFJSQ9PFAMXOYZ1" localSheetId="13" hidden="1">#REF!</definedName>
    <definedName name="BExQ9J4ID0TGFFFJSQ9PFAMXOYZ1" localSheetId="14" hidden="1">#REF!</definedName>
    <definedName name="BExQ9J4ID0TGFFFJSQ9PFAMXOYZ1" localSheetId="15" hidden="1">#REF!</definedName>
    <definedName name="BExQ9J4ID0TGFFFJSQ9PFAMXOYZ1" hidden="1">#REF!</definedName>
    <definedName name="BExQ9KX9734KIAK7IMRLHCPYDHO2" localSheetId="20" hidden="1">#REF!</definedName>
    <definedName name="BExQ9KX9734KIAK7IMRLHCPYDHO2" localSheetId="18" hidden="1">#REF!</definedName>
    <definedName name="BExQ9KX9734KIAK7IMRLHCPYDHO2" localSheetId="13" hidden="1">#REF!</definedName>
    <definedName name="BExQ9KX9734KIAK7IMRLHCPYDHO2" localSheetId="14" hidden="1">#REF!</definedName>
    <definedName name="BExQ9KX9734KIAK7IMRLHCPYDHO2" localSheetId="15" hidden="1">#REF!</definedName>
    <definedName name="BExQ9KX9734KIAK7IMRLHCPYDHO2" hidden="1">#REF!</definedName>
    <definedName name="BExQ9L81FF4I7816VTPFBDWVU4CW" localSheetId="20" hidden="1">#REF!</definedName>
    <definedName name="BExQ9L81FF4I7816VTPFBDWVU4CW" localSheetId="18" hidden="1">#REF!</definedName>
    <definedName name="BExQ9L81FF4I7816VTPFBDWVU4CW" localSheetId="13" hidden="1">#REF!</definedName>
    <definedName name="BExQ9L81FF4I7816VTPFBDWVU4CW" localSheetId="14" hidden="1">#REF!</definedName>
    <definedName name="BExQ9L81FF4I7816VTPFBDWVU4CW" localSheetId="15" hidden="1">#REF!</definedName>
    <definedName name="BExQ9L81FF4I7816VTPFBDWVU4CW" hidden="1">#REF!</definedName>
    <definedName name="BExQ9M4E2ACZOWWWP1JJIQO8AHUM" localSheetId="20" hidden="1">#REF!</definedName>
    <definedName name="BExQ9M4E2ACZOWWWP1JJIQO8AHUM" localSheetId="18" hidden="1">#REF!</definedName>
    <definedName name="BExQ9M4E2ACZOWWWP1JJIQO8AHUM" localSheetId="13" hidden="1">#REF!</definedName>
    <definedName name="BExQ9M4E2ACZOWWWP1JJIQO8AHUM" localSheetId="14" hidden="1">#REF!</definedName>
    <definedName name="BExQ9M4E2ACZOWWWP1JJIQO8AHUM" localSheetId="15" hidden="1">#REF!</definedName>
    <definedName name="BExQ9M4E2ACZOWWWP1JJIQO8AHUM" hidden="1">#REF!</definedName>
    <definedName name="BExQ9TBCP5IJKSQLYEBE6FQLF16I" localSheetId="20" hidden="1">#REF!</definedName>
    <definedName name="BExQ9TBCP5IJKSQLYEBE6FQLF16I" localSheetId="18" hidden="1">#REF!</definedName>
    <definedName name="BExQ9TBCP5IJKSQLYEBE6FQLF16I" localSheetId="13" hidden="1">#REF!</definedName>
    <definedName name="BExQ9TBCP5IJKSQLYEBE6FQLF16I" localSheetId="14" hidden="1">#REF!</definedName>
    <definedName name="BExQ9TBCP5IJKSQLYEBE6FQLF16I" localSheetId="15" hidden="1">#REF!</definedName>
    <definedName name="BExQ9TBCP5IJKSQLYEBE6FQLF16I" hidden="1">#REF!</definedName>
    <definedName name="BExQ9UTANMJCK7LJ4OQMD6F2Q01L" localSheetId="20" hidden="1">#REF!</definedName>
    <definedName name="BExQ9UTANMJCK7LJ4OQMD6F2Q01L" localSheetId="18" hidden="1">#REF!</definedName>
    <definedName name="BExQ9UTANMJCK7LJ4OQMD6F2Q01L" localSheetId="13" hidden="1">#REF!</definedName>
    <definedName name="BExQ9UTANMJCK7LJ4OQMD6F2Q01L" localSheetId="14" hidden="1">#REF!</definedName>
    <definedName name="BExQ9UTANMJCK7LJ4OQMD6F2Q01L" localSheetId="15" hidden="1">#REF!</definedName>
    <definedName name="BExQ9UTANMJCK7LJ4OQMD6F2Q01L" hidden="1">#REF!</definedName>
    <definedName name="BExQ9ZLYHWABXAA9NJDW8ZS0UQ9P" localSheetId="20" hidden="1">#REF!</definedName>
    <definedName name="BExQ9ZLYHWABXAA9NJDW8ZS0UQ9P" localSheetId="18" hidden="1">#REF!</definedName>
    <definedName name="BExQ9ZLYHWABXAA9NJDW8ZS0UQ9P" localSheetId="13" hidden="1">#REF!</definedName>
    <definedName name="BExQ9ZLYHWABXAA9NJDW8ZS0UQ9P" localSheetId="14" hidden="1">#REF!</definedName>
    <definedName name="BExQ9ZLYHWABXAA9NJDW8ZS0UQ9P" localSheetId="15" hidden="1">#REF!</definedName>
    <definedName name="BExQ9ZLYHWABXAA9NJDW8ZS0UQ9P" hidden="1">#REF!</definedName>
    <definedName name="BExQ9ZWQ19KSRZNZNPY6ZNWEST1J" localSheetId="20" hidden="1">#REF!</definedName>
    <definedName name="BExQ9ZWQ19KSRZNZNPY6ZNWEST1J" localSheetId="18" hidden="1">#REF!</definedName>
    <definedName name="BExQ9ZWQ19KSRZNZNPY6ZNWEST1J" localSheetId="13" hidden="1">#REF!</definedName>
    <definedName name="BExQ9ZWQ19KSRZNZNPY6ZNWEST1J" localSheetId="14" hidden="1">#REF!</definedName>
    <definedName name="BExQ9ZWQ19KSRZNZNPY6ZNWEST1J" localSheetId="15" hidden="1">#REF!</definedName>
    <definedName name="BExQ9ZWQ19KSRZNZNPY6ZNWEST1J" hidden="1">#REF!</definedName>
    <definedName name="BExQA324HSCK40ENJUT9CS9EC71B" localSheetId="20" hidden="1">#REF!</definedName>
    <definedName name="BExQA324HSCK40ENJUT9CS9EC71B" localSheetId="18" hidden="1">#REF!</definedName>
    <definedName name="BExQA324HSCK40ENJUT9CS9EC71B" localSheetId="13" hidden="1">#REF!</definedName>
    <definedName name="BExQA324HSCK40ENJUT9CS9EC71B" localSheetId="14" hidden="1">#REF!</definedName>
    <definedName name="BExQA324HSCK40ENJUT9CS9EC71B" localSheetId="15" hidden="1">#REF!</definedName>
    <definedName name="BExQA324HSCK40ENJUT9CS9EC71B" hidden="1">#REF!</definedName>
    <definedName name="BExQA55GY0STSNBWQCWN8E31ZXCS" localSheetId="20" hidden="1">#REF!</definedName>
    <definedName name="BExQA55GY0STSNBWQCWN8E31ZXCS" localSheetId="18" hidden="1">#REF!</definedName>
    <definedName name="BExQA55GY0STSNBWQCWN8E31ZXCS" localSheetId="13" hidden="1">#REF!</definedName>
    <definedName name="BExQA55GY0STSNBWQCWN8E31ZXCS" localSheetId="14" hidden="1">#REF!</definedName>
    <definedName name="BExQA55GY0STSNBWQCWN8E31ZXCS" localSheetId="15" hidden="1">#REF!</definedName>
    <definedName name="BExQA55GY0STSNBWQCWN8E31ZXCS" hidden="1">#REF!</definedName>
    <definedName name="BExQA7URC7M82I0T9RUF90GCS15S" localSheetId="20" hidden="1">#REF!</definedName>
    <definedName name="BExQA7URC7M82I0T9RUF90GCS15S" localSheetId="18" hidden="1">#REF!</definedName>
    <definedName name="BExQA7URC7M82I0T9RUF90GCS15S" localSheetId="13" hidden="1">#REF!</definedName>
    <definedName name="BExQA7URC7M82I0T9RUF90GCS15S" localSheetId="14" hidden="1">#REF!</definedName>
    <definedName name="BExQA7URC7M82I0T9RUF90GCS15S" localSheetId="15" hidden="1">#REF!</definedName>
    <definedName name="BExQA7URC7M82I0T9RUF90GCS15S" hidden="1">#REF!</definedName>
    <definedName name="BExQA9HZIN9XEMHEEVHT99UU9Z82" localSheetId="20" hidden="1">#REF!</definedName>
    <definedName name="BExQA9HZIN9XEMHEEVHT99UU9Z82" localSheetId="18" hidden="1">#REF!</definedName>
    <definedName name="BExQA9HZIN9XEMHEEVHT99UU9Z82" localSheetId="13" hidden="1">#REF!</definedName>
    <definedName name="BExQA9HZIN9XEMHEEVHT99UU9Z82" localSheetId="14" hidden="1">#REF!</definedName>
    <definedName name="BExQA9HZIN9XEMHEEVHT99UU9Z82" localSheetId="15" hidden="1">#REF!</definedName>
    <definedName name="BExQA9HZIN9XEMHEEVHT99UU9Z82" hidden="1">#REF!</definedName>
    <definedName name="BExQAELFYH92K8CJL155181UDORO" localSheetId="20" hidden="1">#REF!</definedName>
    <definedName name="BExQAELFYH92K8CJL155181UDORO" localSheetId="18" hidden="1">#REF!</definedName>
    <definedName name="BExQAELFYH92K8CJL155181UDORO" localSheetId="13" hidden="1">#REF!</definedName>
    <definedName name="BExQAELFYH92K8CJL155181UDORO" localSheetId="14" hidden="1">#REF!</definedName>
    <definedName name="BExQAELFYH92K8CJL155181UDORO" localSheetId="15" hidden="1">#REF!</definedName>
    <definedName name="BExQAELFYH92K8CJL155181UDORO" hidden="1">#REF!</definedName>
    <definedName name="BExQAG8PP8R5NJKNQD1U4QOSD6X5" localSheetId="20" hidden="1">#REF!</definedName>
    <definedName name="BExQAG8PP8R5NJKNQD1U4QOSD6X5" localSheetId="18" hidden="1">#REF!</definedName>
    <definedName name="BExQAG8PP8R5NJKNQD1U4QOSD6X5" localSheetId="13" hidden="1">#REF!</definedName>
    <definedName name="BExQAG8PP8R5NJKNQD1U4QOSD6X5" localSheetId="14" hidden="1">#REF!</definedName>
    <definedName name="BExQAG8PP8R5NJKNQD1U4QOSD6X5" localSheetId="15" hidden="1">#REF!</definedName>
    <definedName name="BExQAG8PP8R5NJKNQD1U4QOSD6X5" hidden="1">#REF!</definedName>
    <definedName name="BExQAVTR32SDHZQ69KNYF6UXXKS2" localSheetId="20" hidden="1">#REF!</definedName>
    <definedName name="BExQAVTR32SDHZQ69KNYF6UXXKS2" localSheetId="18" hidden="1">#REF!</definedName>
    <definedName name="BExQAVTR32SDHZQ69KNYF6UXXKS2" localSheetId="13" hidden="1">#REF!</definedName>
    <definedName name="BExQAVTR32SDHZQ69KNYF6UXXKS2" localSheetId="14" hidden="1">#REF!</definedName>
    <definedName name="BExQAVTR32SDHZQ69KNYF6UXXKS2" localSheetId="15" hidden="1">#REF!</definedName>
    <definedName name="BExQAVTR32SDHZQ69KNYF6UXXKS2" hidden="1">#REF!</definedName>
    <definedName name="BExQBBETZJ7LHJ9CLAL3GEKQFEGR" localSheetId="20" hidden="1">#REF!</definedName>
    <definedName name="BExQBBETZJ7LHJ9CLAL3GEKQFEGR" localSheetId="18" hidden="1">#REF!</definedName>
    <definedName name="BExQBBETZJ7LHJ9CLAL3GEKQFEGR" localSheetId="13" hidden="1">#REF!</definedName>
    <definedName name="BExQBBETZJ7LHJ9CLAL3GEKQFEGR" localSheetId="14" hidden="1">#REF!</definedName>
    <definedName name="BExQBBETZJ7LHJ9CLAL3GEKQFEGR" localSheetId="15" hidden="1">#REF!</definedName>
    <definedName name="BExQBBETZJ7LHJ9CLAL3GEKQFEGR" hidden="1">#REF!</definedName>
    <definedName name="BExQBDICMZTSA1X73TMHNO4JSFLN" localSheetId="20" hidden="1">#REF!</definedName>
    <definedName name="BExQBDICMZTSA1X73TMHNO4JSFLN" localSheetId="18" hidden="1">#REF!</definedName>
    <definedName name="BExQBDICMZTSA1X73TMHNO4JSFLN" localSheetId="13" hidden="1">#REF!</definedName>
    <definedName name="BExQBDICMZTSA1X73TMHNO4JSFLN" localSheetId="14" hidden="1">#REF!</definedName>
    <definedName name="BExQBDICMZTSA1X73TMHNO4JSFLN" localSheetId="15" hidden="1">#REF!</definedName>
    <definedName name="BExQBDICMZTSA1X73TMHNO4JSFLN" hidden="1">#REF!</definedName>
    <definedName name="BExQBEER6CRCRPSSL61S0OMH57ZA" localSheetId="20" hidden="1">#REF!</definedName>
    <definedName name="BExQBEER6CRCRPSSL61S0OMH57ZA" localSheetId="18" hidden="1">#REF!</definedName>
    <definedName name="BExQBEER6CRCRPSSL61S0OMH57ZA" localSheetId="13" hidden="1">#REF!</definedName>
    <definedName name="BExQBEER6CRCRPSSL61S0OMH57ZA" localSheetId="14" hidden="1">#REF!</definedName>
    <definedName name="BExQBEER6CRCRPSSL61S0OMH57ZA" localSheetId="15" hidden="1">#REF!</definedName>
    <definedName name="BExQBEER6CRCRPSSL61S0OMH57ZA" hidden="1">#REF!</definedName>
    <definedName name="BExQBFR753FNBMC27WEQJT8UKANJ" localSheetId="20" hidden="1">#REF!</definedName>
    <definedName name="BExQBFR753FNBMC27WEQJT8UKANJ" localSheetId="18" hidden="1">#REF!</definedName>
    <definedName name="BExQBFR753FNBMC27WEQJT8UKANJ" localSheetId="13" hidden="1">#REF!</definedName>
    <definedName name="BExQBFR753FNBMC27WEQJT8UKANJ" localSheetId="14" hidden="1">#REF!</definedName>
    <definedName name="BExQBFR753FNBMC27WEQJT8UKANJ" localSheetId="15" hidden="1">#REF!</definedName>
    <definedName name="BExQBFR753FNBMC27WEQJT8UKANJ" hidden="1">#REF!</definedName>
    <definedName name="BExQBIGGY5TXI2FJVVZSLZ0LTZYH" localSheetId="20" hidden="1">#REF!</definedName>
    <definedName name="BExQBIGGY5TXI2FJVVZSLZ0LTZYH" localSheetId="18" hidden="1">#REF!</definedName>
    <definedName name="BExQBIGGY5TXI2FJVVZSLZ0LTZYH" localSheetId="13" hidden="1">#REF!</definedName>
    <definedName name="BExQBIGGY5TXI2FJVVZSLZ0LTZYH" localSheetId="14" hidden="1">#REF!</definedName>
    <definedName name="BExQBIGGY5TXI2FJVVZSLZ0LTZYH" localSheetId="15" hidden="1">#REF!</definedName>
    <definedName name="BExQBIGGY5TXI2FJVVZSLZ0LTZYH" hidden="1">#REF!</definedName>
    <definedName name="BExQBM1RUSIQ85LLMM2159BYDPIP" localSheetId="20" hidden="1">#REF!</definedName>
    <definedName name="BExQBM1RUSIQ85LLMM2159BYDPIP" localSheetId="18" hidden="1">#REF!</definedName>
    <definedName name="BExQBM1RUSIQ85LLMM2159BYDPIP" localSheetId="13" hidden="1">#REF!</definedName>
    <definedName name="BExQBM1RUSIQ85LLMM2159BYDPIP" localSheetId="14" hidden="1">#REF!</definedName>
    <definedName name="BExQBM1RUSIQ85LLMM2159BYDPIP" localSheetId="15" hidden="1">#REF!</definedName>
    <definedName name="BExQBM1RUSIQ85LLMM2159BYDPIP" hidden="1">#REF!</definedName>
    <definedName name="BExQBOWE543K7PGA5S7SVU2QKPM3" localSheetId="20" hidden="1">#REF!</definedName>
    <definedName name="BExQBOWE543K7PGA5S7SVU2QKPM3" localSheetId="18" hidden="1">#REF!</definedName>
    <definedName name="BExQBOWE543K7PGA5S7SVU2QKPM3" localSheetId="13" hidden="1">#REF!</definedName>
    <definedName name="BExQBOWE543K7PGA5S7SVU2QKPM3" localSheetId="14" hidden="1">#REF!</definedName>
    <definedName name="BExQBOWE543K7PGA5S7SVU2QKPM3" localSheetId="15" hidden="1">#REF!</definedName>
    <definedName name="BExQBOWE543K7PGA5S7SVU2QKPM3" hidden="1">#REF!</definedName>
    <definedName name="BExQBPSOZ47V81YAEURP0NQJNTJH" localSheetId="20" hidden="1">#REF!</definedName>
    <definedName name="BExQBPSOZ47V81YAEURP0NQJNTJH" localSheetId="18" hidden="1">#REF!</definedName>
    <definedName name="BExQBPSOZ47V81YAEURP0NQJNTJH" localSheetId="13" hidden="1">#REF!</definedName>
    <definedName name="BExQBPSOZ47V81YAEURP0NQJNTJH" localSheetId="14" hidden="1">#REF!</definedName>
    <definedName name="BExQBPSOZ47V81YAEURP0NQJNTJH" localSheetId="15" hidden="1">#REF!</definedName>
    <definedName name="BExQBPSOZ47V81YAEURP0NQJNTJH" hidden="1">#REF!</definedName>
    <definedName name="BExQC5TWT21CGBKD0IHAXTIN2QB8" localSheetId="20" hidden="1">#REF!</definedName>
    <definedName name="BExQC5TWT21CGBKD0IHAXTIN2QB8" localSheetId="18" hidden="1">#REF!</definedName>
    <definedName name="BExQC5TWT21CGBKD0IHAXTIN2QB8" localSheetId="13" hidden="1">#REF!</definedName>
    <definedName name="BExQC5TWT21CGBKD0IHAXTIN2QB8" localSheetId="14" hidden="1">#REF!</definedName>
    <definedName name="BExQC5TWT21CGBKD0IHAXTIN2QB8" localSheetId="15" hidden="1">#REF!</definedName>
    <definedName name="BExQC5TWT21CGBKD0IHAXTIN2QB8" hidden="1">#REF!</definedName>
    <definedName name="BExQC94JL9F5GW4S8DQCAF4WB2DA" localSheetId="20" hidden="1">#REF!</definedName>
    <definedName name="BExQC94JL9F5GW4S8DQCAF4WB2DA" localSheetId="18" hidden="1">#REF!</definedName>
    <definedName name="BExQC94JL9F5GW4S8DQCAF4WB2DA" localSheetId="13" hidden="1">#REF!</definedName>
    <definedName name="BExQC94JL9F5GW4S8DQCAF4WB2DA" localSheetId="14" hidden="1">#REF!</definedName>
    <definedName name="BExQC94JL9F5GW4S8DQCAF4WB2DA" localSheetId="15" hidden="1">#REF!</definedName>
    <definedName name="BExQC94JL9F5GW4S8DQCAF4WB2DA" hidden="1">#REF!</definedName>
    <definedName name="BExQCKTD8AT0824LGWREXM1B5D1X" localSheetId="20" hidden="1">#REF!</definedName>
    <definedName name="BExQCKTD8AT0824LGWREXM1B5D1X" localSheetId="18" hidden="1">#REF!</definedName>
    <definedName name="BExQCKTD8AT0824LGWREXM1B5D1X" localSheetId="13" hidden="1">#REF!</definedName>
    <definedName name="BExQCKTD8AT0824LGWREXM1B5D1X" localSheetId="14" hidden="1">#REF!</definedName>
    <definedName name="BExQCKTD8AT0824LGWREXM1B5D1X" localSheetId="15" hidden="1">#REF!</definedName>
    <definedName name="BExQCKTD8AT0824LGWREXM1B5D1X" hidden="1">#REF!</definedName>
    <definedName name="BExQCQ7KF4HVXSD72FF3DJGNNO3M" localSheetId="20" hidden="1">#REF!</definedName>
    <definedName name="BExQCQ7KF4HVXSD72FF3DJGNNO3M" localSheetId="18" hidden="1">#REF!</definedName>
    <definedName name="BExQCQ7KF4HVXSD72FF3DJGNNO3M" localSheetId="13" hidden="1">#REF!</definedName>
    <definedName name="BExQCQ7KF4HVXSD72FF3DJGNNO3M" localSheetId="14" hidden="1">#REF!</definedName>
    <definedName name="BExQCQ7KF4HVXSD72FF3DJGNNO3M" localSheetId="15" hidden="1">#REF!</definedName>
    <definedName name="BExQCQ7KF4HVXSD72FF3DJGNNO3M" hidden="1">#REF!</definedName>
    <definedName name="BExQCRPJXI0WNJUFFAC39C0PFUFK" localSheetId="20" hidden="1">#REF!</definedName>
    <definedName name="BExQCRPJXI0WNJUFFAC39C0PFUFK" localSheetId="18" hidden="1">#REF!</definedName>
    <definedName name="BExQCRPJXI0WNJUFFAC39C0PFUFK" localSheetId="13" hidden="1">#REF!</definedName>
    <definedName name="BExQCRPJXI0WNJUFFAC39C0PFUFK" localSheetId="14" hidden="1">#REF!</definedName>
    <definedName name="BExQCRPJXI0WNJUFFAC39C0PFUFK" localSheetId="15" hidden="1">#REF!</definedName>
    <definedName name="BExQCRPJXI0WNJUFFAC39C0PFUFK" hidden="1">#REF!</definedName>
    <definedName name="BExQD571YWOXKR2SX85K5MKQ0AO2" localSheetId="20" hidden="1">#REF!</definedName>
    <definedName name="BExQD571YWOXKR2SX85K5MKQ0AO2" localSheetId="18" hidden="1">#REF!</definedName>
    <definedName name="BExQD571YWOXKR2SX85K5MKQ0AO2" localSheetId="13" hidden="1">#REF!</definedName>
    <definedName name="BExQD571YWOXKR2SX85K5MKQ0AO2" localSheetId="14" hidden="1">#REF!</definedName>
    <definedName name="BExQD571YWOXKR2SX85K5MKQ0AO2" localSheetId="15" hidden="1">#REF!</definedName>
    <definedName name="BExQD571YWOXKR2SX85K5MKQ0AO2" hidden="1">#REF!</definedName>
    <definedName name="BExQDB6VCHN8PNX8EA6JNIEQ2JC2" localSheetId="20" hidden="1">#REF!</definedName>
    <definedName name="BExQDB6VCHN8PNX8EA6JNIEQ2JC2" localSheetId="18" hidden="1">#REF!</definedName>
    <definedName name="BExQDB6VCHN8PNX8EA6JNIEQ2JC2" localSheetId="13" hidden="1">#REF!</definedName>
    <definedName name="BExQDB6VCHN8PNX8EA6JNIEQ2JC2" localSheetId="14" hidden="1">#REF!</definedName>
    <definedName name="BExQDB6VCHN8PNX8EA6JNIEQ2JC2" localSheetId="15" hidden="1">#REF!</definedName>
    <definedName name="BExQDB6VCHN8PNX8EA6JNIEQ2JC2" hidden="1">#REF!</definedName>
    <definedName name="BExQDE1B6U2Q9B73KBENABP71YM1" localSheetId="20" hidden="1">#REF!</definedName>
    <definedName name="BExQDE1B6U2Q9B73KBENABP71YM1" localSheetId="18" hidden="1">#REF!</definedName>
    <definedName name="BExQDE1B6U2Q9B73KBENABP71YM1" localSheetId="13" hidden="1">#REF!</definedName>
    <definedName name="BExQDE1B6U2Q9B73KBENABP71YM1" localSheetId="14" hidden="1">#REF!</definedName>
    <definedName name="BExQDE1B6U2Q9B73KBENABP71YM1" localSheetId="15" hidden="1">#REF!</definedName>
    <definedName name="BExQDE1B6U2Q9B73KBENABP71YM1" hidden="1">#REF!</definedName>
    <definedName name="BExQDGQCN7ZW41QDUHOBJUGQAX40" localSheetId="20" hidden="1">#REF!</definedName>
    <definedName name="BExQDGQCN7ZW41QDUHOBJUGQAX40" localSheetId="18" hidden="1">#REF!</definedName>
    <definedName name="BExQDGQCN7ZW41QDUHOBJUGQAX40" localSheetId="13" hidden="1">#REF!</definedName>
    <definedName name="BExQDGQCN7ZW41QDUHOBJUGQAX40" localSheetId="14" hidden="1">#REF!</definedName>
    <definedName name="BExQDGQCN7ZW41QDUHOBJUGQAX40" localSheetId="15" hidden="1">#REF!</definedName>
    <definedName name="BExQDGQCN7ZW41QDUHOBJUGQAX40" hidden="1">#REF!</definedName>
    <definedName name="BExQED8ZZUEH0WRNOHXI7V9TVC8K" localSheetId="20" hidden="1">#REF!</definedName>
    <definedName name="BExQED8ZZUEH0WRNOHXI7V9TVC8K" localSheetId="18" hidden="1">#REF!</definedName>
    <definedName name="BExQED8ZZUEH0WRNOHXI7V9TVC8K" localSheetId="13" hidden="1">#REF!</definedName>
    <definedName name="BExQED8ZZUEH0WRNOHXI7V9TVC8K" localSheetId="14" hidden="1">#REF!</definedName>
    <definedName name="BExQED8ZZUEH0WRNOHXI7V9TVC8K" localSheetId="15" hidden="1">#REF!</definedName>
    <definedName name="BExQED8ZZUEH0WRNOHXI7V9TVC8K" hidden="1">#REF!</definedName>
    <definedName name="BExQEF1PIJIB9J24OB0M4X1WLBB0" localSheetId="20" hidden="1">#REF!</definedName>
    <definedName name="BExQEF1PIJIB9J24OB0M4X1WLBB0" localSheetId="18" hidden="1">#REF!</definedName>
    <definedName name="BExQEF1PIJIB9J24OB0M4X1WLBB0" localSheetId="13" hidden="1">#REF!</definedName>
    <definedName name="BExQEF1PIJIB9J24OB0M4X1WLBB0" localSheetId="14" hidden="1">#REF!</definedName>
    <definedName name="BExQEF1PIJIB9J24OB0M4X1WLBB0" localSheetId="15" hidden="1">#REF!</definedName>
    <definedName name="BExQEF1PIJIB9J24OB0M4X1WLBB0" hidden="1">#REF!</definedName>
    <definedName name="BExQEMUA4HEFM4OVO8M8MA8PIAW1" localSheetId="20" hidden="1">#REF!</definedName>
    <definedName name="BExQEMUA4HEFM4OVO8M8MA8PIAW1" localSheetId="18" hidden="1">#REF!</definedName>
    <definedName name="BExQEMUA4HEFM4OVO8M8MA8PIAW1" localSheetId="13" hidden="1">#REF!</definedName>
    <definedName name="BExQEMUA4HEFM4OVO8M8MA8PIAW1" localSheetId="14" hidden="1">#REF!</definedName>
    <definedName name="BExQEMUA4HEFM4OVO8M8MA8PIAW1" localSheetId="15" hidden="1">#REF!</definedName>
    <definedName name="BExQEMUA4HEFM4OVO8M8MA8PIAW1" hidden="1">#REF!</definedName>
    <definedName name="BExQEP38QPDKB85WG2WOL17IMB5S" localSheetId="20" hidden="1">#REF!</definedName>
    <definedName name="BExQEP38QPDKB85WG2WOL17IMB5S" localSheetId="18" hidden="1">#REF!</definedName>
    <definedName name="BExQEP38QPDKB85WG2WOL17IMB5S" localSheetId="13" hidden="1">#REF!</definedName>
    <definedName name="BExQEP38QPDKB85WG2WOL17IMB5S" localSheetId="14" hidden="1">#REF!</definedName>
    <definedName name="BExQEP38QPDKB85WG2WOL17IMB5S" localSheetId="15" hidden="1">#REF!</definedName>
    <definedName name="BExQEP38QPDKB85WG2WOL17IMB5S" hidden="1">#REF!</definedName>
    <definedName name="BExQEQ4XZQFIKUXNU9H7WE7AMZ1U" localSheetId="20" hidden="1">#REF!</definedName>
    <definedName name="BExQEQ4XZQFIKUXNU9H7WE7AMZ1U" localSheetId="18" hidden="1">#REF!</definedName>
    <definedName name="BExQEQ4XZQFIKUXNU9H7WE7AMZ1U" localSheetId="13" hidden="1">#REF!</definedName>
    <definedName name="BExQEQ4XZQFIKUXNU9H7WE7AMZ1U" localSheetId="14" hidden="1">#REF!</definedName>
    <definedName name="BExQEQ4XZQFIKUXNU9H7WE7AMZ1U" localSheetId="15" hidden="1">#REF!</definedName>
    <definedName name="BExQEQ4XZQFIKUXNU9H7WE7AMZ1U" hidden="1">#REF!</definedName>
    <definedName name="BExQF1OEB07CRAP6ALNNMJNJ3P2D" localSheetId="20" hidden="1">#REF!</definedName>
    <definedName name="BExQF1OEB07CRAP6ALNNMJNJ3P2D" localSheetId="18" hidden="1">#REF!</definedName>
    <definedName name="BExQF1OEB07CRAP6ALNNMJNJ3P2D" localSheetId="13" hidden="1">#REF!</definedName>
    <definedName name="BExQF1OEB07CRAP6ALNNMJNJ3P2D" localSheetId="14" hidden="1">#REF!</definedName>
    <definedName name="BExQF1OEB07CRAP6ALNNMJNJ3P2D" localSheetId="15" hidden="1">#REF!</definedName>
    <definedName name="BExQF1OEB07CRAP6ALNNMJNJ3P2D" hidden="1">#REF!</definedName>
    <definedName name="BExQF8KKL224NYD20XYLLM2RE7EW" localSheetId="20" hidden="1">#REF!</definedName>
    <definedName name="BExQF8KKL224NYD20XYLLM2RE7EW" localSheetId="18" hidden="1">#REF!</definedName>
    <definedName name="BExQF8KKL224NYD20XYLLM2RE7EW" localSheetId="13" hidden="1">#REF!</definedName>
    <definedName name="BExQF8KKL224NYD20XYLLM2RE7EW" localSheetId="14" hidden="1">#REF!</definedName>
    <definedName name="BExQF8KKL224NYD20XYLLM2RE7EW" localSheetId="15" hidden="1">#REF!</definedName>
    <definedName name="BExQF8KKL224NYD20XYLLM2RE7EW" hidden="1">#REF!</definedName>
    <definedName name="BExQF9X2AQPFJZTCHTU5PTTR0JAH" localSheetId="20" hidden="1">#REF!</definedName>
    <definedName name="BExQF9X2AQPFJZTCHTU5PTTR0JAH" localSheetId="18" hidden="1">#REF!</definedName>
    <definedName name="BExQF9X2AQPFJZTCHTU5PTTR0JAH" localSheetId="13" hidden="1">#REF!</definedName>
    <definedName name="BExQF9X2AQPFJZTCHTU5PTTR0JAH" localSheetId="14" hidden="1">#REF!</definedName>
    <definedName name="BExQF9X2AQPFJZTCHTU5PTTR0JAH" localSheetId="15" hidden="1">#REF!</definedName>
    <definedName name="BExQF9X2AQPFJZTCHTU5PTTR0JAH" hidden="1">#REF!</definedName>
    <definedName name="BExQFAINO9ODQZX6NSM8EBTRD04E" localSheetId="20" hidden="1">#REF!</definedName>
    <definedName name="BExQFAINO9ODQZX6NSM8EBTRD04E" localSheetId="18" hidden="1">#REF!</definedName>
    <definedName name="BExQFAINO9ODQZX6NSM8EBTRD04E" localSheetId="13" hidden="1">#REF!</definedName>
    <definedName name="BExQFAINO9ODQZX6NSM8EBTRD04E" localSheetId="14" hidden="1">#REF!</definedName>
    <definedName name="BExQFAINO9ODQZX6NSM8EBTRD04E" localSheetId="15" hidden="1">#REF!</definedName>
    <definedName name="BExQFAINO9ODQZX6NSM8EBTRD04E" hidden="1">#REF!</definedName>
    <definedName name="BExQFC0M9KKFMQKPLPEO2RQDB7MM" localSheetId="20" hidden="1">#REF!</definedName>
    <definedName name="BExQFC0M9KKFMQKPLPEO2RQDB7MM" localSheetId="18" hidden="1">#REF!</definedName>
    <definedName name="BExQFC0M9KKFMQKPLPEO2RQDB7MM" localSheetId="13" hidden="1">#REF!</definedName>
    <definedName name="BExQFC0M9KKFMQKPLPEO2RQDB7MM" localSheetId="14" hidden="1">#REF!</definedName>
    <definedName name="BExQFC0M9KKFMQKPLPEO2RQDB7MM" localSheetId="15" hidden="1">#REF!</definedName>
    <definedName name="BExQFC0M9KKFMQKPLPEO2RQDB7MM" hidden="1">#REF!</definedName>
    <definedName name="BExQFEEV7627R8TYZCM28C6V6WHE" localSheetId="20" hidden="1">#REF!</definedName>
    <definedName name="BExQFEEV7627R8TYZCM28C6V6WHE" localSheetId="18" hidden="1">#REF!</definedName>
    <definedName name="BExQFEEV7627R8TYZCM28C6V6WHE" localSheetId="13" hidden="1">#REF!</definedName>
    <definedName name="BExQFEEV7627R8TYZCM28C6V6WHE" localSheetId="14" hidden="1">#REF!</definedName>
    <definedName name="BExQFEEV7627R8TYZCM28C6V6WHE" localSheetId="15" hidden="1">#REF!</definedName>
    <definedName name="BExQFEEV7627R8TYZCM28C6V6WHE" hidden="1">#REF!</definedName>
    <definedName name="BExQFEK8NUD04X2OBRA275ADPSDL" localSheetId="20" hidden="1">#REF!</definedName>
    <definedName name="BExQFEK8NUD04X2OBRA275ADPSDL" localSheetId="18" hidden="1">#REF!</definedName>
    <definedName name="BExQFEK8NUD04X2OBRA275ADPSDL" localSheetId="13" hidden="1">#REF!</definedName>
    <definedName name="BExQFEK8NUD04X2OBRA275ADPSDL" localSheetId="14" hidden="1">#REF!</definedName>
    <definedName name="BExQFEK8NUD04X2OBRA275ADPSDL" localSheetId="15" hidden="1">#REF!</definedName>
    <definedName name="BExQFEK8NUD04X2OBRA275ADPSDL" hidden="1">#REF!</definedName>
    <definedName name="BExQFGYIWDR4W0YF7XR6E4EWWJ02" localSheetId="20" hidden="1">#REF!</definedName>
    <definedName name="BExQFGYIWDR4W0YF7XR6E4EWWJ02" localSheetId="18" hidden="1">#REF!</definedName>
    <definedName name="BExQFGYIWDR4W0YF7XR6E4EWWJ02" localSheetId="13" hidden="1">#REF!</definedName>
    <definedName name="BExQFGYIWDR4W0YF7XR6E4EWWJ02" localSheetId="14" hidden="1">#REF!</definedName>
    <definedName name="BExQFGYIWDR4W0YF7XR6E4EWWJ02" localSheetId="15" hidden="1">#REF!</definedName>
    <definedName name="BExQFGYIWDR4W0YF7XR6E4EWWJ02" hidden="1">#REF!</definedName>
    <definedName name="BExQFPNFKA36IAPS22LAUMBDI4KE" localSheetId="20" hidden="1">#REF!</definedName>
    <definedName name="BExQFPNFKA36IAPS22LAUMBDI4KE" localSheetId="18" hidden="1">#REF!</definedName>
    <definedName name="BExQFPNFKA36IAPS22LAUMBDI4KE" localSheetId="13" hidden="1">#REF!</definedName>
    <definedName name="BExQFPNFKA36IAPS22LAUMBDI4KE" localSheetId="14" hidden="1">#REF!</definedName>
    <definedName name="BExQFPNFKA36IAPS22LAUMBDI4KE" localSheetId="15" hidden="1">#REF!</definedName>
    <definedName name="BExQFPNFKA36IAPS22LAUMBDI4KE" hidden="1">#REF!</definedName>
    <definedName name="BExQFPSWEMA8WBUZ4WK20LR13VSU" localSheetId="20" hidden="1">#REF!</definedName>
    <definedName name="BExQFPSWEMA8WBUZ4WK20LR13VSU" localSheetId="18" hidden="1">#REF!</definedName>
    <definedName name="BExQFPSWEMA8WBUZ4WK20LR13VSU" localSheetId="13" hidden="1">#REF!</definedName>
    <definedName name="BExQFPSWEMA8WBUZ4WK20LR13VSU" localSheetId="14" hidden="1">#REF!</definedName>
    <definedName name="BExQFPSWEMA8WBUZ4WK20LR13VSU" localSheetId="15" hidden="1">#REF!</definedName>
    <definedName name="BExQFPSWEMA8WBUZ4WK20LR13VSU" hidden="1">#REF!</definedName>
    <definedName name="BExQFVSPOSCCPF1TLJPIWYWYB8A9" localSheetId="20" hidden="1">#REF!</definedName>
    <definedName name="BExQFVSPOSCCPF1TLJPIWYWYB8A9" localSheetId="18" hidden="1">#REF!</definedName>
    <definedName name="BExQFVSPOSCCPF1TLJPIWYWYB8A9" localSheetId="13" hidden="1">#REF!</definedName>
    <definedName name="BExQFVSPOSCCPF1TLJPIWYWYB8A9" localSheetId="14" hidden="1">#REF!</definedName>
    <definedName name="BExQFVSPOSCCPF1TLJPIWYWYB8A9" localSheetId="15" hidden="1">#REF!</definedName>
    <definedName name="BExQFVSPOSCCPF1TLJPIWYWYB8A9" hidden="1">#REF!</definedName>
    <definedName name="BExQFWJQXNQAW6LUMOEDS6KMJMYL" localSheetId="20" hidden="1">#REF!</definedName>
    <definedName name="BExQFWJQXNQAW6LUMOEDS6KMJMYL" localSheetId="18" hidden="1">#REF!</definedName>
    <definedName name="BExQFWJQXNQAW6LUMOEDS6KMJMYL" localSheetId="13" hidden="1">#REF!</definedName>
    <definedName name="BExQFWJQXNQAW6LUMOEDS6KMJMYL" localSheetId="14" hidden="1">#REF!</definedName>
    <definedName name="BExQFWJQXNQAW6LUMOEDS6KMJMYL" localSheetId="15" hidden="1">#REF!</definedName>
    <definedName name="BExQFWJQXNQAW6LUMOEDS6KMJMYL" hidden="1">#REF!</definedName>
    <definedName name="BExQG8TYRD2G42UA5ZPCRLNKUDMX" localSheetId="20" hidden="1">#REF!</definedName>
    <definedName name="BExQG8TYRD2G42UA5ZPCRLNKUDMX" localSheetId="18" hidden="1">#REF!</definedName>
    <definedName name="BExQG8TYRD2G42UA5ZPCRLNKUDMX" localSheetId="13" hidden="1">#REF!</definedName>
    <definedName name="BExQG8TYRD2G42UA5ZPCRLNKUDMX" localSheetId="14" hidden="1">#REF!</definedName>
    <definedName name="BExQG8TYRD2G42UA5ZPCRLNKUDMX" localSheetId="15" hidden="1">#REF!</definedName>
    <definedName name="BExQG8TYRD2G42UA5ZPCRLNKUDMX" hidden="1">#REF!</definedName>
    <definedName name="BExQG9A8OZ31BDN5QEGQGWG59A43" localSheetId="20" hidden="1">#REF!</definedName>
    <definedName name="BExQG9A8OZ31BDN5QEGQGWG59A43" localSheetId="18" hidden="1">#REF!</definedName>
    <definedName name="BExQG9A8OZ31BDN5QEGQGWG59A43" localSheetId="13" hidden="1">#REF!</definedName>
    <definedName name="BExQG9A8OZ31BDN5QEGQGWG59A43" localSheetId="14" hidden="1">#REF!</definedName>
    <definedName name="BExQG9A8OZ31BDN5QEGQGWG59A43" localSheetId="15" hidden="1">#REF!</definedName>
    <definedName name="BExQG9A8OZ31BDN5QEGQGWG59A43" hidden="1">#REF!</definedName>
    <definedName name="BExQGGBQ2CMSPV4NV4RA7NMBQER6" localSheetId="20" hidden="1">#REF!</definedName>
    <definedName name="BExQGGBQ2CMSPV4NV4RA7NMBQER6" localSheetId="18" hidden="1">#REF!</definedName>
    <definedName name="BExQGGBQ2CMSPV4NV4RA7NMBQER6" localSheetId="13" hidden="1">#REF!</definedName>
    <definedName name="BExQGGBQ2CMSPV4NV4RA7NMBQER6" localSheetId="14" hidden="1">#REF!</definedName>
    <definedName name="BExQGGBQ2CMSPV4NV4RA7NMBQER6" localSheetId="15" hidden="1">#REF!</definedName>
    <definedName name="BExQGGBQ2CMSPV4NV4RA7NMBQER6" hidden="1">#REF!</definedName>
    <definedName name="BExQGO48J9MPCDQ96RBB9UN9AIGT" localSheetId="20" hidden="1">#REF!</definedName>
    <definedName name="BExQGO48J9MPCDQ96RBB9UN9AIGT" localSheetId="18" hidden="1">#REF!</definedName>
    <definedName name="BExQGO48J9MPCDQ96RBB9UN9AIGT" localSheetId="13" hidden="1">#REF!</definedName>
    <definedName name="BExQGO48J9MPCDQ96RBB9UN9AIGT" localSheetId="14" hidden="1">#REF!</definedName>
    <definedName name="BExQGO48J9MPCDQ96RBB9UN9AIGT" localSheetId="15" hidden="1">#REF!</definedName>
    <definedName name="BExQGO48J9MPCDQ96RBB9UN9AIGT" hidden="1">#REF!</definedName>
    <definedName name="BExQGSBB6MJWDW7AYWA0MSFTXKRR" localSheetId="20" hidden="1">#REF!</definedName>
    <definedName name="BExQGSBB6MJWDW7AYWA0MSFTXKRR" localSheetId="18" hidden="1">#REF!</definedName>
    <definedName name="BExQGSBB6MJWDW7AYWA0MSFTXKRR" localSheetId="13" hidden="1">#REF!</definedName>
    <definedName name="BExQGSBB6MJWDW7AYWA0MSFTXKRR" localSheetId="14" hidden="1">#REF!</definedName>
    <definedName name="BExQGSBB6MJWDW7AYWA0MSFTXKRR" localSheetId="15" hidden="1">#REF!</definedName>
    <definedName name="BExQGSBB6MJWDW7AYWA0MSFTXKRR" hidden="1">#REF!</definedName>
    <definedName name="BExQH0UURAJ13AVO5UI04HSRGVYW" localSheetId="20" hidden="1">#REF!</definedName>
    <definedName name="BExQH0UURAJ13AVO5UI04HSRGVYW" localSheetId="18" hidden="1">#REF!</definedName>
    <definedName name="BExQH0UURAJ13AVO5UI04HSRGVYW" localSheetId="13" hidden="1">#REF!</definedName>
    <definedName name="BExQH0UURAJ13AVO5UI04HSRGVYW" localSheetId="14" hidden="1">#REF!</definedName>
    <definedName name="BExQH0UURAJ13AVO5UI04HSRGVYW" localSheetId="15" hidden="1">#REF!</definedName>
    <definedName name="BExQH0UURAJ13AVO5UI04HSRGVYW" hidden="1">#REF!</definedName>
    <definedName name="BExQH5I0FUT0822E2ITR6M5724UF" localSheetId="20" hidden="1">#REF!</definedName>
    <definedName name="BExQH5I0FUT0822E2ITR6M5724UF" localSheetId="18" hidden="1">#REF!</definedName>
    <definedName name="BExQH5I0FUT0822E2ITR6M5724UF" localSheetId="13" hidden="1">#REF!</definedName>
    <definedName name="BExQH5I0FUT0822E2ITR6M5724UF" localSheetId="14" hidden="1">#REF!</definedName>
    <definedName name="BExQH5I0FUT0822E2ITR6M5724UF" localSheetId="15" hidden="1">#REF!</definedName>
    <definedName name="BExQH5I0FUT0822E2ITR6M5724UF" hidden="1">#REF!</definedName>
    <definedName name="BExQH6ZZY0NR8SE48PSI9D0CU1TC" localSheetId="20" hidden="1">#REF!</definedName>
    <definedName name="BExQH6ZZY0NR8SE48PSI9D0CU1TC" localSheetId="18" hidden="1">#REF!</definedName>
    <definedName name="BExQH6ZZY0NR8SE48PSI9D0CU1TC" localSheetId="13" hidden="1">#REF!</definedName>
    <definedName name="BExQH6ZZY0NR8SE48PSI9D0CU1TC" localSheetId="14" hidden="1">#REF!</definedName>
    <definedName name="BExQH6ZZY0NR8SE48PSI9D0CU1TC" localSheetId="15" hidden="1">#REF!</definedName>
    <definedName name="BExQH6ZZY0NR8SE48PSI9D0CU1TC" hidden="1">#REF!</definedName>
    <definedName name="BExQH9P2MCXAJOVEO4GFQT6MNW22" localSheetId="20" hidden="1">#REF!</definedName>
    <definedName name="BExQH9P2MCXAJOVEO4GFQT6MNW22" localSheetId="18" hidden="1">#REF!</definedName>
    <definedName name="BExQH9P2MCXAJOVEO4GFQT6MNW22" localSheetId="13" hidden="1">#REF!</definedName>
    <definedName name="BExQH9P2MCXAJOVEO4GFQT6MNW22" localSheetId="14" hidden="1">#REF!</definedName>
    <definedName name="BExQH9P2MCXAJOVEO4GFQT6MNW22" localSheetId="15" hidden="1">#REF!</definedName>
    <definedName name="BExQH9P2MCXAJOVEO4GFQT6MNW22" hidden="1">#REF!</definedName>
    <definedName name="BExQHCZSBYUY8OKKJXFYWKBBM6AH" localSheetId="20" hidden="1">#REF!</definedName>
    <definedName name="BExQHCZSBYUY8OKKJXFYWKBBM6AH" localSheetId="18" hidden="1">#REF!</definedName>
    <definedName name="BExQHCZSBYUY8OKKJXFYWKBBM6AH" localSheetId="13" hidden="1">#REF!</definedName>
    <definedName name="BExQHCZSBYUY8OKKJXFYWKBBM6AH" localSheetId="14" hidden="1">#REF!</definedName>
    <definedName name="BExQHCZSBYUY8OKKJXFYWKBBM6AH" localSheetId="15" hidden="1">#REF!</definedName>
    <definedName name="BExQHCZSBYUY8OKKJXFYWKBBM6AH" hidden="1">#REF!</definedName>
    <definedName name="BExQHML1J3V7M9VZ3S2S198637RP" localSheetId="20" hidden="1">#REF!</definedName>
    <definedName name="BExQHML1J3V7M9VZ3S2S198637RP" localSheetId="18" hidden="1">#REF!</definedName>
    <definedName name="BExQHML1J3V7M9VZ3S2S198637RP" localSheetId="13" hidden="1">#REF!</definedName>
    <definedName name="BExQHML1J3V7M9VZ3S2S198637RP" localSheetId="14" hidden="1">#REF!</definedName>
    <definedName name="BExQHML1J3V7M9VZ3S2S198637RP" localSheetId="15" hidden="1">#REF!</definedName>
    <definedName name="BExQHML1J3V7M9VZ3S2S198637RP" hidden="1">#REF!</definedName>
    <definedName name="BExQHPKXZ1K33V2F90NZIQRZYIAW" localSheetId="20" hidden="1">#REF!</definedName>
    <definedName name="BExQHPKXZ1K33V2F90NZIQRZYIAW" localSheetId="18" hidden="1">#REF!</definedName>
    <definedName name="BExQHPKXZ1K33V2F90NZIQRZYIAW" localSheetId="13" hidden="1">#REF!</definedName>
    <definedName name="BExQHPKXZ1K33V2F90NZIQRZYIAW" localSheetId="14" hidden="1">#REF!</definedName>
    <definedName name="BExQHPKXZ1K33V2F90NZIQRZYIAW" localSheetId="15" hidden="1">#REF!</definedName>
    <definedName name="BExQHPKXZ1K33V2F90NZIQRZYIAW" hidden="1">#REF!</definedName>
    <definedName name="BExQHRDNW8YFGT2B35K9CYSS1VAI" localSheetId="20" hidden="1">#REF!</definedName>
    <definedName name="BExQHRDNW8YFGT2B35K9CYSS1VAI" localSheetId="18" hidden="1">#REF!</definedName>
    <definedName name="BExQHRDNW8YFGT2B35K9CYSS1VAI" localSheetId="13" hidden="1">#REF!</definedName>
    <definedName name="BExQHRDNW8YFGT2B35K9CYSS1VAI" localSheetId="14" hidden="1">#REF!</definedName>
    <definedName name="BExQHRDNW8YFGT2B35K9CYSS1VAI" localSheetId="15" hidden="1">#REF!</definedName>
    <definedName name="BExQHRDNW8YFGT2B35K9CYSS1VAI" hidden="1">#REF!</definedName>
    <definedName name="BExQHRZ9FBLUG6G6CC88UZA6V39L" localSheetId="20" hidden="1">#REF!</definedName>
    <definedName name="BExQHRZ9FBLUG6G6CC88UZA6V39L" localSheetId="18" hidden="1">#REF!</definedName>
    <definedName name="BExQHRZ9FBLUG6G6CC88UZA6V39L" localSheetId="13" hidden="1">#REF!</definedName>
    <definedName name="BExQHRZ9FBLUG6G6CC88UZA6V39L" localSheetId="14" hidden="1">#REF!</definedName>
    <definedName name="BExQHRZ9FBLUG6G6CC88UZA6V39L" localSheetId="15" hidden="1">#REF!</definedName>
    <definedName name="BExQHRZ9FBLUG6G6CC88UZA6V39L" hidden="1">#REF!</definedName>
    <definedName name="BExQHVF9KD06AG2RXUQJ9X4PVGX4" localSheetId="20" hidden="1">#REF!</definedName>
    <definedName name="BExQHVF9KD06AG2RXUQJ9X4PVGX4" localSheetId="18" hidden="1">#REF!</definedName>
    <definedName name="BExQHVF9KD06AG2RXUQJ9X4PVGX4" localSheetId="13" hidden="1">#REF!</definedName>
    <definedName name="BExQHVF9KD06AG2RXUQJ9X4PVGX4" localSheetId="14" hidden="1">#REF!</definedName>
    <definedName name="BExQHVF9KD06AG2RXUQJ9X4PVGX4" localSheetId="15" hidden="1">#REF!</definedName>
    <definedName name="BExQHVF9KD06AG2RXUQJ9X4PVGX4" hidden="1">#REF!</definedName>
    <definedName name="BExQHZBHVN2L4HC7ACTR73T5OCV0" localSheetId="20" hidden="1">#REF!</definedName>
    <definedName name="BExQHZBHVN2L4HC7ACTR73T5OCV0" localSheetId="18" hidden="1">#REF!</definedName>
    <definedName name="BExQHZBHVN2L4HC7ACTR73T5OCV0" localSheetId="13" hidden="1">#REF!</definedName>
    <definedName name="BExQHZBHVN2L4HC7ACTR73T5OCV0" localSheetId="14" hidden="1">#REF!</definedName>
    <definedName name="BExQHZBHVN2L4HC7ACTR73T5OCV0" localSheetId="15" hidden="1">#REF!</definedName>
    <definedName name="BExQHZBHVN2L4HC7ACTR73T5OCV0" hidden="1">#REF!</definedName>
    <definedName name="BExQI3O3BBL6MXZNJD1S3UD8WBUU" localSheetId="20" hidden="1">#REF!</definedName>
    <definedName name="BExQI3O3BBL6MXZNJD1S3UD8WBUU" localSheetId="18" hidden="1">#REF!</definedName>
    <definedName name="BExQI3O3BBL6MXZNJD1S3UD8WBUU" localSheetId="13" hidden="1">#REF!</definedName>
    <definedName name="BExQI3O3BBL6MXZNJD1S3UD8WBUU" localSheetId="14" hidden="1">#REF!</definedName>
    <definedName name="BExQI3O3BBL6MXZNJD1S3UD8WBUU" localSheetId="15" hidden="1">#REF!</definedName>
    <definedName name="BExQI3O3BBL6MXZNJD1S3UD8WBUU" hidden="1">#REF!</definedName>
    <definedName name="BExQI7431UOEBYKYPVVMNXBZ2ZP2" localSheetId="20" hidden="1">#REF!</definedName>
    <definedName name="BExQI7431UOEBYKYPVVMNXBZ2ZP2" localSheetId="18" hidden="1">#REF!</definedName>
    <definedName name="BExQI7431UOEBYKYPVVMNXBZ2ZP2" localSheetId="13" hidden="1">#REF!</definedName>
    <definedName name="BExQI7431UOEBYKYPVVMNXBZ2ZP2" localSheetId="14" hidden="1">#REF!</definedName>
    <definedName name="BExQI7431UOEBYKYPVVMNXBZ2ZP2" localSheetId="15" hidden="1">#REF!</definedName>
    <definedName name="BExQI7431UOEBYKYPVVMNXBZ2ZP2" hidden="1">#REF!</definedName>
    <definedName name="BExQI85V9TNLDJT5LTRZS10Y26SG" localSheetId="20" hidden="1">#REF!</definedName>
    <definedName name="BExQI85V9TNLDJT5LTRZS10Y26SG" localSheetId="18" hidden="1">#REF!</definedName>
    <definedName name="BExQI85V9TNLDJT5LTRZS10Y26SG" localSheetId="13" hidden="1">#REF!</definedName>
    <definedName name="BExQI85V9TNLDJT5LTRZS10Y26SG" localSheetId="14" hidden="1">#REF!</definedName>
    <definedName name="BExQI85V9TNLDJT5LTRZS10Y26SG" localSheetId="15" hidden="1">#REF!</definedName>
    <definedName name="BExQI85V9TNLDJT5LTRZS10Y26SG" hidden="1">#REF!</definedName>
    <definedName name="BExQI9ICYVAAXE7L1BQSE1VWSQA9" localSheetId="20" hidden="1">#REF!</definedName>
    <definedName name="BExQI9ICYVAAXE7L1BQSE1VWSQA9" localSheetId="18" hidden="1">#REF!</definedName>
    <definedName name="BExQI9ICYVAAXE7L1BQSE1VWSQA9" localSheetId="13" hidden="1">#REF!</definedName>
    <definedName name="BExQI9ICYVAAXE7L1BQSE1VWSQA9" localSheetId="14" hidden="1">#REF!</definedName>
    <definedName name="BExQI9ICYVAAXE7L1BQSE1VWSQA9" localSheetId="15" hidden="1">#REF!</definedName>
    <definedName name="BExQI9ICYVAAXE7L1BQSE1VWSQA9" hidden="1">#REF!</definedName>
    <definedName name="BExQIAPKHVEV8CU1L3TTHJW67FJ5" localSheetId="20" hidden="1">#REF!</definedName>
    <definedName name="BExQIAPKHVEV8CU1L3TTHJW67FJ5" localSheetId="18" hidden="1">#REF!</definedName>
    <definedName name="BExQIAPKHVEV8CU1L3TTHJW67FJ5" localSheetId="13" hidden="1">#REF!</definedName>
    <definedName name="BExQIAPKHVEV8CU1L3TTHJW67FJ5" localSheetId="14" hidden="1">#REF!</definedName>
    <definedName name="BExQIAPKHVEV8CU1L3TTHJW67FJ5" localSheetId="15" hidden="1">#REF!</definedName>
    <definedName name="BExQIAPKHVEV8CU1L3TTHJW67FJ5" hidden="1">#REF!</definedName>
    <definedName name="BExQIAV02RGEQG6AF0CWXU3MS9BZ" localSheetId="20" hidden="1">#REF!</definedName>
    <definedName name="BExQIAV02RGEQG6AF0CWXU3MS9BZ" localSheetId="18" hidden="1">#REF!</definedName>
    <definedName name="BExQIAV02RGEQG6AF0CWXU3MS9BZ" localSheetId="13" hidden="1">#REF!</definedName>
    <definedName name="BExQIAV02RGEQG6AF0CWXU3MS9BZ" localSheetId="14" hidden="1">#REF!</definedName>
    <definedName name="BExQIAV02RGEQG6AF0CWXU3MS9BZ" localSheetId="15" hidden="1">#REF!</definedName>
    <definedName name="BExQIAV02RGEQG6AF0CWXU3MS9BZ" hidden="1">#REF!</definedName>
    <definedName name="BExQIBB4I3Z6AUU0HYV1DHRS13M4" localSheetId="20" hidden="1">#REF!</definedName>
    <definedName name="BExQIBB4I3Z6AUU0HYV1DHRS13M4" localSheetId="18" hidden="1">#REF!</definedName>
    <definedName name="BExQIBB4I3Z6AUU0HYV1DHRS13M4" localSheetId="13" hidden="1">#REF!</definedName>
    <definedName name="BExQIBB4I3Z6AUU0HYV1DHRS13M4" localSheetId="14" hidden="1">#REF!</definedName>
    <definedName name="BExQIBB4I3Z6AUU0HYV1DHRS13M4" localSheetId="15" hidden="1">#REF!</definedName>
    <definedName name="BExQIBB4I3Z6AUU0HYV1DHRS13M4" hidden="1">#REF!</definedName>
    <definedName name="BExQIBWPAXU7HJZLKGJZY3EB7MIS" localSheetId="20" hidden="1">#REF!</definedName>
    <definedName name="BExQIBWPAXU7HJZLKGJZY3EB7MIS" localSheetId="18" hidden="1">#REF!</definedName>
    <definedName name="BExQIBWPAXU7HJZLKGJZY3EB7MIS" localSheetId="13" hidden="1">#REF!</definedName>
    <definedName name="BExQIBWPAXU7HJZLKGJZY3EB7MIS" localSheetId="14" hidden="1">#REF!</definedName>
    <definedName name="BExQIBWPAXU7HJZLKGJZY3EB7MIS" localSheetId="15" hidden="1">#REF!</definedName>
    <definedName name="BExQIBWPAXU7HJZLKGJZY3EB7MIS" hidden="1">#REF!</definedName>
    <definedName name="BExQIHLP9AT969BKBF22IGW76GLI" localSheetId="20" hidden="1">#REF!</definedName>
    <definedName name="BExQIHLP9AT969BKBF22IGW76GLI" localSheetId="18" hidden="1">#REF!</definedName>
    <definedName name="BExQIHLP9AT969BKBF22IGW76GLI" localSheetId="13" hidden="1">#REF!</definedName>
    <definedName name="BExQIHLP9AT969BKBF22IGW76GLI" localSheetId="14" hidden="1">#REF!</definedName>
    <definedName name="BExQIHLP9AT969BKBF22IGW76GLI" localSheetId="15" hidden="1">#REF!</definedName>
    <definedName name="BExQIHLP9AT969BKBF22IGW76GLI" hidden="1">#REF!</definedName>
    <definedName name="BExQIS8O6R36CI01XRY9ISM99TW9" localSheetId="20" hidden="1">#REF!</definedName>
    <definedName name="BExQIS8O6R36CI01XRY9ISM99TW9" localSheetId="18" hidden="1">#REF!</definedName>
    <definedName name="BExQIS8O6R36CI01XRY9ISM99TW9" localSheetId="13" hidden="1">#REF!</definedName>
    <definedName name="BExQIS8O6R36CI01XRY9ISM99TW9" localSheetId="14" hidden="1">#REF!</definedName>
    <definedName name="BExQIS8O6R36CI01XRY9ISM99TW9" localSheetId="15" hidden="1">#REF!</definedName>
    <definedName name="BExQIS8O6R36CI01XRY9ISM99TW9" hidden="1">#REF!</definedName>
    <definedName name="BExQIVJB9MJ25NDUHTCVMSODJY2C" localSheetId="20" hidden="1">#REF!</definedName>
    <definedName name="BExQIVJB9MJ25NDUHTCVMSODJY2C" localSheetId="18" hidden="1">#REF!</definedName>
    <definedName name="BExQIVJB9MJ25NDUHTCVMSODJY2C" localSheetId="13" hidden="1">#REF!</definedName>
    <definedName name="BExQIVJB9MJ25NDUHTCVMSODJY2C" localSheetId="14" hidden="1">#REF!</definedName>
    <definedName name="BExQIVJB9MJ25NDUHTCVMSODJY2C" localSheetId="15" hidden="1">#REF!</definedName>
    <definedName name="BExQIVJB9MJ25NDUHTCVMSODJY2C" hidden="1">#REF!</definedName>
    <definedName name="BExQIWAEMVTWAU39DWIXT17K2A9Z" localSheetId="20" hidden="1">#REF!</definedName>
    <definedName name="BExQIWAEMVTWAU39DWIXT17K2A9Z" localSheetId="18" hidden="1">#REF!</definedName>
    <definedName name="BExQIWAEMVTWAU39DWIXT17K2A9Z" localSheetId="13" hidden="1">#REF!</definedName>
    <definedName name="BExQIWAEMVTWAU39DWIXT17K2A9Z" localSheetId="14" hidden="1">#REF!</definedName>
    <definedName name="BExQIWAEMVTWAU39DWIXT17K2A9Z" localSheetId="15" hidden="1">#REF!</definedName>
    <definedName name="BExQIWAEMVTWAU39DWIXT17K2A9Z" hidden="1">#REF!</definedName>
    <definedName name="BExQJ72T8UR0U461ZLEGOOEPCDIG" localSheetId="20" hidden="1">#REF!</definedName>
    <definedName name="BExQJ72T8UR0U461ZLEGOOEPCDIG" localSheetId="18" hidden="1">#REF!</definedName>
    <definedName name="BExQJ72T8UR0U461ZLEGOOEPCDIG" localSheetId="13" hidden="1">#REF!</definedName>
    <definedName name="BExQJ72T8UR0U461ZLEGOOEPCDIG" localSheetId="14" hidden="1">#REF!</definedName>
    <definedName name="BExQJ72T8UR0U461ZLEGOOEPCDIG" localSheetId="15" hidden="1">#REF!</definedName>
    <definedName name="BExQJ72T8UR0U461ZLEGOOEPCDIG" hidden="1">#REF!</definedName>
    <definedName name="BExQJAZ2QDORCR0K8PR9VHQZ4Y3P" localSheetId="20" hidden="1">#REF!</definedName>
    <definedName name="BExQJAZ2QDORCR0K8PR9VHQZ4Y3P" localSheetId="18" hidden="1">#REF!</definedName>
    <definedName name="BExQJAZ2QDORCR0K8PR9VHQZ4Y3P" localSheetId="13" hidden="1">#REF!</definedName>
    <definedName name="BExQJAZ2QDORCR0K8PR9VHQZ4Y3P" localSheetId="14" hidden="1">#REF!</definedName>
    <definedName name="BExQJAZ2QDORCR0K8PR9VHQZ4Y3P" localSheetId="15" hidden="1">#REF!</definedName>
    <definedName name="BExQJAZ2QDORCR0K8PR9VHQZ4Y3P" hidden="1">#REF!</definedName>
    <definedName name="BExQJBF7LAX128WR7VTMJC88ZLPG" localSheetId="20" hidden="1">#REF!</definedName>
    <definedName name="BExQJBF7LAX128WR7VTMJC88ZLPG" localSheetId="18" hidden="1">#REF!</definedName>
    <definedName name="BExQJBF7LAX128WR7VTMJC88ZLPG" localSheetId="13" hidden="1">#REF!</definedName>
    <definedName name="BExQJBF7LAX128WR7VTMJC88ZLPG" localSheetId="14" hidden="1">#REF!</definedName>
    <definedName name="BExQJBF7LAX128WR7VTMJC88ZLPG" localSheetId="15" hidden="1">#REF!</definedName>
    <definedName name="BExQJBF7LAX128WR7VTMJC88ZLPG" hidden="1">#REF!</definedName>
    <definedName name="BExQJEVCKX6KZHNCLYXY7D0MX5KN" localSheetId="20" hidden="1">#REF!</definedName>
    <definedName name="BExQJEVCKX6KZHNCLYXY7D0MX5KN" localSheetId="18" hidden="1">#REF!</definedName>
    <definedName name="BExQJEVCKX6KZHNCLYXY7D0MX5KN" localSheetId="13" hidden="1">#REF!</definedName>
    <definedName name="BExQJEVCKX6KZHNCLYXY7D0MX5KN" localSheetId="14" hidden="1">#REF!</definedName>
    <definedName name="BExQJEVCKX6KZHNCLYXY7D0MX5KN" localSheetId="15" hidden="1">#REF!</definedName>
    <definedName name="BExQJEVCKX6KZHNCLYXY7D0MX5KN" hidden="1">#REF!</definedName>
    <definedName name="BExQJJYSDX8B0J1QGF2HL071KKA3" localSheetId="20" hidden="1">#REF!</definedName>
    <definedName name="BExQJJYSDX8B0J1QGF2HL071KKA3" localSheetId="18" hidden="1">#REF!</definedName>
    <definedName name="BExQJJYSDX8B0J1QGF2HL071KKA3" localSheetId="13" hidden="1">#REF!</definedName>
    <definedName name="BExQJJYSDX8B0J1QGF2HL071KKA3" localSheetId="14" hidden="1">#REF!</definedName>
    <definedName name="BExQJJYSDX8B0J1QGF2HL071KKA3" localSheetId="15" hidden="1">#REF!</definedName>
    <definedName name="BExQJJYSDX8B0J1QGF2HL071KKA3" hidden="1">#REF!</definedName>
    <definedName name="BExQK1HV6SQQ7CP8H8IUKI9TYXTD" localSheetId="20" hidden="1">#REF!</definedName>
    <definedName name="BExQK1HV6SQQ7CP8H8IUKI9TYXTD" localSheetId="18" hidden="1">#REF!</definedName>
    <definedName name="BExQK1HV6SQQ7CP8H8IUKI9TYXTD" localSheetId="13" hidden="1">#REF!</definedName>
    <definedName name="BExQK1HV6SQQ7CP8H8IUKI9TYXTD" localSheetId="14" hidden="1">#REF!</definedName>
    <definedName name="BExQK1HV6SQQ7CP8H8IUKI9TYXTD" localSheetId="15" hidden="1">#REF!</definedName>
    <definedName name="BExQK1HV6SQQ7CP8H8IUKI9TYXTD" hidden="1">#REF!</definedName>
    <definedName name="BExQK3LE5CSBW1E4H4KHW548FL2R" localSheetId="20" hidden="1">#REF!</definedName>
    <definedName name="BExQK3LE5CSBW1E4H4KHW548FL2R" localSheetId="18" hidden="1">#REF!</definedName>
    <definedName name="BExQK3LE5CSBW1E4H4KHW548FL2R" localSheetId="13" hidden="1">#REF!</definedName>
    <definedName name="BExQK3LE5CSBW1E4H4KHW548FL2R" localSheetId="14" hidden="1">#REF!</definedName>
    <definedName name="BExQK3LE5CSBW1E4H4KHW548FL2R" localSheetId="15" hidden="1">#REF!</definedName>
    <definedName name="BExQK3LE5CSBW1E4H4KHW548FL2R" hidden="1">#REF!</definedName>
    <definedName name="BExQKG6LD6PLNDGNGO9DJXY865BR" localSheetId="20" hidden="1">#REF!</definedName>
    <definedName name="BExQKG6LD6PLNDGNGO9DJXY865BR" localSheetId="18" hidden="1">#REF!</definedName>
    <definedName name="BExQKG6LD6PLNDGNGO9DJXY865BR" localSheetId="13" hidden="1">#REF!</definedName>
    <definedName name="BExQKG6LD6PLNDGNGO9DJXY865BR" localSheetId="14" hidden="1">#REF!</definedName>
    <definedName name="BExQKG6LD6PLNDGNGO9DJXY865BR" localSheetId="15" hidden="1">#REF!</definedName>
    <definedName name="BExQKG6LD6PLNDGNGO9DJXY865BR" hidden="1">#REF!</definedName>
    <definedName name="BExQKUKG8I4CGS9QYSD0H7NHP4JN" localSheetId="20" hidden="1">#REF!</definedName>
    <definedName name="BExQKUKG8I4CGS9QYSD0H7NHP4JN" localSheetId="18" hidden="1">#REF!</definedName>
    <definedName name="BExQKUKG8I4CGS9QYSD0H7NHP4JN" localSheetId="13" hidden="1">#REF!</definedName>
    <definedName name="BExQKUKG8I4CGS9QYSD0H7NHP4JN" localSheetId="14" hidden="1">#REF!</definedName>
    <definedName name="BExQKUKG8I4CGS9QYSD0H7NHP4JN" localSheetId="15" hidden="1">#REF!</definedName>
    <definedName name="BExQKUKG8I4CGS9QYSD0H7NHP4JN" hidden="1">#REF!</definedName>
    <definedName name="BExQL2NSE8OYZFXQH8A23RMVMFW7" localSheetId="20" hidden="1">#REF!</definedName>
    <definedName name="BExQL2NSE8OYZFXQH8A23RMVMFW7" localSheetId="18" hidden="1">#REF!</definedName>
    <definedName name="BExQL2NSE8OYZFXQH8A23RMVMFW7" localSheetId="13" hidden="1">#REF!</definedName>
    <definedName name="BExQL2NSE8OYZFXQH8A23RMVMFW7" localSheetId="14" hidden="1">#REF!</definedName>
    <definedName name="BExQL2NSE8OYZFXQH8A23RMVMFW7" localSheetId="15" hidden="1">#REF!</definedName>
    <definedName name="BExQL2NSE8OYZFXQH8A23RMVMFW7" hidden="1">#REF!</definedName>
    <definedName name="BExQL4GJ3LZJL6JDEHT7UDXW90TV" localSheetId="20" hidden="1">#REF!</definedName>
    <definedName name="BExQL4GJ3LZJL6JDEHT7UDXW90TV" localSheetId="18" hidden="1">#REF!</definedName>
    <definedName name="BExQL4GJ3LZJL6JDEHT7UDXW90TV" localSheetId="13" hidden="1">#REF!</definedName>
    <definedName name="BExQL4GJ3LZJL6JDEHT7UDXW90TV" localSheetId="14" hidden="1">#REF!</definedName>
    <definedName name="BExQL4GJ3LZJL6JDEHT7UDXW90TV" localSheetId="15" hidden="1">#REF!</definedName>
    <definedName name="BExQL4GJ3LZJL6JDEHT7UDXW90TV" hidden="1">#REF!</definedName>
    <definedName name="BExQLE1TOW3A287TQB0AVWENT8O1" localSheetId="20" hidden="1">#REF!</definedName>
    <definedName name="BExQLE1TOW3A287TQB0AVWENT8O1" localSheetId="18" hidden="1">#REF!</definedName>
    <definedName name="BExQLE1TOW3A287TQB0AVWENT8O1" localSheetId="13" hidden="1">#REF!</definedName>
    <definedName name="BExQLE1TOW3A287TQB0AVWENT8O1" localSheetId="14" hidden="1">#REF!</definedName>
    <definedName name="BExQLE1TOW3A287TQB0AVWENT8O1" localSheetId="15" hidden="1">#REF!</definedName>
    <definedName name="BExQLE1TOW3A287TQB0AVWENT8O1" hidden="1">#REF!</definedName>
    <definedName name="BExRYOYB4A3E5F6MTROY69LR0PMG" localSheetId="20" hidden="1">#REF!</definedName>
    <definedName name="BExRYOYB4A3E5F6MTROY69LR0PMG" localSheetId="18" hidden="1">#REF!</definedName>
    <definedName name="BExRYOYB4A3E5F6MTROY69LR0PMG" localSheetId="13" hidden="1">#REF!</definedName>
    <definedName name="BExRYOYB4A3E5F6MTROY69LR0PMG" localSheetId="14" hidden="1">#REF!</definedName>
    <definedName name="BExRYOYB4A3E5F6MTROY69LR0PMG" localSheetId="15" hidden="1">#REF!</definedName>
    <definedName name="BExRYOYB4A3E5F6MTROY69LR0PMG" hidden="1">#REF!</definedName>
    <definedName name="BExRYZLA9EW71H4SXQR525S72LLP" localSheetId="20" hidden="1">#REF!</definedName>
    <definedName name="BExRYZLA9EW71H4SXQR525S72LLP" localSheetId="18" hidden="1">#REF!</definedName>
    <definedName name="BExRYZLA9EW71H4SXQR525S72LLP" localSheetId="13" hidden="1">#REF!</definedName>
    <definedName name="BExRYZLA9EW71H4SXQR525S72LLP" localSheetId="14" hidden="1">#REF!</definedName>
    <definedName name="BExRYZLA9EW71H4SXQR525S72LLP" localSheetId="15" hidden="1">#REF!</definedName>
    <definedName name="BExRYZLA9EW71H4SXQR525S72LLP" hidden="1">#REF!</definedName>
    <definedName name="BExRZ66M8G9FQ0VFP077QSZBSOA5" localSheetId="20" hidden="1">#REF!</definedName>
    <definedName name="BExRZ66M8G9FQ0VFP077QSZBSOA5" localSheetId="18" hidden="1">#REF!</definedName>
    <definedName name="BExRZ66M8G9FQ0VFP077QSZBSOA5" localSheetId="13" hidden="1">#REF!</definedName>
    <definedName name="BExRZ66M8G9FQ0VFP077QSZBSOA5" localSheetId="14" hidden="1">#REF!</definedName>
    <definedName name="BExRZ66M8G9FQ0VFP077QSZBSOA5" localSheetId="15" hidden="1">#REF!</definedName>
    <definedName name="BExRZ66M8G9FQ0VFP077QSZBSOA5" hidden="1">#REF!</definedName>
    <definedName name="BExRZ8FMQQL46I8AQWU17LRNZD5T" localSheetId="20" hidden="1">#REF!</definedName>
    <definedName name="BExRZ8FMQQL46I8AQWU17LRNZD5T" localSheetId="18" hidden="1">#REF!</definedName>
    <definedName name="BExRZ8FMQQL46I8AQWU17LRNZD5T" localSheetId="13" hidden="1">#REF!</definedName>
    <definedName name="BExRZ8FMQQL46I8AQWU17LRNZD5T" localSheetId="14" hidden="1">#REF!</definedName>
    <definedName name="BExRZ8FMQQL46I8AQWU17LRNZD5T" localSheetId="15" hidden="1">#REF!</definedName>
    <definedName name="BExRZ8FMQQL46I8AQWU17LRNZD5T" hidden="1">#REF!</definedName>
    <definedName name="BExRZIRRIXRUMZ5GOO95S7460BMP" localSheetId="20" hidden="1">#REF!</definedName>
    <definedName name="BExRZIRRIXRUMZ5GOO95S7460BMP" localSheetId="18" hidden="1">#REF!</definedName>
    <definedName name="BExRZIRRIXRUMZ5GOO95S7460BMP" localSheetId="13" hidden="1">#REF!</definedName>
    <definedName name="BExRZIRRIXRUMZ5GOO95S7460BMP" localSheetId="14" hidden="1">#REF!</definedName>
    <definedName name="BExRZIRRIXRUMZ5GOO95S7460BMP" localSheetId="15" hidden="1">#REF!</definedName>
    <definedName name="BExRZIRRIXRUMZ5GOO95S7460BMP" hidden="1">#REF!</definedName>
    <definedName name="BExRZJTNBKKPK7SB4LA31O3OH6PO" localSheetId="20" hidden="1">#REF!</definedName>
    <definedName name="BExRZJTNBKKPK7SB4LA31O3OH6PO" localSheetId="18" hidden="1">#REF!</definedName>
    <definedName name="BExRZJTNBKKPK7SB4LA31O3OH6PO" localSheetId="13" hidden="1">#REF!</definedName>
    <definedName name="BExRZJTNBKKPK7SB4LA31O3OH6PO" localSheetId="14" hidden="1">#REF!</definedName>
    <definedName name="BExRZJTNBKKPK7SB4LA31O3OH6PO" localSheetId="15" hidden="1">#REF!</definedName>
    <definedName name="BExRZJTNBKKPK7SB4LA31O3OH6PO" hidden="1">#REF!</definedName>
    <definedName name="BExRZK9RAHMM0ZLTNSK7A4LDC42D" localSheetId="20" hidden="1">#REF!</definedName>
    <definedName name="BExRZK9RAHMM0ZLTNSK7A4LDC42D" localSheetId="18" hidden="1">#REF!</definedName>
    <definedName name="BExRZK9RAHMM0ZLTNSK7A4LDC42D" localSheetId="13" hidden="1">#REF!</definedName>
    <definedName name="BExRZK9RAHMM0ZLTNSK7A4LDC42D" localSheetId="14" hidden="1">#REF!</definedName>
    <definedName name="BExRZK9RAHMM0ZLTNSK7A4LDC42D" localSheetId="15" hidden="1">#REF!</definedName>
    <definedName name="BExRZK9RAHMM0ZLTNSK7A4LDC42D" hidden="1">#REF!</definedName>
    <definedName name="BExRZNF461H0WDF36L3U0UQSJGZB" localSheetId="20" hidden="1">#REF!</definedName>
    <definedName name="BExRZNF461H0WDF36L3U0UQSJGZB" localSheetId="18" hidden="1">#REF!</definedName>
    <definedName name="BExRZNF461H0WDF36L3U0UQSJGZB" localSheetId="13" hidden="1">#REF!</definedName>
    <definedName name="BExRZNF461H0WDF36L3U0UQSJGZB" localSheetId="14" hidden="1">#REF!</definedName>
    <definedName name="BExRZNF461H0WDF36L3U0UQSJGZB" localSheetId="15" hidden="1">#REF!</definedName>
    <definedName name="BExRZNF461H0WDF36L3U0UQSJGZB" hidden="1">#REF!</definedName>
    <definedName name="BExRZOGSR69INI6GAEPHDWSNK5Q4" localSheetId="20" hidden="1">#REF!</definedName>
    <definedName name="BExRZOGSR69INI6GAEPHDWSNK5Q4" localSheetId="18" hidden="1">#REF!</definedName>
    <definedName name="BExRZOGSR69INI6GAEPHDWSNK5Q4" localSheetId="13" hidden="1">#REF!</definedName>
    <definedName name="BExRZOGSR69INI6GAEPHDWSNK5Q4" localSheetId="14" hidden="1">#REF!</definedName>
    <definedName name="BExRZOGSR69INI6GAEPHDWSNK5Q4" localSheetId="15" hidden="1">#REF!</definedName>
    <definedName name="BExRZOGSR69INI6GAEPHDWSNK5Q4" hidden="1">#REF!</definedName>
    <definedName name="BExS0ASQBKRTPDWFK0KUDFOS9LE5" localSheetId="20" hidden="1">#REF!</definedName>
    <definedName name="BExS0ASQBKRTPDWFK0KUDFOS9LE5" localSheetId="18" hidden="1">#REF!</definedName>
    <definedName name="BExS0ASQBKRTPDWFK0KUDFOS9LE5" localSheetId="13" hidden="1">#REF!</definedName>
    <definedName name="BExS0ASQBKRTPDWFK0KUDFOS9LE5" localSheetId="14" hidden="1">#REF!</definedName>
    <definedName name="BExS0ASQBKRTPDWFK0KUDFOS9LE5" localSheetId="15" hidden="1">#REF!</definedName>
    <definedName name="BExS0ASQBKRTPDWFK0KUDFOS9LE5" hidden="1">#REF!</definedName>
    <definedName name="BExS0GHQUF6YT0RU3TKDEO8CSJYB" localSheetId="20" hidden="1">#REF!</definedName>
    <definedName name="BExS0GHQUF6YT0RU3TKDEO8CSJYB" localSheetId="18" hidden="1">#REF!</definedName>
    <definedName name="BExS0GHQUF6YT0RU3TKDEO8CSJYB" localSheetId="13" hidden="1">#REF!</definedName>
    <definedName name="BExS0GHQUF6YT0RU3TKDEO8CSJYB" localSheetId="14" hidden="1">#REF!</definedName>
    <definedName name="BExS0GHQUF6YT0RU3TKDEO8CSJYB" localSheetId="15" hidden="1">#REF!</definedName>
    <definedName name="BExS0GHQUF6YT0RU3TKDEO8CSJYB" hidden="1">#REF!</definedName>
    <definedName name="BExS0K8IHC45I78DMZBOJ1P13KQA" localSheetId="20" hidden="1">#REF!</definedName>
    <definedName name="BExS0K8IHC45I78DMZBOJ1P13KQA" localSheetId="18" hidden="1">#REF!</definedName>
    <definedName name="BExS0K8IHC45I78DMZBOJ1P13KQA" localSheetId="13" hidden="1">#REF!</definedName>
    <definedName name="BExS0K8IHC45I78DMZBOJ1P13KQA" localSheetId="14" hidden="1">#REF!</definedName>
    <definedName name="BExS0K8IHC45I78DMZBOJ1P13KQA" localSheetId="15" hidden="1">#REF!</definedName>
    <definedName name="BExS0K8IHC45I78DMZBOJ1P13KQA" hidden="1">#REF!</definedName>
    <definedName name="BExS0L4WP69XXUFHED98XIEPB593" localSheetId="20" hidden="1">#REF!</definedName>
    <definedName name="BExS0L4WP69XXUFHED98XIEPB593" localSheetId="18" hidden="1">#REF!</definedName>
    <definedName name="BExS0L4WP69XXUFHED98XIEPB593" localSheetId="13" hidden="1">#REF!</definedName>
    <definedName name="BExS0L4WP69XXUFHED98XIEPB593" localSheetId="14" hidden="1">#REF!</definedName>
    <definedName name="BExS0L4WP69XXUFHED98XIEPB593" localSheetId="15" hidden="1">#REF!</definedName>
    <definedName name="BExS0L4WP69XXUFHED98XIEPB593" hidden="1">#REF!</definedName>
    <definedName name="BExS0Z2O2N4AJXFEPN87NU9ZGAHG" localSheetId="20" hidden="1">#REF!</definedName>
    <definedName name="BExS0Z2O2N4AJXFEPN87NU9ZGAHG" localSheetId="18" hidden="1">#REF!</definedName>
    <definedName name="BExS0Z2O2N4AJXFEPN87NU9ZGAHG" localSheetId="13" hidden="1">#REF!</definedName>
    <definedName name="BExS0Z2O2N4AJXFEPN87NU9ZGAHG" localSheetId="14" hidden="1">#REF!</definedName>
    <definedName name="BExS0Z2O2N4AJXFEPN87NU9ZGAHG" localSheetId="15" hidden="1">#REF!</definedName>
    <definedName name="BExS0Z2O2N4AJXFEPN87NU9ZGAHG" hidden="1">#REF!</definedName>
    <definedName name="BExS15IJV0WW662NXQUVT3FGP4ST" localSheetId="20" hidden="1">#REF!</definedName>
    <definedName name="BExS15IJV0WW662NXQUVT3FGP4ST" localSheetId="18" hidden="1">#REF!</definedName>
    <definedName name="BExS15IJV0WW662NXQUVT3FGP4ST" localSheetId="13" hidden="1">#REF!</definedName>
    <definedName name="BExS15IJV0WW662NXQUVT3FGP4ST" localSheetId="14" hidden="1">#REF!</definedName>
    <definedName name="BExS15IJV0WW662NXQUVT3FGP4ST" localSheetId="15" hidden="1">#REF!</definedName>
    <definedName name="BExS15IJV0WW662NXQUVT3FGP4ST" hidden="1">#REF!</definedName>
    <definedName name="BExS18T8TBNEPF4AU1VJ268XLF3L" localSheetId="20" hidden="1">#REF!</definedName>
    <definedName name="BExS18T8TBNEPF4AU1VJ268XLF3L" localSheetId="18" hidden="1">#REF!</definedName>
    <definedName name="BExS18T8TBNEPF4AU1VJ268XLF3L" localSheetId="13" hidden="1">#REF!</definedName>
    <definedName name="BExS18T8TBNEPF4AU1VJ268XLF3L" localSheetId="14" hidden="1">#REF!</definedName>
    <definedName name="BExS18T8TBNEPF4AU1VJ268XLF3L" localSheetId="15" hidden="1">#REF!</definedName>
    <definedName name="BExS18T8TBNEPF4AU1VJ268XLF3L" hidden="1">#REF!</definedName>
    <definedName name="BExS194110MR25BYJI3CJ2EGZ8XT" localSheetId="20" hidden="1">#REF!</definedName>
    <definedName name="BExS194110MR25BYJI3CJ2EGZ8XT" localSheetId="18" hidden="1">#REF!</definedName>
    <definedName name="BExS194110MR25BYJI3CJ2EGZ8XT" localSheetId="13" hidden="1">#REF!</definedName>
    <definedName name="BExS194110MR25BYJI3CJ2EGZ8XT" localSheetId="14" hidden="1">#REF!</definedName>
    <definedName name="BExS194110MR25BYJI3CJ2EGZ8XT" localSheetId="15" hidden="1">#REF!</definedName>
    <definedName name="BExS194110MR25BYJI3CJ2EGZ8XT" hidden="1">#REF!</definedName>
    <definedName name="BExS1BNVGNSGD4EP90QL8WXYWZ66" localSheetId="20" hidden="1">#REF!</definedName>
    <definedName name="BExS1BNVGNSGD4EP90QL8WXYWZ66" localSheetId="18" hidden="1">#REF!</definedName>
    <definedName name="BExS1BNVGNSGD4EP90QL8WXYWZ66" localSheetId="13" hidden="1">#REF!</definedName>
    <definedName name="BExS1BNVGNSGD4EP90QL8WXYWZ66" localSheetId="14" hidden="1">#REF!</definedName>
    <definedName name="BExS1BNVGNSGD4EP90QL8WXYWZ66" localSheetId="15" hidden="1">#REF!</definedName>
    <definedName name="BExS1BNVGNSGD4EP90QL8WXYWZ66" hidden="1">#REF!</definedName>
    <definedName name="BExS1UE39N6NCND7MAARSBWXS6HU" localSheetId="20" hidden="1">#REF!</definedName>
    <definedName name="BExS1UE39N6NCND7MAARSBWXS6HU" localSheetId="18" hidden="1">#REF!</definedName>
    <definedName name="BExS1UE39N6NCND7MAARSBWXS6HU" localSheetId="13" hidden="1">#REF!</definedName>
    <definedName name="BExS1UE39N6NCND7MAARSBWXS6HU" localSheetId="14" hidden="1">#REF!</definedName>
    <definedName name="BExS1UE39N6NCND7MAARSBWXS6HU" localSheetId="15" hidden="1">#REF!</definedName>
    <definedName name="BExS1UE39N6NCND7MAARSBWXS6HU" hidden="1">#REF!</definedName>
    <definedName name="BExS226HTWL5WVC76MP5A1IBI8WD" localSheetId="20" hidden="1">#REF!</definedName>
    <definedName name="BExS226HTWL5WVC76MP5A1IBI8WD" localSheetId="18" hidden="1">#REF!</definedName>
    <definedName name="BExS226HTWL5WVC76MP5A1IBI8WD" localSheetId="13" hidden="1">#REF!</definedName>
    <definedName name="BExS226HTWL5WVC76MP5A1IBI8WD" localSheetId="14" hidden="1">#REF!</definedName>
    <definedName name="BExS226HTWL5WVC76MP5A1IBI8WD" localSheetId="15" hidden="1">#REF!</definedName>
    <definedName name="BExS226HTWL5WVC76MP5A1IBI8WD" hidden="1">#REF!</definedName>
    <definedName name="BExS26OI2QNNAH2WMDD95Z400048" localSheetId="20" hidden="1">#REF!</definedName>
    <definedName name="BExS26OI2QNNAH2WMDD95Z400048" localSheetId="18" hidden="1">#REF!</definedName>
    <definedName name="BExS26OI2QNNAH2WMDD95Z400048" localSheetId="13" hidden="1">#REF!</definedName>
    <definedName name="BExS26OI2QNNAH2WMDD95Z400048" localSheetId="14" hidden="1">#REF!</definedName>
    <definedName name="BExS26OI2QNNAH2WMDD95Z400048" localSheetId="15" hidden="1">#REF!</definedName>
    <definedName name="BExS26OI2QNNAH2WMDD95Z400048" hidden="1">#REF!</definedName>
    <definedName name="BExS2D4EI622QRKZKVDPRE66M4XA" localSheetId="20" hidden="1">#REF!</definedName>
    <definedName name="BExS2D4EI622QRKZKVDPRE66M4XA" localSheetId="18" hidden="1">#REF!</definedName>
    <definedName name="BExS2D4EI622QRKZKVDPRE66M4XA" localSheetId="13" hidden="1">#REF!</definedName>
    <definedName name="BExS2D4EI622QRKZKVDPRE66M4XA" localSheetId="14" hidden="1">#REF!</definedName>
    <definedName name="BExS2D4EI622QRKZKVDPRE66M4XA" localSheetId="15" hidden="1">#REF!</definedName>
    <definedName name="BExS2D4EI622QRKZKVDPRE66M4XA" hidden="1">#REF!</definedName>
    <definedName name="BExS2DF6B4ZUF3VZLI4G6LJ3BF38" localSheetId="20" hidden="1">#REF!</definedName>
    <definedName name="BExS2DF6B4ZUF3VZLI4G6LJ3BF38" localSheetId="18" hidden="1">#REF!</definedName>
    <definedName name="BExS2DF6B4ZUF3VZLI4G6LJ3BF38" localSheetId="13" hidden="1">#REF!</definedName>
    <definedName name="BExS2DF6B4ZUF3VZLI4G6LJ3BF38" localSheetId="14" hidden="1">#REF!</definedName>
    <definedName name="BExS2DF6B4ZUF3VZLI4G6LJ3BF38" localSheetId="15" hidden="1">#REF!</definedName>
    <definedName name="BExS2DF6B4ZUF3VZLI4G6LJ3BF38" hidden="1">#REF!</definedName>
    <definedName name="BExS2GKEA6VM3PDWKD7XI0KRUHTW" localSheetId="20" hidden="1">#REF!</definedName>
    <definedName name="BExS2GKEA6VM3PDWKD7XI0KRUHTW" localSheetId="18" hidden="1">#REF!</definedName>
    <definedName name="BExS2GKEA6VM3PDWKD7XI0KRUHTW" localSheetId="13" hidden="1">#REF!</definedName>
    <definedName name="BExS2GKEA6VM3PDWKD7XI0KRUHTW" localSheetId="14" hidden="1">#REF!</definedName>
    <definedName name="BExS2GKEA6VM3PDWKD7XI0KRUHTW" localSheetId="15" hidden="1">#REF!</definedName>
    <definedName name="BExS2GKEA6VM3PDWKD7XI0KRUHTW" hidden="1">#REF!</definedName>
    <definedName name="BExS2I2HVU314TXI2DYFRY8XV913" localSheetId="20" hidden="1">#REF!</definedName>
    <definedName name="BExS2I2HVU314TXI2DYFRY8XV913" localSheetId="18" hidden="1">#REF!</definedName>
    <definedName name="BExS2I2HVU314TXI2DYFRY8XV913" localSheetId="13" hidden="1">#REF!</definedName>
    <definedName name="BExS2I2HVU314TXI2DYFRY8XV913" localSheetId="14" hidden="1">#REF!</definedName>
    <definedName name="BExS2I2HVU314TXI2DYFRY8XV913" localSheetId="15" hidden="1">#REF!</definedName>
    <definedName name="BExS2I2HVU314TXI2DYFRY8XV913" hidden="1">#REF!</definedName>
    <definedName name="BExS2QB5FS5LYTFYO4BROTWG3OV5" localSheetId="20" hidden="1">#REF!</definedName>
    <definedName name="BExS2QB5FS5LYTFYO4BROTWG3OV5" localSheetId="18" hidden="1">#REF!</definedName>
    <definedName name="BExS2QB5FS5LYTFYO4BROTWG3OV5" localSheetId="13" hidden="1">#REF!</definedName>
    <definedName name="BExS2QB5FS5LYTFYO4BROTWG3OV5" localSheetId="14" hidden="1">#REF!</definedName>
    <definedName name="BExS2QB5FS5LYTFYO4BROTWG3OV5" localSheetId="15" hidden="1">#REF!</definedName>
    <definedName name="BExS2QB5FS5LYTFYO4BROTWG3OV5" hidden="1">#REF!</definedName>
    <definedName name="BExS2TLU1HONYV6S3ZD9T12D7CIG" localSheetId="20" hidden="1">#REF!</definedName>
    <definedName name="BExS2TLU1HONYV6S3ZD9T12D7CIG" localSheetId="18" hidden="1">#REF!</definedName>
    <definedName name="BExS2TLU1HONYV6S3ZD9T12D7CIG" localSheetId="13" hidden="1">#REF!</definedName>
    <definedName name="BExS2TLU1HONYV6S3ZD9T12D7CIG" localSheetId="14" hidden="1">#REF!</definedName>
    <definedName name="BExS2TLU1HONYV6S3ZD9T12D7CIG" localSheetId="15" hidden="1">#REF!</definedName>
    <definedName name="BExS2TLU1HONYV6S3ZD9T12D7CIG" hidden="1">#REF!</definedName>
    <definedName name="BExS2WLQUVBRZJWQTWUU4CYDY4IN" localSheetId="20" hidden="1">#REF!</definedName>
    <definedName name="BExS2WLQUVBRZJWQTWUU4CYDY4IN" localSheetId="18" hidden="1">#REF!</definedName>
    <definedName name="BExS2WLQUVBRZJWQTWUU4CYDY4IN" localSheetId="13" hidden="1">#REF!</definedName>
    <definedName name="BExS2WLQUVBRZJWQTWUU4CYDY4IN" localSheetId="14" hidden="1">#REF!</definedName>
    <definedName name="BExS2WLQUVBRZJWQTWUU4CYDY4IN" localSheetId="15" hidden="1">#REF!</definedName>
    <definedName name="BExS2WLQUVBRZJWQTWUU4CYDY4IN" hidden="1">#REF!</definedName>
    <definedName name="BExS2YJQV4NUX6135T90Z1Y5R26Q" localSheetId="20" hidden="1">#REF!</definedName>
    <definedName name="BExS2YJQV4NUX6135T90Z1Y5R26Q" localSheetId="18" hidden="1">#REF!</definedName>
    <definedName name="BExS2YJQV4NUX6135T90Z1Y5R26Q" localSheetId="13" hidden="1">#REF!</definedName>
    <definedName name="BExS2YJQV4NUX6135T90Z1Y5R26Q" localSheetId="14" hidden="1">#REF!</definedName>
    <definedName name="BExS2YJQV4NUX6135T90Z1Y5R26Q" localSheetId="15" hidden="1">#REF!</definedName>
    <definedName name="BExS2YJQV4NUX6135T90Z1Y5R26Q" hidden="1">#REF!</definedName>
    <definedName name="BExS318UV9I2FXPQQWUKKX00QLPJ" localSheetId="20" hidden="1">#REF!</definedName>
    <definedName name="BExS318UV9I2FXPQQWUKKX00QLPJ" localSheetId="18" hidden="1">#REF!</definedName>
    <definedName name="BExS318UV9I2FXPQQWUKKX00QLPJ" localSheetId="13" hidden="1">#REF!</definedName>
    <definedName name="BExS318UV9I2FXPQQWUKKX00QLPJ" localSheetId="14" hidden="1">#REF!</definedName>
    <definedName name="BExS318UV9I2FXPQQWUKKX00QLPJ" localSheetId="15" hidden="1">#REF!</definedName>
    <definedName name="BExS318UV9I2FXPQQWUKKX00QLPJ" hidden="1">#REF!</definedName>
    <definedName name="BExS3LBS0SMTHALVM4NRI1BAV1NP" localSheetId="20" hidden="1">#REF!</definedName>
    <definedName name="BExS3LBS0SMTHALVM4NRI1BAV1NP" localSheetId="18" hidden="1">#REF!</definedName>
    <definedName name="BExS3LBS0SMTHALVM4NRI1BAV1NP" localSheetId="13" hidden="1">#REF!</definedName>
    <definedName name="BExS3LBS0SMTHALVM4NRI1BAV1NP" localSheetId="14" hidden="1">#REF!</definedName>
    <definedName name="BExS3LBS0SMTHALVM4NRI1BAV1NP" localSheetId="15" hidden="1">#REF!</definedName>
    <definedName name="BExS3LBS0SMTHALVM4NRI1BAV1NP" hidden="1">#REF!</definedName>
    <definedName name="BExS3MTQ75VBXDGEBURP6YT8RROE" localSheetId="20" hidden="1">#REF!</definedName>
    <definedName name="BExS3MTQ75VBXDGEBURP6YT8RROE" localSheetId="18" hidden="1">#REF!</definedName>
    <definedName name="BExS3MTQ75VBXDGEBURP6YT8RROE" localSheetId="13" hidden="1">#REF!</definedName>
    <definedName name="BExS3MTQ75VBXDGEBURP6YT8RROE" localSheetId="14" hidden="1">#REF!</definedName>
    <definedName name="BExS3MTQ75VBXDGEBURP6YT8RROE" localSheetId="15" hidden="1">#REF!</definedName>
    <definedName name="BExS3MTQ75VBXDGEBURP6YT8RROE" hidden="1">#REF!</definedName>
    <definedName name="BExS3OMGYO0DFN5186UFKEXZ2RX3" localSheetId="20" hidden="1">#REF!</definedName>
    <definedName name="BExS3OMGYO0DFN5186UFKEXZ2RX3" localSheetId="18" hidden="1">#REF!</definedName>
    <definedName name="BExS3OMGYO0DFN5186UFKEXZ2RX3" localSheetId="13" hidden="1">#REF!</definedName>
    <definedName name="BExS3OMGYO0DFN5186UFKEXZ2RX3" localSheetId="14" hidden="1">#REF!</definedName>
    <definedName name="BExS3OMGYO0DFN5186UFKEXZ2RX3" localSheetId="15" hidden="1">#REF!</definedName>
    <definedName name="BExS3OMGYO0DFN5186UFKEXZ2RX3" hidden="1">#REF!</definedName>
    <definedName name="BExS3SDERJ27OER67TIGOVZU13A2" localSheetId="20" hidden="1">#REF!</definedName>
    <definedName name="BExS3SDERJ27OER67TIGOVZU13A2" localSheetId="18" hidden="1">#REF!</definedName>
    <definedName name="BExS3SDERJ27OER67TIGOVZU13A2" localSheetId="13" hidden="1">#REF!</definedName>
    <definedName name="BExS3SDERJ27OER67TIGOVZU13A2" localSheetId="14" hidden="1">#REF!</definedName>
    <definedName name="BExS3SDERJ27OER67TIGOVZU13A2" localSheetId="15" hidden="1">#REF!</definedName>
    <definedName name="BExS3SDERJ27OER67TIGOVZU13A2" hidden="1">#REF!</definedName>
    <definedName name="BExS3STIH9SFG0R6H30P191QZE98" localSheetId="20" hidden="1">#REF!</definedName>
    <definedName name="BExS3STIH9SFG0R6H30P191QZE98" localSheetId="18" hidden="1">#REF!</definedName>
    <definedName name="BExS3STIH9SFG0R6H30P191QZE98" localSheetId="13" hidden="1">#REF!</definedName>
    <definedName name="BExS3STIH9SFG0R6H30P191QZE98" localSheetId="14" hidden="1">#REF!</definedName>
    <definedName name="BExS3STIH9SFG0R6H30P191QZE98" localSheetId="15" hidden="1">#REF!</definedName>
    <definedName name="BExS3STIH9SFG0R6H30P191QZE98" hidden="1">#REF!</definedName>
    <definedName name="BExS46R5WDNU5KL04FKY5LHJUCB8" localSheetId="20" hidden="1">#REF!</definedName>
    <definedName name="BExS46R5WDNU5KL04FKY5LHJUCB8" localSheetId="18" hidden="1">#REF!</definedName>
    <definedName name="BExS46R5WDNU5KL04FKY5LHJUCB8" localSheetId="13" hidden="1">#REF!</definedName>
    <definedName name="BExS46R5WDNU5KL04FKY5LHJUCB8" localSheetId="14" hidden="1">#REF!</definedName>
    <definedName name="BExS46R5WDNU5KL04FKY5LHJUCB8" localSheetId="15" hidden="1">#REF!</definedName>
    <definedName name="BExS46R5WDNU5KL04FKY5LHJUCB8" hidden="1">#REF!</definedName>
    <definedName name="BExS4ASWKM93XA275AXHYP8AG6SU" localSheetId="20" hidden="1">#REF!</definedName>
    <definedName name="BExS4ASWKM93XA275AXHYP8AG6SU" localSheetId="18" hidden="1">#REF!</definedName>
    <definedName name="BExS4ASWKM93XA275AXHYP8AG6SU" localSheetId="13" hidden="1">#REF!</definedName>
    <definedName name="BExS4ASWKM93XA275AXHYP8AG6SU" localSheetId="14" hidden="1">#REF!</definedName>
    <definedName name="BExS4ASWKM93XA275AXHYP8AG6SU" localSheetId="15" hidden="1">#REF!</definedName>
    <definedName name="BExS4ASWKM93XA275AXHYP8AG6SU" hidden="1">#REF!</definedName>
    <definedName name="BExS4IANBC4RO7HIK0MZZ2RPQU78" localSheetId="20" hidden="1">#REF!</definedName>
    <definedName name="BExS4IANBC4RO7HIK0MZZ2RPQU78" localSheetId="18" hidden="1">#REF!</definedName>
    <definedName name="BExS4IANBC4RO7HIK0MZZ2RPQU78" localSheetId="13" hidden="1">#REF!</definedName>
    <definedName name="BExS4IANBC4RO7HIK0MZZ2RPQU78" localSheetId="14" hidden="1">#REF!</definedName>
    <definedName name="BExS4IANBC4RO7HIK0MZZ2RPQU78" localSheetId="15" hidden="1">#REF!</definedName>
    <definedName name="BExS4IANBC4RO7HIK0MZZ2RPQU78" hidden="1">#REF!</definedName>
    <definedName name="BExS4JN3Y6SVBKILQK0R9HS45Y52" localSheetId="20" hidden="1">#REF!</definedName>
    <definedName name="BExS4JN3Y6SVBKILQK0R9HS45Y52" localSheetId="18" hidden="1">#REF!</definedName>
    <definedName name="BExS4JN3Y6SVBKILQK0R9HS45Y52" localSheetId="13" hidden="1">#REF!</definedName>
    <definedName name="BExS4JN3Y6SVBKILQK0R9HS45Y52" localSheetId="14" hidden="1">#REF!</definedName>
    <definedName name="BExS4JN3Y6SVBKILQK0R9HS45Y52" localSheetId="15" hidden="1">#REF!</definedName>
    <definedName name="BExS4JN3Y6SVBKILQK0R9HS45Y52" hidden="1">#REF!</definedName>
    <definedName name="BExS4P6S41O6Z6BED77U3GD9PNH1" localSheetId="20" hidden="1">#REF!</definedName>
    <definedName name="BExS4P6S41O6Z6BED77U3GD9PNH1" localSheetId="18" hidden="1">#REF!</definedName>
    <definedName name="BExS4P6S41O6Z6BED77U3GD9PNH1" localSheetId="13" hidden="1">#REF!</definedName>
    <definedName name="BExS4P6S41O6Z6BED77U3GD9PNH1" localSheetId="14" hidden="1">#REF!</definedName>
    <definedName name="BExS4P6S41O6Z6BED77U3GD9PNH1" localSheetId="15" hidden="1">#REF!</definedName>
    <definedName name="BExS4P6S41O6Z6BED77U3GD9PNH1" hidden="1">#REF!</definedName>
    <definedName name="BExS4PXPURUHFBOKYFJD5J1J2RXC" localSheetId="20" hidden="1">#REF!</definedName>
    <definedName name="BExS4PXPURUHFBOKYFJD5J1J2RXC" localSheetId="18" hidden="1">#REF!</definedName>
    <definedName name="BExS4PXPURUHFBOKYFJD5J1J2RXC" localSheetId="13" hidden="1">#REF!</definedName>
    <definedName name="BExS4PXPURUHFBOKYFJD5J1J2RXC" localSheetId="14" hidden="1">#REF!</definedName>
    <definedName name="BExS4PXPURUHFBOKYFJD5J1J2RXC" localSheetId="15" hidden="1">#REF!</definedName>
    <definedName name="BExS4PXPURUHFBOKYFJD5J1J2RXC" hidden="1">#REF!</definedName>
    <definedName name="BExS4T32HD3YGJ91HTJ2IGVX6V4O" localSheetId="20" hidden="1">#REF!</definedName>
    <definedName name="BExS4T32HD3YGJ91HTJ2IGVX6V4O" localSheetId="18" hidden="1">#REF!</definedName>
    <definedName name="BExS4T32HD3YGJ91HTJ2IGVX6V4O" localSheetId="13" hidden="1">#REF!</definedName>
    <definedName name="BExS4T32HD3YGJ91HTJ2IGVX6V4O" localSheetId="14" hidden="1">#REF!</definedName>
    <definedName name="BExS4T32HD3YGJ91HTJ2IGVX6V4O" localSheetId="15" hidden="1">#REF!</definedName>
    <definedName name="BExS4T32HD3YGJ91HTJ2IGVX6V4O" hidden="1">#REF!</definedName>
    <definedName name="BExS51H0N51UT0FZOPZRCF1GU063" localSheetId="20" hidden="1">#REF!</definedName>
    <definedName name="BExS51H0N51UT0FZOPZRCF1GU063" localSheetId="18" hidden="1">#REF!</definedName>
    <definedName name="BExS51H0N51UT0FZOPZRCF1GU063" localSheetId="13" hidden="1">#REF!</definedName>
    <definedName name="BExS51H0N51UT0FZOPZRCF1GU063" localSheetId="14" hidden="1">#REF!</definedName>
    <definedName name="BExS51H0N51UT0FZOPZRCF1GU063" localSheetId="15" hidden="1">#REF!</definedName>
    <definedName name="BExS51H0N51UT0FZOPZRCF1GU063" hidden="1">#REF!</definedName>
    <definedName name="BExS54X72TJFC41FJK72MLRR2OO7" localSheetId="20" hidden="1">#REF!</definedName>
    <definedName name="BExS54X72TJFC41FJK72MLRR2OO7" localSheetId="18" hidden="1">#REF!</definedName>
    <definedName name="BExS54X72TJFC41FJK72MLRR2OO7" localSheetId="13" hidden="1">#REF!</definedName>
    <definedName name="BExS54X72TJFC41FJK72MLRR2OO7" localSheetId="14" hidden="1">#REF!</definedName>
    <definedName name="BExS54X72TJFC41FJK72MLRR2OO7" localSheetId="15" hidden="1">#REF!</definedName>
    <definedName name="BExS54X72TJFC41FJK72MLRR2OO7" hidden="1">#REF!</definedName>
    <definedName name="BExS59F0PA1V2ZC7S5TN6IT41SXP" localSheetId="20" hidden="1">#REF!</definedName>
    <definedName name="BExS59F0PA1V2ZC7S5TN6IT41SXP" localSheetId="18" hidden="1">#REF!</definedName>
    <definedName name="BExS59F0PA1V2ZC7S5TN6IT41SXP" localSheetId="13" hidden="1">#REF!</definedName>
    <definedName name="BExS59F0PA1V2ZC7S5TN6IT41SXP" localSheetId="14" hidden="1">#REF!</definedName>
    <definedName name="BExS59F0PA1V2ZC7S5TN6IT41SXP" localSheetId="15" hidden="1">#REF!</definedName>
    <definedName name="BExS59F0PA1V2ZC7S5TN6IT41SXP" hidden="1">#REF!</definedName>
    <definedName name="BExS5L3TGB8JVW9ROYWTKYTUPW27" localSheetId="20" hidden="1">#REF!</definedName>
    <definedName name="BExS5L3TGB8JVW9ROYWTKYTUPW27" localSheetId="18" hidden="1">#REF!</definedName>
    <definedName name="BExS5L3TGB8JVW9ROYWTKYTUPW27" localSheetId="13" hidden="1">#REF!</definedName>
    <definedName name="BExS5L3TGB8JVW9ROYWTKYTUPW27" localSheetId="14" hidden="1">#REF!</definedName>
    <definedName name="BExS5L3TGB8JVW9ROYWTKYTUPW27" localSheetId="15" hidden="1">#REF!</definedName>
    <definedName name="BExS5L3TGB8JVW9ROYWTKYTUPW27" hidden="1">#REF!</definedName>
    <definedName name="BExS6GKQ96EHVLYWNJDWXZXUZW90" localSheetId="20" hidden="1">#REF!</definedName>
    <definedName name="BExS6GKQ96EHVLYWNJDWXZXUZW90" localSheetId="18" hidden="1">#REF!</definedName>
    <definedName name="BExS6GKQ96EHVLYWNJDWXZXUZW90" localSheetId="13" hidden="1">#REF!</definedName>
    <definedName name="BExS6GKQ96EHVLYWNJDWXZXUZW90" localSheetId="14" hidden="1">#REF!</definedName>
    <definedName name="BExS6GKQ96EHVLYWNJDWXZXUZW90" localSheetId="15" hidden="1">#REF!</definedName>
    <definedName name="BExS6GKQ96EHVLYWNJDWXZXUZW90" hidden="1">#REF!</definedName>
    <definedName name="BExS6ITKSZFRR01YD5B0F676SYN7" localSheetId="20" hidden="1">#REF!</definedName>
    <definedName name="BExS6ITKSZFRR01YD5B0F676SYN7" localSheetId="18" hidden="1">#REF!</definedName>
    <definedName name="BExS6ITKSZFRR01YD5B0F676SYN7" localSheetId="13" hidden="1">#REF!</definedName>
    <definedName name="BExS6ITKSZFRR01YD5B0F676SYN7" localSheetId="14" hidden="1">#REF!</definedName>
    <definedName name="BExS6ITKSZFRR01YD5B0F676SYN7" localSheetId="15" hidden="1">#REF!</definedName>
    <definedName name="BExS6ITKSZFRR01YD5B0F676SYN7" hidden="1">#REF!</definedName>
    <definedName name="BExS6N0LI574IAC89EFW6CLTCQ33" localSheetId="20" hidden="1">#REF!</definedName>
    <definedName name="BExS6N0LI574IAC89EFW6CLTCQ33" localSheetId="18" hidden="1">#REF!</definedName>
    <definedName name="BExS6N0LI574IAC89EFW6CLTCQ33" localSheetId="13" hidden="1">#REF!</definedName>
    <definedName name="BExS6N0LI574IAC89EFW6CLTCQ33" localSheetId="14" hidden="1">#REF!</definedName>
    <definedName name="BExS6N0LI574IAC89EFW6CLTCQ33" localSheetId="15" hidden="1">#REF!</definedName>
    <definedName name="BExS6N0LI574IAC89EFW6CLTCQ33" hidden="1">#REF!</definedName>
    <definedName name="BExS6N0NEF7XCTT5R600QZ71A44O" localSheetId="20" hidden="1">#REF!</definedName>
    <definedName name="BExS6N0NEF7XCTT5R600QZ71A44O" localSheetId="18" hidden="1">#REF!</definedName>
    <definedName name="BExS6N0NEF7XCTT5R600QZ71A44O" localSheetId="13" hidden="1">#REF!</definedName>
    <definedName name="BExS6N0NEF7XCTT5R600QZ71A44O" localSheetId="14" hidden="1">#REF!</definedName>
    <definedName name="BExS6N0NEF7XCTT5R600QZ71A44O" localSheetId="15" hidden="1">#REF!</definedName>
    <definedName name="BExS6N0NEF7XCTT5R600QZ71A44O" hidden="1">#REF!</definedName>
    <definedName name="BExS6WRDBF3ST86ZOBBUL3GTCR11" localSheetId="20" hidden="1">#REF!</definedName>
    <definedName name="BExS6WRDBF3ST86ZOBBUL3GTCR11" localSheetId="18" hidden="1">#REF!</definedName>
    <definedName name="BExS6WRDBF3ST86ZOBBUL3GTCR11" localSheetId="13" hidden="1">#REF!</definedName>
    <definedName name="BExS6WRDBF3ST86ZOBBUL3GTCR11" localSheetId="14" hidden="1">#REF!</definedName>
    <definedName name="BExS6WRDBF3ST86ZOBBUL3GTCR11" localSheetId="15" hidden="1">#REF!</definedName>
    <definedName name="BExS6WRDBF3ST86ZOBBUL3GTCR11" hidden="1">#REF!</definedName>
    <definedName name="BExS6XNRKR0C3MTA0LV5B60UB908" localSheetId="20" hidden="1">#REF!</definedName>
    <definedName name="BExS6XNRKR0C3MTA0LV5B60UB908" localSheetId="18" hidden="1">#REF!</definedName>
    <definedName name="BExS6XNRKR0C3MTA0LV5B60UB908" localSheetId="13" hidden="1">#REF!</definedName>
    <definedName name="BExS6XNRKR0C3MTA0LV5B60UB908" localSheetId="14" hidden="1">#REF!</definedName>
    <definedName name="BExS6XNRKR0C3MTA0LV5B60UB908" localSheetId="15" hidden="1">#REF!</definedName>
    <definedName name="BExS6XNRKR0C3MTA0LV5B60UB908" hidden="1">#REF!</definedName>
    <definedName name="BExS73NELZEK2MDOLXO2Q7H3EG71" localSheetId="20" hidden="1">#REF!</definedName>
    <definedName name="BExS73NELZEK2MDOLXO2Q7H3EG71" localSheetId="18" hidden="1">#REF!</definedName>
    <definedName name="BExS73NELZEK2MDOLXO2Q7H3EG71" localSheetId="13" hidden="1">#REF!</definedName>
    <definedName name="BExS73NELZEK2MDOLXO2Q7H3EG71" localSheetId="14" hidden="1">#REF!</definedName>
    <definedName name="BExS73NELZEK2MDOLXO2Q7H3EG71" localSheetId="15" hidden="1">#REF!</definedName>
    <definedName name="BExS73NELZEK2MDOLXO2Q7H3EG71" hidden="1">#REF!</definedName>
    <definedName name="BExS7DJF6AXTWAJD7K4ZCD7L6BHV" localSheetId="20" hidden="1">#REF!</definedName>
    <definedName name="BExS7DJF6AXTWAJD7K4ZCD7L6BHV" localSheetId="18" hidden="1">#REF!</definedName>
    <definedName name="BExS7DJF6AXTWAJD7K4ZCD7L6BHV" localSheetId="13" hidden="1">#REF!</definedName>
    <definedName name="BExS7DJF6AXTWAJD7K4ZCD7L6BHV" localSheetId="14" hidden="1">#REF!</definedName>
    <definedName name="BExS7DJF6AXTWAJD7K4ZCD7L6BHV" localSheetId="15" hidden="1">#REF!</definedName>
    <definedName name="BExS7DJF6AXTWAJD7K4ZCD7L6BHV" hidden="1">#REF!</definedName>
    <definedName name="BExS7GOTHHOK287MX2RC853NWQAL" localSheetId="20" hidden="1">#REF!</definedName>
    <definedName name="BExS7GOTHHOK287MX2RC853NWQAL" localSheetId="18" hidden="1">#REF!</definedName>
    <definedName name="BExS7GOTHHOK287MX2RC853NWQAL" localSheetId="13" hidden="1">#REF!</definedName>
    <definedName name="BExS7GOTHHOK287MX2RC853NWQAL" localSheetId="14" hidden="1">#REF!</definedName>
    <definedName name="BExS7GOTHHOK287MX2RC853NWQAL" localSheetId="15" hidden="1">#REF!</definedName>
    <definedName name="BExS7GOTHHOK287MX2RC853NWQAL" hidden="1">#REF!</definedName>
    <definedName name="BExS7TKQYLRZGM93UY3ZJZJBQNFJ" localSheetId="20" hidden="1">#REF!</definedName>
    <definedName name="BExS7TKQYLRZGM93UY3ZJZJBQNFJ" localSheetId="18" hidden="1">#REF!</definedName>
    <definedName name="BExS7TKQYLRZGM93UY3ZJZJBQNFJ" localSheetId="13" hidden="1">#REF!</definedName>
    <definedName name="BExS7TKQYLRZGM93UY3ZJZJBQNFJ" localSheetId="14" hidden="1">#REF!</definedName>
    <definedName name="BExS7TKQYLRZGM93UY3ZJZJBQNFJ" localSheetId="15" hidden="1">#REF!</definedName>
    <definedName name="BExS7TKQYLRZGM93UY3ZJZJBQNFJ" hidden="1">#REF!</definedName>
    <definedName name="BExS7Y2LNGVHSIBKC7C3R6X4LDR6" localSheetId="20" hidden="1">#REF!</definedName>
    <definedName name="BExS7Y2LNGVHSIBKC7C3R6X4LDR6" localSheetId="18" hidden="1">#REF!</definedName>
    <definedName name="BExS7Y2LNGVHSIBKC7C3R6X4LDR6" localSheetId="13" hidden="1">#REF!</definedName>
    <definedName name="BExS7Y2LNGVHSIBKC7C3R6X4LDR6" localSheetId="14" hidden="1">#REF!</definedName>
    <definedName name="BExS7Y2LNGVHSIBKC7C3R6X4LDR6" localSheetId="15" hidden="1">#REF!</definedName>
    <definedName name="BExS7Y2LNGVHSIBKC7C3R6X4LDR6" hidden="1">#REF!</definedName>
    <definedName name="BExS81TE0EY44Y3W2M4Z4MGNP5OM" localSheetId="20" hidden="1">#REF!</definedName>
    <definedName name="BExS81TE0EY44Y3W2M4Z4MGNP5OM" localSheetId="18" hidden="1">#REF!</definedName>
    <definedName name="BExS81TE0EY44Y3W2M4Z4MGNP5OM" localSheetId="13" hidden="1">#REF!</definedName>
    <definedName name="BExS81TE0EY44Y3W2M4Z4MGNP5OM" localSheetId="14" hidden="1">#REF!</definedName>
    <definedName name="BExS81TE0EY44Y3W2M4Z4MGNP5OM" localSheetId="15" hidden="1">#REF!</definedName>
    <definedName name="BExS81TE0EY44Y3W2M4Z4MGNP5OM" hidden="1">#REF!</definedName>
    <definedName name="BExS81YPDZDVJJVS15HV2HDXAC3Y" localSheetId="20" hidden="1">#REF!</definedName>
    <definedName name="BExS81YPDZDVJJVS15HV2HDXAC3Y" localSheetId="18" hidden="1">#REF!</definedName>
    <definedName name="BExS81YPDZDVJJVS15HV2HDXAC3Y" localSheetId="13" hidden="1">#REF!</definedName>
    <definedName name="BExS81YPDZDVJJVS15HV2HDXAC3Y" localSheetId="14" hidden="1">#REF!</definedName>
    <definedName name="BExS81YPDZDVJJVS15HV2HDXAC3Y" localSheetId="15" hidden="1">#REF!</definedName>
    <definedName name="BExS81YPDZDVJJVS15HV2HDXAC3Y" hidden="1">#REF!</definedName>
    <definedName name="BExS82PRVNUTEKQZS56YT2DVF6C2" localSheetId="20" hidden="1">#REF!</definedName>
    <definedName name="BExS82PRVNUTEKQZS56YT2DVF6C2" localSheetId="18" hidden="1">#REF!</definedName>
    <definedName name="BExS82PRVNUTEKQZS56YT2DVF6C2" localSheetId="13" hidden="1">#REF!</definedName>
    <definedName name="BExS82PRVNUTEKQZS56YT2DVF6C2" localSheetId="14" hidden="1">#REF!</definedName>
    <definedName name="BExS82PRVNUTEKQZS56YT2DVF6C2" localSheetId="15" hidden="1">#REF!</definedName>
    <definedName name="BExS82PRVNUTEKQZS56YT2DVF6C2" hidden="1">#REF!</definedName>
    <definedName name="BExS83BCNFAV6DRCB1VTUF96491J" localSheetId="20" hidden="1">#REF!</definedName>
    <definedName name="BExS83BCNFAV6DRCB1VTUF96491J" localSheetId="18" hidden="1">#REF!</definedName>
    <definedName name="BExS83BCNFAV6DRCB1VTUF96491J" localSheetId="13" hidden="1">#REF!</definedName>
    <definedName name="BExS83BCNFAV6DRCB1VTUF96491J" localSheetId="14" hidden="1">#REF!</definedName>
    <definedName name="BExS83BCNFAV6DRCB1VTUF96491J" localSheetId="15" hidden="1">#REF!</definedName>
    <definedName name="BExS83BCNFAV6DRCB1VTUF96491J" hidden="1">#REF!</definedName>
    <definedName name="BExS86GKM9ISCSNZD15BQ5E5L6A5" localSheetId="20" hidden="1">#REF!</definedName>
    <definedName name="BExS86GKM9ISCSNZD15BQ5E5L6A5" localSheetId="18" hidden="1">#REF!</definedName>
    <definedName name="BExS86GKM9ISCSNZD15BQ5E5L6A5" localSheetId="13" hidden="1">#REF!</definedName>
    <definedName name="BExS86GKM9ISCSNZD15BQ5E5L6A5" localSheetId="14" hidden="1">#REF!</definedName>
    <definedName name="BExS86GKM9ISCSNZD15BQ5E5L6A5" localSheetId="15" hidden="1">#REF!</definedName>
    <definedName name="BExS86GKM9ISCSNZD15BQ5E5L6A5" hidden="1">#REF!</definedName>
    <definedName name="BExS89GGRJ55EK546SM31UGE2K8T" localSheetId="20" hidden="1">#REF!</definedName>
    <definedName name="BExS89GGRJ55EK546SM31UGE2K8T" localSheetId="18" hidden="1">#REF!</definedName>
    <definedName name="BExS89GGRJ55EK546SM31UGE2K8T" localSheetId="13" hidden="1">#REF!</definedName>
    <definedName name="BExS89GGRJ55EK546SM31UGE2K8T" localSheetId="14" hidden="1">#REF!</definedName>
    <definedName name="BExS89GGRJ55EK546SM31UGE2K8T" localSheetId="15" hidden="1">#REF!</definedName>
    <definedName name="BExS89GGRJ55EK546SM31UGE2K8T" hidden="1">#REF!</definedName>
    <definedName name="BExS8BPG5A0GR5AO1U951NDGGR0L" localSheetId="20" hidden="1">#REF!</definedName>
    <definedName name="BExS8BPG5A0GR5AO1U951NDGGR0L" localSheetId="18" hidden="1">#REF!</definedName>
    <definedName name="BExS8BPG5A0GR5AO1U951NDGGR0L" localSheetId="13" hidden="1">#REF!</definedName>
    <definedName name="BExS8BPG5A0GR5AO1U951NDGGR0L" localSheetId="14" hidden="1">#REF!</definedName>
    <definedName name="BExS8BPG5A0GR5AO1U951NDGGR0L" localSheetId="15" hidden="1">#REF!</definedName>
    <definedName name="BExS8BPG5A0GR5AO1U951NDGGR0L" hidden="1">#REF!</definedName>
    <definedName name="BExS8CGI0JXFUBD41VFLI0SZSV8F" localSheetId="20" hidden="1">#REF!</definedName>
    <definedName name="BExS8CGI0JXFUBD41VFLI0SZSV8F" localSheetId="18" hidden="1">#REF!</definedName>
    <definedName name="BExS8CGI0JXFUBD41VFLI0SZSV8F" localSheetId="13" hidden="1">#REF!</definedName>
    <definedName name="BExS8CGI0JXFUBD41VFLI0SZSV8F" localSheetId="14" hidden="1">#REF!</definedName>
    <definedName name="BExS8CGI0JXFUBD41VFLI0SZSV8F" localSheetId="15" hidden="1">#REF!</definedName>
    <definedName name="BExS8CGI0JXFUBD41VFLI0SZSV8F" hidden="1">#REF!</definedName>
    <definedName name="BExS8D22FXVQKOEJP01LT0CDI3PS" localSheetId="20" hidden="1">#REF!</definedName>
    <definedName name="BExS8D22FXVQKOEJP01LT0CDI3PS" localSheetId="18" hidden="1">#REF!</definedName>
    <definedName name="BExS8D22FXVQKOEJP01LT0CDI3PS" localSheetId="13" hidden="1">#REF!</definedName>
    <definedName name="BExS8D22FXVQKOEJP01LT0CDI3PS" localSheetId="14" hidden="1">#REF!</definedName>
    <definedName name="BExS8D22FXVQKOEJP01LT0CDI3PS" localSheetId="15" hidden="1">#REF!</definedName>
    <definedName name="BExS8D22FXVQKOEJP01LT0CDI3PS" hidden="1">#REF!</definedName>
    <definedName name="BExS8EEJOZFBUWZDOM3O25AJRUVU" localSheetId="20" hidden="1">#REF!</definedName>
    <definedName name="BExS8EEJOZFBUWZDOM3O25AJRUVU" localSheetId="18" hidden="1">#REF!</definedName>
    <definedName name="BExS8EEJOZFBUWZDOM3O25AJRUVU" localSheetId="13" hidden="1">#REF!</definedName>
    <definedName name="BExS8EEJOZFBUWZDOM3O25AJRUVU" localSheetId="14" hidden="1">#REF!</definedName>
    <definedName name="BExS8EEJOZFBUWZDOM3O25AJRUVU" localSheetId="15" hidden="1">#REF!</definedName>
    <definedName name="BExS8EEJOZFBUWZDOM3O25AJRUVU" hidden="1">#REF!</definedName>
    <definedName name="BExS8GSUS17UY50TEM2AWF36BR9Z" localSheetId="20" hidden="1">#REF!</definedName>
    <definedName name="BExS8GSUS17UY50TEM2AWF36BR9Z" localSheetId="18" hidden="1">#REF!</definedName>
    <definedName name="BExS8GSUS17UY50TEM2AWF36BR9Z" localSheetId="13" hidden="1">#REF!</definedName>
    <definedName name="BExS8GSUS17UY50TEM2AWF36BR9Z" localSheetId="14" hidden="1">#REF!</definedName>
    <definedName name="BExS8GSUS17UY50TEM2AWF36BR9Z" localSheetId="15" hidden="1">#REF!</definedName>
    <definedName name="BExS8GSUS17UY50TEM2AWF36BR9Z" hidden="1">#REF!</definedName>
    <definedName name="BExS8HJRBVG0XI6PWA9KTMJZMQXK" localSheetId="20" hidden="1">#REF!</definedName>
    <definedName name="BExS8HJRBVG0XI6PWA9KTMJZMQXK" localSheetId="18" hidden="1">#REF!</definedName>
    <definedName name="BExS8HJRBVG0XI6PWA9KTMJZMQXK" localSheetId="13" hidden="1">#REF!</definedName>
    <definedName name="BExS8HJRBVG0XI6PWA9KTMJZMQXK" localSheetId="14" hidden="1">#REF!</definedName>
    <definedName name="BExS8HJRBVG0XI6PWA9KTMJZMQXK" localSheetId="15" hidden="1">#REF!</definedName>
    <definedName name="BExS8HJRBVG0XI6PWA9KTMJZMQXK" hidden="1">#REF!</definedName>
    <definedName name="BExS8NE9HUZJH13OXLREOV1BX0OZ" localSheetId="20" hidden="1">#REF!</definedName>
    <definedName name="BExS8NE9HUZJH13OXLREOV1BX0OZ" localSheetId="18" hidden="1">#REF!</definedName>
    <definedName name="BExS8NE9HUZJH13OXLREOV1BX0OZ" localSheetId="13" hidden="1">#REF!</definedName>
    <definedName name="BExS8NE9HUZJH13OXLREOV1BX0OZ" localSheetId="14" hidden="1">#REF!</definedName>
    <definedName name="BExS8NE9HUZJH13OXLREOV1BX0OZ" localSheetId="15" hidden="1">#REF!</definedName>
    <definedName name="BExS8NE9HUZJH13OXLREOV1BX0OZ" hidden="1">#REF!</definedName>
    <definedName name="BExS8R51C8RM2FS6V6IRTYO9GA4A" localSheetId="20" hidden="1">#REF!</definedName>
    <definedName name="BExS8R51C8RM2FS6V6IRTYO9GA4A" localSheetId="18" hidden="1">#REF!</definedName>
    <definedName name="BExS8R51C8RM2FS6V6IRTYO9GA4A" localSheetId="13" hidden="1">#REF!</definedName>
    <definedName name="BExS8R51C8RM2FS6V6IRTYO9GA4A" localSheetId="14" hidden="1">#REF!</definedName>
    <definedName name="BExS8R51C8RM2FS6V6IRTYO9GA4A" localSheetId="15" hidden="1">#REF!</definedName>
    <definedName name="BExS8R51C8RM2FS6V6IRTYO9GA4A" hidden="1">#REF!</definedName>
    <definedName name="BExS8WDX408F60MH1X9B9UZ2H4R7" localSheetId="20" hidden="1">#REF!</definedName>
    <definedName name="BExS8WDX408F60MH1X9B9UZ2H4R7" localSheetId="18" hidden="1">#REF!</definedName>
    <definedName name="BExS8WDX408F60MH1X9B9UZ2H4R7" localSheetId="13" hidden="1">#REF!</definedName>
    <definedName name="BExS8WDX408F60MH1X9B9UZ2H4R7" localSheetId="14" hidden="1">#REF!</definedName>
    <definedName name="BExS8WDX408F60MH1X9B9UZ2H4R7" localSheetId="15" hidden="1">#REF!</definedName>
    <definedName name="BExS8WDX408F60MH1X9B9UZ2H4R7" hidden="1">#REF!</definedName>
    <definedName name="BExS8X4UTVOFE2YEVLO8LTKMSI3A" localSheetId="20" hidden="1">#REF!</definedName>
    <definedName name="BExS8X4UTVOFE2YEVLO8LTKMSI3A" localSheetId="18" hidden="1">#REF!</definedName>
    <definedName name="BExS8X4UTVOFE2YEVLO8LTKMSI3A" localSheetId="13" hidden="1">#REF!</definedName>
    <definedName name="BExS8X4UTVOFE2YEVLO8LTKMSI3A" localSheetId="14" hidden="1">#REF!</definedName>
    <definedName name="BExS8X4UTVOFE2YEVLO8LTKMSI3A" localSheetId="15" hidden="1">#REF!</definedName>
    <definedName name="BExS8X4UTVOFE2YEVLO8LTKMSI3A" hidden="1">#REF!</definedName>
    <definedName name="BExS8Z2W2QEC3MH0BZIYLDFQNUIP" localSheetId="20" hidden="1">#REF!</definedName>
    <definedName name="BExS8Z2W2QEC3MH0BZIYLDFQNUIP" localSheetId="18" hidden="1">#REF!</definedName>
    <definedName name="BExS8Z2W2QEC3MH0BZIYLDFQNUIP" localSheetId="13" hidden="1">#REF!</definedName>
    <definedName name="BExS8Z2W2QEC3MH0BZIYLDFQNUIP" localSheetId="14" hidden="1">#REF!</definedName>
    <definedName name="BExS8Z2W2QEC3MH0BZIYLDFQNUIP" localSheetId="15" hidden="1">#REF!</definedName>
    <definedName name="BExS8Z2W2QEC3MH0BZIYLDFQNUIP" hidden="1">#REF!</definedName>
    <definedName name="BExS92DKGRFFCIA9C0IXDOLO57EP" localSheetId="20" hidden="1">#REF!</definedName>
    <definedName name="BExS92DKGRFFCIA9C0IXDOLO57EP" localSheetId="18" hidden="1">#REF!</definedName>
    <definedName name="BExS92DKGRFFCIA9C0IXDOLO57EP" localSheetId="13" hidden="1">#REF!</definedName>
    <definedName name="BExS92DKGRFFCIA9C0IXDOLO57EP" localSheetId="14" hidden="1">#REF!</definedName>
    <definedName name="BExS92DKGRFFCIA9C0IXDOLO57EP" localSheetId="15" hidden="1">#REF!</definedName>
    <definedName name="BExS92DKGRFFCIA9C0IXDOLO57EP" hidden="1">#REF!</definedName>
    <definedName name="BExS98OB4321YCHLCQ022PXKTT2W" localSheetId="20" hidden="1">#REF!</definedName>
    <definedName name="BExS98OB4321YCHLCQ022PXKTT2W" localSheetId="18" hidden="1">#REF!</definedName>
    <definedName name="BExS98OB4321YCHLCQ022PXKTT2W" localSheetId="13" hidden="1">#REF!</definedName>
    <definedName name="BExS98OB4321YCHLCQ022PXKTT2W" localSheetId="14" hidden="1">#REF!</definedName>
    <definedName name="BExS98OB4321YCHLCQ022PXKTT2W" localSheetId="15" hidden="1">#REF!</definedName>
    <definedName name="BExS98OB4321YCHLCQ022PXKTT2W" hidden="1">#REF!</definedName>
    <definedName name="BExS9C9N8GFISC6HUERJ0EI06GB2" localSheetId="20" hidden="1">#REF!</definedName>
    <definedName name="BExS9C9N8GFISC6HUERJ0EI06GB2" localSheetId="18" hidden="1">#REF!</definedName>
    <definedName name="BExS9C9N8GFISC6HUERJ0EI06GB2" localSheetId="13" hidden="1">#REF!</definedName>
    <definedName name="BExS9C9N8GFISC6HUERJ0EI06GB2" localSheetId="14" hidden="1">#REF!</definedName>
    <definedName name="BExS9C9N8GFISC6HUERJ0EI06GB2" localSheetId="15" hidden="1">#REF!</definedName>
    <definedName name="BExS9C9N8GFISC6HUERJ0EI06GB2" hidden="1">#REF!</definedName>
    <definedName name="BExS9D6619QNINF06KHZHYUAH0S9" localSheetId="20" hidden="1">#REF!</definedName>
    <definedName name="BExS9D6619QNINF06KHZHYUAH0S9" localSheetId="18" hidden="1">#REF!</definedName>
    <definedName name="BExS9D6619QNINF06KHZHYUAH0S9" localSheetId="13" hidden="1">#REF!</definedName>
    <definedName name="BExS9D6619QNINF06KHZHYUAH0S9" localSheetId="14" hidden="1">#REF!</definedName>
    <definedName name="BExS9D6619QNINF06KHZHYUAH0S9" localSheetId="15" hidden="1">#REF!</definedName>
    <definedName name="BExS9D6619QNINF06KHZHYUAH0S9" hidden="1">#REF!</definedName>
    <definedName name="BExS9DX13CACP3J8JDREK30JB1SQ" localSheetId="20" hidden="1">#REF!</definedName>
    <definedName name="BExS9DX13CACP3J8JDREK30JB1SQ" localSheetId="18" hidden="1">#REF!</definedName>
    <definedName name="BExS9DX13CACP3J8JDREK30JB1SQ" localSheetId="13" hidden="1">#REF!</definedName>
    <definedName name="BExS9DX13CACP3J8JDREK30JB1SQ" localSheetId="14" hidden="1">#REF!</definedName>
    <definedName name="BExS9DX13CACP3J8JDREK30JB1SQ" localSheetId="15" hidden="1">#REF!</definedName>
    <definedName name="BExS9DX13CACP3J8JDREK30JB1SQ" hidden="1">#REF!</definedName>
    <definedName name="BExS9FPRS2KRRCS33SE6WFNF5GYL" localSheetId="20" hidden="1">#REF!</definedName>
    <definedName name="BExS9FPRS2KRRCS33SE6WFNF5GYL" localSheetId="18" hidden="1">#REF!</definedName>
    <definedName name="BExS9FPRS2KRRCS33SE6WFNF5GYL" localSheetId="13" hidden="1">#REF!</definedName>
    <definedName name="BExS9FPRS2KRRCS33SE6WFNF5GYL" localSheetId="14" hidden="1">#REF!</definedName>
    <definedName name="BExS9FPRS2KRRCS33SE6WFNF5GYL" localSheetId="15" hidden="1">#REF!</definedName>
    <definedName name="BExS9FPRS2KRRCS33SE6WFNF5GYL" hidden="1">#REF!</definedName>
    <definedName name="BExS9M5VN3VE822UH6TLACVY24CJ" localSheetId="20" hidden="1">#REF!</definedName>
    <definedName name="BExS9M5VN3VE822UH6TLACVY24CJ" localSheetId="18" hidden="1">#REF!</definedName>
    <definedName name="BExS9M5VN3VE822UH6TLACVY24CJ" localSheetId="13" hidden="1">#REF!</definedName>
    <definedName name="BExS9M5VN3VE822UH6TLACVY24CJ" localSheetId="14" hidden="1">#REF!</definedName>
    <definedName name="BExS9M5VN3VE822UH6TLACVY24CJ" localSheetId="15" hidden="1">#REF!</definedName>
    <definedName name="BExS9M5VN3VE822UH6TLACVY24CJ" hidden="1">#REF!</definedName>
    <definedName name="BExS9WI0A6PSEB8N9GPXF2Z7MWHM" localSheetId="20" hidden="1">#REF!</definedName>
    <definedName name="BExS9WI0A6PSEB8N9GPXF2Z7MWHM" localSheetId="18" hidden="1">#REF!</definedName>
    <definedName name="BExS9WI0A6PSEB8N9GPXF2Z7MWHM" localSheetId="13" hidden="1">#REF!</definedName>
    <definedName name="BExS9WI0A6PSEB8N9GPXF2Z7MWHM" localSheetId="14" hidden="1">#REF!</definedName>
    <definedName name="BExS9WI0A6PSEB8N9GPXF2Z7MWHM" localSheetId="15" hidden="1">#REF!</definedName>
    <definedName name="BExS9WI0A6PSEB8N9GPXF2Z7MWHM" hidden="1">#REF!</definedName>
    <definedName name="BExS9XJPZ07ND34OHX60QD382FV6" localSheetId="20" hidden="1">#REF!</definedName>
    <definedName name="BExS9XJPZ07ND34OHX60QD382FV6" localSheetId="18" hidden="1">#REF!</definedName>
    <definedName name="BExS9XJPZ07ND34OHX60QD382FV6" localSheetId="13" hidden="1">#REF!</definedName>
    <definedName name="BExS9XJPZ07ND34OHX60QD382FV6" localSheetId="14" hidden="1">#REF!</definedName>
    <definedName name="BExS9XJPZ07ND34OHX60QD382FV6" localSheetId="15" hidden="1">#REF!</definedName>
    <definedName name="BExS9XJPZ07ND34OHX60QD382FV6" hidden="1">#REF!</definedName>
    <definedName name="BExSA4AJLEEN4R7HU4FRSMYR17TR" localSheetId="20" hidden="1">#REF!</definedName>
    <definedName name="BExSA4AJLEEN4R7HU4FRSMYR17TR" localSheetId="18" hidden="1">#REF!</definedName>
    <definedName name="BExSA4AJLEEN4R7HU4FRSMYR17TR" localSheetId="13" hidden="1">#REF!</definedName>
    <definedName name="BExSA4AJLEEN4R7HU4FRSMYR17TR" localSheetId="14" hidden="1">#REF!</definedName>
    <definedName name="BExSA4AJLEEN4R7HU4FRSMYR17TR" localSheetId="15" hidden="1">#REF!</definedName>
    <definedName name="BExSA4AJLEEN4R7HU4FRSMYR17TR" hidden="1">#REF!</definedName>
    <definedName name="BExSA5HP306TN9XJS0TU619DLRR7" localSheetId="20" hidden="1">#REF!</definedName>
    <definedName name="BExSA5HP306TN9XJS0TU619DLRR7" localSheetId="18" hidden="1">#REF!</definedName>
    <definedName name="BExSA5HP306TN9XJS0TU619DLRR7" localSheetId="13" hidden="1">#REF!</definedName>
    <definedName name="BExSA5HP306TN9XJS0TU619DLRR7" localSheetId="14" hidden="1">#REF!</definedName>
    <definedName name="BExSA5HP306TN9XJS0TU619DLRR7" localSheetId="15" hidden="1">#REF!</definedName>
    <definedName name="BExSA5HP306TN9XJS0TU619DLRR7" hidden="1">#REF!</definedName>
    <definedName name="BExSAAVWQOOIA6B3JHQVGP08HFEM" localSheetId="20" hidden="1">#REF!</definedName>
    <definedName name="BExSAAVWQOOIA6B3JHQVGP08HFEM" localSheetId="18" hidden="1">#REF!</definedName>
    <definedName name="BExSAAVWQOOIA6B3JHQVGP08HFEM" localSheetId="13" hidden="1">#REF!</definedName>
    <definedName name="BExSAAVWQOOIA6B3JHQVGP08HFEM" localSheetId="14" hidden="1">#REF!</definedName>
    <definedName name="BExSAAVWQOOIA6B3JHQVGP08HFEM" localSheetId="15" hidden="1">#REF!</definedName>
    <definedName name="BExSAAVWQOOIA6B3JHQVGP08HFEM" hidden="1">#REF!</definedName>
    <definedName name="BExSAFJ3IICU2M7QPVE4ARYMXZKX" localSheetId="20" hidden="1">#REF!</definedName>
    <definedName name="BExSAFJ3IICU2M7QPVE4ARYMXZKX" localSheetId="18" hidden="1">#REF!</definedName>
    <definedName name="BExSAFJ3IICU2M7QPVE4ARYMXZKX" localSheetId="13" hidden="1">#REF!</definedName>
    <definedName name="BExSAFJ3IICU2M7QPVE4ARYMXZKX" localSheetId="14" hidden="1">#REF!</definedName>
    <definedName name="BExSAFJ3IICU2M7QPVE4ARYMXZKX" localSheetId="15" hidden="1">#REF!</definedName>
    <definedName name="BExSAFJ3IICU2M7QPVE4ARYMXZKX" hidden="1">#REF!</definedName>
    <definedName name="BExSAH6ID8OHX379UXVNGFO8J6KQ" localSheetId="20" hidden="1">#REF!</definedName>
    <definedName name="BExSAH6ID8OHX379UXVNGFO8J6KQ" localSheetId="18" hidden="1">#REF!</definedName>
    <definedName name="BExSAH6ID8OHX379UXVNGFO8J6KQ" localSheetId="13" hidden="1">#REF!</definedName>
    <definedName name="BExSAH6ID8OHX379UXVNGFO8J6KQ" localSheetId="14" hidden="1">#REF!</definedName>
    <definedName name="BExSAH6ID8OHX379UXVNGFO8J6KQ" localSheetId="15" hidden="1">#REF!</definedName>
    <definedName name="BExSAH6ID8OHX379UXVNGFO8J6KQ" hidden="1">#REF!</definedName>
    <definedName name="BExSAQBHIXGQRNIRGCJMBXUPCZQA" localSheetId="20" hidden="1">#REF!</definedName>
    <definedName name="BExSAQBHIXGQRNIRGCJMBXUPCZQA" localSheetId="18" hidden="1">#REF!</definedName>
    <definedName name="BExSAQBHIXGQRNIRGCJMBXUPCZQA" localSheetId="13" hidden="1">#REF!</definedName>
    <definedName name="BExSAQBHIXGQRNIRGCJMBXUPCZQA" localSheetId="14" hidden="1">#REF!</definedName>
    <definedName name="BExSAQBHIXGQRNIRGCJMBXUPCZQA" localSheetId="15" hidden="1">#REF!</definedName>
    <definedName name="BExSAQBHIXGQRNIRGCJMBXUPCZQA" hidden="1">#REF!</definedName>
    <definedName name="BExSAUTCT4P7JP57NOR9MTX33QJZ" localSheetId="20" hidden="1">#REF!</definedName>
    <definedName name="BExSAUTCT4P7JP57NOR9MTX33QJZ" localSheetId="18" hidden="1">#REF!</definedName>
    <definedName name="BExSAUTCT4P7JP57NOR9MTX33QJZ" localSheetId="13" hidden="1">#REF!</definedName>
    <definedName name="BExSAUTCT4P7JP57NOR9MTX33QJZ" localSheetId="14" hidden="1">#REF!</definedName>
    <definedName name="BExSAUTCT4P7JP57NOR9MTX33QJZ" localSheetId="15" hidden="1">#REF!</definedName>
    <definedName name="BExSAUTCT4P7JP57NOR9MTX33QJZ" hidden="1">#REF!</definedName>
    <definedName name="BExSAY9CA9TFXQ9M9FBJRGJO9T9E" localSheetId="20" hidden="1">#REF!</definedName>
    <definedName name="BExSAY9CA9TFXQ9M9FBJRGJO9T9E" localSheetId="18" hidden="1">#REF!</definedName>
    <definedName name="BExSAY9CA9TFXQ9M9FBJRGJO9T9E" localSheetId="13" hidden="1">#REF!</definedName>
    <definedName name="BExSAY9CA9TFXQ9M9FBJRGJO9T9E" localSheetId="14" hidden="1">#REF!</definedName>
    <definedName name="BExSAY9CA9TFXQ9M9FBJRGJO9T9E" localSheetId="15" hidden="1">#REF!</definedName>
    <definedName name="BExSAY9CA9TFXQ9M9FBJRGJO9T9E" hidden="1">#REF!</definedName>
    <definedName name="BExSB4JYKQ3MINI7RAYK5M8BLJDC" localSheetId="20" hidden="1">#REF!</definedName>
    <definedName name="BExSB4JYKQ3MINI7RAYK5M8BLJDC" localSheetId="18" hidden="1">#REF!</definedName>
    <definedName name="BExSB4JYKQ3MINI7RAYK5M8BLJDC" localSheetId="13" hidden="1">#REF!</definedName>
    <definedName name="BExSB4JYKQ3MINI7RAYK5M8BLJDC" localSheetId="14" hidden="1">#REF!</definedName>
    <definedName name="BExSB4JYKQ3MINI7RAYK5M8BLJDC" localSheetId="15" hidden="1">#REF!</definedName>
    <definedName name="BExSB4JYKQ3MINI7RAYK5M8BLJDC" hidden="1">#REF!</definedName>
    <definedName name="BExSBCY73CG3Q15P5BDLDT994XRL" localSheetId="20" hidden="1">#REF!</definedName>
    <definedName name="BExSBCY73CG3Q15P5BDLDT994XRL" localSheetId="18" hidden="1">#REF!</definedName>
    <definedName name="BExSBCY73CG3Q15P5BDLDT994XRL" localSheetId="13" hidden="1">#REF!</definedName>
    <definedName name="BExSBCY73CG3Q15P5BDLDT994XRL" localSheetId="14" hidden="1">#REF!</definedName>
    <definedName name="BExSBCY73CG3Q15P5BDLDT994XRL" localSheetId="15" hidden="1">#REF!</definedName>
    <definedName name="BExSBCY73CG3Q15P5BDLDT994XRL" hidden="1">#REF!</definedName>
    <definedName name="BExSBMOS41ZRLWYLOU29V6Y7YORR" localSheetId="20" hidden="1">#REF!</definedName>
    <definedName name="BExSBMOS41ZRLWYLOU29V6Y7YORR" localSheetId="18" hidden="1">#REF!</definedName>
    <definedName name="BExSBMOS41ZRLWYLOU29V6Y7YORR" localSheetId="13" hidden="1">#REF!</definedName>
    <definedName name="BExSBMOS41ZRLWYLOU29V6Y7YORR" localSheetId="14" hidden="1">#REF!</definedName>
    <definedName name="BExSBMOS41ZRLWYLOU29V6Y7YORR" localSheetId="15" hidden="1">#REF!</definedName>
    <definedName name="BExSBMOS41ZRLWYLOU29V6Y7YORR" hidden="1">#REF!</definedName>
    <definedName name="BExSBPZG22WAMZYIF7CZ686E8X80" localSheetId="20" hidden="1">#REF!</definedName>
    <definedName name="BExSBPZG22WAMZYIF7CZ686E8X80" localSheetId="18" hidden="1">#REF!</definedName>
    <definedName name="BExSBPZG22WAMZYIF7CZ686E8X80" localSheetId="13" hidden="1">#REF!</definedName>
    <definedName name="BExSBPZG22WAMZYIF7CZ686E8X80" localSheetId="14" hidden="1">#REF!</definedName>
    <definedName name="BExSBPZG22WAMZYIF7CZ686E8X80" localSheetId="15" hidden="1">#REF!</definedName>
    <definedName name="BExSBPZG22WAMZYIF7CZ686E8X80" hidden="1">#REF!</definedName>
    <definedName name="BExSBRBXXQMBU1TYDW1BXTEVEPRU" localSheetId="20" hidden="1">#REF!</definedName>
    <definedName name="BExSBRBXXQMBU1TYDW1BXTEVEPRU" localSheetId="18" hidden="1">#REF!</definedName>
    <definedName name="BExSBRBXXQMBU1TYDW1BXTEVEPRU" localSheetId="13" hidden="1">#REF!</definedName>
    <definedName name="BExSBRBXXQMBU1TYDW1BXTEVEPRU" localSheetId="14" hidden="1">#REF!</definedName>
    <definedName name="BExSBRBXXQMBU1TYDW1BXTEVEPRU" localSheetId="15" hidden="1">#REF!</definedName>
    <definedName name="BExSBRBXXQMBU1TYDW1BXTEVEPRU" hidden="1">#REF!</definedName>
    <definedName name="BExSC54998WTZ21DSL0R8UN0Y9JH" localSheetId="20" hidden="1">#REF!</definedName>
    <definedName name="BExSC54998WTZ21DSL0R8UN0Y9JH" localSheetId="18" hidden="1">#REF!</definedName>
    <definedName name="BExSC54998WTZ21DSL0R8UN0Y9JH" localSheetId="13" hidden="1">#REF!</definedName>
    <definedName name="BExSC54998WTZ21DSL0R8UN0Y9JH" localSheetId="14" hidden="1">#REF!</definedName>
    <definedName name="BExSC54998WTZ21DSL0R8UN0Y9JH" localSheetId="15" hidden="1">#REF!</definedName>
    <definedName name="BExSC54998WTZ21DSL0R8UN0Y9JH" hidden="1">#REF!</definedName>
    <definedName name="BExSC60N7WR9PJSNC9B7ORCX9NGY" localSheetId="20" hidden="1">#REF!</definedName>
    <definedName name="BExSC60N7WR9PJSNC9B7ORCX9NGY" localSheetId="18" hidden="1">#REF!</definedName>
    <definedName name="BExSC60N7WR9PJSNC9B7ORCX9NGY" localSheetId="13" hidden="1">#REF!</definedName>
    <definedName name="BExSC60N7WR9PJSNC9B7ORCX9NGY" localSheetId="14" hidden="1">#REF!</definedName>
    <definedName name="BExSC60N7WR9PJSNC9B7ORCX9NGY" localSheetId="15" hidden="1">#REF!</definedName>
    <definedName name="BExSC60N7WR9PJSNC9B7ORCX9NGY" hidden="1">#REF!</definedName>
    <definedName name="BExSCE99EZTILTTCE4NJJF96OYYM" localSheetId="20" hidden="1">#REF!</definedName>
    <definedName name="BExSCE99EZTILTTCE4NJJF96OYYM" localSheetId="18" hidden="1">#REF!</definedName>
    <definedName name="BExSCE99EZTILTTCE4NJJF96OYYM" localSheetId="13" hidden="1">#REF!</definedName>
    <definedName name="BExSCE99EZTILTTCE4NJJF96OYYM" localSheetId="14" hidden="1">#REF!</definedName>
    <definedName name="BExSCE99EZTILTTCE4NJJF96OYYM" localSheetId="15" hidden="1">#REF!</definedName>
    <definedName name="BExSCE99EZTILTTCE4NJJF96OYYM" hidden="1">#REF!</definedName>
    <definedName name="BExSCFWOMYELUEPWVJIRGIQZH5BV" localSheetId="20" hidden="1">#REF!</definedName>
    <definedName name="BExSCFWOMYELUEPWVJIRGIQZH5BV" localSheetId="18" hidden="1">#REF!</definedName>
    <definedName name="BExSCFWOMYELUEPWVJIRGIQZH5BV" localSheetId="13" hidden="1">#REF!</definedName>
    <definedName name="BExSCFWOMYELUEPWVJIRGIQZH5BV" localSheetId="14" hidden="1">#REF!</definedName>
    <definedName name="BExSCFWOMYELUEPWVJIRGIQZH5BV" localSheetId="15" hidden="1">#REF!</definedName>
    <definedName name="BExSCFWOMYELUEPWVJIRGIQZH5BV" hidden="1">#REF!</definedName>
    <definedName name="BExSCHUQZ2HFEWS54X67DIS8OSXZ" localSheetId="20" hidden="1">#REF!</definedName>
    <definedName name="BExSCHUQZ2HFEWS54X67DIS8OSXZ" localSheetId="18" hidden="1">#REF!</definedName>
    <definedName name="BExSCHUQZ2HFEWS54X67DIS8OSXZ" localSheetId="13" hidden="1">#REF!</definedName>
    <definedName name="BExSCHUQZ2HFEWS54X67DIS8OSXZ" localSheetId="14" hidden="1">#REF!</definedName>
    <definedName name="BExSCHUQZ2HFEWS54X67DIS8OSXZ" localSheetId="15" hidden="1">#REF!</definedName>
    <definedName name="BExSCHUQZ2HFEWS54X67DIS8OSXZ" hidden="1">#REF!</definedName>
    <definedName name="BExSCOG41SKKG4GYU76WRWW1CTE6" localSheetId="20" hidden="1">#REF!</definedName>
    <definedName name="BExSCOG41SKKG4GYU76WRWW1CTE6" localSheetId="18" hidden="1">#REF!</definedName>
    <definedName name="BExSCOG41SKKG4GYU76WRWW1CTE6" localSheetId="13" hidden="1">#REF!</definedName>
    <definedName name="BExSCOG41SKKG4GYU76WRWW1CTE6" localSheetId="14" hidden="1">#REF!</definedName>
    <definedName name="BExSCOG41SKKG4GYU76WRWW1CTE6" localSheetId="15" hidden="1">#REF!</definedName>
    <definedName name="BExSCOG41SKKG4GYU76WRWW1CTE6" hidden="1">#REF!</definedName>
    <definedName name="BExSCVC9P86YVFMRKKUVRV29MZXZ" localSheetId="20" hidden="1">#REF!</definedName>
    <definedName name="BExSCVC9P86YVFMRKKUVRV29MZXZ" localSheetId="18" hidden="1">#REF!</definedName>
    <definedName name="BExSCVC9P86YVFMRKKUVRV29MZXZ" localSheetId="13" hidden="1">#REF!</definedName>
    <definedName name="BExSCVC9P86YVFMRKKUVRV29MZXZ" localSheetId="14" hidden="1">#REF!</definedName>
    <definedName name="BExSCVC9P86YVFMRKKUVRV29MZXZ" localSheetId="15" hidden="1">#REF!</definedName>
    <definedName name="BExSCVC9P86YVFMRKKUVRV29MZXZ" hidden="1">#REF!</definedName>
    <definedName name="BExSD233CH4MU9ZMGNRF97ZV7KWU" localSheetId="20" hidden="1">#REF!</definedName>
    <definedName name="BExSD233CH4MU9ZMGNRF97ZV7KWU" localSheetId="18" hidden="1">#REF!</definedName>
    <definedName name="BExSD233CH4MU9ZMGNRF97ZV7KWU" localSheetId="13" hidden="1">#REF!</definedName>
    <definedName name="BExSD233CH4MU9ZMGNRF97ZV7KWU" localSheetId="14" hidden="1">#REF!</definedName>
    <definedName name="BExSD233CH4MU9ZMGNRF97ZV7KWU" localSheetId="15" hidden="1">#REF!</definedName>
    <definedName name="BExSD233CH4MU9ZMGNRF97ZV7KWU" hidden="1">#REF!</definedName>
    <definedName name="BExSD2U0F3BN6IN9N4R2DTTJG15H" localSheetId="20" hidden="1">#REF!</definedName>
    <definedName name="BExSD2U0F3BN6IN9N4R2DTTJG15H" localSheetId="18" hidden="1">#REF!</definedName>
    <definedName name="BExSD2U0F3BN6IN9N4R2DTTJG15H" localSheetId="13" hidden="1">#REF!</definedName>
    <definedName name="BExSD2U0F3BN6IN9N4R2DTTJG15H" localSheetId="14" hidden="1">#REF!</definedName>
    <definedName name="BExSD2U0F3BN6IN9N4R2DTTJG15H" localSheetId="15" hidden="1">#REF!</definedName>
    <definedName name="BExSD2U0F3BN6IN9N4R2DTTJG15H" hidden="1">#REF!</definedName>
    <definedName name="BExSD6A6NY15YSMFH51ST6XJY429" localSheetId="20" hidden="1">#REF!</definedName>
    <definedName name="BExSD6A6NY15YSMFH51ST6XJY429" localSheetId="18" hidden="1">#REF!</definedName>
    <definedName name="BExSD6A6NY15YSMFH51ST6XJY429" localSheetId="13" hidden="1">#REF!</definedName>
    <definedName name="BExSD6A6NY15YSMFH51ST6XJY429" localSheetId="14" hidden="1">#REF!</definedName>
    <definedName name="BExSD6A6NY15YSMFH51ST6XJY429" localSheetId="15" hidden="1">#REF!</definedName>
    <definedName name="BExSD6A6NY15YSMFH51ST6XJY429" hidden="1">#REF!</definedName>
    <definedName name="BExSD9VH6PF6RQ135VOEE08YXPAW" localSheetId="20" hidden="1">#REF!</definedName>
    <definedName name="BExSD9VH6PF6RQ135VOEE08YXPAW" localSheetId="18" hidden="1">#REF!</definedName>
    <definedName name="BExSD9VH6PF6RQ135VOEE08YXPAW" localSheetId="13" hidden="1">#REF!</definedName>
    <definedName name="BExSD9VH6PF6RQ135VOEE08YXPAW" localSheetId="14" hidden="1">#REF!</definedName>
    <definedName name="BExSD9VH6PF6RQ135VOEE08YXPAW" localSheetId="15" hidden="1">#REF!</definedName>
    <definedName name="BExSD9VH6PF6RQ135VOEE08YXPAW" hidden="1">#REF!</definedName>
    <definedName name="BExSDI9QWFD49GEZWZ3KOGM27XRB" localSheetId="20" hidden="1">#REF!</definedName>
    <definedName name="BExSDI9QWFD49GEZWZ3KOGM27XRB" localSheetId="18" hidden="1">#REF!</definedName>
    <definedName name="BExSDI9QWFD49GEZWZ3KOGM27XRB" localSheetId="13" hidden="1">#REF!</definedName>
    <definedName name="BExSDI9QWFD49GEZWZ3KOGM27XRB" localSheetId="14" hidden="1">#REF!</definedName>
    <definedName name="BExSDI9QWFD49GEZWZ3KOGM27XRB" localSheetId="15" hidden="1">#REF!</definedName>
    <definedName name="BExSDI9QWFD49GEZWZ3KOGM27XRB" hidden="1">#REF!</definedName>
    <definedName name="BExSDP5Y04WWMX2WWRITWOX8R5I9" localSheetId="20" hidden="1">#REF!</definedName>
    <definedName name="BExSDP5Y04WWMX2WWRITWOX8R5I9" localSheetId="18" hidden="1">#REF!</definedName>
    <definedName name="BExSDP5Y04WWMX2WWRITWOX8R5I9" localSheetId="13" hidden="1">#REF!</definedName>
    <definedName name="BExSDP5Y04WWMX2WWRITWOX8R5I9" localSheetId="14" hidden="1">#REF!</definedName>
    <definedName name="BExSDP5Y04WWMX2WWRITWOX8R5I9" localSheetId="15" hidden="1">#REF!</definedName>
    <definedName name="BExSDP5Y04WWMX2WWRITWOX8R5I9" hidden="1">#REF!</definedName>
    <definedName name="BExSDSGM203BJTNS9MKCBX453HMD" localSheetId="20" hidden="1">#REF!</definedName>
    <definedName name="BExSDSGM203BJTNS9MKCBX453HMD" localSheetId="18" hidden="1">#REF!</definedName>
    <definedName name="BExSDSGM203BJTNS9MKCBX453HMD" localSheetId="13" hidden="1">#REF!</definedName>
    <definedName name="BExSDSGM203BJTNS9MKCBX453HMD" localSheetId="14" hidden="1">#REF!</definedName>
    <definedName name="BExSDSGM203BJTNS9MKCBX453HMD" localSheetId="15" hidden="1">#REF!</definedName>
    <definedName name="BExSDSGM203BJTNS9MKCBX453HMD" hidden="1">#REF!</definedName>
    <definedName name="BExSDT20XUFXTDM37M148AXAP7HN" localSheetId="20" hidden="1">#REF!</definedName>
    <definedName name="BExSDT20XUFXTDM37M148AXAP7HN" localSheetId="18" hidden="1">#REF!</definedName>
    <definedName name="BExSDT20XUFXTDM37M148AXAP7HN" localSheetId="13" hidden="1">#REF!</definedName>
    <definedName name="BExSDT20XUFXTDM37M148AXAP7HN" localSheetId="14" hidden="1">#REF!</definedName>
    <definedName name="BExSDT20XUFXTDM37M148AXAP7HN" localSheetId="15" hidden="1">#REF!</definedName>
    <definedName name="BExSDT20XUFXTDM37M148AXAP7HN" hidden="1">#REF!</definedName>
    <definedName name="BExSDYLOWNTKCY92LFEDAV8LO7D3" localSheetId="20" hidden="1">#REF!</definedName>
    <definedName name="BExSDYLOWNTKCY92LFEDAV8LO7D3" localSheetId="18" hidden="1">#REF!</definedName>
    <definedName name="BExSDYLOWNTKCY92LFEDAV8LO7D3" localSheetId="13" hidden="1">#REF!</definedName>
    <definedName name="BExSDYLOWNTKCY92LFEDAV8LO7D3" localSheetId="14" hidden="1">#REF!</definedName>
    <definedName name="BExSDYLOWNTKCY92LFEDAV8LO7D3" localSheetId="15" hidden="1">#REF!</definedName>
    <definedName name="BExSDYLOWNTKCY92LFEDAV8LO7D3" hidden="1">#REF!</definedName>
    <definedName name="BExSE277VXZ807WBUB6A1UGQ1SF9" localSheetId="20" hidden="1">#REF!</definedName>
    <definedName name="BExSE277VXZ807WBUB6A1UGQ1SF9" localSheetId="18" hidden="1">#REF!</definedName>
    <definedName name="BExSE277VXZ807WBUB6A1UGQ1SF9" localSheetId="13" hidden="1">#REF!</definedName>
    <definedName name="BExSE277VXZ807WBUB6A1UGQ1SF9" localSheetId="14" hidden="1">#REF!</definedName>
    <definedName name="BExSE277VXZ807WBUB6A1UGQ1SF9" localSheetId="15" hidden="1">#REF!</definedName>
    <definedName name="BExSE277VXZ807WBUB6A1UGQ1SF9" hidden="1">#REF!</definedName>
    <definedName name="BExSE3EDSP4UL6G0I3DZ5SBHMUBU" localSheetId="20" hidden="1">#REF!</definedName>
    <definedName name="BExSE3EDSP4UL6G0I3DZ5SBHMUBU" localSheetId="18" hidden="1">#REF!</definedName>
    <definedName name="BExSE3EDSP4UL6G0I3DZ5SBHMUBU" localSheetId="13" hidden="1">#REF!</definedName>
    <definedName name="BExSE3EDSP4UL6G0I3DZ5SBHMUBU" localSheetId="14" hidden="1">#REF!</definedName>
    <definedName name="BExSE3EDSP4UL6G0I3DZ5SBHMUBU" localSheetId="15" hidden="1">#REF!</definedName>
    <definedName name="BExSE3EDSP4UL6G0I3DZ5SBHMUBU" hidden="1">#REF!</definedName>
    <definedName name="BExSEEHK1VLWD7JBV9SVVVIKQZ3I" localSheetId="20" hidden="1">#REF!</definedName>
    <definedName name="BExSEEHK1VLWD7JBV9SVVVIKQZ3I" localSheetId="18" hidden="1">#REF!</definedName>
    <definedName name="BExSEEHK1VLWD7JBV9SVVVIKQZ3I" localSheetId="13" hidden="1">#REF!</definedName>
    <definedName name="BExSEEHK1VLWD7JBV9SVVVIKQZ3I" localSheetId="14" hidden="1">#REF!</definedName>
    <definedName name="BExSEEHK1VLWD7JBV9SVVVIKQZ3I" localSheetId="15" hidden="1">#REF!</definedName>
    <definedName name="BExSEEHK1VLWD7JBV9SVVVIKQZ3I" hidden="1">#REF!</definedName>
    <definedName name="BExSEITYG8XAMWJ1C8VKU1MB4TEO" localSheetId="20" hidden="1">#REF!</definedName>
    <definedName name="BExSEITYG8XAMWJ1C8VKU1MB4TEO" localSheetId="18" hidden="1">#REF!</definedName>
    <definedName name="BExSEITYG8XAMWJ1C8VKU1MB4TEO" localSheetId="13" hidden="1">#REF!</definedName>
    <definedName name="BExSEITYG8XAMWJ1C8VKU1MB4TEO" localSheetId="14" hidden="1">#REF!</definedName>
    <definedName name="BExSEITYG8XAMWJ1C8VKU1MB4TEO" localSheetId="15" hidden="1">#REF!</definedName>
    <definedName name="BExSEITYG8XAMWJ1C8VKU1MB4TEO" hidden="1">#REF!</definedName>
    <definedName name="BExSEJKZLX37P3V33TRTFJ30BFRK" localSheetId="20" hidden="1">#REF!</definedName>
    <definedName name="BExSEJKZLX37P3V33TRTFJ30BFRK" localSheetId="18" hidden="1">#REF!</definedName>
    <definedName name="BExSEJKZLX37P3V33TRTFJ30BFRK" localSheetId="13" hidden="1">#REF!</definedName>
    <definedName name="BExSEJKZLX37P3V33TRTFJ30BFRK" localSheetId="14" hidden="1">#REF!</definedName>
    <definedName name="BExSEJKZLX37P3V33TRTFJ30BFRK" localSheetId="15" hidden="1">#REF!</definedName>
    <definedName name="BExSEJKZLX37P3V33TRTFJ30BFRK" hidden="1">#REF!</definedName>
    <definedName name="BExSEKXG1AW54E28IG5EODEM0JJV" localSheetId="20" hidden="1">#REF!</definedName>
    <definedName name="BExSEKXG1AW54E28IG5EODEM0JJV" localSheetId="18" hidden="1">#REF!</definedName>
    <definedName name="BExSEKXG1AW54E28IG5EODEM0JJV" localSheetId="13" hidden="1">#REF!</definedName>
    <definedName name="BExSEKXG1AW54E28IG5EODEM0JJV" localSheetId="14" hidden="1">#REF!</definedName>
    <definedName name="BExSEKXG1AW54E28IG5EODEM0JJV" localSheetId="15" hidden="1">#REF!</definedName>
    <definedName name="BExSEKXG1AW54E28IG5EODEM0JJV" hidden="1">#REF!</definedName>
    <definedName name="BExSEO84KVM8R2IV5MFH0XI3IZSN" localSheetId="20" hidden="1">#REF!</definedName>
    <definedName name="BExSEO84KVM8R2IV5MFH0XI3IZSN" localSheetId="18" hidden="1">#REF!</definedName>
    <definedName name="BExSEO84KVM8R2IV5MFH0XI3IZSN" localSheetId="13" hidden="1">#REF!</definedName>
    <definedName name="BExSEO84KVM8R2IV5MFH0XI3IZSN" localSheetId="14" hidden="1">#REF!</definedName>
    <definedName name="BExSEO84KVM8R2IV5MFH0XI3IZSN" localSheetId="15" hidden="1">#REF!</definedName>
    <definedName name="BExSEO84KVM8R2IV5MFH0XI3IZSN" hidden="1">#REF!</definedName>
    <definedName name="BExSEP9UVOAI6TMXKNK587PQ3328" localSheetId="20" hidden="1">#REF!</definedName>
    <definedName name="BExSEP9UVOAI6TMXKNK587PQ3328" localSheetId="18" hidden="1">#REF!</definedName>
    <definedName name="BExSEP9UVOAI6TMXKNK587PQ3328" localSheetId="13" hidden="1">#REF!</definedName>
    <definedName name="BExSEP9UVOAI6TMXKNK587PQ3328" localSheetId="14" hidden="1">#REF!</definedName>
    <definedName name="BExSEP9UVOAI6TMXKNK587PQ3328" localSheetId="15" hidden="1">#REF!</definedName>
    <definedName name="BExSEP9UVOAI6TMXKNK587PQ3328" hidden="1">#REF!</definedName>
    <definedName name="BExSERIU9MUGR4NPZAUJCVXUZ74I" localSheetId="20" hidden="1">#REF!</definedName>
    <definedName name="BExSERIU9MUGR4NPZAUJCVXUZ74I" localSheetId="18" hidden="1">#REF!</definedName>
    <definedName name="BExSERIU9MUGR4NPZAUJCVXUZ74I" localSheetId="13" hidden="1">#REF!</definedName>
    <definedName name="BExSERIU9MUGR4NPZAUJCVXUZ74I" localSheetId="14" hidden="1">#REF!</definedName>
    <definedName name="BExSERIU9MUGR4NPZAUJCVXUZ74I" localSheetId="15" hidden="1">#REF!</definedName>
    <definedName name="BExSERIU9MUGR4NPZAUJCVXUZ74I" hidden="1">#REF!</definedName>
    <definedName name="BExSF07QFLZCO4P6K6QF05XG7PH1" localSheetId="20" hidden="1">#REF!</definedName>
    <definedName name="BExSF07QFLZCO4P6K6QF05XG7PH1" localSheetId="18" hidden="1">#REF!</definedName>
    <definedName name="BExSF07QFLZCO4P6K6QF05XG7PH1" localSheetId="13" hidden="1">#REF!</definedName>
    <definedName name="BExSF07QFLZCO4P6K6QF05XG7PH1" localSheetId="14" hidden="1">#REF!</definedName>
    <definedName name="BExSF07QFLZCO4P6K6QF05XG7PH1" localSheetId="15" hidden="1">#REF!</definedName>
    <definedName name="BExSF07QFLZCO4P6K6QF05XG7PH1" hidden="1">#REF!</definedName>
    <definedName name="BExSFJ8ZAGQ63A4MVMZRQWLVRGQ5" localSheetId="20" hidden="1">#REF!</definedName>
    <definedName name="BExSFJ8ZAGQ63A4MVMZRQWLVRGQ5" localSheetId="18" hidden="1">#REF!</definedName>
    <definedName name="BExSFJ8ZAGQ63A4MVMZRQWLVRGQ5" localSheetId="13" hidden="1">#REF!</definedName>
    <definedName name="BExSFJ8ZAGQ63A4MVMZRQWLVRGQ5" localSheetId="14" hidden="1">#REF!</definedName>
    <definedName name="BExSFJ8ZAGQ63A4MVMZRQWLVRGQ5" localSheetId="15" hidden="1">#REF!</definedName>
    <definedName name="BExSFJ8ZAGQ63A4MVMZRQWLVRGQ5" hidden="1">#REF!</definedName>
    <definedName name="BExSFKQRST2S9KXWWLCXYLKSF4G1" localSheetId="20" hidden="1">#REF!</definedName>
    <definedName name="BExSFKQRST2S9KXWWLCXYLKSF4G1" localSheetId="18" hidden="1">#REF!</definedName>
    <definedName name="BExSFKQRST2S9KXWWLCXYLKSF4G1" localSheetId="13" hidden="1">#REF!</definedName>
    <definedName name="BExSFKQRST2S9KXWWLCXYLKSF4G1" localSheetId="14" hidden="1">#REF!</definedName>
    <definedName name="BExSFKQRST2S9KXWWLCXYLKSF4G1" localSheetId="15" hidden="1">#REF!</definedName>
    <definedName name="BExSFKQRST2S9KXWWLCXYLKSF4G1" hidden="1">#REF!</definedName>
    <definedName name="BExSFOHO6VZ5Y463KL3XYTZBVE3P" localSheetId="20" hidden="1">#REF!</definedName>
    <definedName name="BExSFOHO6VZ5Y463KL3XYTZBVE3P" localSheetId="18" hidden="1">#REF!</definedName>
    <definedName name="BExSFOHO6VZ5Y463KL3XYTZBVE3P" localSheetId="13" hidden="1">#REF!</definedName>
    <definedName name="BExSFOHO6VZ5Y463KL3XYTZBVE3P" localSheetId="14" hidden="1">#REF!</definedName>
    <definedName name="BExSFOHO6VZ5Y463KL3XYTZBVE3P" localSheetId="15" hidden="1">#REF!</definedName>
    <definedName name="BExSFOHO6VZ5Y463KL3XYTZBVE3P" hidden="1">#REF!</definedName>
    <definedName name="BExSFY2ZJOYUEYBX21QZ7AMN2WK1" localSheetId="20" hidden="1">#REF!</definedName>
    <definedName name="BExSFY2ZJOYUEYBX21QZ7AMN2WK1" localSheetId="18" hidden="1">#REF!</definedName>
    <definedName name="BExSFY2ZJOYUEYBX21QZ7AMN2WK1" localSheetId="13" hidden="1">#REF!</definedName>
    <definedName name="BExSFY2ZJOYUEYBX21QZ7AMN2WK1" localSheetId="14" hidden="1">#REF!</definedName>
    <definedName name="BExSFY2ZJOYUEYBX21QZ7AMN2WK1" localSheetId="15" hidden="1">#REF!</definedName>
    <definedName name="BExSFY2ZJOYUEYBX21QZ7AMN2WK1" hidden="1">#REF!</definedName>
    <definedName name="BExSFYDRRTAZVPXRWUF5PDQ97WFF" localSheetId="20" hidden="1">#REF!</definedName>
    <definedName name="BExSFYDRRTAZVPXRWUF5PDQ97WFF" localSheetId="18" hidden="1">#REF!</definedName>
    <definedName name="BExSFYDRRTAZVPXRWUF5PDQ97WFF" localSheetId="13" hidden="1">#REF!</definedName>
    <definedName name="BExSFYDRRTAZVPXRWUF5PDQ97WFF" localSheetId="14" hidden="1">#REF!</definedName>
    <definedName name="BExSFYDRRTAZVPXRWUF5PDQ97WFF" localSheetId="15" hidden="1">#REF!</definedName>
    <definedName name="BExSFYDRRTAZVPXRWUF5PDQ97WFF" hidden="1">#REF!</definedName>
    <definedName name="BExSFZVPFTXA3F0IJ2NGH1GXX9R7" localSheetId="20" hidden="1">#REF!</definedName>
    <definedName name="BExSFZVPFTXA3F0IJ2NGH1GXX9R7" localSheetId="18" hidden="1">#REF!</definedName>
    <definedName name="BExSFZVPFTXA3F0IJ2NGH1GXX9R7" localSheetId="13" hidden="1">#REF!</definedName>
    <definedName name="BExSFZVPFTXA3F0IJ2NGH1GXX9R7" localSheetId="14" hidden="1">#REF!</definedName>
    <definedName name="BExSFZVPFTXA3F0IJ2NGH1GXX9R7" localSheetId="15" hidden="1">#REF!</definedName>
    <definedName name="BExSFZVPFTXA3F0IJ2NGH1GXX9R7" hidden="1">#REF!</definedName>
    <definedName name="BExSG2Q34XRC1K28H4XG6PQM3FTW" localSheetId="20" hidden="1">#REF!</definedName>
    <definedName name="BExSG2Q34XRC1K28H4XG6PQM3FTW" localSheetId="18" hidden="1">#REF!</definedName>
    <definedName name="BExSG2Q34XRC1K28H4XG6PQM3FTW" localSheetId="13" hidden="1">#REF!</definedName>
    <definedName name="BExSG2Q34XRC1K28H4XG6PQM3FTW" localSheetId="14" hidden="1">#REF!</definedName>
    <definedName name="BExSG2Q34XRC1K28H4XG6PQM3FTW" localSheetId="15" hidden="1">#REF!</definedName>
    <definedName name="BExSG2Q34XRC1K28H4XG6PQM3FTW" hidden="1">#REF!</definedName>
    <definedName name="BExSG90Q4ZUU2IPGDYOM169NJV9S" localSheetId="20" hidden="1">#REF!</definedName>
    <definedName name="BExSG90Q4ZUU2IPGDYOM169NJV9S" localSheetId="18" hidden="1">#REF!</definedName>
    <definedName name="BExSG90Q4ZUU2IPGDYOM169NJV9S" localSheetId="13" hidden="1">#REF!</definedName>
    <definedName name="BExSG90Q4ZUU2IPGDYOM169NJV9S" localSheetId="14" hidden="1">#REF!</definedName>
    <definedName name="BExSG90Q4ZUU2IPGDYOM169NJV9S" localSheetId="15" hidden="1">#REF!</definedName>
    <definedName name="BExSG90Q4ZUU2IPGDYOM169NJV9S" hidden="1">#REF!</definedName>
    <definedName name="BExSG9X3DU845PNXYJGGLBQY2UHG" localSheetId="20" hidden="1">#REF!</definedName>
    <definedName name="BExSG9X3DU845PNXYJGGLBQY2UHG" localSheetId="18" hidden="1">#REF!</definedName>
    <definedName name="BExSG9X3DU845PNXYJGGLBQY2UHG" localSheetId="13" hidden="1">#REF!</definedName>
    <definedName name="BExSG9X3DU845PNXYJGGLBQY2UHG" localSheetId="14" hidden="1">#REF!</definedName>
    <definedName name="BExSG9X3DU845PNXYJGGLBQY2UHG" localSheetId="15" hidden="1">#REF!</definedName>
    <definedName name="BExSG9X3DU845PNXYJGGLBQY2UHG" hidden="1">#REF!</definedName>
    <definedName name="BExSGE45J27MDUUNXW7Z8Q33UAON" localSheetId="20" hidden="1">#REF!</definedName>
    <definedName name="BExSGE45J27MDUUNXW7Z8Q33UAON" localSheetId="18" hidden="1">#REF!</definedName>
    <definedName name="BExSGE45J27MDUUNXW7Z8Q33UAON" localSheetId="13" hidden="1">#REF!</definedName>
    <definedName name="BExSGE45J27MDUUNXW7Z8Q33UAON" localSheetId="14" hidden="1">#REF!</definedName>
    <definedName name="BExSGE45J27MDUUNXW7Z8Q33UAON" localSheetId="15" hidden="1">#REF!</definedName>
    <definedName name="BExSGE45J27MDUUNXW7Z8Q33UAON" hidden="1">#REF!</definedName>
    <definedName name="BExSGE9LY91Q0URHB4YAMX0UAMYI" localSheetId="20" hidden="1">#REF!</definedName>
    <definedName name="BExSGE9LY91Q0URHB4YAMX0UAMYI" localSheetId="18" hidden="1">#REF!</definedName>
    <definedName name="BExSGE9LY91Q0URHB4YAMX0UAMYI" localSheetId="13" hidden="1">#REF!</definedName>
    <definedName name="BExSGE9LY91Q0URHB4YAMX0UAMYI" localSheetId="14" hidden="1">#REF!</definedName>
    <definedName name="BExSGE9LY91Q0URHB4YAMX0UAMYI" localSheetId="15" hidden="1">#REF!</definedName>
    <definedName name="BExSGE9LY91Q0URHB4YAMX0UAMYI" hidden="1">#REF!</definedName>
    <definedName name="BExSGLB2URTLBCKBB4Y885W925F2" localSheetId="20" hidden="1">#REF!</definedName>
    <definedName name="BExSGLB2URTLBCKBB4Y885W925F2" localSheetId="18" hidden="1">#REF!</definedName>
    <definedName name="BExSGLB2URTLBCKBB4Y885W925F2" localSheetId="13" hidden="1">#REF!</definedName>
    <definedName name="BExSGLB2URTLBCKBB4Y885W925F2" localSheetId="14" hidden="1">#REF!</definedName>
    <definedName name="BExSGLB2URTLBCKBB4Y885W925F2" localSheetId="15" hidden="1">#REF!</definedName>
    <definedName name="BExSGLB2URTLBCKBB4Y885W925F2" hidden="1">#REF!</definedName>
    <definedName name="BExSGNEL2G0PC04ATVS20W5179EK" localSheetId="20" hidden="1">#REF!</definedName>
    <definedName name="BExSGNEL2G0PC04ATVS20W5179EK" localSheetId="18" hidden="1">#REF!</definedName>
    <definedName name="BExSGNEL2G0PC04ATVS20W5179EK" localSheetId="13" hidden="1">#REF!</definedName>
    <definedName name="BExSGNEL2G0PC04ATVS20W5179EK" localSheetId="14" hidden="1">#REF!</definedName>
    <definedName name="BExSGNEL2G0PC04ATVS20W5179EK" localSheetId="15" hidden="1">#REF!</definedName>
    <definedName name="BExSGNEL2G0PC04ATVS20W5179EK" hidden="1">#REF!</definedName>
    <definedName name="BExSGOAYG73SFWOPAQV80P710GID" localSheetId="20" hidden="1">#REF!</definedName>
    <definedName name="BExSGOAYG73SFWOPAQV80P710GID" localSheetId="18" hidden="1">#REF!</definedName>
    <definedName name="BExSGOAYG73SFWOPAQV80P710GID" localSheetId="13" hidden="1">#REF!</definedName>
    <definedName name="BExSGOAYG73SFWOPAQV80P710GID" localSheetId="14" hidden="1">#REF!</definedName>
    <definedName name="BExSGOAYG73SFWOPAQV80P710GID" localSheetId="15" hidden="1">#REF!</definedName>
    <definedName name="BExSGOAYG73SFWOPAQV80P710GID" hidden="1">#REF!</definedName>
    <definedName name="BExSGOWJHRW7FWKLO2EHUOOGHNAF" localSheetId="20" hidden="1">#REF!</definedName>
    <definedName name="BExSGOWJHRW7FWKLO2EHUOOGHNAF" localSheetId="18" hidden="1">#REF!</definedName>
    <definedName name="BExSGOWJHRW7FWKLO2EHUOOGHNAF" localSheetId="13" hidden="1">#REF!</definedName>
    <definedName name="BExSGOWJHRW7FWKLO2EHUOOGHNAF" localSheetId="14" hidden="1">#REF!</definedName>
    <definedName name="BExSGOWJHRW7FWKLO2EHUOOGHNAF" localSheetId="15" hidden="1">#REF!</definedName>
    <definedName name="BExSGOWJHRW7FWKLO2EHUOOGHNAF" hidden="1">#REF!</definedName>
    <definedName name="BExSGOWJTAP41ZV5Q23H7MI9C76W" localSheetId="20" hidden="1">#REF!</definedName>
    <definedName name="BExSGOWJTAP41ZV5Q23H7MI9C76W" localSheetId="18" hidden="1">#REF!</definedName>
    <definedName name="BExSGOWJTAP41ZV5Q23H7MI9C76W" localSheetId="13" hidden="1">#REF!</definedName>
    <definedName name="BExSGOWJTAP41ZV5Q23H7MI9C76W" localSheetId="14" hidden="1">#REF!</definedName>
    <definedName name="BExSGOWJTAP41ZV5Q23H7MI9C76W" localSheetId="15" hidden="1">#REF!</definedName>
    <definedName name="BExSGOWJTAP41ZV5Q23H7MI9C76W" hidden="1">#REF!</definedName>
    <definedName name="BExSGR5JQVX2HQ0PKCGZNSSUM1RV" localSheetId="20" hidden="1">#REF!</definedName>
    <definedName name="BExSGR5JQVX2HQ0PKCGZNSSUM1RV" localSheetId="18" hidden="1">#REF!</definedName>
    <definedName name="BExSGR5JQVX2HQ0PKCGZNSSUM1RV" localSheetId="13" hidden="1">#REF!</definedName>
    <definedName name="BExSGR5JQVX2HQ0PKCGZNSSUM1RV" localSheetId="14" hidden="1">#REF!</definedName>
    <definedName name="BExSGR5JQVX2HQ0PKCGZNSSUM1RV" localSheetId="15" hidden="1">#REF!</definedName>
    <definedName name="BExSGR5JQVX2HQ0PKCGZNSSUM1RV" hidden="1">#REF!</definedName>
    <definedName name="BExSGT3MKX7YVLVP6YLL6KVO8UGV" localSheetId="20" hidden="1">#REF!</definedName>
    <definedName name="BExSGT3MKX7YVLVP6YLL6KVO8UGV" localSheetId="18" hidden="1">#REF!</definedName>
    <definedName name="BExSGT3MKX7YVLVP6YLL6KVO8UGV" localSheetId="13" hidden="1">#REF!</definedName>
    <definedName name="BExSGT3MKX7YVLVP6YLL6KVO8UGV" localSheetId="14" hidden="1">#REF!</definedName>
    <definedName name="BExSGT3MKX7YVLVP6YLL6KVO8UGV" localSheetId="15" hidden="1">#REF!</definedName>
    <definedName name="BExSGT3MKX7YVLVP6YLL6KVO8UGV" hidden="1">#REF!</definedName>
    <definedName name="BExSGVHX69GJZHD99DKE4RZ042B1" localSheetId="20" hidden="1">#REF!</definedName>
    <definedName name="BExSGVHX69GJZHD99DKE4RZ042B1" localSheetId="18" hidden="1">#REF!</definedName>
    <definedName name="BExSGVHX69GJZHD99DKE4RZ042B1" localSheetId="13" hidden="1">#REF!</definedName>
    <definedName name="BExSGVHX69GJZHD99DKE4RZ042B1" localSheetId="14" hidden="1">#REF!</definedName>
    <definedName name="BExSGVHX69GJZHD99DKE4RZ042B1" localSheetId="15" hidden="1">#REF!</definedName>
    <definedName name="BExSGVHX69GJZHD99DKE4RZ042B1" hidden="1">#REF!</definedName>
    <definedName name="BExSGZJO4J4ZO04E2N2ECVYS9DEZ" localSheetId="20" hidden="1">#REF!</definedName>
    <definedName name="BExSGZJO4J4ZO04E2N2ECVYS9DEZ" localSheetId="18" hidden="1">#REF!</definedName>
    <definedName name="BExSGZJO4J4ZO04E2N2ECVYS9DEZ" localSheetId="13" hidden="1">#REF!</definedName>
    <definedName name="BExSGZJO4J4ZO04E2N2ECVYS9DEZ" localSheetId="14" hidden="1">#REF!</definedName>
    <definedName name="BExSGZJO4J4ZO04E2N2ECVYS9DEZ" localSheetId="15" hidden="1">#REF!</definedName>
    <definedName name="BExSGZJO4J4ZO04E2N2ECVYS9DEZ" hidden="1">#REF!</definedName>
    <definedName name="BExSHAHFHS7MMNJR8JPVABRGBVIT" localSheetId="20" hidden="1">#REF!</definedName>
    <definedName name="BExSHAHFHS7MMNJR8JPVABRGBVIT" localSheetId="18" hidden="1">#REF!</definedName>
    <definedName name="BExSHAHFHS7MMNJR8JPVABRGBVIT" localSheetId="13" hidden="1">#REF!</definedName>
    <definedName name="BExSHAHFHS7MMNJR8JPVABRGBVIT" localSheetId="14" hidden="1">#REF!</definedName>
    <definedName name="BExSHAHFHS7MMNJR8JPVABRGBVIT" localSheetId="15" hidden="1">#REF!</definedName>
    <definedName name="BExSHAHFHS7MMNJR8JPVABRGBVIT" hidden="1">#REF!</definedName>
    <definedName name="BExSHGH88QZWW4RNAX4YKAZ5JEBL" localSheetId="20" hidden="1">#REF!</definedName>
    <definedName name="BExSHGH88QZWW4RNAX4YKAZ5JEBL" localSheetId="18" hidden="1">#REF!</definedName>
    <definedName name="BExSHGH88QZWW4RNAX4YKAZ5JEBL" localSheetId="13" hidden="1">#REF!</definedName>
    <definedName name="BExSHGH88QZWW4RNAX4YKAZ5JEBL" localSheetId="14" hidden="1">#REF!</definedName>
    <definedName name="BExSHGH88QZWW4RNAX4YKAZ5JEBL" localSheetId="15" hidden="1">#REF!</definedName>
    <definedName name="BExSHGH88QZWW4RNAX4YKAZ5JEBL" hidden="1">#REF!</definedName>
    <definedName name="BExSHOKK1OO3CX9Z28C58E5J1D9W" localSheetId="20" hidden="1">#REF!</definedName>
    <definedName name="BExSHOKK1OO3CX9Z28C58E5J1D9W" localSheetId="18" hidden="1">#REF!</definedName>
    <definedName name="BExSHOKK1OO3CX9Z28C58E5J1D9W" localSheetId="13" hidden="1">#REF!</definedName>
    <definedName name="BExSHOKK1OO3CX9Z28C58E5J1D9W" localSheetId="14" hidden="1">#REF!</definedName>
    <definedName name="BExSHOKK1OO3CX9Z28C58E5J1D9W" localSheetId="15" hidden="1">#REF!</definedName>
    <definedName name="BExSHOKK1OO3CX9Z28C58E5J1D9W" hidden="1">#REF!</definedName>
    <definedName name="BExSHQD8KYLTQGDXIRKCHQQ7MKIH" localSheetId="20" hidden="1">#REF!</definedName>
    <definedName name="BExSHQD8KYLTQGDXIRKCHQQ7MKIH" localSheetId="18" hidden="1">#REF!</definedName>
    <definedName name="BExSHQD8KYLTQGDXIRKCHQQ7MKIH" localSheetId="13" hidden="1">#REF!</definedName>
    <definedName name="BExSHQD8KYLTQGDXIRKCHQQ7MKIH" localSheetId="14" hidden="1">#REF!</definedName>
    <definedName name="BExSHQD8KYLTQGDXIRKCHQQ7MKIH" localSheetId="15" hidden="1">#REF!</definedName>
    <definedName name="BExSHQD8KYLTQGDXIRKCHQQ7MKIH" hidden="1">#REF!</definedName>
    <definedName name="BExSHVGPIAHXI97UBLI9G4I4M29F" localSheetId="20" hidden="1">#REF!</definedName>
    <definedName name="BExSHVGPIAHXI97UBLI9G4I4M29F" localSheetId="18" hidden="1">#REF!</definedName>
    <definedName name="BExSHVGPIAHXI97UBLI9G4I4M29F" localSheetId="13" hidden="1">#REF!</definedName>
    <definedName name="BExSHVGPIAHXI97UBLI9G4I4M29F" localSheetId="14" hidden="1">#REF!</definedName>
    <definedName name="BExSHVGPIAHXI97UBLI9G4I4M29F" localSheetId="15" hidden="1">#REF!</definedName>
    <definedName name="BExSHVGPIAHXI97UBLI9G4I4M29F" hidden="1">#REF!</definedName>
    <definedName name="BExSI0K2YL3HTCQAD8A7TR4QCUR6" localSheetId="20" hidden="1">#REF!</definedName>
    <definedName name="BExSI0K2YL3HTCQAD8A7TR4QCUR6" localSheetId="18" hidden="1">#REF!</definedName>
    <definedName name="BExSI0K2YL3HTCQAD8A7TR4QCUR6" localSheetId="13" hidden="1">#REF!</definedName>
    <definedName name="BExSI0K2YL3HTCQAD8A7TR4QCUR6" localSheetId="14" hidden="1">#REF!</definedName>
    <definedName name="BExSI0K2YL3HTCQAD8A7TR4QCUR6" localSheetId="15" hidden="1">#REF!</definedName>
    <definedName name="BExSI0K2YL3HTCQAD8A7TR4QCUR6" hidden="1">#REF!</definedName>
    <definedName name="BExSIFUDNRWXWIWNGCCFOOD8WIAZ" localSheetId="20" hidden="1">#REF!</definedName>
    <definedName name="BExSIFUDNRWXWIWNGCCFOOD8WIAZ" localSheetId="18" hidden="1">#REF!</definedName>
    <definedName name="BExSIFUDNRWXWIWNGCCFOOD8WIAZ" localSheetId="13" hidden="1">#REF!</definedName>
    <definedName name="BExSIFUDNRWXWIWNGCCFOOD8WIAZ" localSheetId="14" hidden="1">#REF!</definedName>
    <definedName name="BExSIFUDNRWXWIWNGCCFOOD8WIAZ" localSheetId="15" hidden="1">#REF!</definedName>
    <definedName name="BExSIFUDNRWXWIWNGCCFOOD8WIAZ" hidden="1">#REF!</definedName>
    <definedName name="BExTTZNS2PBCR93C9IUW49UZ4I6T" localSheetId="20" hidden="1">#REF!</definedName>
    <definedName name="BExTTZNS2PBCR93C9IUW49UZ4I6T" localSheetId="18" hidden="1">#REF!</definedName>
    <definedName name="BExTTZNS2PBCR93C9IUW49UZ4I6T" localSheetId="13" hidden="1">#REF!</definedName>
    <definedName name="BExTTZNS2PBCR93C9IUW49UZ4I6T" localSheetId="14" hidden="1">#REF!</definedName>
    <definedName name="BExTTZNS2PBCR93C9IUW49UZ4I6T" localSheetId="15" hidden="1">#REF!</definedName>
    <definedName name="BExTTZNS2PBCR93C9IUW49UZ4I6T" hidden="1">#REF!</definedName>
    <definedName name="BExTU2YFQ25JQ6MEMRHHN66VLTPJ" localSheetId="20" hidden="1">#REF!</definedName>
    <definedName name="BExTU2YFQ25JQ6MEMRHHN66VLTPJ" localSheetId="18" hidden="1">#REF!</definedName>
    <definedName name="BExTU2YFQ25JQ6MEMRHHN66VLTPJ" localSheetId="13" hidden="1">#REF!</definedName>
    <definedName name="BExTU2YFQ25JQ6MEMRHHN66VLTPJ" localSheetId="14" hidden="1">#REF!</definedName>
    <definedName name="BExTU2YFQ25JQ6MEMRHHN66VLTPJ" localSheetId="15" hidden="1">#REF!</definedName>
    <definedName name="BExTU2YFQ25JQ6MEMRHHN66VLTPJ" hidden="1">#REF!</definedName>
    <definedName name="BExTU75IOII1V5O0C9X2VAYYVJUG" localSheetId="20" hidden="1">#REF!</definedName>
    <definedName name="BExTU75IOII1V5O0C9X2VAYYVJUG" localSheetId="18" hidden="1">#REF!</definedName>
    <definedName name="BExTU75IOII1V5O0C9X2VAYYVJUG" localSheetId="13" hidden="1">#REF!</definedName>
    <definedName name="BExTU75IOII1V5O0C9X2VAYYVJUG" localSheetId="14" hidden="1">#REF!</definedName>
    <definedName name="BExTU75IOII1V5O0C9X2VAYYVJUG" localSheetId="15" hidden="1">#REF!</definedName>
    <definedName name="BExTU75IOII1V5O0C9X2VAYYVJUG" hidden="1">#REF!</definedName>
    <definedName name="BExTUA5F7V4LUIIAM17J3A8XF3JE" localSheetId="20" hidden="1">#REF!</definedName>
    <definedName name="BExTUA5F7V4LUIIAM17J3A8XF3JE" localSheetId="18" hidden="1">#REF!</definedName>
    <definedName name="BExTUA5F7V4LUIIAM17J3A8XF3JE" localSheetId="13" hidden="1">#REF!</definedName>
    <definedName name="BExTUA5F7V4LUIIAM17J3A8XF3JE" localSheetId="14" hidden="1">#REF!</definedName>
    <definedName name="BExTUA5F7V4LUIIAM17J3A8XF3JE" localSheetId="15" hidden="1">#REF!</definedName>
    <definedName name="BExTUA5F7V4LUIIAM17J3A8XF3JE" hidden="1">#REF!</definedName>
    <definedName name="BExTUBY3AA9B91YRRWFOT21LUL8Q" localSheetId="20" hidden="1">#REF!</definedName>
    <definedName name="BExTUBY3AA9B91YRRWFOT21LUL8Q" localSheetId="18" hidden="1">#REF!</definedName>
    <definedName name="BExTUBY3AA9B91YRRWFOT21LUL8Q" localSheetId="13" hidden="1">#REF!</definedName>
    <definedName name="BExTUBY3AA9B91YRRWFOT21LUL8Q" localSheetId="14" hidden="1">#REF!</definedName>
    <definedName name="BExTUBY3AA9B91YRRWFOT21LUL8Q" localSheetId="15" hidden="1">#REF!</definedName>
    <definedName name="BExTUBY3AA9B91YRRWFOT21LUL8Q" hidden="1">#REF!</definedName>
    <definedName name="BExTUJ53ANGZ3H1KDK4CR4Q0OD6P" localSheetId="20" hidden="1">#REF!</definedName>
    <definedName name="BExTUJ53ANGZ3H1KDK4CR4Q0OD6P" localSheetId="18" hidden="1">#REF!</definedName>
    <definedName name="BExTUJ53ANGZ3H1KDK4CR4Q0OD6P" localSheetId="13" hidden="1">#REF!</definedName>
    <definedName name="BExTUJ53ANGZ3H1KDK4CR4Q0OD6P" localSheetId="14" hidden="1">#REF!</definedName>
    <definedName name="BExTUJ53ANGZ3H1KDK4CR4Q0OD6P" localSheetId="15" hidden="1">#REF!</definedName>
    <definedName name="BExTUJ53ANGZ3H1KDK4CR4Q0OD6P" hidden="1">#REF!</definedName>
    <definedName name="BExTUKXSZBM7C57G6NGLWGU4WOHY" localSheetId="20" hidden="1">#REF!</definedName>
    <definedName name="BExTUKXSZBM7C57G6NGLWGU4WOHY" localSheetId="18" hidden="1">#REF!</definedName>
    <definedName name="BExTUKXSZBM7C57G6NGLWGU4WOHY" localSheetId="13" hidden="1">#REF!</definedName>
    <definedName name="BExTUKXSZBM7C57G6NGLWGU4WOHY" localSheetId="14" hidden="1">#REF!</definedName>
    <definedName name="BExTUKXSZBM7C57G6NGLWGU4WOHY" localSheetId="15" hidden="1">#REF!</definedName>
    <definedName name="BExTUKXSZBM7C57G6NGLWGU4WOHY" hidden="1">#REF!</definedName>
    <definedName name="BExTUNC5INBE8Y5OA5GQUTXX6QJW" localSheetId="20" hidden="1">#REF!</definedName>
    <definedName name="BExTUNC5INBE8Y5OA5GQUTXX6QJW" localSheetId="18" hidden="1">#REF!</definedName>
    <definedName name="BExTUNC5INBE8Y5OA5GQUTXX6QJW" localSheetId="13" hidden="1">#REF!</definedName>
    <definedName name="BExTUNC5INBE8Y5OA5GQUTXX6QJW" localSheetId="14" hidden="1">#REF!</definedName>
    <definedName name="BExTUNC5INBE8Y5OA5GQUTXX6QJW" localSheetId="15" hidden="1">#REF!</definedName>
    <definedName name="BExTUNC5INBE8Y5OA5GQUTXX6QJW" hidden="1">#REF!</definedName>
    <definedName name="BExTUSQCFFYZCDNHWHADBC2E1ZP1" localSheetId="20" hidden="1">#REF!</definedName>
    <definedName name="BExTUSQCFFYZCDNHWHADBC2E1ZP1" localSheetId="18" hidden="1">#REF!</definedName>
    <definedName name="BExTUSQCFFYZCDNHWHADBC2E1ZP1" localSheetId="13" hidden="1">#REF!</definedName>
    <definedName name="BExTUSQCFFYZCDNHWHADBC2E1ZP1" localSheetId="14" hidden="1">#REF!</definedName>
    <definedName name="BExTUSQCFFYZCDNHWHADBC2E1ZP1" localSheetId="15" hidden="1">#REF!</definedName>
    <definedName name="BExTUSQCFFYZCDNHWHADBC2E1ZP1" hidden="1">#REF!</definedName>
    <definedName name="BExTUV4NQDZVAENZPSZGF7A3DDFN" localSheetId="20" hidden="1">#REF!</definedName>
    <definedName name="BExTUV4NQDZVAENZPSZGF7A3DDFN" localSheetId="18" hidden="1">#REF!</definedName>
    <definedName name="BExTUV4NQDZVAENZPSZGF7A3DDFN" localSheetId="13" hidden="1">#REF!</definedName>
    <definedName name="BExTUV4NQDZVAENZPSZGF7A3DDFN" localSheetId="14" hidden="1">#REF!</definedName>
    <definedName name="BExTUV4NQDZVAENZPSZGF7A3DDFN" localSheetId="15" hidden="1">#REF!</definedName>
    <definedName name="BExTUV4NQDZVAENZPSZGF7A3DDFN" hidden="1">#REF!</definedName>
    <definedName name="BExTUVFGOJEYS28JURA5KHQFDU5J" localSheetId="20" hidden="1">#REF!</definedName>
    <definedName name="BExTUVFGOJEYS28JURA5KHQFDU5J" localSheetId="18" hidden="1">#REF!</definedName>
    <definedName name="BExTUVFGOJEYS28JURA5KHQFDU5J" localSheetId="13" hidden="1">#REF!</definedName>
    <definedName name="BExTUVFGOJEYS28JURA5KHQFDU5J" localSheetId="14" hidden="1">#REF!</definedName>
    <definedName name="BExTUVFGOJEYS28JURA5KHQFDU5J" localSheetId="15" hidden="1">#REF!</definedName>
    <definedName name="BExTUVFGOJEYS28JURA5KHQFDU5J" hidden="1">#REF!</definedName>
    <definedName name="BExTUW10U40QCYGHM5NJ3YR1O5SP" localSheetId="20" hidden="1">#REF!</definedName>
    <definedName name="BExTUW10U40QCYGHM5NJ3YR1O5SP" localSheetId="18" hidden="1">#REF!</definedName>
    <definedName name="BExTUW10U40QCYGHM5NJ3YR1O5SP" localSheetId="13" hidden="1">#REF!</definedName>
    <definedName name="BExTUW10U40QCYGHM5NJ3YR1O5SP" localSheetId="14" hidden="1">#REF!</definedName>
    <definedName name="BExTUW10U40QCYGHM5NJ3YR1O5SP" localSheetId="15" hidden="1">#REF!</definedName>
    <definedName name="BExTUW10U40QCYGHM5NJ3YR1O5SP" hidden="1">#REF!</definedName>
    <definedName name="BExTUWXFQHINU66YG82BI20ATMB5" localSheetId="20" hidden="1">#REF!</definedName>
    <definedName name="BExTUWXFQHINU66YG82BI20ATMB5" localSheetId="18" hidden="1">#REF!</definedName>
    <definedName name="BExTUWXFQHINU66YG82BI20ATMB5" localSheetId="13" hidden="1">#REF!</definedName>
    <definedName name="BExTUWXFQHINU66YG82BI20ATMB5" localSheetId="14" hidden="1">#REF!</definedName>
    <definedName name="BExTUWXFQHINU66YG82BI20ATMB5" localSheetId="15" hidden="1">#REF!</definedName>
    <definedName name="BExTUWXFQHINU66YG82BI20ATMB5" hidden="1">#REF!</definedName>
    <definedName name="BExTUY9WNSJ91GV8CP0SKJTEIV82" localSheetId="20" hidden="1">#REF!</definedName>
    <definedName name="BExTUY9WNSJ91GV8CP0SKJTEIV82" localSheetId="18" hidden="1">#REF!</definedName>
    <definedName name="BExTUY9WNSJ91GV8CP0SKJTEIV82" localSheetId="13" hidden="1">#REF!</definedName>
    <definedName name="BExTUY9WNSJ91GV8CP0SKJTEIV82" localSheetId="14" hidden="1">#REF!</definedName>
    <definedName name="BExTUY9WNSJ91GV8CP0SKJTEIV82" localSheetId="15" hidden="1">#REF!</definedName>
    <definedName name="BExTUY9WNSJ91GV8CP0SKJTEIV82" hidden="1">#REF!</definedName>
    <definedName name="BExTV67VIM8PV6KO253M4DUBJQLC" localSheetId="20" hidden="1">#REF!</definedName>
    <definedName name="BExTV67VIM8PV6KO253M4DUBJQLC" localSheetId="18" hidden="1">#REF!</definedName>
    <definedName name="BExTV67VIM8PV6KO253M4DUBJQLC" localSheetId="13" hidden="1">#REF!</definedName>
    <definedName name="BExTV67VIM8PV6KO253M4DUBJQLC" localSheetId="14" hidden="1">#REF!</definedName>
    <definedName name="BExTV67VIM8PV6KO253M4DUBJQLC" localSheetId="15" hidden="1">#REF!</definedName>
    <definedName name="BExTV67VIM8PV6KO253M4DUBJQLC" hidden="1">#REF!</definedName>
    <definedName name="BExTVELZCF2YA5L6F23BYZZR6WHF" localSheetId="20" hidden="1">#REF!</definedName>
    <definedName name="BExTVELZCF2YA5L6F23BYZZR6WHF" localSheetId="18" hidden="1">#REF!</definedName>
    <definedName name="BExTVELZCF2YA5L6F23BYZZR6WHF" localSheetId="13" hidden="1">#REF!</definedName>
    <definedName name="BExTVELZCF2YA5L6F23BYZZR6WHF" localSheetId="14" hidden="1">#REF!</definedName>
    <definedName name="BExTVELZCF2YA5L6F23BYZZR6WHF" localSheetId="15" hidden="1">#REF!</definedName>
    <definedName name="BExTVELZCF2YA5L6F23BYZZR6WHF" hidden="1">#REF!</definedName>
    <definedName name="BExTVGPIQZ99YFXUC8OONUX5BD42" localSheetId="20" hidden="1">#REF!</definedName>
    <definedName name="BExTVGPIQZ99YFXUC8OONUX5BD42" localSheetId="18" hidden="1">#REF!</definedName>
    <definedName name="BExTVGPIQZ99YFXUC8OONUX5BD42" localSheetId="13" hidden="1">#REF!</definedName>
    <definedName name="BExTVGPIQZ99YFXUC8OONUX5BD42" localSheetId="14" hidden="1">#REF!</definedName>
    <definedName name="BExTVGPIQZ99YFXUC8OONUX5BD42" localSheetId="15" hidden="1">#REF!</definedName>
    <definedName name="BExTVGPIQZ99YFXUC8OONUX5BD42" hidden="1">#REF!</definedName>
    <definedName name="BExTVQG4F5RF0LZXG06AZ6EU1GQ3" localSheetId="20" hidden="1">#REF!</definedName>
    <definedName name="BExTVQG4F5RF0LZXG06AZ6EU1GQ3" localSheetId="18" hidden="1">#REF!</definedName>
    <definedName name="BExTVQG4F5RF0LZXG06AZ6EU1GQ3" localSheetId="13" hidden="1">#REF!</definedName>
    <definedName name="BExTVQG4F5RF0LZXG06AZ6EU1GQ3" localSheetId="14" hidden="1">#REF!</definedName>
    <definedName name="BExTVQG4F5RF0LZXG06AZ6EU1GQ3" localSheetId="15" hidden="1">#REF!</definedName>
    <definedName name="BExTVQG4F5RF0LZXG06AZ6EU1GQ3" hidden="1">#REF!</definedName>
    <definedName name="BExTVZQLP9VFLEYQ9280W13X7E8K" localSheetId="20" hidden="1">#REF!</definedName>
    <definedName name="BExTVZQLP9VFLEYQ9280W13X7E8K" localSheetId="18" hidden="1">#REF!</definedName>
    <definedName name="BExTVZQLP9VFLEYQ9280W13X7E8K" localSheetId="13" hidden="1">#REF!</definedName>
    <definedName name="BExTVZQLP9VFLEYQ9280W13X7E8K" localSheetId="14" hidden="1">#REF!</definedName>
    <definedName name="BExTVZQLP9VFLEYQ9280W13X7E8K" localSheetId="15" hidden="1">#REF!</definedName>
    <definedName name="BExTVZQLP9VFLEYQ9280W13X7E8K" hidden="1">#REF!</definedName>
    <definedName name="BExTWB4LA1PODQOH4LDTHQKBN16K" localSheetId="20" hidden="1">#REF!</definedName>
    <definedName name="BExTWB4LA1PODQOH4LDTHQKBN16K" localSheetId="18" hidden="1">#REF!</definedName>
    <definedName name="BExTWB4LA1PODQOH4LDTHQKBN16K" localSheetId="13" hidden="1">#REF!</definedName>
    <definedName name="BExTWB4LA1PODQOH4LDTHQKBN16K" localSheetId="14" hidden="1">#REF!</definedName>
    <definedName name="BExTWB4LA1PODQOH4LDTHQKBN16K" localSheetId="15" hidden="1">#REF!</definedName>
    <definedName name="BExTWB4LA1PODQOH4LDTHQKBN16K" hidden="1">#REF!</definedName>
    <definedName name="BExTWI0Q8AWXUA3ZN7I5V3QK2KM1" localSheetId="20" hidden="1">#REF!</definedName>
    <definedName name="BExTWI0Q8AWXUA3ZN7I5V3QK2KM1" localSheetId="18" hidden="1">#REF!</definedName>
    <definedName name="BExTWI0Q8AWXUA3ZN7I5V3QK2KM1" localSheetId="13" hidden="1">#REF!</definedName>
    <definedName name="BExTWI0Q8AWXUA3ZN7I5V3QK2KM1" localSheetId="14" hidden="1">#REF!</definedName>
    <definedName name="BExTWI0Q8AWXUA3ZN7I5V3QK2KM1" localSheetId="15" hidden="1">#REF!</definedName>
    <definedName name="BExTWI0Q8AWXUA3ZN7I5V3QK2KM1" hidden="1">#REF!</definedName>
    <definedName name="BExTWJTIA3WUW1PUWXAOP9O8NKLZ" localSheetId="20" hidden="1">#REF!</definedName>
    <definedName name="BExTWJTIA3WUW1PUWXAOP9O8NKLZ" localSheetId="18" hidden="1">#REF!</definedName>
    <definedName name="BExTWJTIA3WUW1PUWXAOP9O8NKLZ" localSheetId="13" hidden="1">#REF!</definedName>
    <definedName name="BExTWJTIA3WUW1PUWXAOP9O8NKLZ" localSheetId="14" hidden="1">#REF!</definedName>
    <definedName name="BExTWJTIA3WUW1PUWXAOP9O8NKLZ" localSheetId="15" hidden="1">#REF!</definedName>
    <definedName name="BExTWJTIA3WUW1PUWXAOP9O8NKLZ" hidden="1">#REF!</definedName>
    <definedName name="BExTWW95OX07FNA01WF5MSSSFQLX" localSheetId="20" hidden="1">#REF!</definedName>
    <definedName name="BExTWW95OX07FNA01WF5MSSSFQLX" localSheetId="18" hidden="1">#REF!</definedName>
    <definedName name="BExTWW95OX07FNA01WF5MSSSFQLX" localSheetId="13" hidden="1">#REF!</definedName>
    <definedName name="BExTWW95OX07FNA01WF5MSSSFQLX" localSheetId="14" hidden="1">#REF!</definedName>
    <definedName name="BExTWW95OX07FNA01WF5MSSSFQLX" localSheetId="15" hidden="1">#REF!</definedName>
    <definedName name="BExTWW95OX07FNA01WF5MSSSFQLX" hidden="1">#REF!</definedName>
    <definedName name="BExTX005F4GLW03J0PLPRPMI1SEG" localSheetId="20" hidden="1">#REF!</definedName>
    <definedName name="BExTX005F4GLW03J0PLPRPMI1SEG" localSheetId="18" hidden="1">#REF!</definedName>
    <definedName name="BExTX005F4GLW03J0PLPRPMI1SEG" localSheetId="13" hidden="1">#REF!</definedName>
    <definedName name="BExTX005F4GLW03J0PLPRPMI1SEG" localSheetId="14" hidden="1">#REF!</definedName>
    <definedName name="BExTX005F4GLW03J0PLPRPMI1SEG" localSheetId="15" hidden="1">#REF!</definedName>
    <definedName name="BExTX005F4GLW03J0PLPRPMI1SEG" hidden="1">#REF!</definedName>
    <definedName name="BExTX476KI0RNB71XI5TYMANSGBG" localSheetId="20" hidden="1">#REF!</definedName>
    <definedName name="BExTX476KI0RNB71XI5TYMANSGBG" localSheetId="18" hidden="1">#REF!</definedName>
    <definedName name="BExTX476KI0RNB71XI5TYMANSGBG" localSheetId="13" hidden="1">#REF!</definedName>
    <definedName name="BExTX476KI0RNB71XI5TYMANSGBG" localSheetId="14" hidden="1">#REF!</definedName>
    <definedName name="BExTX476KI0RNB71XI5TYMANSGBG" localSheetId="15" hidden="1">#REF!</definedName>
    <definedName name="BExTX476KI0RNB71XI5TYMANSGBG" hidden="1">#REF!</definedName>
    <definedName name="BExTXBJFKNSCUO7IOL6CSKERP06D" localSheetId="20" hidden="1">#REF!</definedName>
    <definedName name="BExTXBJFKNSCUO7IOL6CSKERP06D" localSheetId="18" hidden="1">#REF!</definedName>
    <definedName name="BExTXBJFKNSCUO7IOL6CSKERP06D" localSheetId="13" hidden="1">#REF!</definedName>
    <definedName name="BExTXBJFKNSCUO7IOL6CSKERP06D" localSheetId="14" hidden="1">#REF!</definedName>
    <definedName name="BExTXBJFKNSCUO7IOL6CSKERP06D" localSheetId="15" hidden="1">#REF!</definedName>
    <definedName name="BExTXBJFKNSCUO7IOL6CSKERP06D" hidden="1">#REF!</definedName>
    <definedName name="BExTXDMZDQ9U1FD9T7F79J29SYYN" localSheetId="20" hidden="1">#REF!</definedName>
    <definedName name="BExTXDMZDQ9U1FD9T7F79J29SYYN" localSheetId="18" hidden="1">#REF!</definedName>
    <definedName name="BExTXDMZDQ9U1FD9T7F79J29SYYN" localSheetId="13" hidden="1">#REF!</definedName>
    <definedName name="BExTXDMZDQ9U1FD9T7F79J29SYYN" localSheetId="14" hidden="1">#REF!</definedName>
    <definedName name="BExTXDMZDQ9U1FD9T7F79J29SYYN" localSheetId="15" hidden="1">#REF!</definedName>
    <definedName name="BExTXDMZDQ9U1FD9T7F79J29SYYN" hidden="1">#REF!</definedName>
    <definedName name="BExTXJ6HBAIXMMWKZTJNFDYVZCAY" localSheetId="20" hidden="1">#REF!</definedName>
    <definedName name="BExTXJ6HBAIXMMWKZTJNFDYVZCAY" localSheetId="18" hidden="1">#REF!</definedName>
    <definedName name="BExTXJ6HBAIXMMWKZTJNFDYVZCAY" localSheetId="13" hidden="1">#REF!</definedName>
    <definedName name="BExTXJ6HBAIXMMWKZTJNFDYVZCAY" localSheetId="14" hidden="1">#REF!</definedName>
    <definedName name="BExTXJ6HBAIXMMWKZTJNFDYVZCAY" localSheetId="15" hidden="1">#REF!</definedName>
    <definedName name="BExTXJ6HBAIXMMWKZTJNFDYVZCAY" hidden="1">#REF!</definedName>
    <definedName name="BExTXT812NQT8GAEGH738U29BI0D" localSheetId="20" hidden="1">#REF!</definedName>
    <definedName name="BExTXT812NQT8GAEGH738U29BI0D" localSheetId="18" hidden="1">#REF!</definedName>
    <definedName name="BExTXT812NQT8GAEGH738U29BI0D" localSheetId="13" hidden="1">#REF!</definedName>
    <definedName name="BExTXT812NQT8GAEGH738U29BI0D" localSheetId="14" hidden="1">#REF!</definedName>
    <definedName name="BExTXT812NQT8GAEGH738U29BI0D" localSheetId="15" hidden="1">#REF!</definedName>
    <definedName name="BExTXT812NQT8GAEGH738U29BI0D" hidden="1">#REF!</definedName>
    <definedName name="BExTXWIP2TFPTQ76NHFOB72NICRZ" localSheetId="20" hidden="1">#REF!</definedName>
    <definedName name="BExTXWIP2TFPTQ76NHFOB72NICRZ" localSheetId="18" hidden="1">#REF!</definedName>
    <definedName name="BExTXWIP2TFPTQ76NHFOB72NICRZ" localSheetId="13" hidden="1">#REF!</definedName>
    <definedName name="BExTXWIP2TFPTQ76NHFOB72NICRZ" localSheetId="14" hidden="1">#REF!</definedName>
    <definedName name="BExTXWIP2TFPTQ76NHFOB72NICRZ" localSheetId="15" hidden="1">#REF!</definedName>
    <definedName name="BExTXWIP2TFPTQ76NHFOB72NICRZ" hidden="1">#REF!</definedName>
    <definedName name="BExTY5T62H651VC86QM4X7E28JVA" localSheetId="20" hidden="1">#REF!</definedName>
    <definedName name="BExTY5T62H651VC86QM4X7E28JVA" localSheetId="18" hidden="1">#REF!</definedName>
    <definedName name="BExTY5T62H651VC86QM4X7E28JVA" localSheetId="13" hidden="1">#REF!</definedName>
    <definedName name="BExTY5T62H651VC86QM4X7E28JVA" localSheetId="14" hidden="1">#REF!</definedName>
    <definedName name="BExTY5T62H651VC86QM4X7E28JVA" localSheetId="15" hidden="1">#REF!</definedName>
    <definedName name="BExTY5T62H651VC86QM4X7E28JVA" hidden="1">#REF!</definedName>
    <definedName name="BExTYB7EHGVTJ4RSYOXWSG87U5WI" localSheetId="20" hidden="1">#REF!</definedName>
    <definedName name="BExTYB7EHGVTJ4RSYOXWSG87U5WI" localSheetId="18" hidden="1">#REF!</definedName>
    <definedName name="BExTYB7EHGVTJ4RSYOXWSG87U5WI" localSheetId="13" hidden="1">#REF!</definedName>
    <definedName name="BExTYB7EHGVTJ4RSYOXWSG87U5WI" localSheetId="14" hidden="1">#REF!</definedName>
    <definedName name="BExTYB7EHGVTJ4RSYOXWSG87U5WI" localSheetId="15" hidden="1">#REF!</definedName>
    <definedName name="BExTYB7EHGVTJ4RSYOXWSG87U5WI" hidden="1">#REF!</definedName>
    <definedName name="BExTYC93RS0KNKFOD35WG37LS9LY" localSheetId="20" hidden="1">#REF!</definedName>
    <definedName name="BExTYC93RS0KNKFOD35WG37LS9LY" localSheetId="18" hidden="1">#REF!</definedName>
    <definedName name="BExTYC93RS0KNKFOD35WG37LS9LY" localSheetId="13" hidden="1">#REF!</definedName>
    <definedName name="BExTYC93RS0KNKFOD35WG37LS9LY" localSheetId="14" hidden="1">#REF!</definedName>
    <definedName name="BExTYC93RS0KNKFOD35WG37LS9LY" localSheetId="15" hidden="1">#REF!</definedName>
    <definedName name="BExTYC93RS0KNKFOD35WG37LS9LY" hidden="1">#REF!</definedName>
    <definedName name="BExTYKCEFJ83LZM95M1V7CSFQVEA" localSheetId="20" hidden="1">#REF!</definedName>
    <definedName name="BExTYKCEFJ83LZM95M1V7CSFQVEA" localSheetId="18" hidden="1">#REF!</definedName>
    <definedName name="BExTYKCEFJ83LZM95M1V7CSFQVEA" localSheetId="13" hidden="1">#REF!</definedName>
    <definedName name="BExTYKCEFJ83LZM95M1V7CSFQVEA" localSheetId="14" hidden="1">#REF!</definedName>
    <definedName name="BExTYKCEFJ83LZM95M1V7CSFQVEA" localSheetId="15" hidden="1">#REF!</definedName>
    <definedName name="BExTYKCEFJ83LZM95M1V7CSFQVEA" hidden="1">#REF!</definedName>
    <definedName name="BExTYPLA9N640MFRJJQPKXT7P88M" localSheetId="20" hidden="1">#REF!</definedName>
    <definedName name="BExTYPLA9N640MFRJJQPKXT7P88M" localSheetId="18" hidden="1">#REF!</definedName>
    <definedName name="BExTYPLA9N640MFRJJQPKXT7P88M" localSheetId="13" hidden="1">#REF!</definedName>
    <definedName name="BExTYPLA9N640MFRJJQPKXT7P88M" localSheetId="14" hidden="1">#REF!</definedName>
    <definedName name="BExTYPLA9N640MFRJJQPKXT7P88M" localSheetId="15" hidden="1">#REF!</definedName>
    <definedName name="BExTYPLA9N640MFRJJQPKXT7P88M" hidden="1">#REF!</definedName>
    <definedName name="BExTYW1794M1TLJ2QQQCEEUZN18F" localSheetId="20" hidden="1">#REF!</definedName>
    <definedName name="BExTYW1794M1TLJ2QQQCEEUZN18F" localSheetId="18" hidden="1">#REF!</definedName>
    <definedName name="BExTYW1794M1TLJ2QQQCEEUZN18F" localSheetId="13" hidden="1">#REF!</definedName>
    <definedName name="BExTYW1794M1TLJ2QQQCEEUZN18F" localSheetId="14" hidden="1">#REF!</definedName>
    <definedName name="BExTYW1794M1TLJ2QQQCEEUZN18F" localSheetId="15" hidden="1">#REF!</definedName>
    <definedName name="BExTYW1794M1TLJ2QQQCEEUZN18F" hidden="1">#REF!</definedName>
    <definedName name="BExTZ7F71SNTOX4LLZCK5R9VUMIJ" localSheetId="20" hidden="1">#REF!</definedName>
    <definedName name="BExTZ7F71SNTOX4LLZCK5R9VUMIJ" localSheetId="18" hidden="1">#REF!</definedName>
    <definedName name="BExTZ7F71SNTOX4LLZCK5R9VUMIJ" localSheetId="13" hidden="1">#REF!</definedName>
    <definedName name="BExTZ7F71SNTOX4LLZCK5R9VUMIJ" localSheetId="14" hidden="1">#REF!</definedName>
    <definedName name="BExTZ7F71SNTOX4LLZCK5R9VUMIJ" localSheetId="15" hidden="1">#REF!</definedName>
    <definedName name="BExTZ7F71SNTOX4LLZCK5R9VUMIJ" hidden="1">#REF!</definedName>
    <definedName name="BExTZ80SWE36T1QSIIPJU7NJ65JL" localSheetId="20" hidden="1">#REF!</definedName>
    <definedName name="BExTZ80SWE36T1QSIIPJU7NJ65JL" localSheetId="18" hidden="1">#REF!</definedName>
    <definedName name="BExTZ80SWE36T1QSIIPJU7NJ65JL" localSheetId="13" hidden="1">#REF!</definedName>
    <definedName name="BExTZ80SWE36T1QSIIPJU7NJ65JL" localSheetId="14" hidden="1">#REF!</definedName>
    <definedName name="BExTZ80SWE36T1QSIIPJU7NJ65JL" localSheetId="15" hidden="1">#REF!</definedName>
    <definedName name="BExTZ80SWE36T1QSIIPJU7NJ65JL" hidden="1">#REF!</definedName>
    <definedName name="BExTZ869RSO739T4Q78JLOVO7G0C" localSheetId="20" hidden="1">#REF!</definedName>
    <definedName name="BExTZ869RSO739T4Q78JLOVO7G0C" localSheetId="18" hidden="1">#REF!</definedName>
    <definedName name="BExTZ869RSO739T4Q78JLOVO7G0C" localSheetId="13" hidden="1">#REF!</definedName>
    <definedName name="BExTZ869RSO739T4Q78JLOVO7G0C" localSheetId="14" hidden="1">#REF!</definedName>
    <definedName name="BExTZ869RSO739T4Q78JLOVO7G0C" localSheetId="15" hidden="1">#REF!</definedName>
    <definedName name="BExTZ869RSO739T4Q78JLOVO7G0C" hidden="1">#REF!</definedName>
    <definedName name="BExTZ8X5G9S3PA4FPSNK7T69W7QT" localSheetId="20" hidden="1">#REF!</definedName>
    <definedName name="BExTZ8X5G9S3PA4FPSNK7T69W7QT" localSheetId="18" hidden="1">#REF!</definedName>
    <definedName name="BExTZ8X5G9S3PA4FPSNK7T69W7QT" localSheetId="13" hidden="1">#REF!</definedName>
    <definedName name="BExTZ8X5G9S3PA4FPSNK7T69W7QT" localSheetId="14" hidden="1">#REF!</definedName>
    <definedName name="BExTZ8X5G9S3PA4FPSNK7T69W7QT" localSheetId="15" hidden="1">#REF!</definedName>
    <definedName name="BExTZ8X5G9S3PA4FPSNK7T69W7QT" hidden="1">#REF!</definedName>
    <definedName name="BExTZ97Y0RMR8V5BI9F2H4MFB77O" localSheetId="20" hidden="1">#REF!</definedName>
    <definedName name="BExTZ97Y0RMR8V5BI9F2H4MFB77O" localSheetId="18" hidden="1">#REF!</definedName>
    <definedName name="BExTZ97Y0RMR8V5BI9F2H4MFB77O" localSheetId="13" hidden="1">#REF!</definedName>
    <definedName name="BExTZ97Y0RMR8V5BI9F2H4MFB77O" localSheetId="14" hidden="1">#REF!</definedName>
    <definedName name="BExTZ97Y0RMR8V5BI9F2H4MFB77O" localSheetId="15" hidden="1">#REF!</definedName>
    <definedName name="BExTZ97Y0RMR8V5BI9F2H4MFB77O" hidden="1">#REF!</definedName>
    <definedName name="BExTZK5PMCAXJL4DUIGL6H9Y8U4C" localSheetId="20" hidden="1">#REF!</definedName>
    <definedName name="BExTZK5PMCAXJL4DUIGL6H9Y8U4C" localSheetId="18" hidden="1">#REF!</definedName>
    <definedName name="BExTZK5PMCAXJL4DUIGL6H9Y8U4C" localSheetId="13" hidden="1">#REF!</definedName>
    <definedName name="BExTZK5PMCAXJL4DUIGL6H9Y8U4C" localSheetId="14" hidden="1">#REF!</definedName>
    <definedName name="BExTZK5PMCAXJL4DUIGL6H9Y8U4C" localSheetId="15" hidden="1">#REF!</definedName>
    <definedName name="BExTZK5PMCAXJL4DUIGL6H9Y8U4C" hidden="1">#REF!</definedName>
    <definedName name="BExTZKB6L5SXV5UN71YVTCBEIGWY" localSheetId="20" hidden="1">#REF!</definedName>
    <definedName name="BExTZKB6L5SXV5UN71YVTCBEIGWY" localSheetId="18" hidden="1">#REF!</definedName>
    <definedName name="BExTZKB6L5SXV5UN71YVTCBEIGWY" localSheetId="13" hidden="1">#REF!</definedName>
    <definedName name="BExTZKB6L5SXV5UN71YVTCBEIGWY" localSheetId="14" hidden="1">#REF!</definedName>
    <definedName name="BExTZKB6L5SXV5UN71YVTCBEIGWY" localSheetId="15" hidden="1">#REF!</definedName>
    <definedName name="BExTZKB6L5SXV5UN71YVTCBEIGWY" hidden="1">#REF!</definedName>
    <definedName name="BExTZLICVKK4NBJFEGL270GJ2VQO" localSheetId="20" hidden="1">#REF!</definedName>
    <definedName name="BExTZLICVKK4NBJFEGL270GJ2VQO" localSheetId="18" hidden="1">#REF!</definedName>
    <definedName name="BExTZLICVKK4NBJFEGL270GJ2VQO" localSheetId="13" hidden="1">#REF!</definedName>
    <definedName name="BExTZLICVKK4NBJFEGL270GJ2VQO" localSheetId="14" hidden="1">#REF!</definedName>
    <definedName name="BExTZLICVKK4NBJFEGL270GJ2VQO" localSheetId="15" hidden="1">#REF!</definedName>
    <definedName name="BExTZLICVKK4NBJFEGL270GJ2VQO" hidden="1">#REF!</definedName>
    <definedName name="BExTZO2596CBZKPI7YNA1QQNPAIJ" localSheetId="20" hidden="1">#REF!</definedName>
    <definedName name="BExTZO2596CBZKPI7YNA1QQNPAIJ" localSheetId="18" hidden="1">#REF!</definedName>
    <definedName name="BExTZO2596CBZKPI7YNA1QQNPAIJ" localSheetId="13" hidden="1">#REF!</definedName>
    <definedName name="BExTZO2596CBZKPI7YNA1QQNPAIJ" localSheetId="14" hidden="1">#REF!</definedName>
    <definedName name="BExTZO2596CBZKPI7YNA1QQNPAIJ" localSheetId="15" hidden="1">#REF!</definedName>
    <definedName name="BExTZO2596CBZKPI7YNA1QQNPAIJ" hidden="1">#REF!</definedName>
    <definedName name="BExTZY8TDV4U7FQL7O10G6VKWKPJ" localSheetId="20" hidden="1">#REF!</definedName>
    <definedName name="BExTZY8TDV4U7FQL7O10G6VKWKPJ" localSheetId="18" hidden="1">#REF!</definedName>
    <definedName name="BExTZY8TDV4U7FQL7O10G6VKWKPJ" localSheetId="13" hidden="1">#REF!</definedName>
    <definedName name="BExTZY8TDV4U7FQL7O10G6VKWKPJ" localSheetId="14" hidden="1">#REF!</definedName>
    <definedName name="BExTZY8TDV4U7FQL7O10G6VKWKPJ" localSheetId="15" hidden="1">#REF!</definedName>
    <definedName name="BExTZY8TDV4U7FQL7O10G6VKWKPJ" hidden="1">#REF!</definedName>
    <definedName name="BExU02QNT4LT7H9JPUC4FXTLVGZT" localSheetId="20" hidden="1">#REF!</definedName>
    <definedName name="BExU02QNT4LT7H9JPUC4FXTLVGZT" localSheetId="18" hidden="1">#REF!</definedName>
    <definedName name="BExU02QNT4LT7H9JPUC4FXTLVGZT" localSheetId="13" hidden="1">#REF!</definedName>
    <definedName name="BExU02QNT4LT7H9JPUC4FXTLVGZT" localSheetId="14" hidden="1">#REF!</definedName>
    <definedName name="BExU02QNT4LT7H9JPUC4FXTLVGZT" localSheetId="15" hidden="1">#REF!</definedName>
    <definedName name="BExU02QNT4LT7H9JPUC4FXTLVGZT" hidden="1">#REF!</definedName>
    <definedName name="BExU0BFJJQO1HJZKI14QGOQ6JROO" localSheetId="20" hidden="1">#REF!</definedName>
    <definedName name="BExU0BFJJQO1HJZKI14QGOQ6JROO" localSheetId="18" hidden="1">#REF!</definedName>
    <definedName name="BExU0BFJJQO1HJZKI14QGOQ6JROO" localSheetId="13" hidden="1">#REF!</definedName>
    <definedName name="BExU0BFJJQO1HJZKI14QGOQ6JROO" localSheetId="14" hidden="1">#REF!</definedName>
    <definedName name="BExU0BFJJQO1HJZKI14QGOQ6JROO" localSheetId="15" hidden="1">#REF!</definedName>
    <definedName name="BExU0BFJJQO1HJZKI14QGOQ6JROO" hidden="1">#REF!</definedName>
    <definedName name="BExU0FH5WTGW8MRFUFMDDSMJ6YQ5" localSheetId="20" hidden="1">#REF!</definedName>
    <definedName name="BExU0FH5WTGW8MRFUFMDDSMJ6YQ5" localSheetId="18" hidden="1">#REF!</definedName>
    <definedName name="BExU0FH5WTGW8MRFUFMDDSMJ6YQ5" localSheetId="13" hidden="1">#REF!</definedName>
    <definedName name="BExU0FH5WTGW8MRFUFMDDSMJ6YQ5" localSheetId="14" hidden="1">#REF!</definedName>
    <definedName name="BExU0FH5WTGW8MRFUFMDDSMJ6YQ5" localSheetId="15" hidden="1">#REF!</definedName>
    <definedName name="BExU0FH5WTGW8MRFUFMDDSMJ6YQ5" hidden="1">#REF!</definedName>
    <definedName name="BExU0GDOIL9U33QGU9ZU3YX3V1I4" localSheetId="20" hidden="1">#REF!</definedName>
    <definedName name="BExU0GDOIL9U33QGU9ZU3YX3V1I4" localSheetId="18" hidden="1">#REF!</definedName>
    <definedName name="BExU0GDOIL9U33QGU9ZU3YX3V1I4" localSheetId="13" hidden="1">#REF!</definedName>
    <definedName name="BExU0GDOIL9U33QGU9ZU3YX3V1I4" localSheetId="14" hidden="1">#REF!</definedName>
    <definedName name="BExU0GDOIL9U33QGU9ZU3YX3V1I4" localSheetId="15" hidden="1">#REF!</definedName>
    <definedName name="BExU0GDOIL9U33QGU9ZU3YX3V1I4" hidden="1">#REF!</definedName>
    <definedName name="BExU0HKTO8WJDQDWRTUK5TETM3HS" localSheetId="20" hidden="1">#REF!</definedName>
    <definedName name="BExU0HKTO8WJDQDWRTUK5TETM3HS" localSheetId="18" hidden="1">#REF!</definedName>
    <definedName name="BExU0HKTO8WJDQDWRTUK5TETM3HS" localSheetId="13" hidden="1">#REF!</definedName>
    <definedName name="BExU0HKTO8WJDQDWRTUK5TETM3HS" localSheetId="14" hidden="1">#REF!</definedName>
    <definedName name="BExU0HKTO8WJDQDWRTUK5TETM3HS" localSheetId="15" hidden="1">#REF!</definedName>
    <definedName name="BExU0HKTO8WJDQDWRTUK5TETM3HS" hidden="1">#REF!</definedName>
    <definedName name="BExU0MTJQPE041ZN7H8UKGV6MZT7" localSheetId="20" hidden="1">#REF!</definedName>
    <definedName name="BExU0MTJQPE041ZN7H8UKGV6MZT7" localSheetId="18" hidden="1">#REF!</definedName>
    <definedName name="BExU0MTJQPE041ZN7H8UKGV6MZT7" localSheetId="13" hidden="1">#REF!</definedName>
    <definedName name="BExU0MTJQPE041ZN7H8UKGV6MZT7" localSheetId="14" hidden="1">#REF!</definedName>
    <definedName name="BExU0MTJQPE041ZN7H8UKGV6MZT7" localSheetId="15" hidden="1">#REF!</definedName>
    <definedName name="BExU0MTJQPE041ZN7H8UKGV6MZT7" hidden="1">#REF!</definedName>
    <definedName name="BExU0ZUUFYHLUK4M4E8GLGIBBNT0" localSheetId="20" hidden="1">#REF!</definedName>
    <definedName name="BExU0ZUUFYHLUK4M4E8GLGIBBNT0" localSheetId="18" hidden="1">#REF!</definedName>
    <definedName name="BExU0ZUUFYHLUK4M4E8GLGIBBNT0" localSheetId="13" hidden="1">#REF!</definedName>
    <definedName name="BExU0ZUUFYHLUK4M4E8GLGIBBNT0" localSheetId="14" hidden="1">#REF!</definedName>
    <definedName name="BExU0ZUUFYHLUK4M4E8GLGIBBNT0" localSheetId="15" hidden="1">#REF!</definedName>
    <definedName name="BExU0ZUUFYHLUK4M4E8GLGIBBNT0" hidden="1">#REF!</definedName>
    <definedName name="BExU147D6RPG6ZVTSXRKFSVRHSBG" localSheetId="20" hidden="1">#REF!</definedName>
    <definedName name="BExU147D6RPG6ZVTSXRKFSVRHSBG" localSheetId="18" hidden="1">#REF!</definedName>
    <definedName name="BExU147D6RPG6ZVTSXRKFSVRHSBG" localSheetId="13" hidden="1">#REF!</definedName>
    <definedName name="BExU147D6RPG6ZVTSXRKFSVRHSBG" localSheetId="14" hidden="1">#REF!</definedName>
    <definedName name="BExU147D6RPG6ZVTSXRKFSVRHSBG" localSheetId="15" hidden="1">#REF!</definedName>
    <definedName name="BExU147D6RPG6ZVTSXRKFSVRHSBG" hidden="1">#REF!</definedName>
    <definedName name="BExU16R10W1SOAPNG4CDJ01T7JRE" localSheetId="20" hidden="1">#REF!</definedName>
    <definedName name="BExU16R10W1SOAPNG4CDJ01T7JRE" localSheetId="18" hidden="1">#REF!</definedName>
    <definedName name="BExU16R10W1SOAPNG4CDJ01T7JRE" localSheetId="13" hidden="1">#REF!</definedName>
    <definedName name="BExU16R10W1SOAPNG4CDJ01T7JRE" localSheetId="14" hidden="1">#REF!</definedName>
    <definedName name="BExU16R10W1SOAPNG4CDJ01T7JRE" localSheetId="15" hidden="1">#REF!</definedName>
    <definedName name="BExU16R10W1SOAPNG4CDJ01T7JRE" hidden="1">#REF!</definedName>
    <definedName name="BExU17CKOR3GNIHDNVLH9L1IOJS9" localSheetId="20" hidden="1">#REF!</definedName>
    <definedName name="BExU17CKOR3GNIHDNVLH9L1IOJS9" localSheetId="18" hidden="1">#REF!</definedName>
    <definedName name="BExU17CKOR3GNIHDNVLH9L1IOJS9" localSheetId="13" hidden="1">#REF!</definedName>
    <definedName name="BExU17CKOR3GNIHDNVLH9L1IOJS9" localSheetId="14" hidden="1">#REF!</definedName>
    <definedName name="BExU17CKOR3GNIHDNVLH9L1IOJS9" localSheetId="15" hidden="1">#REF!</definedName>
    <definedName name="BExU17CKOR3GNIHDNVLH9L1IOJS9" hidden="1">#REF!</definedName>
    <definedName name="BExU1DXYI5DAD9DSFIEAUOB5XFZ9" localSheetId="20" hidden="1">#REF!</definedName>
    <definedName name="BExU1DXYI5DAD9DSFIEAUOB5XFZ9" localSheetId="18" hidden="1">#REF!</definedName>
    <definedName name="BExU1DXYI5DAD9DSFIEAUOB5XFZ9" localSheetId="13" hidden="1">#REF!</definedName>
    <definedName name="BExU1DXYI5DAD9DSFIEAUOB5XFZ9" localSheetId="14" hidden="1">#REF!</definedName>
    <definedName name="BExU1DXYI5DAD9DSFIEAUOB5XFZ9" localSheetId="15" hidden="1">#REF!</definedName>
    <definedName name="BExU1DXYI5DAD9DSFIEAUOB5XFZ9" hidden="1">#REF!</definedName>
    <definedName name="BExU1GXUTLRPJN4MRINLAPHSZQFG" localSheetId="20" hidden="1">#REF!</definedName>
    <definedName name="BExU1GXUTLRPJN4MRINLAPHSZQFG" localSheetId="18" hidden="1">#REF!</definedName>
    <definedName name="BExU1GXUTLRPJN4MRINLAPHSZQFG" localSheetId="13" hidden="1">#REF!</definedName>
    <definedName name="BExU1GXUTLRPJN4MRINLAPHSZQFG" localSheetId="14" hidden="1">#REF!</definedName>
    <definedName name="BExU1GXUTLRPJN4MRINLAPHSZQFG" localSheetId="15" hidden="1">#REF!</definedName>
    <definedName name="BExU1GXUTLRPJN4MRINLAPHSZQFG" hidden="1">#REF!</definedName>
    <definedName name="BExU1IL9AOHFO85BZB6S60DK3N8H" localSheetId="20" hidden="1">#REF!</definedName>
    <definedName name="BExU1IL9AOHFO85BZB6S60DK3N8H" localSheetId="18" hidden="1">#REF!</definedName>
    <definedName name="BExU1IL9AOHFO85BZB6S60DK3N8H" localSheetId="13" hidden="1">#REF!</definedName>
    <definedName name="BExU1IL9AOHFO85BZB6S60DK3N8H" localSheetId="14" hidden="1">#REF!</definedName>
    <definedName name="BExU1IL9AOHFO85BZB6S60DK3N8H" localSheetId="15" hidden="1">#REF!</definedName>
    <definedName name="BExU1IL9AOHFO85BZB6S60DK3N8H" hidden="1">#REF!</definedName>
    <definedName name="BExU1LAEKWJ0U6NP9G2AC9CTBYH6" localSheetId="20" hidden="1">#REF!</definedName>
    <definedName name="BExU1LAEKWJ0U6NP9G2AC9CTBYH6" localSheetId="18" hidden="1">#REF!</definedName>
    <definedName name="BExU1LAEKWJ0U6NP9G2AC9CTBYH6" localSheetId="13" hidden="1">#REF!</definedName>
    <definedName name="BExU1LAEKWJ0U6NP9G2AC9CTBYH6" localSheetId="14" hidden="1">#REF!</definedName>
    <definedName name="BExU1LAEKWJ0U6NP9G2AC9CTBYH6" localSheetId="15" hidden="1">#REF!</definedName>
    <definedName name="BExU1LAEKWJ0U6NP9G2AC9CTBYH6" hidden="1">#REF!</definedName>
    <definedName name="BExU1NOPS09CLFZL1O31RAF9BQNQ" localSheetId="20" hidden="1">#REF!</definedName>
    <definedName name="BExU1NOPS09CLFZL1O31RAF9BQNQ" localSheetId="18" hidden="1">#REF!</definedName>
    <definedName name="BExU1NOPS09CLFZL1O31RAF9BQNQ" localSheetId="13" hidden="1">#REF!</definedName>
    <definedName name="BExU1NOPS09CLFZL1O31RAF9BQNQ" localSheetId="14" hidden="1">#REF!</definedName>
    <definedName name="BExU1NOPS09CLFZL1O31RAF9BQNQ" localSheetId="15" hidden="1">#REF!</definedName>
    <definedName name="BExU1NOPS09CLFZL1O31RAF9BQNQ" hidden="1">#REF!</definedName>
    <definedName name="BExU1PH9MOEX1JZVZ3D5M9DXB191" localSheetId="20" hidden="1">#REF!</definedName>
    <definedName name="BExU1PH9MOEX1JZVZ3D5M9DXB191" localSheetId="18" hidden="1">#REF!</definedName>
    <definedName name="BExU1PH9MOEX1JZVZ3D5M9DXB191" localSheetId="13" hidden="1">#REF!</definedName>
    <definedName name="BExU1PH9MOEX1JZVZ3D5M9DXB191" localSheetId="14" hidden="1">#REF!</definedName>
    <definedName name="BExU1PH9MOEX1JZVZ3D5M9DXB191" localSheetId="15" hidden="1">#REF!</definedName>
    <definedName name="BExU1PH9MOEX1JZVZ3D5M9DXB191" hidden="1">#REF!</definedName>
    <definedName name="BExU1QZEEKJA35IMEOLOJ3ODX0ZA" localSheetId="20" hidden="1">#REF!</definedName>
    <definedName name="BExU1QZEEKJA35IMEOLOJ3ODX0ZA" localSheetId="18" hidden="1">#REF!</definedName>
    <definedName name="BExU1QZEEKJA35IMEOLOJ3ODX0ZA" localSheetId="13" hidden="1">#REF!</definedName>
    <definedName name="BExU1QZEEKJA35IMEOLOJ3ODX0ZA" localSheetId="14" hidden="1">#REF!</definedName>
    <definedName name="BExU1QZEEKJA35IMEOLOJ3ODX0ZA" localSheetId="15" hidden="1">#REF!</definedName>
    <definedName name="BExU1QZEEKJA35IMEOLOJ3ODX0ZA" hidden="1">#REF!</definedName>
    <definedName name="BExU1VRURIWWVJ95O40WA23LMTJD" localSheetId="20" hidden="1">#REF!</definedName>
    <definedName name="BExU1VRURIWWVJ95O40WA23LMTJD" localSheetId="18" hidden="1">#REF!</definedName>
    <definedName name="BExU1VRURIWWVJ95O40WA23LMTJD" localSheetId="13" hidden="1">#REF!</definedName>
    <definedName name="BExU1VRURIWWVJ95O40WA23LMTJD" localSheetId="14" hidden="1">#REF!</definedName>
    <definedName name="BExU1VRURIWWVJ95O40WA23LMTJD" localSheetId="15" hidden="1">#REF!</definedName>
    <definedName name="BExU1VRURIWWVJ95O40WA23LMTJD" hidden="1">#REF!</definedName>
    <definedName name="BExU2A0FXVBDX9LO3VWEXB4TLFT0" localSheetId="20" hidden="1">#REF!</definedName>
    <definedName name="BExU2A0FXVBDX9LO3VWEXB4TLFT0" localSheetId="18" hidden="1">#REF!</definedName>
    <definedName name="BExU2A0FXVBDX9LO3VWEXB4TLFT0" localSheetId="13" hidden="1">#REF!</definedName>
    <definedName name="BExU2A0FXVBDX9LO3VWEXB4TLFT0" localSheetId="14" hidden="1">#REF!</definedName>
    <definedName name="BExU2A0FXVBDX9LO3VWEXB4TLFT0" localSheetId="15" hidden="1">#REF!</definedName>
    <definedName name="BExU2A0FXVBDX9LO3VWEXB4TLFT0" hidden="1">#REF!</definedName>
    <definedName name="BExU2LEH667H33V81XVEZUP2O0UQ" localSheetId="20" hidden="1">#REF!</definedName>
    <definedName name="BExU2LEH667H33V81XVEZUP2O0UQ" localSheetId="18" hidden="1">#REF!</definedName>
    <definedName name="BExU2LEH667H33V81XVEZUP2O0UQ" localSheetId="13" hidden="1">#REF!</definedName>
    <definedName name="BExU2LEH667H33V81XVEZUP2O0UQ" localSheetId="14" hidden="1">#REF!</definedName>
    <definedName name="BExU2LEH667H33V81XVEZUP2O0UQ" localSheetId="15" hidden="1">#REF!</definedName>
    <definedName name="BExU2LEH667H33V81XVEZUP2O0UQ" hidden="1">#REF!</definedName>
    <definedName name="BExU2M5CK6XK55UIHDVYRXJJJRI4" localSheetId="20" hidden="1">#REF!</definedName>
    <definedName name="BExU2M5CK6XK55UIHDVYRXJJJRI4" localSheetId="18" hidden="1">#REF!</definedName>
    <definedName name="BExU2M5CK6XK55UIHDVYRXJJJRI4" localSheetId="13" hidden="1">#REF!</definedName>
    <definedName name="BExU2M5CK6XK55UIHDVYRXJJJRI4" localSheetId="14" hidden="1">#REF!</definedName>
    <definedName name="BExU2M5CK6XK55UIHDVYRXJJJRI4" localSheetId="15" hidden="1">#REF!</definedName>
    <definedName name="BExU2M5CK6XK55UIHDVYRXJJJRI4" hidden="1">#REF!</definedName>
    <definedName name="BExU2TXVT25ZTOFQAF6CM53Z1RLF" localSheetId="20" hidden="1">#REF!</definedName>
    <definedName name="BExU2TXVT25ZTOFQAF6CM53Z1RLF" localSheetId="18" hidden="1">#REF!</definedName>
    <definedName name="BExU2TXVT25ZTOFQAF6CM53Z1RLF" localSheetId="13" hidden="1">#REF!</definedName>
    <definedName name="BExU2TXVT25ZTOFQAF6CM53Z1RLF" localSheetId="14" hidden="1">#REF!</definedName>
    <definedName name="BExU2TXVT25ZTOFQAF6CM53Z1RLF" localSheetId="15" hidden="1">#REF!</definedName>
    <definedName name="BExU2TXVT25ZTOFQAF6CM53Z1RLF" hidden="1">#REF!</definedName>
    <definedName name="BExU2XZLYIU19G7358W5T9E87AFR" localSheetId="20" hidden="1">#REF!</definedName>
    <definedName name="BExU2XZLYIU19G7358W5T9E87AFR" localSheetId="18" hidden="1">#REF!</definedName>
    <definedName name="BExU2XZLYIU19G7358W5T9E87AFR" localSheetId="13" hidden="1">#REF!</definedName>
    <definedName name="BExU2XZLYIU19G7358W5T9E87AFR" localSheetId="14" hidden="1">#REF!</definedName>
    <definedName name="BExU2XZLYIU19G7358W5T9E87AFR" localSheetId="15" hidden="1">#REF!</definedName>
    <definedName name="BExU2XZLYIU19G7358W5T9E87AFR" hidden="1">#REF!</definedName>
    <definedName name="BExU2ZXMKRBQEX0CT3ZPZ3UFZP1G" localSheetId="20" hidden="1">#REF!</definedName>
    <definedName name="BExU2ZXMKRBQEX0CT3ZPZ3UFZP1G" localSheetId="18" hidden="1">#REF!</definedName>
    <definedName name="BExU2ZXMKRBQEX0CT3ZPZ3UFZP1G" localSheetId="13" hidden="1">#REF!</definedName>
    <definedName name="BExU2ZXMKRBQEX0CT3ZPZ3UFZP1G" localSheetId="14" hidden="1">#REF!</definedName>
    <definedName name="BExU2ZXMKRBQEX0CT3ZPZ3UFZP1G" localSheetId="15" hidden="1">#REF!</definedName>
    <definedName name="BExU2ZXMKRBQEX0CT3ZPZ3UFZP1G" hidden="1">#REF!</definedName>
    <definedName name="BExU35XHF1K1XEQUSZ292S5T61YA" localSheetId="20" hidden="1">#REF!</definedName>
    <definedName name="BExU35XHF1K1XEQUSZ292S5T61YA" localSheetId="18" hidden="1">#REF!</definedName>
    <definedName name="BExU35XHF1K1XEQUSZ292S5T61YA" localSheetId="13" hidden="1">#REF!</definedName>
    <definedName name="BExU35XHF1K1XEQUSZ292S5T61YA" localSheetId="14" hidden="1">#REF!</definedName>
    <definedName name="BExU35XHF1K1XEQUSZ292S5T61YA" localSheetId="15" hidden="1">#REF!</definedName>
    <definedName name="BExU35XHF1K1XEQUSZ292S5T61YA" hidden="1">#REF!</definedName>
    <definedName name="BExU38S1U5IC1T5A3P2TZU5OV0LN" localSheetId="20" hidden="1">#REF!</definedName>
    <definedName name="BExU38S1U5IC1T5A3P2TZU5OV0LN" localSheetId="18" hidden="1">#REF!</definedName>
    <definedName name="BExU38S1U5IC1T5A3P2TZU5OV0LN" localSheetId="13" hidden="1">#REF!</definedName>
    <definedName name="BExU38S1U5IC1T5A3P2TZU5OV0LN" localSheetId="14" hidden="1">#REF!</definedName>
    <definedName name="BExU38S1U5IC1T5A3P2TZU5OV0LN" localSheetId="15" hidden="1">#REF!</definedName>
    <definedName name="BExU38S1U5IC1T5A3P2TZU5OV0LN" hidden="1">#REF!</definedName>
    <definedName name="BExU3B66MCKJFSKT3HL8B5EJGVX0" localSheetId="20" hidden="1">#REF!</definedName>
    <definedName name="BExU3B66MCKJFSKT3HL8B5EJGVX0" localSheetId="18" hidden="1">#REF!</definedName>
    <definedName name="BExU3B66MCKJFSKT3HL8B5EJGVX0" localSheetId="13" hidden="1">#REF!</definedName>
    <definedName name="BExU3B66MCKJFSKT3HL8B5EJGVX0" localSheetId="14" hidden="1">#REF!</definedName>
    <definedName name="BExU3B66MCKJFSKT3HL8B5EJGVX0" localSheetId="15" hidden="1">#REF!</definedName>
    <definedName name="BExU3B66MCKJFSKT3HL8B5EJGVX0" hidden="1">#REF!</definedName>
    <definedName name="BExU3FDFDB2NVPYUR5V7OA3HF474" localSheetId="20" hidden="1">#REF!</definedName>
    <definedName name="BExU3FDFDB2NVPYUR5V7OA3HF474" localSheetId="18" hidden="1">#REF!</definedName>
    <definedName name="BExU3FDFDB2NVPYUR5V7OA3HF474" localSheetId="13" hidden="1">#REF!</definedName>
    <definedName name="BExU3FDFDB2NVPYUR5V7OA3HF474" localSheetId="14" hidden="1">#REF!</definedName>
    <definedName name="BExU3FDFDB2NVPYUR5V7OA3HF474" localSheetId="15" hidden="1">#REF!</definedName>
    <definedName name="BExU3FDFDB2NVPYUR5V7OA3HF474" hidden="1">#REF!</definedName>
    <definedName name="BExU3R7J076KUCCEUGKAYMANTUT5" localSheetId="20" hidden="1">#REF!</definedName>
    <definedName name="BExU3R7J076KUCCEUGKAYMANTUT5" localSheetId="18" hidden="1">#REF!</definedName>
    <definedName name="BExU3R7J076KUCCEUGKAYMANTUT5" localSheetId="13" hidden="1">#REF!</definedName>
    <definedName name="BExU3R7J076KUCCEUGKAYMANTUT5" localSheetId="14" hidden="1">#REF!</definedName>
    <definedName name="BExU3R7J076KUCCEUGKAYMANTUT5" localSheetId="15" hidden="1">#REF!</definedName>
    <definedName name="BExU3R7J076KUCCEUGKAYMANTUT5" hidden="1">#REF!</definedName>
    <definedName name="BExU3UNI9NR1RNZR07NSLSZMDOQQ" localSheetId="20" hidden="1">#REF!</definedName>
    <definedName name="BExU3UNI9NR1RNZR07NSLSZMDOQQ" localSheetId="18" hidden="1">#REF!</definedName>
    <definedName name="BExU3UNI9NR1RNZR07NSLSZMDOQQ" localSheetId="13" hidden="1">#REF!</definedName>
    <definedName name="BExU3UNI9NR1RNZR07NSLSZMDOQQ" localSheetId="14" hidden="1">#REF!</definedName>
    <definedName name="BExU3UNI9NR1RNZR07NSLSZMDOQQ" localSheetId="15" hidden="1">#REF!</definedName>
    <definedName name="BExU3UNI9NR1RNZR07NSLSZMDOQQ" hidden="1">#REF!</definedName>
    <definedName name="BExU401R18N6XKZKL7CNFOZQCM14" localSheetId="20" hidden="1">#REF!</definedName>
    <definedName name="BExU401R18N6XKZKL7CNFOZQCM14" localSheetId="18" hidden="1">#REF!</definedName>
    <definedName name="BExU401R18N6XKZKL7CNFOZQCM14" localSheetId="13" hidden="1">#REF!</definedName>
    <definedName name="BExU401R18N6XKZKL7CNFOZQCM14" localSheetId="14" hidden="1">#REF!</definedName>
    <definedName name="BExU401R18N6XKZKL7CNFOZQCM14" localSheetId="15" hidden="1">#REF!</definedName>
    <definedName name="BExU401R18N6XKZKL7CNFOZQCM14" hidden="1">#REF!</definedName>
    <definedName name="BExU42QVGY7TK39W1BIN6CDRG2OE" localSheetId="20" hidden="1">#REF!</definedName>
    <definedName name="BExU42QVGY7TK39W1BIN6CDRG2OE" localSheetId="18" hidden="1">#REF!</definedName>
    <definedName name="BExU42QVGY7TK39W1BIN6CDRG2OE" localSheetId="13" hidden="1">#REF!</definedName>
    <definedName name="BExU42QVGY7TK39W1BIN6CDRG2OE" localSheetId="14" hidden="1">#REF!</definedName>
    <definedName name="BExU42QVGY7TK39W1BIN6CDRG2OE" localSheetId="15" hidden="1">#REF!</definedName>
    <definedName name="BExU42QVGY7TK39W1BIN6CDRG2OE" hidden="1">#REF!</definedName>
    <definedName name="BExU431LXP7LIUNGJB9OSXEANFGX" localSheetId="20" hidden="1">#REF!</definedName>
    <definedName name="BExU431LXP7LIUNGJB9OSXEANFGX" localSheetId="18" hidden="1">#REF!</definedName>
    <definedName name="BExU431LXP7LIUNGJB9OSXEANFGX" localSheetId="13" hidden="1">#REF!</definedName>
    <definedName name="BExU431LXP7LIUNGJB9OSXEANFGX" localSheetId="14" hidden="1">#REF!</definedName>
    <definedName name="BExU431LXP7LIUNGJB9OSXEANFGX" localSheetId="15" hidden="1">#REF!</definedName>
    <definedName name="BExU431LXP7LIUNGJB9OSXEANFGX" hidden="1">#REF!</definedName>
    <definedName name="BExU47OZMS6TCWMEHHF0UCSFLLPI" localSheetId="20" hidden="1">#REF!</definedName>
    <definedName name="BExU47OZMS6TCWMEHHF0UCSFLLPI" localSheetId="18" hidden="1">#REF!</definedName>
    <definedName name="BExU47OZMS6TCWMEHHF0UCSFLLPI" localSheetId="13" hidden="1">#REF!</definedName>
    <definedName name="BExU47OZMS6TCWMEHHF0UCSFLLPI" localSheetId="14" hidden="1">#REF!</definedName>
    <definedName name="BExU47OZMS6TCWMEHHF0UCSFLLPI" localSheetId="15" hidden="1">#REF!</definedName>
    <definedName name="BExU47OZMS6TCWMEHHF0UCSFLLPI" hidden="1">#REF!</definedName>
    <definedName name="BExU4D36E8TXN0M8KSNGEAFYP4DQ" localSheetId="20" hidden="1">#REF!</definedName>
    <definedName name="BExU4D36E8TXN0M8KSNGEAFYP4DQ" localSheetId="18" hidden="1">#REF!</definedName>
    <definedName name="BExU4D36E8TXN0M8KSNGEAFYP4DQ" localSheetId="13" hidden="1">#REF!</definedName>
    <definedName name="BExU4D36E8TXN0M8KSNGEAFYP4DQ" localSheetId="14" hidden="1">#REF!</definedName>
    <definedName name="BExU4D36E8TXN0M8KSNGEAFYP4DQ" localSheetId="15" hidden="1">#REF!</definedName>
    <definedName name="BExU4D36E8TXN0M8KSNGEAFYP4DQ" hidden="1">#REF!</definedName>
    <definedName name="BExU4G31RRVLJ3AC6E1FNEFMXM3O" localSheetId="20" hidden="1">#REF!</definedName>
    <definedName name="BExU4G31RRVLJ3AC6E1FNEFMXM3O" localSheetId="18" hidden="1">#REF!</definedName>
    <definedName name="BExU4G31RRVLJ3AC6E1FNEFMXM3O" localSheetId="13" hidden="1">#REF!</definedName>
    <definedName name="BExU4G31RRVLJ3AC6E1FNEFMXM3O" localSheetId="14" hidden="1">#REF!</definedName>
    <definedName name="BExU4G31RRVLJ3AC6E1FNEFMXM3O" localSheetId="15" hidden="1">#REF!</definedName>
    <definedName name="BExU4G31RRVLJ3AC6E1FNEFMXM3O" hidden="1">#REF!</definedName>
    <definedName name="BExU4GDVLPUEWBA4MRYRTQAUNO7B" localSheetId="20" hidden="1">#REF!</definedName>
    <definedName name="BExU4GDVLPUEWBA4MRYRTQAUNO7B" localSheetId="18" hidden="1">#REF!</definedName>
    <definedName name="BExU4GDVLPUEWBA4MRYRTQAUNO7B" localSheetId="13" hidden="1">#REF!</definedName>
    <definedName name="BExU4GDVLPUEWBA4MRYRTQAUNO7B" localSheetId="14" hidden="1">#REF!</definedName>
    <definedName name="BExU4GDVLPUEWBA4MRYRTQAUNO7B" localSheetId="15" hidden="1">#REF!</definedName>
    <definedName name="BExU4GDVLPUEWBA4MRYRTQAUNO7B" hidden="1">#REF!</definedName>
    <definedName name="BExU4H4RAMAX0XVAWT5WFYQNPAL3" localSheetId="20" hidden="1">#REF!</definedName>
    <definedName name="BExU4H4RAMAX0XVAWT5WFYQNPAL3" localSheetId="18" hidden="1">#REF!</definedName>
    <definedName name="BExU4H4RAMAX0XVAWT5WFYQNPAL3" localSheetId="13" hidden="1">#REF!</definedName>
    <definedName name="BExU4H4RAMAX0XVAWT5WFYQNPAL3" localSheetId="14" hidden="1">#REF!</definedName>
    <definedName name="BExU4H4RAMAX0XVAWT5WFYQNPAL3" localSheetId="15" hidden="1">#REF!</definedName>
    <definedName name="BExU4H4RAMAX0XVAWT5WFYQNPAL3" hidden="1">#REF!</definedName>
    <definedName name="BExU4I148DA7PRCCISLWQ6ABXFK6" localSheetId="20" hidden="1">#REF!</definedName>
    <definedName name="BExU4I148DA7PRCCISLWQ6ABXFK6" localSheetId="18" hidden="1">#REF!</definedName>
    <definedName name="BExU4I148DA7PRCCISLWQ6ABXFK6" localSheetId="13" hidden="1">#REF!</definedName>
    <definedName name="BExU4I148DA7PRCCISLWQ6ABXFK6" localSheetId="14" hidden="1">#REF!</definedName>
    <definedName name="BExU4I148DA7PRCCISLWQ6ABXFK6" localSheetId="15" hidden="1">#REF!</definedName>
    <definedName name="BExU4I148DA7PRCCISLWQ6ABXFK6" hidden="1">#REF!</definedName>
    <definedName name="BExU4L101H2KQHVKCKQ4PBAWZV6K" localSheetId="20" hidden="1">#REF!</definedName>
    <definedName name="BExU4L101H2KQHVKCKQ4PBAWZV6K" localSheetId="18" hidden="1">#REF!</definedName>
    <definedName name="BExU4L101H2KQHVKCKQ4PBAWZV6K" localSheetId="13" hidden="1">#REF!</definedName>
    <definedName name="BExU4L101H2KQHVKCKQ4PBAWZV6K" localSheetId="14" hidden="1">#REF!</definedName>
    <definedName name="BExU4L101H2KQHVKCKQ4PBAWZV6K" localSheetId="15" hidden="1">#REF!</definedName>
    <definedName name="BExU4L101H2KQHVKCKQ4PBAWZV6K" hidden="1">#REF!</definedName>
    <definedName name="BExU4LML14Q7KDTYIKJWXF68W7X1" localSheetId="20" hidden="1">#REF!</definedName>
    <definedName name="BExU4LML14Q7KDTYIKJWXF68W7X1" localSheetId="18" hidden="1">#REF!</definedName>
    <definedName name="BExU4LML14Q7KDTYIKJWXF68W7X1" localSheetId="13" hidden="1">#REF!</definedName>
    <definedName name="BExU4LML14Q7KDTYIKJWXF68W7X1" localSheetId="14" hidden="1">#REF!</definedName>
    <definedName name="BExU4LML14Q7KDTYIKJWXF68W7X1" localSheetId="15" hidden="1">#REF!</definedName>
    <definedName name="BExU4LML14Q7KDTYIKJWXF68W7X1" hidden="1">#REF!</definedName>
    <definedName name="BExU4NA00RRRBGRT6TOB0MXZRCRZ" localSheetId="20" hidden="1">#REF!</definedName>
    <definedName name="BExU4NA00RRRBGRT6TOB0MXZRCRZ" localSheetId="18" hidden="1">#REF!</definedName>
    <definedName name="BExU4NA00RRRBGRT6TOB0MXZRCRZ" localSheetId="13" hidden="1">#REF!</definedName>
    <definedName name="BExU4NA00RRRBGRT6TOB0MXZRCRZ" localSheetId="14" hidden="1">#REF!</definedName>
    <definedName name="BExU4NA00RRRBGRT6TOB0MXZRCRZ" localSheetId="15" hidden="1">#REF!</definedName>
    <definedName name="BExU4NA00RRRBGRT6TOB0MXZRCRZ" hidden="1">#REF!</definedName>
    <definedName name="BExU529I6YHVOG83TJHWSILIQU1S" localSheetId="20" hidden="1">#REF!</definedName>
    <definedName name="BExU529I6YHVOG83TJHWSILIQU1S" localSheetId="18" hidden="1">#REF!</definedName>
    <definedName name="BExU529I6YHVOG83TJHWSILIQU1S" localSheetId="13" hidden="1">#REF!</definedName>
    <definedName name="BExU529I6YHVOG83TJHWSILIQU1S" localSheetId="14" hidden="1">#REF!</definedName>
    <definedName name="BExU529I6YHVOG83TJHWSILIQU1S" localSheetId="15" hidden="1">#REF!</definedName>
    <definedName name="BExU529I6YHVOG83TJHWSILIQU1S" hidden="1">#REF!</definedName>
    <definedName name="BExU57YCIKPRD8QWL6EU0YR3NG3J" localSheetId="20" hidden="1">#REF!</definedName>
    <definedName name="BExU57YCIKPRD8QWL6EU0YR3NG3J" localSheetId="18" hidden="1">#REF!</definedName>
    <definedName name="BExU57YCIKPRD8QWL6EU0YR3NG3J" localSheetId="13" hidden="1">#REF!</definedName>
    <definedName name="BExU57YCIKPRD8QWL6EU0YR3NG3J" localSheetId="14" hidden="1">#REF!</definedName>
    <definedName name="BExU57YCIKPRD8QWL6EU0YR3NG3J" localSheetId="15" hidden="1">#REF!</definedName>
    <definedName name="BExU57YCIKPRD8QWL6EU0YR3NG3J" hidden="1">#REF!</definedName>
    <definedName name="BExU5DSTBWXLN6E59B757KRWRI6E" localSheetId="20" hidden="1">#REF!</definedName>
    <definedName name="BExU5DSTBWXLN6E59B757KRWRI6E" localSheetId="18" hidden="1">#REF!</definedName>
    <definedName name="BExU5DSTBWXLN6E59B757KRWRI6E" localSheetId="13" hidden="1">#REF!</definedName>
    <definedName name="BExU5DSTBWXLN6E59B757KRWRI6E" localSheetId="14" hidden="1">#REF!</definedName>
    <definedName name="BExU5DSTBWXLN6E59B757KRWRI6E" localSheetId="15" hidden="1">#REF!</definedName>
    <definedName name="BExU5DSTBWXLN6E59B757KRWRI6E" hidden="1">#REF!</definedName>
    <definedName name="BExU5JSMO03X9M4WIRPP8JPSMQKJ" localSheetId="20" hidden="1">#REF!</definedName>
    <definedName name="BExU5JSMO03X9M4WIRPP8JPSMQKJ" localSheetId="18" hidden="1">#REF!</definedName>
    <definedName name="BExU5JSMO03X9M4WIRPP8JPSMQKJ" localSheetId="13" hidden="1">#REF!</definedName>
    <definedName name="BExU5JSMO03X9M4WIRPP8JPSMQKJ" localSheetId="14" hidden="1">#REF!</definedName>
    <definedName name="BExU5JSMO03X9M4WIRPP8JPSMQKJ" localSheetId="15" hidden="1">#REF!</definedName>
    <definedName name="BExU5JSMO03X9M4WIRPP8JPSMQKJ" hidden="1">#REF!</definedName>
    <definedName name="BExU5TDWM8NNDHYPQ7OQODTQ368A" localSheetId="20" hidden="1">#REF!</definedName>
    <definedName name="BExU5TDWM8NNDHYPQ7OQODTQ368A" localSheetId="18" hidden="1">#REF!</definedName>
    <definedName name="BExU5TDWM8NNDHYPQ7OQODTQ368A" localSheetId="13" hidden="1">#REF!</definedName>
    <definedName name="BExU5TDWM8NNDHYPQ7OQODTQ368A" localSheetId="14" hidden="1">#REF!</definedName>
    <definedName name="BExU5TDWM8NNDHYPQ7OQODTQ368A" localSheetId="15" hidden="1">#REF!</definedName>
    <definedName name="BExU5TDWM8NNDHYPQ7OQODTQ368A" hidden="1">#REF!</definedName>
    <definedName name="BExU5X4OX1V1XHS6WSSORVQPP6Z3" localSheetId="20" hidden="1">#REF!</definedName>
    <definedName name="BExU5X4OX1V1XHS6WSSORVQPP6Z3" localSheetId="18" hidden="1">#REF!</definedName>
    <definedName name="BExU5X4OX1V1XHS6WSSORVQPP6Z3" localSheetId="13" hidden="1">#REF!</definedName>
    <definedName name="BExU5X4OX1V1XHS6WSSORVQPP6Z3" localSheetId="14" hidden="1">#REF!</definedName>
    <definedName name="BExU5X4OX1V1XHS6WSSORVQPP6Z3" localSheetId="15" hidden="1">#REF!</definedName>
    <definedName name="BExU5X4OX1V1XHS6WSSORVQPP6Z3" hidden="1">#REF!</definedName>
    <definedName name="BExU5XVPARTFMRYHNUTBKDIL4UJN" localSheetId="20" hidden="1">#REF!</definedName>
    <definedName name="BExU5XVPARTFMRYHNUTBKDIL4UJN" localSheetId="18" hidden="1">#REF!</definedName>
    <definedName name="BExU5XVPARTFMRYHNUTBKDIL4UJN" localSheetId="13" hidden="1">#REF!</definedName>
    <definedName name="BExU5XVPARTFMRYHNUTBKDIL4UJN" localSheetId="14" hidden="1">#REF!</definedName>
    <definedName name="BExU5XVPARTFMRYHNUTBKDIL4UJN" localSheetId="15" hidden="1">#REF!</definedName>
    <definedName name="BExU5XVPARTFMRYHNUTBKDIL4UJN" hidden="1">#REF!</definedName>
    <definedName name="BExU66KMFBAP8JCVG9VM1RD1TNFF" localSheetId="20" hidden="1">#REF!</definedName>
    <definedName name="BExU66KMFBAP8JCVG9VM1RD1TNFF" localSheetId="18" hidden="1">#REF!</definedName>
    <definedName name="BExU66KMFBAP8JCVG9VM1RD1TNFF" localSheetId="13" hidden="1">#REF!</definedName>
    <definedName name="BExU66KMFBAP8JCVG9VM1RD1TNFF" localSheetId="14" hidden="1">#REF!</definedName>
    <definedName name="BExU66KMFBAP8JCVG9VM1RD1TNFF" localSheetId="15" hidden="1">#REF!</definedName>
    <definedName name="BExU66KMFBAP8JCVG9VM1RD1TNFF" hidden="1">#REF!</definedName>
    <definedName name="BExU68IOM3CB3TACNAE9565TW7SH" localSheetId="20" hidden="1">#REF!</definedName>
    <definedName name="BExU68IOM3CB3TACNAE9565TW7SH" localSheetId="18" hidden="1">#REF!</definedName>
    <definedName name="BExU68IOM3CB3TACNAE9565TW7SH" localSheetId="13" hidden="1">#REF!</definedName>
    <definedName name="BExU68IOM3CB3TACNAE9565TW7SH" localSheetId="14" hidden="1">#REF!</definedName>
    <definedName name="BExU68IOM3CB3TACNAE9565TW7SH" localSheetId="15" hidden="1">#REF!</definedName>
    <definedName name="BExU68IOM3CB3TACNAE9565TW7SH" hidden="1">#REF!</definedName>
    <definedName name="BExU6AM82KN21E82HMWVP3LWP9IL" localSheetId="20" hidden="1">#REF!</definedName>
    <definedName name="BExU6AM82KN21E82HMWVP3LWP9IL" localSheetId="18" hidden="1">#REF!</definedName>
    <definedName name="BExU6AM82KN21E82HMWVP3LWP9IL" localSheetId="13" hidden="1">#REF!</definedName>
    <definedName name="BExU6AM82KN21E82HMWVP3LWP9IL" localSheetId="14" hidden="1">#REF!</definedName>
    <definedName name="BExU6AM82KN21E82HMWVP3LWP9IL" localSheetId="15" hidden="1">#REF!</definedName>
    <definedName name="BExU6AM82KN21E82HMWVP3LWP9IL" hidden="1">#REF!</definedName>
    <definedName name="BExU6FEU1MRHU98R9YOJC5OKUJ6L" localSheetId="20" hidden="1">#REF!</definedName>
    <definedName name="BExU6FEU1MRHU98R9YOJC5OKUJ6L" localSheetId="18" hidden="1">#REF!</definedName>
    <definedName name="BExU6FEU1MRHU98R9YOJC5OKUJ6L" localSheetId="13" hidden="1">#REF!</definedName>
    <definedName name="BExU6FEU1MRHU98R9YOJC5OKUJ6L" localSheetId="14" hidden="1">#REF!</definedName>
    <definedName name="BExU6FEU1MRHU98R9YOJC5OKUJ6L" localSheetId="15" hidden="1">#REF!</definedName>
    <definedName name="BExU6FEU1MRHU98R9YOJC5OKUJ6L" hidden="1">#REF!</definedName>
    <definedName name="BExU6KIAJ663Y8W8QMU4HCF183DF" localSheetId="20" hidden="1">#REF!</definedName>
    <definedName name="BExU6KIAJ663Y8W8QMU4HCF183DF" localSheetId="18" hidden="1">#REF!</definedName>
    <definedName name="BExU6KIAJ663Y8W8QMU4HCF183DF" localSheetId="13" hidden="1">#REF!</definedName>
    <definedName name="BExU6KIAJ663Y8W8QMU4HCF183DF" localSheetId="14" hidden="1">#REF!</definedName>
    <definedName name="BExU6KIAJ663Y8W8QMU4HCF183DF" localSheetId="15" hidden="1">#REF!</definedName>
    <definedName name="BExU6KIAJ663Y8W8QMU4HCF183DF" hidden="1">#REF!</definedName>
    <definedName name="BExU6KT19B4PG6SHXFBGBPLM66KT" localSheetId="20" hidden="1">#REF!</definedName>
    <definedName name="BExU6KT19B4PG6SHXFBGBPLM66KT" localSheetId="18" hidden="1">#REF!</definedName>
    <definedName name="BExU6KT19B4PG6SHXFBGBPLM66KT" localSheetId="13" hidden="1">#REF!</definedName>
    <definedName name="BExU6KT19B4PG6SHXFBGBPLM66KT" localSheetId="14" hidden="1">#REF!</definedName>
    <definedName name="BExU6KT19B4PG6SHXFBGBPLM66KT" localSheetId="15" hidden="1">#REF!</definedName>
    <definedName name="BExU6KT19B4PG6SHXFBGBPLM66KT" hidden="1">#REF!</definedName>
    <definedName name="BExU6PAVKIOAIMQ9XQIHHF1SUAGO" localSheetId="20" hidden="1">#REF!</definedName>
    <definedName name="BExU6PAVKIOAIMQ9XQIHHF1SUAGO" localSheetId="18" hidden="1">#REF!</definedName>
    <definedName name="BExU6PAVKIOAIMQ9XQIHHF1SUAGO" localSheetId="13" hidden="1">#REF!</definedName>
    <definedName name="BExU6PAVKIOAIMQ9XQIHHF1SUAGO" localSheetId="14" hidden="1">#REF!</definedName>
    <definedName name="BExU6PAVKIOAIMQ9XQIHHF1SUAGO" localSheetId="15" hidden="1">#REF!</definedName>
    <definedName name="BExU6PAVKIOAIMQ9XQIHHF1SUAGO" hidden="1">#REF!</definedName>
    <definedName name="BExU6SLKTWV0YINVLTI6BCG9ANZM" localSheetId="20" hidden="1">#REF!</definedName>
    <definedName name="BExU6SLKTWV0YINVLTI6BCG9ANZM" localSheetId="18" hidden="1">#REF!</definedName>
    <definedName name="BExU6SLKTWV0YINVLTI6BCG9ANZM" localSheetId="13" hidden="1">#REF!</definedName>
    <definedName name="BExU6SLKTWV0YINVLTI6BCG9ANZM" localSheetId="14" hidden="1">#REF!</definedName>
    <definedName name="BExU6SLKTWV0YINVLTI6BCG9ANZM" localSheetId="15" hidden="1">#REF!</definedName>
    <definedName name="BExU6SLKTWV0YINVLTI6BCG9ANZM" hidden="1">#REF!</definedName>
    <definedName name="BExU6WXXC7SSQDMHSLUN5C2V4IYX" localSheetId="20" hidden="1">#REF!</definedName>
    <definedName name="BExU6WXXC7SSQDMHSLUN5C2V4IYX" localSheetId="18" hidden="1">#REF!</definedName>
    <definedName name="BExU6WXXC7SSQDMHSLUN5C2V4IYX" localSheetId="13" hidden="1">#REF!</definedName>
    <definedName name="BExU6WXXC7SSQDMHSLUN5C2V4IYX" localSheetId="14" hidden="1">#REF!</definedName>
    <definedName name="BExU6WXXC7SSQDMHSLUN5C2V4IYX" localSheetId="15" hidden="1">#REF!</definedName>
    <definedName name="BExU6WXXC7SSQDMHSLUN5C2V4IYX" hidden="1">#REF!</definedName>
    <definedName name="BExU73387E74XE8A9UKZLZNJYY65" localSheetId="20" hidden="1">#REF!</definedName>
    <definedName name="BExU73387E74XE8A9UKZLZNJYY65" localSheetId="18" hidden="1">#REF!</definedName>
    <definedName name="BExU73387E74XE8A9UKZLZNJYY65" localSheetId="13" hidden="1">#REF!</definedName>
    <definedName name="BExU73387E74XE8A9UKZLZNJYY65" localSheetId="14" hidden="1">#REF!</definedName>
    <definedName name="BExU73387E74XE8A9UKZLZNJYY65" localSheetId="15" hidden="1">#REF!</definedName>
    <definedName name="BExU73387E74XE8A9UKZLZNJYY65" hidden="1">#REF!</definedName>
    <definedName name="BExU76ZHCJM8I7VSICCMSTC33O6U" localSheetId="20" hidden="1">#REF!</definedName>
    <definedName name="BExU76ZHCJM8I7VSICCMSTC33O6U" localSheetId="18" hidden="1">#REF!</definedName>
    <definedName name="BExU76ZHCJM8I7VSICCMSTC33O6U" localSheetId="13" hidden="1">#REF!</definedName>
    <definedName name="BExU76ZHCJM8I7VSICCMSTC33O6U" localSheetId="14" hidden="1">#REF!</definedName>
    <definedName name="BExU76ZHCJM8I7VSICCMSTC33O6U" localSheetId="15" hidden="1">#REF!</definedName>
    <definedName name="BExU76ZHCJM8I7VSICCMSTC33O6U" hidden="1">#REF!</definedName>
    <definedName name="BExU7BBTUF8BQ42DSGM94X5TG5GF" localSheetId="20" hidden="1">#REF!</definedName>
    <definedName name="BExU7BBTUF8BQ42DSGM94X5TG5GF" localSheetId="18" hidden="1">#REF!</definedName>
    <definedName name="BExU7BBTUF8BQ42DSGM94X5TG5GF" localSheetId="13" hidden="1">#REF!</definedName>
    <definedName name="BExU7BBTUF8BQ42DSGM94X5TG5GF" localSheetId="14" hidden="1">#REF!</definedName>
    <definedName name="BExU7BBTUF8BQ42DSGM94X5TG5GF" localSheetId="15" hidden="1">#REF!</definedName>
    <definedName name="BExU7BBTUF8BQ42DSGM94X5TG5GF" hidden="1">#REF!</definedName>
    <definedName name="BExU7HH4EAHFQHT4AXKGWAWZP3I0" localSheetId="20" hidden="1">#REF!</definedName>
    <definedName name="BExU7HH4EAHFQHT4AXKGWAWZP3I0" localSheetId="18" hidden="1">#REF!</definedName>
    <definedName name="BExU7HH4EAHFQHT4AXKGWAWZP3I0" localSheetId="13" hidden="1">#REF!</definedName>
    <definedName name="BExU7HH4EAHFQHT4AXKGWAWZP3I0" localSheetId="14" hidden="1">#REF!</definedName>
    <definedName name="BExU7HH4EAHFQHT4AXKGWAWZP3I0" localSheetId="15" hidden="1">#REF!</definedName>
    <definedName name="BExU7HH4EAHFQHT4AXKGWAWZP3I0" hidden="1">#REF!</definedName>
    <definedName name="BExU7L7WPQSA0ELXZ0I86V33QCCJ" localSheetId="20" hidden="1">#REF!</definedName>
    <definedName name="BExU7L7WPQSA0ELXZ0I86V33QCCJ" localSheetId="18" hidden="1">#REF!</definedName>
    <definedName name="BExU7L7WPQSA0ELXZ0I86V33QCCJ" localSheetId="13" hidden="1">#REF!</definedName>
    <definedName name="BExU7L7WPQSA0ELXZ0I86V33QCCJ" localSheetId="14" hidden="1">#REF!</definedName>
    <definedName name="BExU7L7WPQSA0ELXZ0I86V33QCCJ" localSheetId="15" hidden="1">#REF!</definedName>
    <definedName name="BExU7L7WPQSA0ELXZ0I86V33QCCJ" hidden="1">#REF!</definedName>
    <definedName name="BExU7MF1ZVPDHOSMCAXOSYICHZ4I" localSheetId="20" hidden="1">#REF!</definedName>
    <definedName name="BExU7MF1ZVPDHOSMCAXOSYICHZ4I" localSheetId="18" hidden="1">#REF!</definedName>
    <definedName name="BExU7MF1ZVPDHOSMCAXOSYICHZ4I" localSheetId="13" hidden="1">#REF!</definedName>
    <definedName name="BExU7MF1ZVPDHOSMCAXOSYICHZ4I" localSheetId="14" hidden="1">#REF!</definedName>
    <definedName name="BExU7MF1ZVPDHOSMCAXOSYICHZ4I" localSheetId="15" hidden="1">#REF!</definedName>
    <definedName name="BExU7MF1ZVPDHOSMCAXOSYICHZ4I" hidden="1">#REF!</definedName>
    <definedName name="BExU7O2BJ6D5YCKEL6FD2EFCWYRX" localSheetId="20" hidden="1">#REF!</definedName>
    <definedName name="BExU7O2BJ6D5YCKEL6FD2EFCWYRX" localSheetId="18" hidden="1">#REF!</definedName>
    <definedName name="BExU7O2BJ6D5YCKEL6FD2EFCWYRX" localSheetId="13" hidden="1">#REF!</definedName>
    <definedName name="BExU7O2BJ6D5YCKEL6FD2EFCWYRX" localSheetId="14" hidden="1">#REF!</definedName>
    <definedName name="BExU7O2BJ6D5YCKEL6FD2EFCWYRX" localSheetId="15" hidden="1">#REF!</definedName>
    <definedName name="BExU7O2BJ6D5YCKEL6FD2EFCWYRX" hidden="1">#REF!</definedName>
    <definedName name="BExU7Q0JS9YIUKUPNSSAIDK2KJAV" localSheetId="20" hidden="1">#REF!</definedName>
    <definedName name="BExU7Q0JS9YIUKUPNSSAIDK2KJAV" localSheetId="18" hidden="1">#REF!</definedName>
    <definedName name="BExU7Q0JS9YIUKUPNSSAIDK2KJAV" localSheetId="13" hidden="1">#REF!</definedName>
    <definedName name="BExU7Q0JS9YIUKUPNSSAIDK2KJAV" localSheetId="14" hidden="1">#REF!</definedName>
    <definedName name="BExU7Q0JS9YIUKUPNSSAIDK2KJAV" localSheetId="15" hidden="1">#REF!</definedName>
    <definedName name="BExU7Q0JS9YIUKUPNSSAIDK2KJAV" hidden="1">#REF!</definedName>
    <definedName name="BExU80I6AE5OU7P7F5V7HWIZBJ4P" localSheetId="20" hidden="1">#REF!</definedName>
    <definedName name="BExU80I6AE5OU7P7F5V7HWIZBJ4P" localSheetId="18" hidden="1">#REF!</definedName>
    <definedName name="BExU80I6AE5OU7P7F5V7HWIZBJ4P" localSheetId="13" hidden="1">#REF!</definedName>
    <definedName name="BExU80I6AE5OU7P7F5V7HWIZBJ4P" localSheetId="14" hidden="1">#REF!</definedName>
    <definedName name="BExU80I6AE5OU7P7F5V7HWIZBJ4P" localSheetId="15" hidden="1">#REF!</definedName>
    <definedName name="BExU80I6AE5OU7P7F5V7HWIZBJ4P" hidden="1">#REF!</definedName>
    <definedName name="BExU86NB26MCPYIISZ36HADONGT2" localSheetId="20" hidden="1">#REF!</definedName>
    <definedName name="BExU86NB26MCPYIISZ36HADONGT2" localSheetId="18" hidden="1">#REF!</definedName>
    <definedName name="BExU86NB26MCPYIISZ36HADONGT2" localSheetId="13" hidden="1">#REF!</definedName>
    <definedName name="BExU86NB26MCPYIISZ36HADONGT2" localSheetId="14" hidden="1">#REF!</definedName>
    <definedName name="BExU86NB26MCPYIISZ36HADONGT2" localSheetId="15" hidden="1">#REF!</definedName>
    <definedName name="BExU86NB26MCPYIISZ36HADONGT2" hidden="1">#REF!</definedName>
    <definedName name="BExU885EZZNSZV3GP298UJ8LB7OL" localSheetId="20" hidden="1">#REF!</definedName>
    <definedName name="BExU885EZZNSZV3GP298UJ8LB7OL" localSheetId="18" hidden="1">#REF!</definedName>
    <definedName name="BExU885EZZNSZV3GP298UJ8LB7OL" localSheetId="13" hidden="1">#REF!</definedName>
    <definedName name="BExU885EZZNSZV3GP298UJ8LB7OL" localSheetId="14" hidden="1">#REF!</definedName>
    <definedName name="BExU885EZZNSZV3GP298UJ8LB7OL" localSheetId="15" hidden="1">#REF!</definedName>
    <definedName name="BExU885EZZNSZV3GP298UJ8LB7OL" hidden="1">#REF!</definedName>
    <definedName name="BExU8FSAUP9TUZ1NO9WXK80QPHWV" localSheetId="20" hidden="1">#REF!</definedName>
    <definedName name="BExU8FSAUP9TUZ1NO9WXK80QPHWV" localSheetId="18" hidden="1">#REF!</definedName>
    <definedName name="BExU8FSAUP9TUZ1NO9WXK80QPHWV" localSheetId="13" hidden="1">#REF!</definedName>
    <definedName name="BExU8FSAUP9TUZ1NO9WXK80QPHWV" localSheetId="14" hidden="1">#REF!</definedName>
    <definedName name="BExU8FSAUP9TUZ1NO9WXK80QPHWV" localSheetId="15" hidden="1">#REF!</definedName>
    <definedName name="BExU8FSAUP9TUZ1NO9WXK80QPHWV" hidden="1">#REF!</definedName>
    <definedName name="BExU8KFLAN778MBN93NYZB0FV30G" localSheetId="20" hidden="1">#REF!</definedName>
    <definedName name="BExU8KFLAN778MBN93NYZB0FV30G" localSheetId="18" hidden="1">#REF!</definedName>
    <definedName name="BExU8KFLAN778MBN93NYZB0FV30G" localSheetId="13" hidden="1">#REF!</definedName>
    <definedName name="BExU8KFLAN778MBN93NYZB0FV30G" localSheetId="14" hidden="1">#REF!</definedName>
    <definedName name="BExU8KFLAN778MBN93NYZB0FV30G" localSheetId="15" hidden="1">#REF!</definedName>
    <definedName name="BExU8KFLAN778MBN93NYZB0FV30G" hidden="1">#REF!</definedName>
    <definedName name="BExU8PZC6845UUDFG9M8FTC3P3DK" localSheetId="20" hidden="1">#REF!</definedName>
    <definedName name="BExU8PZC6845UUDFG9M8FTC3P3DK" localSheetId="18" hidden="1">#REF!</definedName>
    <definedName name="BExU8PZC6845UUDFG9M8FTC3P3DK" localSheetId="13" hidden="1">#REF!</definedName>
    <definedName name="BExU8PZC6845UUDFG9M8FTC3P3DK" localSheetId="14" hidden="1">#REF!</definedName>
    <definedName name="BExU8PZC6845UUDFG9M8FTC3P3DK" localSheetId="15" hidden="1">#REF!</definedName>
    <definedName name="BExU8PZC6845UUDFG9M8FTC3P3DK" hidden="1">#REF!</definedName>
    <definedName name="BExU8UX9JX3XLB47YZ8GFXE0V7R2" localSheetId="20" hidden="1">#REF!</definedName>
    <definedName name="BExU8UX9JX3XLB47YZ8GFXE0V7R2" localSheetId="18" hidden="1">#REF!</definedName>
    <definedName name="BExU8UX9JX3XLB47YZ8GFXE0V7R2" localSheetId="13" hidden="1">#REF!</definedName>
    <definedName name="BExU8UX9JX3XLB47YZ8GFXE0V7R2" localSheetId="14" hidden="1">#REF!</definedName>
    <definedName name="BExU8UX9JX3XLB47YZ8GFXE0V7R2" localSheetId="15" hidden="1">#REF!</definedName>
    <definedName name="BExU8UX9JX3XLB47YZ8GFXE0V7R2" hidden="1">#REF!</definedName>
    <definedName name="BExU8WVGMRSFNWCNHODQ9JQCMZB0" localSheetId="20" hidden="1">#REF!</definedName>
    <definedName name="BExU8WVGMRSFNWCNHODQ9JQCMZB0" localSheetId="18" hidden="1">#REF!</definedName>
    <definedName name="BExU8WVGMRSFNWCNHODQ9JQCMZB0" localSheetId="13" hidden="1">#REF!</definedName>
    <definedName name="BExU8WVGMRSFNWCNHODQ9JQCMZB0" localSheetId="14" hidden="1">#REF!</definedName>
    <definedName name="BExU8WVGMRSFNWCNHODQ9JQCMZB0" localSheetId="15" hidden="1">#REF!</definedName>
    <definedName name="BExU8WVGMRSFNWCNHODQ9JQCMZB0" hidden="1">#REF!</definedName>
    <definedName name="BExU96M1J7P9DZQ3S9H0C12KGYTW" localSheetId="20" hidden="1">#REF!</definedName>
    <definedName name="BExU96M1J7P9DZQ3S9H0C12KGYTW" localSheetId="18" hidden="1">#REF!</definedName>
    <definedName name="BExU96M1J7P9DZQ3S9H0C12KGYTW" localSheetId="13" hidden="1">#REF!</definedName>
    <definedName name="BExU96M1J7P9DZQ3S9H0C12KGYTW" localSheetId="14" hidden="1">#REF!</definedName>
    <definedName name="BExU96M1J7P9DZQ3S9H0C12KGYTW" localSheetId="15" hidden="1">#REF!</definedName>
    <definedName name="BExU96M1J7P9DZQ3S9H0C12KGYTW" hidden="1">#REF!</definedName>
    <definedName name="BExU9F05OR1GZ3057R6UL3WPEIYI" localSheetId="20" hidden="1">#REF!</definedName>
    <definedName name="BExU9F05OR1GZ3057R6UL3WPEIYI" localSheetId="18" hidden="1">#REF!</definedName>
    <definedName name="BExU9F05OR1GZ3057R6UL3WPEIYI" localSheetId="13" hidden="1">#REF!</definedName>
    <definedName name="BExU9F05OR1GZ3057R6UL3WPEIYI" localSheetId="14" hidden="1">#REF!</definedName>
    <definedName name="BExU9F05OR1GZ3057R6UL3WPEIYI" localSheetId="15" hidden="1">#REF!</definedName>
    <definedName name="BExU9F05OR1GZ3057R6UL3WPEIYI" hidden="1">#REF!</definedName>
    <definedName name="BExU9GCSO5YILIKG6VAHN13DL75K" localSheetId="20" hidden="1">#REF!</definedName>
    <definedName name="BExU9GCSO5YILIKG6VAHN13DL75K" localSheetId="18" hidden="1">#REF!</definedName>
    <definedName name="BExU9GCSO5YILIKG6VAHN13DL75K" localSheetId="13" hidden="1">#REF!</definedName>
    <definedName name="BExU9GCSO5YILIKG6VAHN13DL75K" localSheetId="14" hidden="1">#REF!</definedName>
    <definedName name="BExU9GCSO5YILIKG6VAHN13DL75K" localSheetId="15" hidden="1">#REF!</definedName>
    <definedName name="BExU9GCSO5YILIKG6VAHN13DL75K" hidden="1">#REF!</definedName>
    <definedName name="BExU9KJOZLO15N11MJVN782NFGJ0" localSheetId="20" hidden="1">#REF!</definedName>
    <definedName name="BExU9KJOZLO15N11MJVN782NFGJ0" localSheetId="18" hidden="1">#REF!</definedName>
    <definedName name="BExU9KJOZLO15N11MJVN782NFGJ0" localSheetId="13" hidden="1">#REF!</definedName>
    <definedName name="BExU9KJOZLO15N11MJVN782NFGJ0" localSheetId="14" hidden="1">#REF!</definedName>
    <definedName name="BExU9KJOZLO15N11MJVN782NFGJ0" localSheetId="15" hidden="1">#REF!</definedName>
    <definedName name="BExU9KJOZLO15N11MJVN782NFGJ0" hidden="1">#REF!</definedName>
    <definedName name="BExU9LG29XU2K1GNKRO4438JYQZE" localSheetId="20" hidden="1">#REF!</definedName>
    <definedName name="BExU9LG29XU2K1GNKRO4438JYQZE" localSheetId="18" hidden="1">#REF!</definedName>
    <definedName name="BExU9LG29XU2K1GNKRO4438JYQZE" localSheetId="13" hidden="1">#REF!</definedName>
    <definedName name="BExU9LG29XU2K1GNKRO4438JYQZE" localSheetId="14" hidden="1">#REF!</definedName>
    <definedName name="BExU9LG29XU2K1GNKRO4438JYQZE" localSheetId="15" hidden="1">#REF!</definedName>
    <definedName name="BExU9LG29XU2K1GNKRO4438JYQZE" hidden="1">#REF!</definedName>
    <definedName name="BExU9RW36I5Z6JIXUIUB3PJH86LT" localSheetId="20" hidden="1">#REF!</definedName>
    <definedName name="BExU9RW36I5Z6JIXUIUB3PJH86LT" localSheetId="18" hidden="1">#REF!</definedName>
    <definedName name="BExU9RW36I5Z6JIXUIUB3PJH86LT" localSheetId="13" hidden="1">#REF!</definedName>
    <definedName name="BExU9RW36I5Z6JIXUIUB3PJH86LT" localSheetId="14" hidden="1">#REF!</definedName>
    <definedName name="BExU9RW36I5Z6JIXUIUB3PJH86LT" localSheetId="15" hidden="1">#REF!</definedName>
    <definedName name="BExU9RW36I5Z6JIXUIUB3PJH86LT" hidden="1">#REF!</definedName>
    <definedName name="BExU9WU19DJ2VAGISPFEGDWWOO4V" localSheetId="20" hidden="1">#REF!</definedName>
    <definedName name="BExU9WU19DJ2VAGISPFEGDWWOO4V" localSheetId="18" hidden="1">#REF!</definedName>
    <definedName name="BExU9WU19DJ2VAGISPFEGDWWOO4V" localSheetId="13" hidden="1">#REF!</definedName>
    <definedName name="BExU9WU19DJ2VAGISPFEGDWWOO4V" localSheetId="14" hidden="1">#REF!</definedName>
    <definedName name="BExU9WU19DJ2VAGISPFEGDWWOO4V" localSheetId="15" hidden="1">#REF!</definedName>
    <definedName name="BExU9WU19DJ2VAGISPFEGDWWOO4V" hidden="1">#REF!</definedName>
    <definedName name="BExUA28AO7OWDG3H23Q0CL4B7BHW" localSheetId="20" hidden="1">#REF!</definedName>
    <definedName name="BExUA28AO7OWDG3H23Q0CL4B7BHW" localSheetId="18" hidden="1">#REF!</definedName>
    <definedName name="BExUA28AO7OWDG3H23Q0CL4B7BHW" localSheetId="13" hidden="1">#REF!</definedName>
    <definedName name="BExUA28AO7OWDG3H23Q0CL4B7BHW" localSheetId="14" hidden="1">#REF!</definedName>
    <definedName name="BExUA28AO7OWDG3H23Q0CL4B7BHW" localSheetId="15" hidden="1">#REF!</definedName>
    <definedName name="BExUA28AO7OWDG3H23Q0CL4B7BHW" hidden="1">#REF!</definedName>
    <definedName name="BExUA34N2C083NSTAHQGZZ3BCYGK" localSheetId="20" hidden="1">#REF!</definedName>
    <definedName name="BExUA34N2C083NSTAHQGZZ3BCYGK" localSheetId="18" hidden="1">#REF!</definedName>
    <definedName name="BExUA34N2C083NSTAHQGZZ3BCYGK" localSheetId="13" hidden="1">#REF!</definedName>
    <definedName name="BExUA34N2C083NSTAHQGZZ3BCYGK" localSheetId="14" hidden="1">#REF!</definedName>
    <definedName name="BExUA34N2C083NSTAHQGZZ3BCYGK" localSheetId="15" hidden="1">#REF!</definedName>
    <definedName name="BExUA34N2C083NSTAHQGZZ3BCYGK" hidden="1">#REF!</definedName>
    <definedName name="BExUA5O923FFNEBY8BPO1TU3QGBM" localSheetId="20" hidden="1">#REF!</definedName>
    <definedName name="BExUA5O923FFNEBY8BPO1TU3QGBM" localSheetId="18" hidden="1">#REF!</definedName>
    <definedName name="BExUA5O923FFNEBY8BPO1TU3QGBM" localSheetId="13" hidden="1">#REF!</definedName>
    <definedName name="BExUA5O923FFNEBY8BPO1TU3QGBM" localSheetId="14" hidden="1">#REF!</definedName>
    <definedName name="BExUA5O923FFNEBY8BPO1TU3QGBM" localSheetId="15" hidden="1">#REF!</definedName>
    <definedName name="BExUA5O923FFNEBY8BPO1TU3QGBM" hidden="1">#REF!</definedName>
    <definedName name="BExUA6Q4K25VH452AQ3ZIRBCMS61" localSheetId="20" hidden="1">#REF!</definedName>
    <definedName name="BExUA6Q4K25VH452AQ3ZIRBCMS61" localSheetId="18" hidden="1">#REF!</definedName>
    <definedName name="BExUA6Q4K25VH452AQ3ZIRBCMS61" localSheetId="13" hidden="1">#REF!</definedName>
    <definedName name="BExUA6Q4K25VH452AQ3ZIRBCMS61" localSheetId="14" hidden="1">#REF!</definedName>
    <definedName name="BExUA6Q4K25VH452AQ3ZIRBCMS61" localSheetId="15" hidden="1">#REF!</definedName>
    <definedName name="BExUA6Q4K25VH452AQ3ZIRBCMS61" hidden="1">#REF!</definedName>
    <definedName name="BExUAFV4JMBSM2SKBQL9NHL0NIBS" localSheetId="20" hidden="1">#REF!</definedName>
    <definedName name="BExUAFV4JMBSM2SKBQL9NHL0NIBS" localSheetId="18" hidden="1">#REF!</definedName>
    <definedName name="BExUAFV4JMBSM2SKBQL9NHL0NIBS" localSheetId="13" hidden="1">#REF!</definedName>
    <definedName name="BExUAFV4JMBSM2SKBQL9NHL0NIBS" localSheetId="14" hidden="1">#REF!</definedName>
    <definedName name="BExUAFV4JMBSM2SKBQL9NHL0NIBS" localSheetId="15" hidden="1">#REF!</definedName>
    <definedName name="BExUAFV4JMBSM2SKBQL9NHL0NIBS" hidden="1">#REF!</definedName>
    <definedName name="BExUAMWQODKBXMRH1QCMJLJBF8M7" localSheetId="20" hidden="1">#REF!</definedName>
    <definedName name="BExUAMWQODKBXMRH1QCMJLJBF8M7" localSheetId="18" hidden="1">#REF!</definedName>
    <definedName name="BExUAMWQODKBXMRH1QCMJLJBF8M7" localSheetId="13" hidden="1">#REF!</definedName>
    <definedName name="BExUAMWQODKBXMRH1QCMJLJBF8M7" localSheetId="14" hidden="1">#REF!</definedName>
    <definedName name="BExUAMWQODKBXMRH1QCMJLJBF8M7" localSheetId="15" hidden="1">#REF!</definedName>
    <definedName name="BExUAMWQODKBXMRH1QCMJLJBF8M7" hidden="1">#REF!</definedName>
    <definedName name="BExUAPR6Y32097JKJCTGC4C6EGE9" localSheetId="20" hidden="1">#REF!</definedName>
    <definedName name="BExUAPR6Y32097JKJCTGC4C6EGE9" localSheetId="18" hidden="1">#REF!</definedName>
    <definedName name="BExUAPR6Y32097JKJCTGC4C6EGE9" localSheetId="13" hidden="1">#REF!</definedName>
    <definedName name="BExUAPR6Y32097JKJCTGC4C6EGE9" localSheetId="14" hidden="1">#REF!</definedName>
    <definedName name="BExUAPR6Y32097JKJCTGC4C6EGE9" localSheetId="15" hidden="1">#REF!</definedName>
    <definedName name="BExUAPR6Y32097JKJCTGC4C6EGE9" hidden="1">#REF!</definedName>
    <definedName name="BExUARUP0MX710TNZSAA01HUEAVC" localSheetId="20" hidden="1">#REF!</definedName>
    <definedName name="BExUARUP0MX710TNZSAA01HUEAVC" localSheetId="18" hidden="1">#REF!</definedName>
    <definedName name="BExUARUP0MX710TNZSAA01HUEAVC" localSheetId="13" hidden="1">#REF!</definedName>
    <definedName name="BExUARUP0MX710TNZSAA01HUEAVC" localSheetId="14" hidden="1">#REF!</definedName>
    <definedName name="BExUARUP0MX710TNZSAA01HUEAVC" localSheetId="15" hidden="1">#REF!</definedName>
    <definedName name="BExUARUP0MX710TNZSAA01HUEAVC" hidden="1">#REF!</definedName>
    <definedName name="BExUAX8WS5OPVLCDXRGKTU2QMTFO" localSheetId="20" hidden="1">#REF!</definedName>
    <definedName name="BExUAX8WS5OPVLCDXRGKTU2QMTFO" localSheetId="18" hidden="1">#REF!</definedName>
    <definedName name="BExUAX8WS5OPVLCDXRGKTU2QMTFO" localSheetId="13" hidden="1">#REF!</definedName>
    <definedName name="BExUAX8WS5OPVLCDXRGKTU2QMTFO" localSheetId="14" hidden="1">#REF!</definedName>
    <definedName name="BExUAX8WS5OPVLCDXRGKTU2QMTFO" localSheetId="15" hidden="1">#REF!</definedName>
    <definedName name="BExUAX8WS5OPVLCDXRGKTU2QMTFO" hidden="1">#REF!</definedName>
    <definedName name="BExUB1FYAZ433NX9GD7WGACX5IZD" localSheetId="20" hidden="1">#REF!</definedName>
    <definedName name="BExUB1FYAZ433NX9GD7WGACX5IZD" localSheetId="18" hidden="1">#REF!</definedName>
    <definedName name="BExUB1FYAZ433NX9GD7WGACX5IZD" localSheetId="13" hidden="1">#REF!</definedName>
    <definedName name="BExUB1FYAZ433NX9GD7WGACX5IZD" localSheetId="14" hidden="1">#REF!</definedName>
    <definedName name="BExUB1FYAZ433NX9GD7WGACX5IZD" localSheetId="15" hidden="1">#REF!</definedName>
    <definedName name="BExUB1FYAZ433NX9GD7WGACX5IZD" hidden="1">#REF!</definedName>
    <definedName name="BExUB8HLEXSBVPZ5AXNQEK96F1N4" localSheetId="20" hidden="1">#REF!</definedName>
    <definedName name="BExUB8HLEXSBVPZ5AXNQEK96F1N4" localSheetId="18" hidden="1">#REF!</definedName>
    <definedName name="BExUB8HLEXSBVPZ5AXNQEK96F1N4" localSheetId="13" hidden="1">#REF!</definedName>
    <definedName name="BExUB8HLEXSBVPZ5AXNQEK96F1N4" localSheetId="14" hidden="1">#REF!</definedName>
    <definedName name="BExUB8HLEXSBVPZ5AXNQEK96F1N4" localSheetId="15" hidden="1">#REF!</definedName>
    <definedName name="BExUB8HLEXSBVPZ5AXNQEK96F1N4" hidden="1">#REF!</definedName>
    <definedName name="BExUBCDVZIEA7YT0LPSMHL5ZSERQ" localSheetId="20" hidden="1">#REF!</definedName>
    <definedName name="BExUBCDVZIEA7YT0LPSMHL5ZSERQ" localSheetId="18" hidden="1">#REF!</definedName>
    <definedName name="BExUBCDVZIEA7YT0LPSMHL5ZSERQ" localSheetId="13" hidden="1">#REF!</definedName>
    <definedName name="BExUBCDVZIEA7YT0LPSMHL5ZSERQ" localSheetId="14" hidden="1">#REF!</definedName>
    <definedName name="BExUBCDVZIEA7YT0LPSMHL5ZSERQ" localSheetId="15" hidden="1">#REF!</definedName>
    <definedName name="BExUBCDVZIEA7YT0LPSMHL5ZSERQ" hidden="1">#REF!</definedName>
    <definedName name="BExUBDA8WU087BUIMXC1U1CKA2RA" localSheetId="20" hidden="1">#REF!</definedName>
    <definedName name="BExUBDA8WU087BUIMXC1U1CKA2RA" localSheetId="18" hidden="1">#REF!</definedName>
    <definedName name="BExUBDA8WU087BUIMXC1U1CKA2RA" localSheetId="13" hidden="1">#REF!</definedName>
    <definedName name="BExUBDA8WU087BUIMXC1U1CKA2RA" localSheetId="14" hidden="1">#REF!</definedName>
    <definedName name="BExUBDA8WU087BUIMXC1U1CKA2RA" localSheetId="15" hidden="1">#REF!</definedName>
    <definedName name="BExUBDA8WU087BUIMXC1U1CKA2RA" hidden="1">#REF!</definedName>
    <definedName name="BExUBKXBUCN760QYU7Q8GESBWOQH" localSheetId="20" hidden="1">#REF!</definedName>
    <definedName name="BExUBKXBUCN760QYU7Q8GESBWOQH" localSheetId="18" hidden="1">#REF!</definedName>
    <definedName name="BExUBKXBUCN760QYU7Q8GESBWOQH" localSheetId="13" hidden="1">#REF!</definedName>
    <definedName name="BExUBKXBUCN760QYU7Q8GESBWOQH" localSheetId="14" hidden="1">#REF!</definedName>
    <definedName name="BExUBKXBUCN760QYU7Q8GESBWOQH" localSheetId="15" hidden="1">#REF!</definedName>
    <definedName name="BExUBKXBUCN760QYU7Q8GESBWOQH" hidden="1">#REF!</definedName>
    <definedName name="BExUBL83ED0P076RN9RJ8P1MZ299" localSheetId="20" hidden="1">#REF!</definedName>
    <definedName name="BExUBL83ED0P076RN9RJ8P1MZ299" localSheetId="18" hidden="1">#REF!</definedName>
    <definedName name="BExUBL83ED0P076RN9RJ8P1MZ299" localSheetId="13" hidden="1">#REF!</definedName>
    <definedName name="BExUBL83ED0P076RN9RJ8P1MZ299" localSheetId="14" hidden="1">#REF!</definedName>
    <definedName name="BExUBL83ED0P076RN9RJ8P1MZ299" localSheetId="15" hidden="1">#REF!</definedName>
    <definedName name="BExUBL83ED0P076RN9RJ8P1MZ299" hidden="1">#REF!</definedName>
    <definedName name="BExUC1EPS2CZ5CKFA0AQRIVRSHS8" localSheetId="20" hidden="1">#REF!</definedName>
    <definedName name="BExUC1EPS2CZ5CKFA0AQRIVRSHS8" localSheetId="18" hidden="1">#REF!</definedName>
    <definedName name="BExUC1EPS2CZ5CKFA0AQRIVRSHS8" localSheetId="13" hidden="1">#REF!</definedName>
    <definedName name="BExUC1EPS2CZ5CKFA0AQRIVRSHS8" localSheetId="14" hidden="1">#REF!</definedName>
    <definedName name="BExUC1EPS2CZ5CKFA0AQRIVRSHS8" localSheetId="15" hidden="1">#REF!</definedName>
    <definedName name="BExUC1EPS2CZ5CKFA0AQRIVRSHS8" hidden="1">#REF!</definedName>
    <definedName name="BExUC623BDYEODBN0N4DO6PJQ7NU" localSheetId="20" hidden="1">#REF!</definedName>
    <definedName name="BExUC623BDYEODBN0N4DO6PJQ7NU" localSheetId="18" hidden="1">#REF!</definedName>
    <definedName name="BExUC623BDYEODBN0N4DO6PJQ7NU" localSheetId="13" hidden="1">#REF!</definedName>
    <definedName name="BExUC623BDYEODBN0N4DO6PJQ7NU" localSheetId="14" hidden="1">#REF!</definedName>
    <definedName name="BExUC623BDYEODBN0N4DO6PJQ7NU" localSheetId="15" hidden="1">#REF!</definedName>
    <definedName name="BExUC623BDYEODBN0N4DO6PJQ7NU" hidden="1">#REF!</definedName>
    <definedName name="BExUC8WH8TCKBB5313JGYYQ1WFLT" localSheetId="20" hidden="1">#REF!</definedName>
    <definedName name="BExUC8WH8TCKBB5313JGYYQ1WFLT" localSheetId="18" hidden="1">#REF!</definedName>
    <definedName name="BExUC8WH8TCKBB5313JGYYQ1WFLT" localSheetId="13" hidden="1">#REF!</definedName>
    <definedName name="BExUC8WH8TCKBB5313JGYYQ1WFLT" localSheetId="14" hidden="1">#REF!</definedName>
    <definedName name="BExUC8WH8TCKBB5313JGYYQ1WFLT" localSheetId="15" hidden="1">#REF!</definedName>
    <definedName name="BExUC8WH8TCKBB5313JGYYQ1WFLT" hidden="1">#REF!</definedName>
    <definedName name="BExUCAP7GOSYPHMQKK6719YLSDIQ" localSheetId="20" hidden="1">#REF!</definedName>
    <definedName name="BExUCAP7GOSYPHMQKK6719YLSDIQ" localSheetId="18" hidden="1">#REF!</definedName>
    <definedName name="BExUCAP7GOSYPHMQKK6719YLSDIQ" localSheetId="13" hidden="1">#REF!</definedName>
    <definedName name="BExUCAP7GOSYPHMQKK6719YLSDIQ" localSheetId="14" hidden="1">#REF!</definedName>
    <definedName name="BExUCAP7GOSYPHMQKK6719YLSDIQ" localSheetId="15" hidden="1">#REF!</definedName>
    <definedName name="BExUCAP7GOSYPHMQKK6719YLSDIQ" hidden="1">#REF!</definedName>
    <definedName name="BExUCFCDK6SPH86I6STXX8X3WMC4" localSheetId="20" hidden="1">#REF!</definedName>
    <definedName name="BExUCFCDK6SPH86I6STXX8X3WMC4" localSheetId="18" hidden="1">#REF!</definedName>
    <definedName name="BExUCFCDK6SPH86I6STXX8X3WMC4" localSheetId="13" hidden="1">#REF!</definedName>
    <definedName name="BExUCFCDK6SPH86I6STXX8X3WMC4" localSheetId="14" hidden="1">#REF!</definedName>
    <definedName name="BExUCFCDK6SPH86I6STXX8X3WMC4" localSheetId="15" hidden="1">#REF!</definedName>
    <definedName name="BExUCFCDK6SPH86I6STXX8X3WMC4" hidden="1">#REF!</definedName>
    <definedName name="BExUCKL98JB87L3I6T6IFSWJNYAB" localSheetId="20" hidden="1">#REF!</definedName>
    <definedName name="BExUCKL98JB87L3I6T6IFSWJNYAB" localSheetId="18" hidden="1">#REF!</definedName>
    <definedName name="BExUCKL98JB87L3I6T6IFSWJNYAB" localSheetId="13" hidden="1">#REF!</definedName>
    <definedName name="BExUCKL98JB87L3I6T6IFSWJNYAB" localSheetId="14" hidden="1">#REF!</definedName>
    <definedName name="BExUCKL98JB87L3I6T6IFSWJNYAB" localSheetId="15" hidden="1">#REF!</definedName>
    <definedName name="BExUCKL98JB87L3I6T6IFSWJNYAB" hidden="1">#REF!</definedName>
    <definedName name="BExUCLC6AQ5KR6LXSAXV4QQ8ASVG" localSheetId="20" hidden="1">#REF!</definedName>
    <definedName name="BExUCLC6AQ5KR6LXSAXV4QQ8ASVG" localSheetId="18" hidden="1">#REF!</definedName>
    <definedName name="BExUCLC6AQ5KR6LXSAXV4QQ8ASVG" localSheetId="13" hidden="1">#REF!</definedName>
    <definedName name="BExUCLC6AQ5KR6LXSAXV4QQ8ASVG" localSheetId="14" hidden="1">#REF!</definedName>
    <definedName name="BExUCLC6AQ5KR6LXSAXV4QQ8ASVG" localSheetId="15" hidden="1">#REF!</definedName>
    <definedName name="BExUCLC6AQ5KR6LXSAXV4QQ8ASVG" hidden="1">#REF!</definedName>
    <definedName name="BExUD4IOJ12X3PJG5WXNNGDRCKAP" localSheetId="20" hidden="1">#REF!</definedName>
    <definedName name="BExUD4IOJ12X3PJG5WXNNGDRCKAP" localSheetId="18" hidden="1">#REF!</definedName>
    <definedName name="BExUD4IOJ12X3PJG5WXNNGDRCKAP" localSheetId="13" hidden="1">#REF!</definedName>
    <definedName name="BExUD4IOJ12X3PJG5WXNNGDRCKAP" localSheetId="14" hidden="1">#REF!</definedName>
    <definedName name="BExUD4IOJ12X3PJG5WXNNGDRCKAP" localSheetId="15" hidden="1">#REF!</definedName>
    <definedName name="BExUD4IOJ12X3PJG5WXNNGDRCKAP" hidden="1">#REF!</definedName>
    <definedName name="BExUD9WX9BWK72UWVSLYZJLAY5VY" localSheetId="20" hidden="1">#REF!</definedName>
    <definedName name="BExUD9WX9BWK72UWVSLYZJLAY5VY" localSheetId="18" hidden="1">#REF!</definedName>
    <definedName name="BExUD9WX9BWK72UWVSLYZJLAY5VY" localSheetId="13" hidden="1">#REF!</definedName>
    <definedName name="BExUD9WX9BWK72UWVSLYZJLAY5VY" localSheetId="14" hidden="1">#REF!</definedName>
    <definedName name="BExUD9WX9BWK72UWVSLYZJLAY5VY" localSheetId="15" hidden="1">#REF!</definedName>
    <definedName name="BExUD9WX9BWK72UWVSLYZJLAY5VY" hidden="1">#REF!</definedName>
    <definedName name="BExUDEV0CYVO7Y5IQQBEJ6FUY9S6" localSheetId="20" hidden="1">#REF!</definedName>
    <definedName name="BExUDEV0CYVO7Y5IQQBEJ6FUY9S6" localSheetId="18" hidden="1">#REF!</definedName>
    <definedName name="BExUDEV0CYVO7Y5IQQBEJ6FUY9S6" localSheetId="13" hidden="1">#REF!</definedName>
    <definedName name="BExUDEV0CYVO7Y5IQQBEJ6FUY9S6" localSheetId="14" hidden="1">#REF!</definedName>
    <definedName name="BExUDEV0CYVO7Y5IQQBEJ6FUY9S6" localSheetId="15" hidden="1">#REF!</definedName>
    <definedName name="BExUDEV0CYVO7Y5IQQBEJ6FUY9S6" hidden="1">#REF!</definedName>
    <definedName name="BExUDWOXQGIZW0EAIIYLQUPXF8YV" localSheetId="20" hidden="1">#REF!</definedName>
    <definedName name="BExUDWOXQGIZW0EAIIYLQUPXF8YV" localSheetId="18" hidden="1">#REF!</definedName>
    <definedName name="BExUDWOXQGIZW0EAIIYLQUPXF8YV" localSheetId="13" hidden="1">#REF!</definedName>
    <definedName name="BExUDWOXQGIZW0EAIIYLQUPXF8YV" localSheetId="14" hidden="1">#REF!</definedName>
    <definedName name="BExUDWOXQGIZW0EAIIYLQUPXF8YV" localSheetId="15" hidden="1">#REF!</definedName>
    <definedName name="BExUDWOXQGIZW0EAIIYLQUPXF8YV" hidden="1">#REF!</definedName>
    <definedName name="BExUDXAIC17W1FUU8Z10XUAVB7CS" localSheetId="20" hidden="1">#REF!</definedName>
    <definedName name="BExUDXAIC17W1FUU8Z10XUAVB7CS" localSheetId="18" hidden="1">#REF!</definedName>
    <definedName name="BExUDXAIC17W1FUU8Z10XUAVB7CS" localSheetId="13" hidden="1">#REF!</definedName>
    <definedName name="BExUDXAIC17W1FUU8Z10XUAVB7CS" localSheetId="14" hidden="1">#REF!</definedName>
    <definedName name="BExUDXAIC17W1FUU8Z10XUAVB7CS" localSheetId="15" hidden="1">#REF!</definedName>
    <definedName name="BExUDXAIC17W1FUU8Z10XUAVB7CS" hidden="1">#REF!</definedName>
    <definedName name="BExUE5OMY7OAJQ9WR8C8HG311ORP" localSheetId="20" hidden="1">#REF!</definedName>
    <definedName name="BExUE5OMY7OAJQ9WR8C8HG311ORP" localSheetId="18" hidden="1">#REF!</definedName>
    <definedName name="BExUE5OMY7OAJQ9WR8C8HG311ORP" localSheetId="13" hidden="1">#REF!</definedName>
    <definedName name="BExUE5OMY7OAJQ9WR8C8HG311ORP" localSheetId="14" hidden="1">#REF!</definedName>
    <definedName name="BExUE5OMY7OAJQ9WR8C8HG311ORP" localSheetId="15" hidden="1">#REF!</definedName>
    <definedName name="BExUE5OMY7OAJQ9WR8C8HG311ORP" hidden="1">#REF!</definedName>
    <definedName name="BExUEFKOQWXXGRNLAOJV2BJ66UB8" localSheetId="20" hidden="1">#REF!</definedName>
    <definedName name="BExUEFKOQWXXGRNLAOJV2BJ66UB8" localSheetId="18" hidden="1">#REF!</definedName>
    <definedName name="BExUEFKOQWXXGRNLAOJV2BJ66UB8" localSheetId="13" hidden="1">#REF!</definedName>
    <definedName name="BExUEFKOQWXXGRNLAOJV2BJ66UB8" localSheetId="14" hidden="1">#REF!</definedName>
    <definedName name="BExUEFKOQWXXGRNLAOJV2BJ66UB8" localSheetId="15" hidden="1">#REF!</definedName>
    <definedName name="BExUEFKOQWXXGRNLAOJV2BJ66UB8" hidden="1">#REF!</definedName>
    <definedName name="BExUEJGX3OQQP5KFRJSRCZ70EI9V" localSheetId="20" hidden="1">#REF!</definedName>
    <definedName name="BExUEJGX3OQQP5KFRJSRCZ70EI9V" localSheetId="18" hidden="1">#REF!</definedName>
    <definedName name="BExUEJGX3OQQP5KFRJSRCZ70EI9V" localSheetId="13" hidden="1">#REF!</definedName>
    <definedName name="BExUEJGX3OQQP5KFRJSRCZ70EI9V" localSheetId="14" hidden="1">#REF!</definedName>
    <definedName name="BExUEJGX3OQQP5KFRJSRCZ70EI9V" localSheetId="15" hidden="1">#REF!</definedName>
    <definedName name="BExUEJGX3OQQP5KFRJSRCZ70EI9V" hidden="1">#REF!</definedName>
    <definedName name="BExUEKDB2RWXF3WMTZ6JSBCHNSDT" localSheetId="20" hidden="1">#REF!</definedName>
    <definedName name="BExUEKDB2RWXF3WMTZ6JSBCHNSDT" localSheetId="18" hidden="1">#REF!</definedName>
    <definedName name="BExUEKDB2RWXF3WMTZ6JSBCHNSDT" localSheetId="13" hidden="1">#REF!</definedName>
    <definedName name="BExUEKDB2RWXF3WMTZ6JSBCHNSDT" localSheetId="14" hidden="1">#REF!</definedName>
    <definedName name="BExUEKDB2RWXF3WMTZ6JSBCHNSDT" localSheetId="15" hidden="1">#REF!</definedName>
    <definedName name="BExUEKDB2RWXF3WMTZ6JSBCHNSDT" hidden="1">#REF!</definedName>
    <definedName name="BExUEYR71COFS2X8PDNU21IPMQEU" localSheetId="20" hidden="1">#REF!</definedName>
    <definedName name="BExUEYR71COFS2X8PDNU21IPMQEU" localSheetId="18" hidden="1">#REF!</definedName>
    <definedName name="BExUEYR71COFS2X8PDNU21IPMQEU" localSheetId="13" hidden="1">#REF!</definedName>
    <definedName name="BExUEYR71COFS2X8PDNU21IPMQEU" localSheetId="14" hidden="1">#REF!</definedName>
    <definedName name="BExUEYR71COFS2X8PDNU21IPMQEU" localSheetId="15" hidden="1">#REF!</definedName>
    <definedName name="BExUEYR71COFS2X8PDNU21IPMQEU" hidden="1">#REF!</definedName>
    <definedName name="BExVPRLJ9I6RX45EDVFSQGCPJSOK" localSheetId="20" hidden="1">#REF!</definedName>
    <definedName name="BExVPRLJ9I6RX45EDVFSQGCPJSOK" localSheetId="18" hidden="1">#REF!</definedName>
    <definedName name="BExVPRLJ9I6RX45EDVFSQGCPJSOK" localSheetId="13" hidden="1">#REF!</definedName>
    <definedName name="BExVPRLJ9I6RX45EDVFSQGCPJSOK" localSheetId="14" hidden="1">#REF!</definedName>
    <definedName name="BExVPRLJ9I6RX45EDVFSQGCPJSOK" localSheetId="15" hidden="1">#REF!</definedName>
    <definedName name="BExVPRLJ9I6RX45EDVFSQGCPJSOK" hidden="1">#REF!</definedName>
    <definedName name="BExVRFU8RWFT8A80ZVAW185SG2G6" localSheetId="20" hidden="1">#REF!</definedName>
    <definedName name="BExVRFU8RWFT8A80ZVAW185SG2G6" localSheetId="18" hidden="1">#REF!</definedName>
    <definedName name="BExVRFU8RWFT8A80ZVAW185SG2G6" localSheetId="13" hidden="1">#REF!</definedName>
    <definedName name="BExVRFU8RWFT8A80ZVAW185SG2G6" localSheetId="14" hidden="1">#REF!</definedName>
    <definedName name="BExVRFU8RWFT8A80ZVAW185SG2G6" localSheetId="15" hidden="1">#REF!</definedName>
    <definedName name="BExVRFU8RWFT8A80ZVAW185SG2G6" hidden="1">#REF!</definedName>
    <definedName name="BExVSJ3NHETBAIZTZQSM8LAVT76V" localSheetId="20" hidden="1">#REF!</definedName>
    <definedName name="BExVSJ3NHETBAIZTZQSM8LAVT76V" localSheetId="18" hidden="1">#REF!</definedName>
    <definedName name="BExVSJ3NHETBAIZTZQSM8LAVT76V" localSheetId="13" hidden="1">#REF!</definedName>
    <definedName name="BExVSJ3NHETBAIZTZQSM8LAVT76V" localSheetId="14" hidden="1">#REF!</definedName>
    <definedName name="BExVSJ3NHETBAIZTZQSM8LAVT76V" localSheetId="15" hidden="1">#REF!</definedName>
    <definedName name="BExVSJ3NHETBAIZTZQSM8LAVT76V" hidden="1">#REF!</definedName>
    <definedName name="BExVSL787C8E4HFQZ2NVLT35I2XV" localSheetId="20" hidden="1">#REF!</definedName>
    <definedName name="BExVSL787C8E4HFQZ2NVLT35I2XV" localSheetId="18" hidden="1">#REF!</definedName>
    <definedName name="BExVSL787C8E4HFQZ2NVLT35I2XV" localSheetId="13" hidden="1">#REF!</definedName>
    <definedName name="BExVSL787C8E4HFQZ2NVLT35I2XV" localSheetId="14" hidden="1">#REF!</definedName>
    <definedName name="BExVSL787C8E4HFQZ2NVLT35I2XV" localSheetId="15" hidden="1">#REF!</definedName>
    <definedName name="BExVSL787C8E4HFQZ2NVLT35I2XV" hidden="1">#REF!</definedName>
    <definedName name="BExVSTFTVV14SFGHQUOJL5SQ5TX9" localSheetId="20" hidden="1">#REF!</definedName>
    <definedName name="BExVSTFTVV14SFGHQUOJL5SQ5TX9" localSheetId="18" hidden="1">#REF!</definedName>
    <definedName name="BExVSTFTVV14SFGHQUOJL5SQ5TX9" localSheetId="13" hidden="1">#REF!</definedName>
    <definedName name="BExVSTFTVV14SFGHQUOJL5SQ5TX9" localSheetId="14" hidden="1">#REF!</definedName>
    <definedName name="BExVSTFTVV14SFGHQUOJL5SQ5TX9" localSheetId="15" hidden="1">#REF!</definedName>
    <definedName name="BExVSTFTVV14SFGHQUOJL5SQ5TX9" hidden="1">#REF!</definedName>
    <definedName name="BExVT017S14M5X928ARKQ2GNUFE0" localSheetId="20" hidden="1">#REF!</definedName>
    <definedName name="BExVT017S14M5X928ARKQ2GNUFE0" localSheetId="18" hidden="1">#REF!</definedName>
    <definedName name="BExVT017S14M5X928ARKQ2GNUFE0" localSheetId="13" hidden="1">#REF!</definedName>
    <definedName name="BExVT017S14M5X928ARKQ2GNUFE0" localSheetId="14" hidden="1">#REF!</definedName>
    <definedName name="BExVT017S14M5X928ARKQ2GNUFE0" localSheetId="15" hidden="1">#REF!</definedName>
    <definedName name="BExVT017S14M5X928ARKQ2GNUFE0" hidden="1">#REF!</definedName>
    <definedName name="BExVT3MPE8LQ5JFN3HQIFKSQ80U4" localSheetId="20" hidden="1">#REF!</definedName>
    <definedName name="BExVT3MPE8LQ5JFN3HQIFKSQ80U4" localSheetId="18" hidden="1">#REF!</definedName>
    <definedName name="BExVT3MPE8LQ5JFN3HQIFKSQ80U4" localSheetId="13" hidden="1">#REF!</definedName>
    <definedName name="BExVT3MPE8LQ5JFN3HQIFKSQ80U4" localSheetId="14" hidden="1">#REF!</definedName>
    <definedName name="BExVT3MPE8LQ5JFN3HQIFKSQ80U4" localSheetId="15" hidden="1">#REF!</definedName>
    <definedName name="BExVT3MPE8LQ5JFN3HQIFKSQ80U4" hidden="1">#REF!</definedName>
    <definedName name="BExVT7TRK3NZHPME2TFBXOF1WBR9" localSheetId="20" hidden="1">#REF!</definedName>
    <definedName name="BExVT7TRK3NZHPME2TFBXOF1WBR9" localSheetId="18" hidden="1">#REF!</definedName>
    <definedName name="BExVT7TRK3NZHPME2TFBXOF1WBR9" localSheetId="13" hidden="1">#REF!</definedName>
    <definedName name="BExVT7TRK3NZHPME2TFBXOF1WBR9" localSheetId="14" hidden="1">#REF!</definedName>
    <definedName name="BExVT7TRK3NZHPME2TFBXOF1WBR9" localSheetId="15" hidden="1">#REF!</definedName>
    <definedName name="BExVT7TRK3NZHPME2TFBXOF1WBR9" hidden="1">#REF!</definedName>
    <definedName name="BExVT9H0R0T7WGQAAC0HABMG54YM" localSheetId="20" hidden="1">#REF!</definedName>
    <definedName name="BExVT9H0R0T7WGQAAC0HABMG54YM" localSheetId="18" hidden="1">#REF!</definedName>
    <definedName name="BExVT9H0R0T7WGQAAC0HABMG54YM" localSheetId="13" hidden="1">#REF!</definedName>
    <definedName name="BExVT9H0R0T7WGQAAC0HABMG54YM" localSheetId="14" hidden="1">#REF!</definedName>
    <definedName name="BExVT9H0R0T7WGQAAC0HABMG54YM" localSheetId="15" hidden="1">#REF!</definedName>
    <definedName name="BExVT9H0R0T7WGQAAC0HABMG54YM" hidden="1">#REF!</definedName>
    <definedName name="BExVTAO57POUXSZQJQ6MABMZQA13" localSheetId="20" hidden="1">#REF!</definedName>
    <definedName name="BExVTAO57POUXSZQJQ6MABMZQA13" localSheetId="18" hidden="1">#REF!</definedName>
    <definedName name="BExVTAO57POUXSZQJQ6MABMZQA13" localSheetId="13" hidden="1">#REF!</definedName>
    <definedName name="BExVTAO57POUXSZQJQ6MABMZQA13" localSheetId="14" hidden="1">#REF!</definedName>
    <definedName name="BExVTAO57POUXSZQJQ6MABMZQA13" localSheetId="15" hidden="1">#REF!</definedName>
    <definedName name="BExVTAO57POUXSZQJQ6MABMZQA13" hidden="1">#REF!</definedName>
    <definedName name="BExVTCMDDEDGLUIMUU6BSFHEWTOP" localSheetId="20" hidden="1">#REF!</definedName>
    <definedName name="BExVTCMDDEDGLUIMUU6BSFHEWTOP" localSheetId="18" hidden="1">#REF!</definedName>
    <definedName name="BExVTCMDDEDGLUIMUU6BSFHEWTOP" localSheetId="13" hidden="1">#REF!</definedName>
    <definedName name="BExVTCMDDEDGLUIMUU6BSFHEWTOP" localSheetId="14" hidden="1">#REF!</definedName>
    <definedName name="BExVTCMDDEDGLUIMUU6BSFHEWTOP" localSheetId="15" hidden="1">#REF!</definedName>
    <definedName name="BExVTCMDDEDGLUIMUU6BSFHEWTOP" hidden="1">#REF!</definedName>
    <definedName name="BExVTCMDQMLKRA2NQR72XU6Y54IK" localSheetId="20" hidden="1">#REF!</definedName>
    <definedName name="BExVTCMDQMLKRA2NQR72XU6Y54IK" localSheetId="18" hidden="1">#REF!</definedName>
    <definedName name="BExVTCMDQMLKRA2NQR72XU6Y54IK" localSheetId="13" hidden="1">#REF!</definedName>
    <definedName name="BExVTCMDQMLKRA2NQR72XU6Y54IK" localSheetId="14" hidden="1">#REF!</definedName>
    <definedName name="BExVTCMDQMLKRA2NQR72XU6Y54IK" localSheetId="15" hidden="1">#REF!</definedName>
    <definedName name="BExVTCMDQMLKRA2NQR72XU6Y54IK" hidden="1">#REF!</definedName>
    <definedName name="BExVTCRV8FQ5U9OYWWL44N6KFNHU" localSheetId="20" hidden="1">#REF!</definedName>
    <definedName name="BExVTCRV8FQ5U9OYWWL44N6KFNHU" localSheetId="18" hidden="1">#REF!</definedName>
    <definedName name="BExVTCRV8FQ5U9OYWWL44N6KFNHU" localSheetId="13" hidden="1">#REF!</definedName>
    <definedName name="BExVTCRV8FQ5U9OYWWL44N6KFNHU" localSheetId="14" hidden="1">#REF!</definedName>
    <definedName name="BExVTCRV8FQ5U9OYWWL44N6KFNHU" localSheetId="15" hidden="1">#REF!</definedName>
    <definedName name="BExVTCRV8FQ5U9OYWWL44N6KFNHU" hidden="1">#REF!</definedName>
    <definedName name="BExVTNESHPVG0A0KZ7BRX26MS0PF" localSheetId="20" hidden="1">#REF!</definedName>
    <definedName name="BExVTNESHPVG0A0KZ7BRX26MS0PF" localSheetId="18" hidden="1">#REF!</definedName>
    <definedName name="BExVTNESHPVG0A0KZ7BRX26MS0PF" localSheetId="13" hidden="1">#REF!</definedName>
    <definedName name="BExVTNESHPVG0A0KZ7BRX26MS0PF" localSheetId="14" hidden="1">#REF!</definedName>
    <definedName name="BExVTNESHPVG0A0KZ7BRX26MS0PF" localSheetId="15" hidden="1">#REF!</definedName>
    <definedName name="BExVTNESHPVG0A0KZ7BRX26MS0PF" hidden="1">#REF!</definedName>
    <definedName name="BExVTTJVTNRSBHBTUZ78WG2JM5MK" localSheetId="20" hidden="1">#REF!</definedName>
    <definedName name="BExVTTJVTNRSBHBTUZ78WG2JM5MK" localSheetId="18" hidden="1">#REF!</definedName>
    <definedName name="BExVTTJVTNRSBHBTUZ78WG2JM5MK" localSheetId="13" hidden="1">#REF!</definedName>
    <definedName name="BExVTTJVTNRSBHBTUZ78WG2JM5MK" localSheetId="14" hidden="1">#REF!</definedName>
    <definedName name="BExVTTJVTNRSBHBTUZ78WG2JM5MK" localSheetId="15" hidden="1">#REF!</definedName>
    <definedName name="BExVTTJVTNRSBHBTUZ78WG2JM5MK" hidden="1">#REF!</definedName>
    <definedName name="BExVTXLMYR87BC04D1ERALPUFVPG" localSheetId="20" hidden="1">#REF!</definedName>
    <definedName name="BExVTXLMYR87BC04D1ERALPUFVPG" localSheetId="18" hidden="1">#REF!</definedName>
    <definedName name="BExVTXLMYR87BC04D1ERALPUFVPG" localSheetId="13" hidden="1">#REF!</definedName>
    <definedName name="BExVTXLMYR87BC04D1ERALPUFVPG" localSheetId="14" hidden="1">#REF!</definedName>
    <definedName name="BExVTXLMYR87BC04D1ERALPUFVPG" localSheetId="15" hidden="1">#REF!</definedName>
    <definedName name="BExVTXLMYR87BC04D1ERALPUFVPG" hidden="1">#REF!</definedName>
    <definedName name="BExVUL9V3H8ZF6Y72LQBBN639YAA" localSheetId="20" hidden="1">#REF!</definedName>
    <definedName name="BExVUL9V3H8ZF6Y72LQBBN639YAA" localSheetId="18" hidden="1">#REF!</definedName>
    <definedName name="BExVUL9V3H8ZF6Y72LQBBN639YAA" localSheetId="13" hidden="1">#REF!</definedName>
    <definedName name="BExVUL9V3H8ZF6Y72LQBBN639YAA" localSheetId="14" hidden="1">#REF!</definedName>
    <definedName name="BExVUL9V3H8ZF6Y72LQBBN639YAA" localSheetId="15" hidden="1">#REF!</definedName>
    <definedName name="BExVUL9V3H8ZF6Y72LQBBN639YAA" hidden="1">#REF!</definedName>
    <definedName name="BExVUZT95UAU8XG5X9XSE25CHQGA" localSheetId="20" hidden="1">#REF!</definedName>
    <definedName name="BExVUZT95UAU8XG5X9XSE25CHQGA" localSheetId="18" hidden="1">#REF!</definedName>
    <definedName name="BExVUZT95UAU8XG5X9XSE25CHQGA" localSheetId="13" hidden="1">#REF!</definedName>
    <definedName name="BExVUZT95UAU8XG5X9XSE25CHQGA" localSheetId="14" hidden="1">#REF!</definedName>
    <definedName name="BExVUZT95UAU8XG5X9XSE25CHQGA" localSheetId="15" hidden="1">#REF!</definedName>
    <definedName name="BExVUZT95UAU8XG5X9XSE25CHQGA" hidden="1">#REF!</definedName>
    <definedName name="BExVV5T14N2HZIK7HQ4P2KG09U0J" localSheetId="20" hidden="1">#REF!</definedName>
    <definedName name="BExVV5T14N2HZIK7HQ4P2KG09U0J" localSheetId="18" hidden="1">#REF!</definedName>
    <definedName name="BExVV5T14N2HZIK7HQ4P2KG09U0J" localSheetId="13" hidden="1">#REF!</definedName>
    <definedName name="BExVV5T14N2HZIK7HQ4P2KG09U0J" localSheetId="14" hidden="1">#REF!</definedName>
    <definedName name="BExVV5T14N2HZIK7HQ4P2KG09U0J" localSheetId="15" hidden="1">#REF!</definedName>
    <definedName name="BExVV5T14N2HZIK7HQ4P2KG09U0J" hidden="1">#REF!</definedName>
    <definedName name="BExVV7R410VYLADLX9LNG63ID6H1" localSheetId="20" hidden="1">#REF!</definedName>
    <definedName name="BExVV7R410VYLADLX9LNG63ID6H1" localSheetId="18" hidden="1">#REF!</definedName>
    <definedName name="BExVV7R410VYLADLX9LNG63ID6H1" localSheetId="13" hidden="1">#REF!</definedName>
    <definedName name="BExVV7R410VYLADLX9LNG63ID6H1" localSheetId="14" hidden="1">#REF!</definedName>
    <definedName name="BExVV7R410VYLADLX9LNG63ID6H1" localSheetId="15" hidden="1">#REF!</definedName>
    <definedName name="BExVV7R410VYLADLX9LNG63ID6H1" hidden="1">#REF!</definedName>
    <definedName name="BExVVAAVDXGWAVI6J2W0BCU58MBM" localSheetId="20" hidden="1">#REF!</definedName>
    <definedName name="BExVVAAVDXGWAVI6J2W0BCU58MBM" localSheetId="18" hidden="1">#REF!</definedName>
    <definedName name="BExVVAAVDXGWAVI6J2W0BCU58MBM" localSheetId="13" hidden="1">#REF!</definedName>
    <definedName name="BExVVAAVDXGWAVI6J2W0BCU58MBM" localSheetId="14" hidden="1">#REF!</definedName>
    <definedName name="BExVVAAVDXGWAVI6J2W0BCU58MBM" localSheetId="15" hidden="1">#REF!</definedName>
    <definedName name="BExVVAAVDXGWAVI6J2W0BCU58MBM" hidden="1">#REF!</definedName>
    <definedName name="BExVVCEED4JEKF59OV0G3T4XFMFO" localSheetId="20" hidden="1">#REF!</definedName>
    <definedName name="BExVVCEED4JEKF59OV0G3T4XFMFO" localSheetId="18" hidden="1">#REF!</definedName>
    <definedName name="BExVVCEED4JEKF59OV0G3T4XFMFO" localSheetId="13" hidden="1">#REF!</definedName>
    <definedName name="BExVVCEED4JEKF59OV0G3T4XFMFO" localSheetId="14" hidden="1">#REF!</definedName>
    <definedName name="BExVVCEED4JEKF59OV0G3T4XFMFO" localSheetId="15" hidden="1">#REF!</definedName>
    <definedName name="BExVVCEED4JEKF59OV0G3T4XFMFO" hidden="1">#REF!</definedName>
    <definedName name="BExVVPFO2J7FMSRPD36909HN4BZJ" localSheetId="20" hidden="1">#REF!</definedName>
    <definedName name="BExVVPFO2J7FMSRPD36909HN4BZJ" localSheetId="18" hidden="1">#REF!</definedName>
    <definedName name="BExVVPFO2J7FMSRPD36909HN4BZJ" localSheetId="13" hidden="1">#REF!</definedName>
    <definedName name="BExVVPFO2J7FMSRPD36909HN4BZJ" localSheetId="14" hidden="1">#REF!</definedName>
    <definedName name="BExVVPFO2J7FMSRPD36909HN4BZJ" localSheetId="15" hidden="1">#REF!</definedName>
    <definedName name="BExVVPFO2J7FMSRPD36909HN4BZJ" hidden="1">#REF!</definedName>
    <definedName name="BExVVQ19AQ3VCARJOC38SF7OYE9Y" localSheetId="20" hidden="1">#REF!</definedName>
    <definedName name="BExVVQ19AQ3VCARJOC38SF7OYE9Y" localSheetId="18" hidden="1">#REF!</definedName>
    <definedName name="BExVVQ19AQ3VCARJOC38SF7OYE9Y" localSheetId="13" hidden="1">#REF!</definedName>
    <definedName name="BExVVQ19AQ3VCARJOC38SF7OYE9Y" localSheetId="14" hidden="1">#REF!</definedName>
    <definedName name="BExVVQ19AQ3VCARJOC38SF7OYE9Y" localSheetId="15" hidden="1">#REF!</definedName>
    <definedName name="BExVVQ19AQ3VCARJOC38SF7OYE9Y" hidden="1">#REF!</definedName>
    <definedName name="BExVVQ19TAECID45CS4HXT1RD3AQ" localSheetId="20" hidden="1">#REF!</definedName>
    <definedName name="BExVVQ19TAECID45CS4HXT1RD3AQ" localSheetId="18" hidden="1">#REF!</definedName>
    <definedName name="BExVVQ19TAECID45CS4HXT1RD3AQ" localSheetId="13" hidden="1">#REF!</definedName>
    <definedName name="BExVVQ19TAECID45CS4HXT1RD3AQ" localSheetId="14" hidden="1">#REF!</definedName>
    <definedName name="BExVVQ19TAECID45CS4HXT1RD3AQ" localSheetId="15" hidden="1">#REF!</definedName>
    <definedName name="BExVVQ19TAECID45CS4HXT1RD3AQ" hidden="1">#REF!</definedName>
    <definedName name="BExVVYKOYB7OX8Y0B4UIUF79PVDO" localSheetId="20" hidden="1">#REF!</definedName>
    <definedName name="BExVVYKOYB7OX8Y0B4UIUF79PVDO" localSheetId="18" hidden="1">#REF!</definedName>
    <definedName name="BExVVYKOYB7OX8Y0B4UIUF79PVDO" localSheetId="13" hidden="1">#REF!</definedName>
    <definedName name="BExVVYKOYB7OX8Y0B4UIUF79PVDO" localSheetId="14" hidden="1">#REF!</definedName>
    <definedName name="BExVVYKOYB7OX8Y0B4UIUF79PVDO" localSheetId="15" hidden="1">#REF!</definedName>
    <definedName name="BExVVYKOYB7OX8Y0B4UIUF79PVDO" hidden="1">#REF!</definedName>
    <definedName name="BExVW3YV5XGIVJ97UUPDJGJ2P15B" localSheetId="20" hidden="1">#REF!</definedName>
    <definedName name="BExVW3YV5XGIVJ97UUPDJGJ2P15B" localSheetId="18" hidden="1">#REF!</definedName>
    <definedName name="BExVW3YV5XGIVJ97UUPDJGJ2P15B" localSheetId="13" hidden="1">#REF!</definedName>
    <definedName name="BExVW3YV5XGIVJ97UUPDJGJ2P15B" localSheetId="14" hidden="1">#REF!</definedName>
    <definedName name="BExVW3YV5XGIVJ97UUPDJGJ2P15B" localSheetId="15" hidden="1">#REF!</definedName>
    <definedName name="BExVW3YV5XGIVJ97UUPDJGJ2P15B" hidden="1">#REF!</definedName>
    <definedName name="BExVW5X571GEYR5SCU1Z2DHKWM79" localSheetId="20" hidden="1">#REF!</definedName>
    <definedName name="BExVW5X571GEYR5SCU1Z2DHKWM79" localSheetId="18" hidden="1">#REF!</definedName>
    <definedName name="BExVW5X571GEYR5SCU1Z2DHKWM79" localSheetId="13" hidden="1">#REF!</definedName>
    <definedName name="BExVW5X571GEYR5SCU1Z2DHKWM79" localSheetId="14" hidden="1">#REF!</definedName>
    <definedName name="BExVW5X571GEYR5SCU1Z2DHKWM79" localSheetId="15" hidden="1">#REF!</definedName>
    <definedName name="BExVW5X571GEYR5SCU1Z2DHKWM79" hidden="1">#REF!</definedName>
    <definedName name="BExVW6YTKA098AF57M4PHNQ54XMH" localSheetId="20" hidden="1">#REF!</definedName>
    <definedName name="BExVW6YTKA098AF57M4PHNQ54XMH" localSheetId="18" hidden="1">#REF!</definedName>
    <definedName name="BExVW6YTKA098AF57M4PHNQ54XMH" localSheetId="13" hidden="1">#REF!</definedName>
    <definedName name="BExVW6YTKA098AF57M4PHNQ54XMH" localSheetId="14" hidden="1">#REF!</definedName>
    <definedName name="BExVW6YTKA098AF57M4PHNQ54XMH" localSheetId="15" hidden="1">#REF!</definedName>
    <definedName name="BExVW6YTKA098AF57M4PHNQ54XMH" hidden="1">#REF!</definedName>
    <definedName name="BExVWHRDIJBRFANMKJFY05BHP7RS" localSheetId="20" hidden="1">#REF!</definedName>
    <definedName name="BExVWHRDIJBRFANMKJFY05BHP7RS" localSheetId="18" hidden="1">#REF!</definedName>
    <definedName name="BExVWHRDIJBRFANMKJFY05BHP7RS" localSheetId="13" hidden="1">#REF!</definedName>
    <definedName name="BExVWHRDIJBRFANMKJFY05BHP7RS" localSheetId="14" hidden="1">#REF!</definedName>
    <definedName name="BExVWHRDIJBRFANMKJFY05BHP7RS" localSheetId="15" hidden="1">#REF!</definedName>
    <definedName name="BExVWHRDIJBRFANMKJFY05BHP7RS" hidden="1">#REF!</definedName>
    <definedName name="BExVWINKCH0V0NUWH363SMXAZE62" localSheetId="20" hidden="1">#REF!</definedName>
    <definedName name="BExVWINKCH0V0NUWH363SMXAZE62" localSheetId="18" hidden="1">#REF!</definedName>
    <definedName name="BExVWINKCH0V0NUWH363SMXAZE62" localSheetId="13" hidden="1">#REF!</definedName>
    <definedName name="BExVWINKCH0V0NUWH363SMXAZE62" localSheetId="14" hidden="1">#REF!</definedName>
    <definedName name="BExVWINKCH0V0NUWH363SMXAZE62" localSheetId="15" hidden="1">#REF!</definedName>
    <definedName name="BExVWINKCH0V0NUWH363SMXAZE62" hidden="1">#REF!</definedName>
    <definedName name="BExVWYU8EK669NP172GEIGCTVPPA" localSheetId="20" hidden="1">#REF!</definedName>
    <definedName name="BExVWYU8EK669NP172GEIGCTVPPA" localSheetId="18" hidden="1">#REF!</definedName>
    <definedName name="BExVWYU8EK669NP172GEIGCTVPPA" localSheetId="13" hidden="1">#REF!</definedName>
    <definedName name="BExVWYU8EK669NP172GEIGCTVPPA" localSheetId="14" hidden="1">#REF!</definedName>
    <definedName name="BExVWYU8EK669NP172GEIGCTVPPA" localSheetId="15" hidden="1">#REF!</definedName>
    <definedName name="BExVWYU8EK669NP172GEIGCTVPPA" hidden="1">#REF!</definedName>
    <definedName name="BExVX3XN2DRJKL8EDBIG58RYQ36R" localSheetId="20" hidden="1">#REF!</definedName>
    <definedName name="BExVX3XN2DRJKL8EDBIG58RYQ36R" localSheetId="18" hidden="1">#REF!</definedName>
    <definedName name="BExVX3XN2DRJKL8EDBIG58RYQ36R" localSheetId="13" hidden="1">#REF!</definedName>
    <definedName name="BExVX3XN2DRJKL8EDBIG58RYQ36R" localSheetId="14" hidden="1">#REF!</definedName>
    <definedName name="BExVX3XN2DRJKL8EDBIG58RYQ36R" localSheetId="15" hidden="1">#REF!</definedName>
    <definedName name="BExVX3XN2DRJKL8EDBIG58RYQ36R" hidden="1">#REF!</definedName>
    <definedName name="BExVXBA38Z5WNQUH39HHZ2SAMC1T" localSheetId="20" hidden="1">#REF!</definedName>
    <definedName name="BExVXBA38Z5WNQUH39HHZ2SAMC1T" localSheetId="18" hidden="1">#REF!</definedName>
    <definedName name="BExVXBA38Z5WNQUH39HHZ2SAMC1T" localSheetId="13" hidden="1">#REF!</definedName>
    <definedName name="BExVXBA38Z5WNQUH39HHZ2SAMC1T" localSheetId="14" hidden="1">#REF!</definedName>
    <definedName name="BExVXBA38Z5WNQUH39HHZ2SAMC1T" localSheetId="15" hidden="1">#REF!</definedName>
    <definedName name="BExVXBA38Z5WNQUH39HHZ2SAMC1T" hidden="1">#REF!</definedName>
    <definedName name="BExVXDZ63PUART77BBR5SI63TPC6" localSheetId="20" hidden="1">#REF!</definedName>
    <definedName name="BExVXDZ63PUART77BBR5SI63TPC6" localSheetId="18" hidden="1">#REF!</definedName>
    <definedName name="BExVXDZ63PUART77BBR5SI63TPC6" localSheetId="13" hidden="1">#REF!</definedName>
    <definedName name="BExVXDZ63PUART77BBR5SI63TPC6" localSheetId="14" hidden="1">#REF!</definedName>
    <definedName name="BExVXDZ63PUART77BBR5SI63TPC6" localSheetId="15" hidden="1">#REF!</definedName>
    <definedName name="BExVXDZ63PUART77BBR5SI63TPC6" hidden="1">#REF!</definedName>
    <definedName name="BExVXHKI6LFYMGWISMPACMO247HL" localSheetId="20" hidden="1">#REF!</definedName>
    <definedName name="BExVXHKI6LFYMGWISMPACMO247HL" localSheetId="18" hidden="1">#REF!</definedName>
    <definedName name="BExVXHKI6LFYMGWISMPACMO247HL" localSheetId="13" hidden="1">#REF!</definedName>
    <definedName name="BExVXHKI6LFYMGWISMPACMO247HL" localSheetId="14" hidden="1">#REF!</definedName>
    <definedName name="BExVXHKI6LFYMGWISMPACMO247HL" localSheetId="15" hidden="1">#REF!</definedName>
    <definedName name="BExVXHKI6LFYMGWISMPACMO247HL" hidden="1">#REF!</definedName>
    <definedName name="BExVXK9SK580O7MYHVNJ3V911ALP" localSheetId="20" hidden="1">#REF!</definedName>
    <definedName name="BExVXK9SK580O7MYHVNJ3V911ALP" localSheetId="18" hidden="1">#REF!</definedName>
    <definedName name="BExVXK9SK580O7MYHVNJ3V911ALP" localSheetId="13" hidden="1">#REF!</definedName>
    <definedName name="BExVXK9SK580O7MYHVNJ3V911ALP" localSheetId="14" hidden="1">#REF!</definedName>
    <definedName name="BExVXK9SK580O7MYHVNJ3V911ALP" localSheetId="15" hidden="1">#REF!</definedName>
    <definedName name="BExVXK9SK580O7MYHVNJ3V911ALP" hidden="1">#REF!</definedName>
    <definedName name="BExVXLX2BZ5EF2X6R41BTKRJR1NM" localSheetId="20" hidden="1">#REF!</definedName>
    <definedName name="BExVXLX2BZ5EF2X6R41BTKRJR1NM" localSheetId="18" hidden="1">#REF!</definedName>
    <definedName name="BExVXLX2BZ5EF2X6R41BTKRJR1NM" localSheetId="13" hidden="1">#REF!</definedName>
    <definedName name="BExVXLX2BZ5EF2X6R41BTKRJR1NM" localSheetId="14" hidden="1">#REF!</definedName>
    <definedName name="BExVXLX2BZ5EF2X6R41BTKRJR1NM" localSheetId="15" hidden="1">#REF!</definedName>
    <definedName name="BExVXLX2BZ5EF2X6R41BTKRJR1NM" hidden="1">#REF!</definedName>
    <definedName name="BExVXYT01U5IPYA7E44FWS6KCEFC" localSheetId="20" hidden="1">#REF!</definedName>
    <definedName name="BExVXYT01U5IPYA7E44FWS6KCEFC" localSheetId="18" hidden="1">#REF!</definedName>
    <definedName name="BExVXYT01U5IPYA7E44FWS6KCEFC" localSheetId="13" hidden="1">#REF!</definedName>
    <definedName name="BExVXYT01U5IPYA7E44FWS6KCEFC" localSheetId="14" hidden="1">#REF!</definedName>
    <definedName name="BExVXYT01U5IPYA7E44FWS6KCEFC" localSheetId="15" hidden="1">#REF!</definedName>
    <definedName name="BExVXYT01U5IPYA7E44FWS6KCEFC" hidden="1">#REF!</definedName>
    <definedName name="BExVY11V7U1SAY4QKYE0PBSPD7LW" localSheetId="20" hidden="1">#REF!</definedName>
    <definedName name="BExVY11V7U1SAY4QKYE0PBSPD7LW" localSheetId="18" hidden="1">#REF!</definedName>
    <definedName name="BExVY11V7U1SAY4QKYE0PBSPD7LW" localSheetId="13" hidden="1">#REF!</definedName>
    <definedName name="BExVY11V7U1SAY4QKYE0PBSPD7LW" localSheetId="14" hidden="1">#REF!</definedName>
    <definedName name="BExVY11V7U1SAY4QKYE0PBSPD7LW" localSheetId="15" hidden="1">#REF!</definedName>
    <definedName name="BExVY11V7U1SAY4QKYE0PBSPD7LW" hidden="1">#REF!</definedName>
    <definedName name="BExVY1SV37DL5YU59HS4IG3VBCP4" localSheetId="20" hidden="1">#REF!</definedName>
    <definedName name="BExVY1SV37DL5YU59HS4IG3VBCP4" localSheetId="18" hidden="1">#REF!</definedName>
    <definedName name="BExVY1SV37DL5YU59HS4IG3VBCP4" localSheetId="13" hidden="1">#REF!</definedName>
    <definedName name="BExVY1SV37DL5YU59HS4IG3VBCP4" localSheetId="14" hidden="1">#REF!</definedName>
    <definedName name="BExVY1SV37DL5YU59HS4IG3VBCP4" localSheetId="15" hidden="1">#REF!</definedName>
    <definedName name="BExVY1SV37DL5YU59HS4IG3VBCP4" hidden="1">#REF!</definedName>
    <definedName name="BExVY3WFGJKSQA08UF9NCMST928Y" localSheetId="20" hidden="1">#REF!</definedName>
    <definedName name="BExVY3WFGJKSQA08UF9NCMST928Y" localSheetId="18" hidden="1">#REF!</definedName>
    <definedName name="BExVY3WFGJKSQA08UF9NCMST928Y" localSheetId="13" hidden="1">#REF!</definedName>
    <definedName name="BExVY3WFGJKSQA08UF9NCMST928Y" localSheetId="14" hidden="1">#REF!</definedName>
    <definedName name="BExVY3WFGJKSQA08UF9NCMST928Y" localSheetId="15" hidden="1">#REF!</definedName>
    <definedName name="BExVY3WFGJKSQA08UF9NCMST928Y" hidden="1">#REF!</definedName>
    <definedName name="BExVY954UOEVQEIC5OFO4NEWVKAQ" localSheetId="20" hidden="1">#REF!</definedName>
    <definedName name="BExVY954UOEVQEIC5OFO4NEWVKAQ" localSheetId="18" hidden="1">#REF!</definedName>
    <definedName name="BExVY954UOEVQEIC5OFO4NEWVKAQ" localSheetId="13" hidden="1">#REF!</definedName>
    <definedName name="BExVY954UOEVQEIC5OFO4NEWVKAQ" localSheetId="14" hidden="1">#REF!</definedName>
    <definedName name="BExVY954UOEVQEIC5OFO4NEWVKAQ" localSheetId="15" hidden="1">#REF!</definedName>
    <definedName name="BExVY954UOEVQEIC5OFO4NEWVKAQ" hidden="1">#REF!</definedName>
    <definedName name="BExVYHDYIV5397LC02V4FEP8VD6W" localSheetId="20" hidden="1">#REF!</definedName>
    <definedName name="BExVYHDYIV5397LC02V4FEP8VD6W" localSheetId="18" hidden="1">#REF!</definedName>
    <definedName name="BExVYHDYIV5397LC02V4FEP8VD6W" localSheetId="13" hidden="1">#REF!</definedName>
    <definedName name="BExVYHDYIV5397LC02V4FEP8VD6W" localSheetId="14" hidden="1">#REF!</definedName>
    <definedName name="BExVYHDYIV5397LC02V4FEP8VD6W" localSheetId="15" hidden="1">#REF!</definedName>
    <definedName name="BExVYHDYIV5397LC02V4FEP8VD6W" hidden="1">#REF!</definedName>
    <definedName name="BExVYO4NFDGC4ZOGHANQWX5CH4BT" localSheetId="20" hidden="1">#REF!</definedName>
    <definedName name="BExVYO4NFDGC4ZOGHANQWX5CH4BT" localSheetId="18" hidden="1">#REF!</definedName>
    <definedName name="BExVYO4NFDGC4ZOGHANQWX5CH4BT" localSheetId="13" hidden="1">#REF!</definedName>
    <definedName name="BExVYO4NFDGC4ZOGHANQWX5CH4BT" localSheetId="14" hidden="1">#REF!</definedName>
    <definedName name="BExVYO4NFDGC4ZOGHANQWX5CH4BT" localSheetId="15" hidden="1">#REF!</definedName>
    <definedName name="BExVYO4NFDGC4ZOGHANQWX5CH4BT" hidden="1">#REF!</definedName>
    <definedName name="BExVYOVIZDA18YIQ0A30Q052PCAK" localSheetId="20" hidden="1">#REF!</definedName>
    <definedName name="BExVYOVIZDA18YIQ0A30Q052PCAK" localSheetId="18" hidden="1">#REF!</definedName>
    <definedName name="BExVYOVIZDA18YIQ0A30Q052PCAK" localSheetId="13" hidden="1">#REF!</definedName>
    <definedName name="BExVYOVIZDA18YIQ0A30Q052PCAK" localSheetId="14" hidden="1">#REF!</definedName>
    <definedName name="BExVYOVIZDA18YIQ0A30Q052PCAK" localSheetId="15" hidden="1">#REF!</definedName>
    <definedName name="BExVYOVIZDA18YIQ0A30Q052PCAK" hidden="1">#REF!</definedName>
    <definedName name="BExVYPS2R6B75R1EFIUJ6G5TE4Q4" localSheetId="20" hidden="1">#REF!</definedName>
    <definedName name="BExVYPS2R6B75R1EFIUJ6G5TE4Q4" localSheetId="18" hidden="1">#REF!</definedName>
    <definedName name="BExVYPS2R6B75R1EFIUJ6G5TE4Q4" localSheetId="13" hidden="1">#REF!</definedName>
    <definedName name="BExVYPS2R6B75R1EFIUJ6G5TE4Q4" localSheetId="14" hidden="1">#REF!</definedName>
    <definedName name="BExVYPS2R6B75R1EFIUJ6G5TE4Q4" localSheetId="15" hidden="1">#REF!</definedName>
    <definedName name="BExVYPS2R6B75R1EFIUJ6G5TE4Q4" hidden="1">#REF!</definedName>
    <definedName name="BExVYQIXPEM6J4JVP78BRHIC05PV" localSheetId="20" hidden="1">#REF!</definedName>
    <definedName name="BExVYQIXPEM6J4JVP78BRHIC05PV" localSheetId="18" hidden="1">#REF!</definedName>
    <definedName name="BExVYQIXPEM6J4JVP78BRHIC05PV" localSheetId="13" hidden="1">#REF!</definedName>
    <definedName name="BExVYQIXPEM6J4JVP78BRHIC05PV" localSheetId="14" hidden="1">#REF!</definedName>
    <definedName name="BExVYQIXPEM6J4JVP78BRHIC05PV" localSheetId="15" hidden="1">#REF!</definedName>
    <definedName name="BExVYQIXPEM6J4JVP78BRHIC05PV" hidden="1">#REF!</definedName>
    <definedName name="BExVYVGWN7SONLVDH9WJ2F1JS264" localSheetId="20" hidden="1">#REF!</definedName>
    <definedName name="BExVYVGWN7SONLVDH9WJ2F1JS264" localSheetId="18" hidden="1">#REF!</definedName>
    <definedName name="BExVYVGWN7SONLVDH9WJ2F1JS264" localSheetId="13" hidden="1">#REF!</definedName>
    <definedName name="BExVYVGWN7SONLVDH9WJ2F1JS264" localSheetId="14" hidden="1">#REF!</definedName>
    <definedName name="BExVYVGWN7SONLVDH9WJ2F1JS264" localSheetId="15" hidden="1">#REF!</definedName>
    <definedName name="BExVYVGWN7SONLVDH9WJ2F1JS264" hidden="1">#REF!</definedName>
    <definedName name="BExVZ40HNAZRM8JHYYNQ7F6A4GU0" localSheetId="20" hidden="1">#REF!</definedName>
    <definedName name="BExVZ40HNAZRM8JHYYNQ7F6A4GU0" localSheetId="18" hidden="1">#REF!</definedName>
    <definedName name="BExVZ40HNAZRM8JHYYNQ7F6A4GU0" localSheetId="13" hidden="1">#REF!</definedName>
    <definedName name="BExVZ40HNAZRM8JHYYNQ7F6A4GU0" localSheetId="14" hidden="1">#REF!</definedName>
    <definedName name="BExVZ40HNAZRM8JHYYNQ7F6A4GU0" localSheetId="15" hidden="1">#REF!</definedName>
    <definedName name="BExVZ40HNAZRM8JHYYNQ7F6A4GU0" hidden="1">#REF!</definedName>
    <definedName name="BExVZ7WRO17PYILJEJGPQCO5IL66" localSheetId="20" hidden="1">#REF!</definedName>
    <definedName name="BExVZ7WRO17PYILJEJGPQCO5IL66" localSheetId="18" hidden="1">#REF!</definedName>
    <definedName name="BExVZ7WRO17PYILJEJGPQCO5IL66" localSheetId="13" hidden="1">#REF!</definedName>
    <definedName name="BExVZ7WRO17PYILJEJGPQCO5IL66" localSheetId="14" hidden="1">#REF!</definedName>
    <definedName name="BExVZ7WRO17PYILJEJGPQCO5IL66" localSheetId="15" hidden="1">#REF!</definedName>
    <definedName name="BExVZ7WRO17PYILJEJGPQCO5IL66" hidden="1">#REF!</definedName>
    <definedName name="BExVZ9EO732IK6MNMG17Y1EFTJQC" localSheetId="20" hidden="1">#REF!</definedName>
    <definedName name="BExVZ9EO732IK6MNMG17Y1EFTJQC" localSheetId="18" hidden="1">#REF!</definedName>
    <definedName name="BExVZ9EO732IK6MNMG17Y1EFTJQC" localSheetId="13" hidden="1">#REF!</definedName>
    <definedName name="BExVZ9EO732IK6MNMG17Y1EFTJQC" localSheetId="14" hidden="1">#REF!</definedName>
    <definedName name="BExVZ9EO732IK6MNMG17Y1EFTJQC" localSheetId="15" hidden="1">#REF!</definedName>
    <definedName name="BExVZ9EO732IK6MNMG17Y1EFTJQC" hidden="1">#REF!</definedName>
    <definedName name="BExVZB1Y5J4UL2LKK0363EU7GIJ1" localSheetId="20" hidden="1">#REF!</definedName>
    <definedName name="BExVZB1Y5J4UL2LKK0363EU7GIJ1" localSheetId="18" hidden="1">#REF!</definedName>
    <definedName name="BExVZB1Y5J4UL2LKK0363EU7GIJ1" localSheetId="13" hidden="1">#REF!</definedName>
    <definedName name="BExVZB1Y5J4UL2LKK0363EU7GIJ1" localSheetId="14" hidden="1">#REF!</definedName>
    <definedName name="BExVZB1Y5J4UL2LKK0363EU7GIJ1" localSheetId="15" hidden="1">#REF!</definedName>
    <definedName name="BExVZB1Y5J4UL2LKK0363EU7GIJ1" hidden="1">#REF!</definedName>
    <definedName name="BExVZGQXYK2ICC9JSNFPRHBD5KNU" localSheetId="20" hidden="1">#REF!</definedName>
    <definedName name="BExVZGQXYK2ICC9JSNFPRHBD5KNU" localSheetId="18" hidden="1">#REF!</definedName>
    <definedName name="BExVZGQXYK2ICC9JSNFPRHBD5KNU" localSheetId="13" hidden="1">#REF!</definedName>
    <definedName name="BExVZGQXYK2ICC9JSNFPRHBD5KNU" localSheetId="14" hidden="1">#REF!</definedName>
    <definedName name="BExVZGQXYK2ICC9JSNFPRHBD5KNU" localSheetId="15" hidden="1">#REF!</definedName>
    <definedName name="BExVZGQXYK2ICC9JSNFPRHBD5KNU" hidden="1">#REF!</definedName>
    <definedName name="BExVZJQVO5LQ0BJH5JEN5NOBIAF6" localSheetId="20" hidden="1">#REF!</definedName>
    <definedName name="BExVZJQVO5LQ0BJH5JEN5NOBIAF6" localSheetId="18" hidden="1">#REF!</definedName>
    <definedName name="BExVZJQVO5LQ0BJH5JEN5NOBIAF6" localSheetId="13" hidden="1">#REF!</definedName>
    <definedName name="BExVZJQVO5LQ0BJH5JEN5NOBIAF6" localSheetId="14" hidden="1">#REF!</definedName>
    <definedName name="BExVZJQVO5LQ0BJH5JEN5NOBIAF6" localSheetId="15" hidden="1">#REF!</definedName>
    <definedName name="BExVZJQVO5LQ0BJH5JEN5NOBIAF6" hidden="1">#REF!</definedName>
    <definedName name="BExVZNXWS91RD7NXV5NE2R3C8WW7" localSheetId="20" hidden="1">#REF!</definedName>
    <definedName name="BExVZNXWS91RD7NXV5NE2R3C8WW7" localSheetId="18" hidden="1">#REF!</definedName>
    <definedName name="BExVZNXWS91RD7NXV5NE2R3C8WW7" localSheetId="13" hidden="1">#REF!</definedName>
    <definedName name="BExVZNXWS91RD7NXV5NE2R3C8WW7" localSheetId="14" hidden="1">#REF!</definedName>
    <definedName name="BExVZNXWS91RD7NXV5NE2R3C8WW7" localSheetId="15" hidden="1">#REF!</definedName>
    <definedName name="BExVZNXWS91RD7NXV5NE2R3C8WW7" hidden="1">#REF!</definedName>
    <definedName name="BExW008AGT1ZRN5DFG4YOH5F7G47" localSheetId="20" hidden="1">#REF!</definedName>
    <definedName name="BExW008AGT1ZRN5DFG4YOH5F7G47" localSheetId="18" hidden="1">#REF!</definedName>
    <definedName name="BExW008AGT1ZRN5DFG4YOH5F7G47" localSheetId="13" hidden="1">#REF!</definedName>
    <definedName name="BExW008AGT1ZRN5DFG4YOH5F7G47" localSheetId="14" hidden="1">#REF!</definedName>
    <definedName name="BExW008AGT1ZRN5DFG4YOH5F7G47" localSheetId="15" hidden="1">#REF!</definedName>
    <definedName name="BExW008AGT1ZRN5DFG4YOH5F7G47" hidden="1">#REF!</definedName>
    <definedName name="BExW0386REQRCQCVT9BCX80UPTRY" localSheetId="20" hidden="1">#REF!</definedName>
    <definedName name="BExW0386REQRCQCVT9BCX80UPTRY" localSheetId="18" hidden="1">#REF!</definedName>
    <definedName name="BExW0386REQRCQCVT9BCX80UPTRY" localSheetId="13" hidden="1">#REF!</definedName>
    <definedName name="BExW0386REQRCQCVT9BCX80UPTRY" localSheetId="14" hidden="1">#REF!</definedName>
    <definedName name="BExW0386REQRCQCVT9BCX80UPTRY" localSheetId="15" hidden="1">#REF!</definedName>
    <definedName name="BExW0386REQRCQCVT9BCX80UPTRY" hidden="1">#REF!</definedName>
    <definedName name="BExW0FYP4WXY71CYUG40SUBG9UWU" localSheetId="20" hidden="1">#REF!</definedName>
    <definedName name="BExW0FYP4WXY71CYUG40SUBG9UWU" localSheetId="18" hidden="1">#REF!</definedName>
    <definedName name="BExW0FYP4WXY71CYUG40SUBG9UWU" localSheetId="13" hidden="1">#REF!</definedName>
    <definedName name="BExW0FYP4WXY71CYUG40SUBG9UWU" localSheetId="14" hidden="1">#REF!</definedName>
    <definedName name="BExW0FYP4WXY71CYUG40SUBG9UWU" localSheetId="15" hidden="1">#REF!</definedName>
    <definedName name="BExW0FYP4WXY71CYUG40SUBG9UWU" hidden="1">#REF!</definedName>
    <definedName name="BExW0MPJNQOJ7D6U780WU5XBL97X" localSheetId="20" hidden="1">#REF!</definedName>
    <definedName name="BExW0MPJNQOJ7D6U780WU5XBL97X" localSheetId="18" hidden="1">#REF!</definedName>
    <definedName name="BExW0MPJNQOJ7D6U780WU5XBL97X" localSheetId="13" hidden="1">#REF!</definedName>
    <definedName name="BExW0MPJNQOJ7D6U780WU5XBL97X" localSheetId="14" hidden="1">#REF!</definedName>
    <definedName name="BExW0MPJNQOJ7D6U780WU5XBL97X" localSheetId="15" hidden="1">#REF!</definedName>
    <definedName name="BExW0MPJNQOJ7D6U780WU5XBL97X" hidden="1">#REF!</definedName>
    <definedName name="BExW0RI61B4VV0ARXTFVBAWRA1C5" localSheetId="20" hidden="1">#REF!</definedName>
    <definedName name="BExW0RI61B4VV0ARXTFVBAWRA1C5" localSheetId="18" hidden="1">#REF!</definedName>
    <definedName name="BExW0RI61B4VV0ARXTFVBAWRA1C5" localSheetId="13" hidden="1">#REF!</definedName>
    <definedName name="BExW0RI61B4VV0ARXTFVBAWRA1C5" localSheetId="14" hidden="1">#REF!</definedName>
    <definedName name="BExW0RI61B4VV0ARXTFVBAWRA1C5" localSheetId="15" hidden="1">#REF!</definedName>
    <definedName name="BExW0RI61B4VV0ARXTFVBAWRA1C5" hidden="1">#REF!</definedName>
    <definedName name="BExW0Y8T85LBE0WS6FPX6ILTX9ON" localSheetId="20" hidden="1">#REF!</definedName>
    <definedName name="BExW0Y8T85LBE0WS6FPX6ILTX9ON" localSheetId="18" hidden="1">#REF!</definedName>
    <definedName name="BExW0Y8T85LBE0WS6FPX6ILTX9ON" localSheetId="13" hidden="1">#REF!</definedName>
    <definedName name="BExW0Y8T85LBE0WS6FPX6ILTX9ON" localSheetId="14" hidden="1">#REF!</definedName>
    <definedName name="BExW0Y8T85LBE0WS6FPX6ILTX9ON" localSheetId="15" hidden="1">#REF!</definedName>
    <definedName name="BExW0Y8T85LBE0WS6FPX6ILTX9ON" hidden="1">#REF!</definedName>
    <definedName name="BExW1BVUYQTKMOR56MW7RVRX4L1L" localSheetId="20" hidden="1">#REF!</definedName>
    <definedName name="BExW1BVUYQTKMOR56MW7RVRX4L1L" localSheetId="18" hidden="1">#REF!</definedName>
    <definedName name="BExW1BVUYQTKMOR56MW7RVRX4L1L" localSheetId="13" hidden="1">#REF!</definedName>
    <definedName name="BExW1BVUYQTKMOR56MW7RVRX4L1L" localSheetId="14" hidden="1">#REF!</definedName>
    <definedName name="BExW1BVUYQTKMOR56MW7RVRX4L1L" localSheetId="15" hidden="1">#REF!</definedName>
    <definedName name="BExW1BVUYQTKMOR56MW7RVRX4L1L" hidden="1">#REF!</definedName>
    <definedName name="BExW1F1220628FOMTW5UAATHRJHK" localSheetId="20" hidden="1">#REF!</definedName>
    <definedName name="BExW1F1220628FOMTW5UAATHRJHK" localSheetId="18" hidden="1">#REF!</definedName>
    <definedName name="BExW1F1220628FOMTW5UAATHRJHK" localSheetId="13" hidden="1">#REF!</definedName>
    <definedName name="BExW1F1220628FOMTW5UAATHRJHK" localSheetId="14" hidden="1">#REF!</definedName>
    <definedName name="BExW1F1220628FOMTW5UAATHRJHK" localSheetId="15" hidden="1">#REF!</definedName>
    <definedName name="BExW1F1220628FOMTW5UAATHRJHK" hidden="1">#REF!</definedName>
    <definedName name="BExW1PTHB0NZUF0GTD2J1UUL693E" localSheetId="20" hidden="1">#REF!</definedName>
    <definedName name="BExW1PTHB0NZUF0GTD2J1UUL693E" localSheetId="18" hidden="1">#REF!</definedName>
    <definedName name="BExW1PTHB0NZUF0GTD2J1UUL693E" localSheetId="13" hidden="1">#REF!</definedName>
    <definedName name="BExW1PTHB0NZUF0GTD2J1UUL693E" localSheetId="14" hidden="1">#REF!</definedName>
    <definedName name="BExW1PTHB0NZUF0GTD2J1UUL693E" localSheetId="15" hidden="1">#REF!</definedName>
    <definedName name="BExW1PTHB0NZUF0GTD2J1UUL693E" hidden="1">#REF!</definedName>
    <definedName name="BExW1TKA0Z9OP2DTG50GZR5EG8C7" localSheetId="20" hidden="1">#REF!</definedName>
    <definedName name="BExW1TKA0Z9OP2DTG50GZR5EG8C7" localSheetId="18" hidden="1">#REF!</definedName>
    <definedName name="BExW1TKA0Z9OP2DTG50GZR5EG8C7" localSheetId="13" hidden="1">#REF!</definedName>
    <definedName name="BExW1TKA0Z9OP2DTG50GZR5EG8C7" localSheetId="14" hidden="1">#REF!</definedName>
    <definedName name="BExW1TKA0Z9OP2DTG50GZR5EG8C7" localSheetId="15" hidden="1">#REF!</definedName>
    <definedName name="BExW1TKA0Z9OP2DTG50GZR5EG8C7" hidden="1">#REF!</definedName>
    <definedName name="BExW1U0JLKQ094DW5MMOI8UHO09V" localSheetId="20" hidden="1">#REF!</definedName>
    <definedName name="BExW1U0JLKQ094DW5MMOI8UHO09V" localSheetId="18" hidden="1">#REF!</definedName>
    <definedName name="BExW1U0JLKQ094DW5MMOI8UHO09V" localSheetId="13" hidden="1">#REF!</definedName>
    <definedName name="BExW1U0JLKQ094DW5MMOI8UHO09V" localSheetId="14" hidden="1">#REF!</definedName>
    <definedName name="BExW1U0JLKQ094DW5MMOI8UHO09V" localSheetId="15" hidden="1">#REF!</definedName>
    <definedName name="BExW1U0JLKQ094DW5MMOI8UHO09V" hidden="1">#REF!</definedName>
    <definedName name="BExW1VNZHNB5P9V6232N0DQCE0WE" localSheetId="20" hidden="1">#REF!</definedName>
    <definedName name="BExW1VNZHNB5P9V6232N0DQCE0WE" localSheetId="18" hidden="1">#REF!</definedName>
    <definedName name="BExW1VNZHNB5P9V6232N0DQCE0WE" localSheetId="13" hidden="1">#REF!</definedName>
    <definedName name="BExW1VNZHNB5P9V6232N0DQCE0WE" localSheetId="14" hidden="1">#REF!</definedName>
    <definedName name="BExW1VNZHNB5P9V6232N0DQCE0WE" localSheetId="15" hidden="1">#REF!</definedName>
    <definedName name="BExW1VNZHNB5P9V6232N0DQCE0WE" hidden="1">#REF!</definedName>
    <definedName name="BExW1WK6J1TDP29S3QDPTYZJBLIW" localSheetId="20" hidden="1">#REF!</definedName>
    <definedName name="BExW1WK6J1TDP29S3QDPTYZJBLIW" localSheetId="18" hidden="1">#REF!</definedName>
    <definedName name="BExW1WK6J1TDP29S3QDPTYZJBLIW" localSheetId="13" hidden="1">#REF!</definedName>
    <definedName name="BExW1WK6J1TDP29S3QDPTYZJBLIW" localSheetId="14" hidden="1">#REF!</definedName>
    <definedName name="BExW1WK6J1TDP29S3QDPTYZJBLIW" localSheetId="15" hidden="1">#REF!</definedName>
    <definedName name="BExW1WK6J1TDP29S3QDPTYZJBLIW" hidden="1">#REF!</definedName>
    <definedName name="BExW283NP9D366XFPXLGSCI5UB0L" localSheetId="20" hidden="1">#REF!</definedName>
    <definedName name="BExW283NP9D366XFPXLGSCI5UB0L" localSheetId="18" hidden="1">#REF!</definedName>
    <definedName name="BExW283NP9D366XFPXLGSCI5UB0L" localSheetId="13" hidden="1">#REF!</definedName>
    <definedName name="BExW283NP9D366XFPXLGSCI5UB0L" localSheetId="14" hidden="1">#REF!</definedName>
    <definedName name="BExW283NP9D366XFPXLGSCI5UB0L" localSheetId="15" hidden="1">#REF!</definedName>
    <definedName name="BExW283NP9D366XFPXLGSCI5UB0L" hidden="1">#REF!</definedName>
    <definedName name="BExW2H3C8WJSBW5FGTFKVDVJC4CL" localSheetId="20" hidden="1">#REF!</definedName>
    <definedName name="BExW2H3C8WJSBW5FGTFKVDVJC4CL" localSheetId="18" hidden="1">#REF!</definedName>
    <definedName name="BExW2H3C8WJSBW5FGTFKVDVJC4CL" localSheetId="13" hidden="1">#REF!</definedName>
    <definedName name="BExW2H3C8WJSBW5FGTFKVDVJC4CL" localSheetId="14" hidden="1">#REF!</definedName>
    <definedName name="BExW2H3C8WJSBW5FGTFKVDVJC4CL" localSheetId="15" hidden="1">#REF!</definedName>
    <definedName name="BExW2H3C8WJSBW5FGTFKVDVJC4CL" hidden="1">#REF!</definedName>
    <definedName name="BExW2MSCKPGF5K3I7TL4KF5ISUOL" localSheetId="20" hidden="1">#REF!</definedName>
    <definedName name="BExW2MSCKPGF5K3I7TL4KF5ISUOL" localSheetId="18" hidden="1">#REF!</definedName>
    <definedName name="BExW2MSCKPGF5K3I7TL4KF5ISUOL" localSheetId="13" hidden="1">#REF!</definedName>
    <definedName name="BExW2MSCKPGF5K3I7TL4KF5ISUOL" localSheetId="14" hidden="1">#REF!</definedName>
    <definedName name="BExW2MSCKPGF5K3I7TL4KF5ISUOL" localSheetId="15" hidden="1">#REF!</definedName>
    <definedName name="BExW2MSCKPGF5K3I7TL4KF5ISUOL" hidden="1">#REF!</definedName>
    <definedName name="BExW2SMO90FU9W8DVVES6Q4E6BZR" localSheetId="20" hidden="1">#REF!</definedName>
    <definedName name="BExW2SMO90FU9W8DVVES6Q4E6BZR" localSheetId="18" hidden="1">#REF!</definedName>
    <definedName name="BExW2SMO90FU9W8DVVES6Q4E6BZR" localSheetId="13" hidden="1">#REF!</definedName>
    <definedName name="BExW2SMO90FU9W8DVVES6Q4E6BZR" localSheetId="14" hidden="1">#REF!</definedName>
    <definedName name="BExW2SMO90FU9W8DVVES6Q4E6BZR" localSheetId="15" hidden="1">#REF!</definedName>
    <definedName name="BExW2SMO90FU9W8DVVES6Q4E6BZR" hidden="1">#REF!</definedName>
    <definedName name="BExW36V9N91OHCUMGWJQL3I5P4JK" localSheetId="20" hidden="1">#REF!</definedName>
    <definedName name="BExW36V9N91OHCUMGWJQL3I5P4JK" localSheetId="18" hidden="1">#REF!</definedName>
    <definedName name="BExW36V9N91OHCUMGWJQL3I5P4JK" localSheetId="13" hidden="1">#REF!</definedName>
    <definedName name="BExW36V9N91OHCUMGWJQL3I5P4JK" localSheetId="14" hidden="1">#REF!</definedName>
    <definedName name="BExW36V9N91OHCUMGWJQL3I5P4JK" localSheetId="15" hidden="1">#REF!</definedName>
    <definedName name="BExW36V9N91OHCUMGWJQL3I5P4JK" hidden="1">#REF!</definedName>
    <definedName name="BExW39V04HTFFQE7DAW9MAJT0NNF" localSheetId="20" hidden="1">#REF!</definedName>
    <definedName name="BExW39V04HTFFQE7DAW9MAJT0NNF" localSheetId="18" hidden="1">#REF!</definedName>
    <definedName name="BExW39V04HTFFQE7DAW9MAJT0NNF" localSheetId="13" hidden="1">#REF!</definedName>
    <definedName name="BExW39V04HTFFQE7DAW9MAJT0NNF" localSheetId="14" hidden="1">#REF!</definedName>
    <definedName name="BExW39V04HTFFQE7DAW9MAJT0NNF" localSheetId="15" hidden="1">#REF!</definedName>
    <definedName name="BExW39V04HTFFQE7DAW9MAJT0NNF" hidden="1">#REF!</definedName>
    <definedName name="BExW3ECU6QPMV99AITCPHAG0CGYK" localSheetId="20" hidden="1">#REF!</definedName>
    <definedName name="BExW3ECU6QPMV99AITCPHAG0CGYK" localSheetId="18" hidden="1">#REF!</definedName>
    <definedName name="BExW3ECU6QPMV99AITCPHAG0CGYK" localSheetId="13" hidden="1">#REF!</definedName>
    <definedName name="BExW3ECU6QPMV99AITCPHAG0CGYK" localSheetId="14" hidden="1">#REF!</definedName>
    <definedName name="BExW3ECU6QPMV99AITCPHAG0CGYK" localSheetId="15" hidden="1">#REF!</definedName>
    <definedName name="BExW3ECU6QPMV99AITCPHAG0CGYK" hidden="1">#REF!</definedName>
    <definedName name="BExW3EIBA1J9Q9NA9VCGZGRS8WV7" localSheetId="20" hidden="1">#REF!</definedName>
    <definedName name="BExW3EIBA1J9Q9NA9VCGZGRS8WV7" localSheetId="18" hidden="1">#REF!</definedName>
    <definedName name="BExW3EIBA1J9Q9NA9VCGZGRS8WV7" localSheetId="13" hidden="1">#REF!</definedName>
    <definedName name="BExW3EIBA1J9Q9NA9VCGZGRS8WV7" localSheetId="14" hidden="1">#REF!</definedName>
    <definedName name="BExW3EIBA1J9Q9NA9VCGZGRS8WV7" localSheetId="15" hidden="1">#REF!</definedName>
    <definedName name="BExW3EIBA1J9Q9NA9VCGZGRS8WV7" hidden="1">#REF!</definedName>
    <definedName name="BExW3FEO8FI8N6AGQKYEG4SQVJWB" localSheetId="20" hidden="1">#REF!</definedName>
    <definedName name="BExW3FEO8FI8N6AGQKYEG4SQVJWB" localSheetId="18" hidden="1">#REF!</definedName>
    <definedName name="BExW3FEO8FI8N6AGQKYEG4SQVJWB" localSheetId="13" hidden="1">#REF!</definedName>
    <definedName name="BExW3FEO8FI8N6AGQKYEG4SQVJWB" localSheetId="14" hidden="1">#REF!</definedName>
    <definedName name="BExW3FEO8FI8N6AGQKYEG4SQVJWB" localSheetId="15" hidden="1">#REF!</definedName>
    <definedName name="BExW3FEO8FI8N6AGQKYEG4SQVJWB" hidden="1">#REF!</definedName>
    <definedName name="BExW3GB28STOMJUSZEIA7YKYNS4Y" localSheetId="20" hidden="1">#REF!</definedName>
    <definedName name="BExW3GB28STOMJUSZEIA7YKYNS4Y" localSheetId="18" hidden="1">#REF!</definedName>
    <definedName name="BExW3GB28STOMJUSZEIA7YKYNS4Y" localSheetId="13" hidden="1">#REF!</definedName>
    <definedName name="BExW3GB28STOMJUSZEIA7YKYNS4Y" localSheetId="14" hidden="1">#REF!</definedName>
    <definedName name="BExW3GB28STOMJUSZEIA7YKYNS4Y" localSheetId="15" hidden="1">#REF!</definedName>
    <definedName name="BExW3GB28STOMJUSZEIA7YKYNS4Y" hidden="1">#REF!</definedName>
    <definedName name="BExW3T1K638HT5E0Y8MMK108P5JT" localSheetId="20" hidden="1">#REF!</definedName>
    <definedName name="BExW3T1K638HT5E0Y8MMK108P5JT" localSheetId="18" hidden="1">#REF!</definedName>
    <definedName name="BExW3T1K638HT5E0Y8MMK108P5JT" localSheetId="13" hidden="1">#REF!</definedName>
    <definedName name="BExW3T1K638HT5E0Y8MMK108P5JT" localSheetId="14" hidden="1">#REF!</definedName>
    <definedName name="BExW3T1K638HT5E0Y8MMK108P5JT" localSheetId="15" hidden="1">#REF!</definedName>
    <definedName name="BExW3T1K638HT5E0Y8MMK108P5JT" hidden="1">#REF!</definedName>
    <definedName name="BExW3U3D6FTAFTK3Q7DSA9FY454Q" localSheetId="20" hidden="1">#REF!</definedName>
    <definedName name="BExW3U3D6FTAFTK3Q7DSA9FY454Q" localSheetId="18" hidden="1">#REF!</definedName>
    <definedName name="BExW3U3D6FTAFTK3Q7DSA9FY454Q" localSheetId="13" hidden="1">#REF!</definedName>
    <definedName name="BExW3U3D6FTAFTK3Q7DSA9FY454Q" localSheetId="14" hidden="1">#REF!</definedName>
    <definedName name="BExW3U3D6FTAFTK3Q7DSA9FY454Q" localSheetId="15" hidden="1">#REF!</definedName>
    <definedName name="BExW3U3D6FTAFTK3Q7DSA9FY454Q" hidden="1">#REF!</definedName>
    <definedName name="BExW4217ZHL9VO39POSTJOD090WU" localSheetId="20" hidden="1">#REF!</definedName>
    <definedName name="BExW4217ZHL9VO39POSTJOD090WU" localSheetId="18" hidden="1">#REF!</definedName>
    <definedName name="BExW4217ZHL9VO39POSTJOD090WU" localSheetId="13" hidden="1">#REF!</definedName>
    <definedName name="BExW4217ZHL9VO39POSTJOD090WU" localSheetId="14" hidden="1">#REF!</definedName>
    <definedName name="BExW4217ZHL9VO39POSTJOD090WU" localSheetId="15" hidden="1">#REF!</definedName>
    <definedName name="BExW4217ZHL9VO39POSTJOD090WU" hidden="1">#REF!</definedName>
    <definedName name="BExW4GPW71EBF8XPS2QGVQHBCDX3" localSheetId="20" hidden="1">#REF!</definedName>
    <definedName name="BExW4GPW71EBF8XPS2QGVQHBCDX3" localSheetId="18" hidden="1">#REF!</definedName>
    <definedName name="BExW4GPW71EBF8XPS2QGVQHBCDX3" localSheetId="13" hidden="1">#REF!</definedName>
    <definedName name="BExW4GPW71EBF8XPS2QGVQHBCDX3" localSheetId="14" hidden="1">#REF!</definedName>
    <definedName name="BExW4GPW71EBF8XPS2QGVQHBCDX3" localSheetId="15" hidden="1">#REF!</definedName>
    <definedName name="BExW4GPW71EBF8XPS2QGVQHBCDX3" hidden="1">#REF!</definedName>
    <definedName name="BExW4JKC5837JBPCOJV337ZVYYY3" localSheetId="20" hidden="1">#REF!</definedName>
    <definedName name="BExW4JKC5837JBPCOJV337ZVYYY3" localSheetId="18" hidden="1">#REF!</definedName>
    <definedName name="BExW4JKC5837JBPCOJV337ZVYYY3" localSheetId="13" hidden="1">#REF!</definedName>
    <definedName name="BExW4JKC5837JBPCOJV337ZVYYY3" localSheetId="14" hidden="1">#REF!</definedName>
    <definedName name="BExW4JKC5837JBPCOJV337ZVYYY3" localSheetId="15" hidden="1">#REF!</definedName>
    <definedName name="BExW4JKC5837JBPCOJV337ZVYYY3" hidden="1">#REF!</definedName>
    <definedName name="BExW4O2DBZGV8KGBO9EB4BAXIH4Y" localSheetId="20" hidden="1">#REF!</definedName>
    <definedName name="BExW4O2DBZGV8KGBO9EB4BAXIH4Y" localSheetId="18" hidden="1">#REF!</definedName>
    <definedName name="BExW4O2DBZGV8KGBO9EB4BAXIH4Y" localSheetId="13" hidden="1">#REF!</definedName>
    <definedName name="BExW4O2DBZGV8KGBO9EB4BAXIH4Y" localSheetId="14" hidden="1">#REF!</definedName>
    <definedName name="BExW4O2DBZGV8KGBO9EB4BAXIH4Y" localSheetId="15" hidden="1">#REF!</definedName>
    <definedName name="BExW4O2DBZGV8KGBO9EB4BAXIH4Y" hidden="1">#REF!</definedName>
    <definedName name="BExW4QR9FV9MP5K610THBSM51RYO" localSheetId="20" hidden="1">#REF!</definedName>
    <definedName name="BExW4QR9FV9MP5K610THBSM51RYO" localSheetId="18" hidden="1">#REF!</definedName>
    <definedName name="BExW4QR9FV9MP5K610THBSM51RYO" localSheetId="13" hidden="1">#REF!</definedName>
    <definedName name="BExW4QR9FV9MP5K610THBSM51RYO" localSheetId="14" hidden="1">#REF!</definedName>
    <definedName name="BExW4QR9FV9MP5K610THBSM51RYO" localSheetId="15" hidden="1">#REF!</definedName>
    <definedName name="BExW4QR9FV9MP5K610THBSM51RYO" hidden="1">#REF!</definedName>
    <definedName name="BExW4Z029R9E19ZENN3WEA3VDAD1" localSheetId="20" hidden="1">#REF!</definedName>
    <definedName name="BExW4Z029R9E19ZENN3WEA3VDAD1" localSheetId="18" hidden="1">#REF!</definedName>
    <definedName name="BExW4Z029R9E19ZENN3WEA3VDAD1" localSheetId="13" hidden="1">#REF!</definedName>
    <definedName name="BExW4Z029R9E19ZENN3WEA3VDAD1" localSheetId="14" hidden="1">#REF!</definedName>
    <definedName name="BExW4Z029R9E19ZENN3WEA3VDAD1" localSheetId="15" hidden="1">#REF!</definedName>
    <definedName name="BExW4Z029R9E19ZENN3WEA3VDAD1" hidden="1">#REF!</definedName>
    <definedName name="BExW53SPLW3K0Y0ZVTM4NYF1B2YH" localSheetId="20" hidden="1">#REF!</definedName>
    <definedName name="BExW53SPLW3K0Y0ZVTM4NYF1B2YH" localSheetId="18" hidden="1">#REF!</definedName>
    <definedName name="BExW53SPLW3K0Y0ZVTM4NYF1B2YH" localSheetId="13" hidden="1">#REF!</definedName>
    <definedName name="BExW53SPLW3K0Y0ZVTM4NYF1B2YH" localSheetId="14" hidden="1">#REF!</definedName>
    <definedName name="BExW53SPLW3K0Y0ZVTM4NYF1B2YH" localSheetId="15" hidden="1">#REF!</definedName>
    <definedName name="BExW53SPLW3K0Y0ZVTM4NYF1B2YH" hidden="1">#REF!</definedName>
    <definedName name="BExW591F7X34FVKJ2OUT09PFUW1B" localSheetId="20" hidden="1">#REF!</definedName>
    <definedName name="BExW591F7X34FVKJ2OUT09PFUW1B" localSheetId="18" hidden="1">#REF!</definedName>
    <definedName name="BExW591F7X34FVKJ2OUT09PFUW1B" localSheetId="13" hidden="1">#REF!</definedName>
    <definedName name="BExW591F7X34FVKJ2OUT09PFUW1B" localSheetId="14" hidden="1">#REF!</definedName>
    <definedName name="BExW591F7X34FVKJ2OUT09PFUW1B" localSheetId="15" hidden="1">#REF!</definedName>
    <definedName name="BExW591F7X34FVKJ2OUT09PFUW1B" hidden="1">#REF!</definedName>
    <definedName name="BExW5AZNT6IAZGNF2C879ODHY1B8" localSheetId="20" hidden="1">#REF!</definedName>
    <definedName name="BExW5AZNT6IAZGNF2C879ODHY1B8" localSheetId="18" hidden="1">#REF!</definedName>
    <definedName name="BExW5AZNT6IAZGNF2C879ODHY1B8" localSheetId="13" hidden="1">#REF!</definedName>
    <definedName name="BExW5AZNT6IAZGNF2C879ODHY1B8" localSheetId="14" hidden="1">#REF!</definedName>
    <definedName name="BExW5AZNT6IAZGNF2C879ODHY1B8" localSheetId="15" hidden="1">#REF!</definedName>
    <definedName name="BExW5AZNT6IAZGNF2C879ODHY1B8" hidden="1">#REF!</definedName>
    <definedName name="BExW5F6OUXHEWQU5VYE7W7P8DD78" localSheetId="20" hidden="1">#REF!</definedName>
    <definedName name="BExW5F6OUXHEWQU5VYE7W7P8DD78" localSheetId="18" hidden="1">#REF!</definedName>
    <definedName name="BExW5F6OUXHEWQU5VYE7W7P8DD78" localSheetId="13" hidden="1">#REF!</definedName>
    <definedName name="BExW5F6OUXHEWQU5VYE7W7P8DD78" localSheetId="14" hidden="1">#REF!</definedName>
    <definedName name="BExW5F6OUXHEWQU5VYE7W7P8DD78" localSheetId="15" hidden="1">#REF!</definedName>
    <definedName name="BExW5F6OUXHEWQU5VYE7W7P8DD78" hidden="1">#REF!</definedName>
    <definedName name="BExW5WPU27WD4NWZOT0ZEJIDLX5J" localSheetId="20" hidden="1">#REF!</definedName>
    <definedName name="BExW5WPU27WD4NWZOT0ZEJIDLX5J" localSheetId="18" hidden="1">#REF!</definedName>
    <definedName name="BExW5WPU27WD4NWZOT0ZEJIDLX5J" localSheetId="13" hidden="1">#REF!</definedName>
    <definedName name="BExW5WPU27WD4NWZOT0ZEJIDLX5J" localSheetId="14" hidden="1">#REF!</definedName>
    <definedName name="BExW5WPU27WD4NWZOT0ZEJIDLX5J" localSheetId="15" hidden="1">#REF!</definedName>
    <definedName name="BExW5WPU27WD4NWZOT0ZEJIDLX5J" hidden="1">#REF!</definedName>
    <definedName name="BExW5YD97EMSUYC4KDEFH1FB4FY3" localSheetId="20" hidden="1">#REF!</definedName>
    <definedName name="BExW5YD97EMSUYC4KDEFH1FB4FY3" localSheetId="18" hidden="1">#REF!</definedName>
    <definedName name="BExW5YD97EMSUYC4KDEFH1FB4FY3" localSheetId="13" hidden="1">#REF!</definedName>
    <definedName name="BExW5YD97EMSUYC4KDEFH1FB4FY3" localSheetId="14" hidden="1">#REF!</definedName>
    <definedName name="BExW5YD97EMSUYC4KDEFH1FB4FY3" localSheetId="15" hidden="1">#REF!</definedName>
    <definedName name="BExW5YD97EMSUYC4KDEFH1FB4FY3" hidden="1">#REF!</definedName>
    <definedName name="BExW5Z469DSRWTA6T0KVLA7SMIPL" localSheetId="20" hidden="1">#REF!</definedName>
    <definedName name="BExW5Z469DSRWTA6T0KVLA7SMIPL" localSheetId="18" hidden="1">#REF!</definedName>
    <definedName name="BExW5Z469DSRWTA6T0KVLA7SMIPL" localSheetId="13" hidden="1">#REF!</definedName>
    <definedName name="BExW5Z469DSRWTA6T0KVLA7SMIPL" localSheetId="14" hidden="1">#REF!</definedName>
    <definedName name="BExW5Z469DSRWTA6T0KVLA7SMIPL" localSheetId="15" hidden="1">#REF!</definedName>
    <definedName name="BExW5Z469DSRWTA6T0KVLA7SMIPL" hidden="1">#REF!</definedName>
    <definedName name="BExW62ETJAPBX5X53FTGUCHZXI2K" localSheetId="20" hidden="1">#REF!</definedName>
    <definedName name="BExW62ETJAPBX5X53FTGUCHZXI2K" localSheetId="18" hidden="1">#REF!</definedName>
    <definedName name="BExW62ETJAPBX5X53FTGUCHZXI2K" localSheetId="13" hidden="1">#REF!</definedName>
    <definedName name="BExW62ETJAPBX5X53FTGUCHZXI2K" localSheetId="14" hidden="1">#REF!</definedName>
    <definedName name="BExW62ETJAPBX5X53FTGUCHZXI2K" localSheetId="15" hidden="1">#REF!</definedName>
    <definedName name="BExW62ETJAPBX5X53FTGUCHZXI2K" hidden="1">#REF!</definedName>
    <definedName name="BExW660AV1TUV2XNUPD65RZR3QOO" localSheetId="20" hidden="1">#REF!</definedName>
    <definedName name="BExW660AV1TUV2XNUPD65RZR3QOO" localSheetId="18" hidden="1">#REF!</definedName>
    <definedName name="BExW660AV1TUV2XNUPD65RZR3QOO" localSheetId="13" hidden="1">#REF!</definedName>
    <definedName name="BExW660AV1TUV2XNUPD65RZR3QOO" localSheetId="14" hidden="1">#REF!</definedName>
    <definedName name="BExW660AV1TUV2XNUPD65RZR3QOO" localSheetId="15" hidden="1">#REF!</definedName>
    <definedName name="BExW660AV1TUV2XNUPD65RZR3QOO" hidden="1">#REF!</definedName>
    <definedName name="BExW66LVVZK656PQY1257QMHP2AY" localSheetId="20" hidden="1">#REF!</definedName>
    <definedName name="BExW66LVVZK656PQY1257QMHP2AY" localSheetId="18" hidden="1">#REF!</definedName>
    <definedName name="BExW66LVVZK656PQY1257QMHP2AY" localSheetId="13" hidden="1">#REF!</definedName>
    <definedName name="BExW66LVVZK656PQY1257QMHP2AY" localSheetId="14" hidden="1">#REF!</definedName>
    <definedName name="BExW66LVVZK656PQY1257QMHP2AY" localSheetId="15" hidden="1">#REF!</definedName>
    <definedName name="BExW66LVVZK656PQY1257QMHP2AY" hidden="1">#REF!</definedName>
    <definedName name="BExW6EJPHAP1TWT380AZLXNHR22P" localSheetId="20" hidden="1">#REF!</definedName>
    <definedName name="BExW6EJPHAP1TWT380AZLXNHR22P" localSheetId="18" hidden="1">#REF!</definedName>
    <definedName name="BExW6EJPHAP1TWT380AZLXNHR22P" localSheetId="13" hidden="1">#REF!</definedName>
    <definedName name="BExW6EJPHAP1TWT380AZLXNHR22P" localSheetId="14" hidden="1">#REF!</definedName>
    <definedName name="BExW6EJPHAP1TWT380AZLXNHR22P" localSheetId="15" hidden="1">#REF!</definedName>
    <definedName name="BExW6EJPHAP1TWT380AZLXNHR22P" hidden="1">#REF!</definedName>
    <definedName name="BExW6G1PJ38H10DVLL8WPQ736OEB" localSheetId="20" hidden="1">#REF!</definedName>
    <definedName name="BExW6G1PJ38H10DVLL8WPQ736OEB" localSheetId="18" hidden="1">#REF!</definedName>
    <definedName name="BExW6G1PJ38H10DVLL8WPQ736OEB" localSheetId="13" hidden="1">#REF!</definedName>
    <definedName name="BExW6G1PJ38H10DVLL8WPQ736OEB" localSheetId="14" hidden="1">#REF!</definedName>
    <definedName name="BExW6G1PJ38H10DVLL8WPQ736OEB" localSheetId="15" hidden="1">#REF!</definedName>
    <definedName name="BExW6G1PJ38H10DVLL8WPQ736OEB" hidden="1">#REF!</definedName>
    <definedName name="BExW794A74Z5F2K8LVQLD6VSKXUE" localSheetId="20" hidden="1">#REF!</definedName>
    <definedName name="BExW794A74Z5F2K8LVQLD6VSKXUE" localSheetId="18" hidden="1">#REF!</definedName>
    <definedName name="BExW794A74Z5F2K8LVQLD6VSKXUE" localSheetId="13" hidden="1">#REF!</definedName>
    <definedName name="BExW794A74Z5F2K8LVQLD6VSKXUE" localSheetId="14" hidden="1">#REF!</definedName>
    <definedName name="BExW794A74Z5F2K8LVQLD6VSKXUE" localSheetId="15" hidden="1">#REF!</definedName>
    <definedName name="BExW794A74Z5F2K8LVQLD6VSKXUE" hidden="1">#REF!</definedName>
    <definedName name="BExW7Q1TQ8E6G4WYYNSOMV43S95R" localSheetId="20" hidden="1">#REF!</definedName>
    <definedName name="BExW7Q1TQ8E6G4WYYNSOMV43S95R" localSheetId="18" hidden="1">#REF!</definedName>
    <definedName name="BExW7Q1TQ8E6G4WYYNSOMV43S95R" localSheetId="13" hidden="1">#REF!</definedName>
    <definedName name="BExW7Q1TQ8E6G4WYYNSOMV43S95R" localSheetId="14" hidden="1">#REF!</definedName>
    <definedName name="BExW7Q1TQ8E6G4WYYNSOMV43S95R" localSheetId="15" hidden="1">#REF!</definedName>
    <definedName name="BExW7Q1TQ8E6G4WYYNSOMV43S95R" hidden="1">#REF!</definedName>
    <definedName name="BExW7XZTFZV0N9YM9S4PM74A5X2O" localSheetId="20" hidden="1">#REF!</definedName>
    <definedName name="BExW7XZTFZV0N9YM9S4PM74A5X2O" localSheetId="18" hidden="1">#REF!</definedName>
    <definedName name="BExW7XZTFZV0N9YM9S4PM74A5X2O" localSheetId="13" hidden="1">#REF!</definedName>
    <definedName name="BExW7XZTFZV0N9YM9S4PM74A5X2O" localSheetId="14" hidden="1">#REF!</definedName>
    <definedName name="BExW7XZTFZV0N9YM9S4PM74A5X2O" localSheetId="15" hidden="1">#REF!</definedName>
    <definedName name="BExW7XZTFZV0N9YM9S4PM74A5X2O" hidden="1">#REF!</definedName>
    <definedName name="BExW8K0SSIPSKBVP06IJ71600HJZ" localSheetId="20" hidden="1">#REF!</definedName>
    <definedName name="BExW8K0SSIPSKBVP06IJ71600HJZ" localSheetId="18" hidden="1">#REF!</definedName>
    <definedName name="BExW8K0SSIPSKBVP06IJ71600HJZ" localSheetId="13" hidden="1">#REF!</definedName>
    <definedName name="BExW8K0SSIPSKBVP06IJ71600HJZ" localSheetId="14" hidden="1">#REF!</definedName>
    <definedName name="BExW8K0SSIPSKBVP06IJ71600HJZ" localSheetId="15" hidden="1">#REF!</definedName>
    <definedName name="BExW8K0SSIPSKBVP06IJ71600HJZ" hidden="1">#REF!</definedName>
    <definedName name="BExW8T0GVY3ZYO4ACSBLHS8SH895" localSheetId="20" hidden="1">#REF!</definedName>
    <definedName name="BExW8T0GVY3ZYO4ACSBLHS8SH895" localSheetId="18" hidden="1">#REF!</definedName>
    <definedName name="BExW8T0GVY3ZYO4ACSBLHS8SH895" localSheetId="13" hidden="1">#REF!</definedName>
    <definedName name="BExW8T0GVY3ZYO4ACSBLHS8SH895" localSheetId="14" hidden="1">#REF!</definedName>
    <definedName name="BExW8T0GVY3ZYO4ACSBLHS8SH895" localSheetId="15" hidden="1">#REF!</definedName>
    <definedName name="BExW8T0GVY3ZYO4ACSBLHS8SH895" hidden="1">#REF!</definedName>
    <definedName name="BExW8YEP73JMMU9HZ08PM4WHJQZ4" localSheetId="20" hidden="1">#REF!</definedName>
    <definedName name="BExW8YEP73JMMU9HZ08PM4WHJQZ4" localSheetId="18" hidden="1">#REF!</definedName>
    <definedName name="BExW8YEP73JMMU9HZ08PM4WHJQZ4" localSheetId="13" hidden="1">#REF!</definedName>
    <definedName name="BExW8YEP73JMMU9HZ08PM4WHJQZ4" localSheetId="14" hidden="1">#REF!</definedName>
    <definedName name="BExW8YEP73JMMU9HZ08PM4WHJQZ4" localSheetId="15" hidden="1">#REF!</definedName>
    <definedName name="BExW8YEP73JMMU9HZ08PM4WHJQZ4" hidden="1">#REF!</definedName>
    <definedName name="BExW937AT53OZQRHNWQZ5BVH24IE" localSheetId="20" hidden="1">#REF!</definedName>
    <definedName name="BExW937AT53OZQRHNWQZ5BVH24IE" localSheetId="18" hidden="1">#REF!</definedName>
    <definedName name="BExW937AT53OZQRHNWQZ5BVH24IE" localSheetId="13" hidden="1">#REF!</definedName>
    <definedName name="BExW937AT53OZQRHNWQZ5BVH24IE" localSheetId="14" hidden="1">#REF!</definedName>
    <definedName name="BExW937AT53OZQRHNWQZ5BVH24IE" localSheetId="15" hidden="1">#REF!</definedName>
    <definedName name="BExW937AT53OZQRHNWQZ5BVH24IE" hidden="1">#REF!</definedName>
    <definedName name="BExW95LN5N0LYFFVP7GJEGDVDLF0" localSheetId="20" hidden="1">#REF!</definedName>
    <definedName name="BExW95LN5N0LYFFVP7GJEGDVDLF0" localSheetId="18" hidden="1">#REF!</definedName>
    <definedName name="BExW95LN5N0LYFFVP7GJEGDVDLF0" localSheetId="13" hidden="1">#REF!</definedName>
    <definedName name="BExW95LN5N0LYFFVP7GJEGDVDLF0" localSheetId="14" hidden="1">#REF!</definedName>
    <definedName name="BExW95LN5N0LYFFVP7GJEGDVDLF0" localSheetId="15" hidden="1">#REF!</definedName>
    <definedName name="BExW95LN5N0LYFFVP7GJEGDVDLF0" hidden="1">#REF!</definedName>
    <definedName name="BExW967733Q8RAJOHR2GJ3HO8JIW" localSheetId="20" hidden="1">#REF!</definedName>
    <definedName name="BExW967733Q8RAJOHR2GJ3HO8JIW" localSheetId="18" hidden="1">#REF!</definedName>
    <definedName name="BExW967733Q8RAJOHR2GJ3HO8JIW" localSheetId="13" hidden="1">#REF!</definedName>
    <definedName name="BExW967733Q8RAJOHR2GJ3HO8JIW" localSheetId="14" hidden="1">#REF!</definedName>
    <definedName name="BExW967733Q8RAJOHR2GJ3HO8JIW" localSheetId="15" hidden="1">#REF!</definedName>
    <definedName name="BExW967733Q8RAJOHR2GJ3HO8JIW" hidden="1">#REF!</definedName>
    <definedName name="BExW9POK1KIOI0ALS5MZIKTDIYMA" localSheetId="20" hidden="1">#REF!</definedName>
    <definedName name="BExW9POK1KIOI0ALS5MZIKTDIYMA" localSheetId="18" hidden="1">#REF!</definedName>
    <definedName name="BExW9POK1KIOI0ALS5MZIKTDIYMA" localSheetId="13" hidden="1">#REF!</definedName>
    <definedName name="BExW9POK1KIOI0ALS5MZIKTDIYMA" localSheetId="14" hidden="1">#REF!</definedName>
    <definedName name="BExW9POK1KIOI0ALS5MZIKTDIYMA" localSheetId="15" hidden="1">#REF!</definedName>
    <definedName name="BExW9POK1KIOI0ALS5MZIKTDIYMA" hidden="1">#REF!</definedName>
    <definedName name="BExXLDE6PN4ESWT3LXJNQCY94NE4" localSheetId="20" hidden="1">#REF!</definedName>
    <definedName name="BExXLDE6PN4ESWT3LXJNQCY94NE4" localSheetId="18" hidden="1">#REF!</definedName>
    <definedName name="BExXLDE6PN4ESWT3LXJNQCY94NE4" localSheetId="13" hidden="1">#REF!</definedName>
    <definedName name="BExXLDE6PN4ESWT3LXJNQCY94NE4" localSheetId="14" hidden="1">#REF!</definedName>
    <definedName name="BExXLDE6PN4ESWT3LXJNQCY94NE4" localSheetId="15" hidden="1">#REF!</definedName>
    <definedName name="BExXLDE6PN4ESWT3LXJNQCY94NE4" hidden="1">#REF!</definedName>
    <definedName name="BExXLQVPK2H3IF0NDDA5CT612EUK" localSheetId="20" hidden="1">#REF!</definedName>
    <definedName name="BExXLQVPK2H3IF0NDDA5CT612EUK" localSheetId="18" hidden="1">#REF!</definedName>
    <definedName name="BExXLQVPK2H3IF0NDDA5CT612EUK" localSheetId="13" hidden="1">#REF!</definedName>
    <definedName name="BExXLQVPK2H3IF0NDDA5CT612EUK" localSheetId="14" hidden="1">#REF!</definedName>
    <definedName name="BExXLQVPK2H3IF0NDDA5CT612EUK" localSheetId="15" hidden="1">#REF!</definedName>
    <definedName name="BExXLQVPK2H3IF0NDDA5CT612EUK" hidden="1">#REF!</definedName>
    <definedName name="BExXLR6IO70TYTACKQH9M5PGV24J" localSheetId="20" hidden="1">#REF!</definedName>
    <definedName name="BExXLR6IO70TYTACKQH9M5PGV24J" localSheetId="18" hidden="1">#REF!</definedName>
    <definedName name="BExXLR6IO70TYTACKQH9M5PGV24J" localSheetId="13" hidden="1">#REF!</definedName>
    <definedName name="BExXLR6IO70TYTACKQH9M5PGV24J" localSheetId="14" hidden="1">#REF!</definedName>
    <definedName name="BExXLR6IO70TYTACKQH9M5PGV24J" localSheetId="15" hidden="1">#REF!</definedName>
    <definedName name="BExXLR6IO70TYTACKQH9M5PGV24J" hidden="1">#REF!</definedName>
    <definedName name="BExXM065WOLYRYHGHOJE0OOFXA4M" localSheetId="20" hidden="1">#REF!</definedName>
    <definedName name="BExXM065WOLYRYHGHOJE0OOFXA4M" localSheetId="18" hidden="1">#REF!</definedName>
    <definedName name="BExXM065WOLYRYHGHOJE0OOFXA4M" localSheetId="13" hidden="1">#REF!</definedName>
    <definedName name="BExXM065WOLYRYHGHOJE0OOFXA4M" localSheetId="14" hidden="1">#REF!</definedName>
    <definedName name="BExXM065WOLYRYHGHOJE0OOFXA4M" localSheetId="15" hidden="1">#REF!</definedName>
    <definedName name="BExXM065WOLYRYHGHOJE0OOFXA4M" hidden="1">#REF!</definedName>
    <definedName name="BExXM3GUNXVDM82KUR17NNUMQCNI" localSheetId="20" hidden="1">#REF!</definedName>
    <definedName name="BExXM3GUNXVDM82KUR17NNUMQCNI" localSheetId="18" hidden="1">#REF!</definedName>
    <definedName name="BExXM3GUNXVDM82KUR17NNUMQCNI" localSheetId="13" hidden="1">#REF!</definedName>
    <definedName name="BExXM3GUNXVDM82KUR17NNUMQCNI" localSheetId="14" hidden="1">#REF!</definedName>
    <definedName name="BExXM3GUNXVDM82KUR17NNUMQCNI" localSheetId="15" hidden="1">#REF!</definedName>
    <definedName name="BExXM3GUNXVDM82KUR17NNUMQCNI" hidden="1">#REF!</definedName>
    <definedName name="BExXMA28M8SH7MKIGETSDA72WUIZ" localSheetId="20" hidden="1">#REF!</definedName>
    <definedName name="BExXMA28M8SH7MKIGETSDA72WUIZ" localSheetId="18" hidden="1">#REF!</definedName>
    <definedName name="BExXMA28M8SH7MKIGETSDA72WUIZ" localSheetId="13" hidden="1">#REF!</definedName>
    <definedName name="BExXMA28M8SH7MKIGETSDA72WUIZ" localSheetId="14" hidden="1">#REF!</definedName>
    <definedName name="BExXMA28M8SH7MKIGETSDA72WUIZ" localSheetId="15" hidden="1">#REF!</definedName>
    <definedName name="BExXMA28M8SH7MKIGETSDA72WUIZ" hidden="1">#REF!</definedName>
    <definedName name="BExXMOLHIAHDLFSA31PUB36SC3I9" localSheetId="20" hidden="1">#REF!</definedName>
    <definedName name="BExXMOLHIAHDLFSA31PUB36SC3I9" localSheetId="18" hidden="1">#REF!</definedName>
    <definedName name="BExXMOLHIAHDLFSA31PUB36SC3I9" localSheetId="13" hidden="1">#REF!</definedName>
    <definedName name="BExXMOLHIAHDLFSA31PUB36SC3I9" localSheetId="14" hidden="1">#REF!</definedName>
    <definedName name="BExXMOLHIAHDLFSA31PUB36SC3I9" localSheetId="15" hidden="1">#REF!</definedName>
    <definedName name="BExXMOLHIAHDLFSA31PUB36SC3I9" hidden="1">#REF!</definedName>
    <definedName name="BExXMT8T5Z3M2JBQN65X2LKH0YQI" localSheetId="20" hidden="1">#REF!</definedName>
    <definedName name="BExXMT8T5Z3M2JBQN65X2LKH0YQI" localSheetId="18" hidden="1">#REF!</definedName>
    <definedName name="BExXMT8T5Z3M2JBQN65X2LKH0YQI" localSheetId="13" hidden="1">#REF!</definedName>
    <definedName name="BExXMT8T5Z3M2JBQN65X2LKH0YQI" localSheetId="14" hidden="1">#REF!</definedName>
    <definedName name="BExXMT8T5Z3M2JBQN65X2LKH0YQI" localSheetId="15" hidden="1">#REF!</definedName>
    <definedName name="BExXMT8T5Z3M2JBQN65X2LKH0YQI" hidden="1">#REF!</definedName>
    <definedName name="BExXN1XNO7H60M9X1E7EVWFJDM5N" localSheetId="20" hidden="1">#REF!</definedName>
    <definedName name="BExXN1XNO7H60M9X1E7EVWFJDM5N" localSheetId="18" hidden="1">#REF!</definedName>
    <definedName name="BExXN1XNO7H60M9X1E7EVWFJDM5N" localSheetId="13" hidden="1">#REF!</definedName>
    <definedName name="BExXN1XNO7H60M9X1E7EVWFJDM5N" localSheetId="14" hidden="1">#REF!</definedName>
    <definedName name="BExXN1XNO7H60M9X1E7EVWFJDM5N" localSheetId="15" hidden="1">#REF!</definedName>
    <definedName name="BExXN1XNO7H60M9X1E7EVWFJDM5N" hidden="1">#REF!</definedName>
    <definedName name="BExXN1XOOOY51EZQ6II0LWEU2OYT" localSheetId="20" hidden="1">#REF!</definedName>
    <definedName name="BExXN1XOOOY51EZQ6II0LWEU2OYT" localSheetId="18" hidden="1">#REF!</definedName>
    <definedName name="BExXN1XOOOY51EZQ6II0LWEU2OYT" localSheetId="13" hidden="1">#REF!</definedName>
    <definedName name="BExXN1XOOOY51EZQ6II0LWEU2OYT" localSheetId="14" hidden="1">#REF!</definedName>
    <definedName name="BExXN1XOOOY51EZQ6II0LWEU2OYT" localSheetId="15" hidden="1">#REF!</definedName>
    <definedName name="BExXN1XOOOY51EZQ6II0LWEU2OYT" hidden="1">#REF!</definedName>
    <definedName name="BExXN22ZOTIW49GPLWFYKVM90FNZ" localSheetId="20" hidden="1">#REF!</definedName>
    <definedName name="BExXN22ZOTIW49GPLWFYKVM90FNZ" localSheetId="18" hidden="1">#REF!</definedName>
    <definedName name="BExXN22ZOTIW49GPLWFYKVM90FNZ" localSheetId="13" hidden="1">#REF!</definedName>
    <definedName name="BExXN22ZOTIW49GPLWFYKVM90FNZ" localSheetId="14" hidden="1">#REF!</definedName>
    <definedName name="BExXN22ZOTIW49GPLWFYKVM90FNZ" localSheetId="15" hidden="1">#REF!</definedName>
    <definedName name="BExXN22ZOTIW49GPLWFYKVM90FNZ" hidden="1">#REF!</definedName>
    <definedName name="BExXN6QAP8UJQVN4R4BQKPP4QK35" localSheetId="20" hidden="1">#REF!</definedName>
    <definedName name="BExXN6QAP8UJQVN4R4BQKPP4QK35" localSheetId="18" hidden="1">#REF!</definedName>
    <definedName name="BExXN6QAP8UJQVN4R4BQKPP4QK35" localSheetId="13" hidden="1">#REF!</definedName>
    <definedName name="BExXN6QAP8UJQVN4R4BQKPP4QK35" localSheetId="14" hidden="1">#REF!</definedName>
    <definedName name="BExXN6QAP8UJQVN4R4BQKPP4QK35" localSheetId="15" hidden="1">#REF!</definedName>
    <definedName name="BExXN6QAP8UJQVN4R4BQKPP4QK35" hidden="1">#REF!</definedName>
    <definedName name="BExXNBOA39T2X6Y5Y5GZ5DDNA1AX" localSheetId="20" hidden="1">#REF!</definedName>
    <definedName name="BExXNBOA39T2X6Y5Y5GZ5DDNA1AX" localSheetId="18" hidden="1">#REF!</definedName>
    <definedName name="BExXNBOA39T2X6Y5Y5GZ5DDNA1AX" localSheetId="13" hidden="1">#REF!</definedName>
    <definedName name="BExXNBOA39T2X6Y5Y5GZ5DDNA1AX" localSheetId="14" hidden="1">#REF!</definedName>
    <definedName name="BExXNBOA39T2X6Y5Y5GZ5DDNA1AX" localSheetId="15" hidden="1">#REF!</definedName>
    <definedName name="BExXNBOA39T2X6Y5Y5GZ5DDNA1AX" hidden="1">#REF!</definedName>
    <definedName name="BExXNBZ1BRDK73S9XPRR1645KLVB" localSheetId="20" hidden="1">#REF!</definedName>
    <definedName name="BExXNBZ1BRDK73S9XPRR1645KLVB" localSheetId="18" hidden="1">#REF!</definedName>
    <definedName name="BExXNBZ1BRDK73S9XPRR1645KLVB" localSheetId="13" hidden="1">#REF!</definedName>
    <definedName name="BExXNBZ1BRDK73S9XPRR1645KLVB" localSheetId="14" hidden="1">#REF!</definedName>
    <definedName name="BExXNBZ1BRDK73S9XPRR1645KLVB" localSheetId="15" hidden="1">#REF!</definedName>
    <definedName name="BExXNBZ1BRDK73S9XPRR1645KLVB" hidden="1">#REF!</definedName>
    <definedName name="BExXND6872VJ3M2PGT056WQMWBHD" localSheetId="20" hidden="1">#REF!</definedName>
    <definedName name="BExXND6872VJ3M2PGT056WQMWBHD" localSheetId="18" hidden="1">#REF!</definedName>
    <definedName name="BExXND6872VJ3M2PGT056WQMWBHD" localSheetId="13" hidden="1">#REF!</definedName>
    <definedName name="BExXND6872VJ3M2PGT056WQMWBHD" localSheetId="14" hidden="1">#REF!</definedName>
    <definedName name="BExXND6872VJ3M2PGT056WQMWBHD" localSheetId="15" hidden="1">#REF!</definedName>
    <definedName name="BExXND6872VJ3M2PGT056WQMWBHD" hidden="1">#REF!</definedName>
    <definedName name="BExXNPM24UN2PGVL9D1TUBFRIKR4" localSheetId="20" hidden="1">#REF!</definedName>
    <definedName name="BExXNPM24UN2PGVL9D1TUBFRIKR4" localSheetId="18" hidden="1">#REF!</definedName>
    <definedName name="BExXNPM24UN2PGVL9D1TUBFRIKR4" localSheetId="13" hidden="1">#REF!</definedName>
    <definedName name="BExXNPM24UN2PGVL9D1TUBFRIKR4" localSheetId="14" hidden="1">#REF!</definedName>
    <definedName name="BExXNPM24UN2PGVL9D1TUBFRIKR4" localSheetId="15" hidden="1">#REF!</definedName>
    <definedName name="BExXNPM24UN2PGVL9D1TUBFRIKR4" hidden="1">#REF!</definedName>
    <definedName name="BExXNWCR6WOY5G3VTC96QCIFQE0E" localSheetId="20" hidden="1">#REF!</definedName>
    <definedName name="BExXNWCR6WOY5G3VTC96QCIFQE0E" localSheetId="18" hidden="1">#REF!</definedName>
    <definedName name="BExXNWCR6WOY5G3VTC96QCIFQE0E" localSheetId="13" hidden="1">#REF!</definedName>
    <definedName name="BExXNWCR6WOY5G3VTC96QCIFQE0E" localSheetId="14" hidden="1">#REF!</definedName>
    <definedName name="BExXNWCR6WOY5G3VTC96QCIFQE0E" localSheetId="15" hidden="1">#REF!</definedName>
    <definedName name="BExXNWCR6WOY5G3VTC96QCIFQE0E" hidden="1">#REF!</definedName>
    <definedName name="BExXNWYB165VO9MHARCL5WLCHWS0" localSheetId="20" hidden="1">#REF!</definedName>
    <definedName name="BExXNWYB165VO9MHARCL5WLCHWS0" localSheetId="18" hidden="1">#REF!</definedName>
    <definedName name="BExXNWYB165VO9MHARCL5WLCHWS0" localSheetId="13" hidden="1">#REF!</definedName>
    <definedName name="BExXNWYB165VO9MHARCL5WLCHWS0" localSheetId="14" hidden="1">#REF!</definedName>
    <definedName name="BExXNWYB165VO9MHARCL5WLCHWS0" localSheetId="15" hidden="1">#REF!</definedName>
    <definedName name="BExXNWYB165VO9MHARCL5WLCHWS0" hidden="1">#REF!</definedName>
    <definedName name="BExXO278QHQN8JDK5425EJ615ECC" localSheetId="20" hidden="1">#REF!</definedName>
    <definedName name="BExXO278QHQN8JDK5425EJ615ECC" localSheetId="18" hidden="1">#REF!</definedName>
    <definedName name="BExXO278QHQN8JDK5425EJ615ECC" localSheetId="13" hidden="1">#REF!</definedName>
    <definedName name="BExXO278QHQN8JDK5425EJ615ECC" localSheetId="14" hidden="1">#REF!</definedName>
    <definedName name="BExXO278QHQN8JDK5425EJ615ECC" localSheetId="15" hidden="1">#REF!</definedName>
    <definedName name="BExXO278QHQN8JDK5425EJ615ECC" hidden="1">#REF!</definedName>
    <definedName name="BExXO4QVV7YZ6L5A7WZEMIA5AZOV" localSheetId="20" hidden="1">#REF!</definedName>
    <definedName name="BExXO4QVV7YZ6L5A7WZEMIA5AZOV" localSheetId="18" hidden="1">#REF!</definedName>
    <definedName name="BExXO4QVV7YZ6L5A7WZEMIA5AZOV" localSheetId="13" hidden="1">#REF!</definedName>
    <definedName name="BExXO4QVV7YZ6L5A7WZEMIA5AZOV" localSheetId="14" hidden="1">#REF!</definedName>
    <definedName name="BExXO4QVV7YZ6L5A7WZEMIA5AZOV" localSheetId="15" hidden="1">#REF!</definedName>
    <definedName name="BExXO4QVV7YZ6L5A7WZEMIA5AZOV" hidden="1">#REF!</definedName>
    <definedName name="BExXOBHOP0WGFHI2Y9AO4L440UVQ" localSheetId="20" hidden="1">#REF!</definedName>
    <definedName name="BExXOBHOP0WGFHI2Y9AO4L440UVQ" localSheetId="18" hidden="1">#REF!</definedName>
    <definedName name="BExXOBHOP0WGFHI2Y9AO4L440UVQ" localSheetId="13" hidden="1">#REF!</definedName>
    <definedName name="BExXOBHOP0WGFHI2Y9AO4L440UVQ" localSheetId="14" hidden="1">#REF!</definedName>
    <definedName name="BExXOBHOP0WGFHI2Y9AO4L440UVQ" localSheetId="15" hidden="1">#REF!</definedName>
    <definedName name="BExXOBHOP0WGFHI2Y9AO4L440UVQ" hidden="1">#REF!</definedName>
    <definedName name="BExXOHHHX25B8F97636QMXFUDZQK" localSheetId="20" hidden="1">#REF!</definedName>
    <definedName name="BExXOHHHX25B8F97636QMXFUDZQK" localSheetId="18" hidden="1">#REF!</definedName>
    <definedName name="BExXOHHHX25B8F97636QMXFUDZQK" localSheetId="13" hidden="1">#REF!</definedName>
    <definedName name="BExXOHHHX25B8F97636QMXFUDZQK" localSheetId="14" hidden="1">#REF!</definedName>
    <definedName name="BExXOHHHX25B8F97636QMXFUDZQK" localSheetId="15" hidden="1">#REF!</definedName>
    <definedName name="BExXOHHHX25B8F97636QMXFUDZQK" hidden="1">#REF!</definedName>
    <definedName name="BExXOHSAD2NSHOLLMZ2JWA4I3I1R" localSheetId="20" hidden="1">#REF!</definedName>
    <definedName name="BExXOHSAD2NSHOLLMZ2JWA4I3I1R" localSheetId="18" hidden="1">#REF!</definedName>
    <definedName name="BExXOHSAD2NSHOLLMZ2JWA4I3I1R" localSheetId="13" hidden="1">#REF!</definedName>
    <definedName name="BExXOHSAD2NSHOLLMZ2JWA4I3I1R" localSheetId="14" hidden="1">#REF!</definedName>
    <definedName name="BExXOHSAD2NSHOLLMZ2JWA4I3I1R" localSheetId="15" hidden="1">#REF!</definedName>
    <definedName name="BExXOHSAD2NSHOLLMZ2JWA4I3I1R" hidden="1">#REF!</definedName>
    <definedName name="BExXOJKWIJ6IFTV1RHIWHR91EZMW" localSheetId="20" hidden="1">#REF!</definedName>
    <definedName name="BExXOJKWIJ6IFTV1RHIWHR91EZMW" localSheetId="18" hidden="1">#REF!</definedName>
    <definedName name="BExXOJKWIJ6IFTV1RHIWHR91EZMW" localSheetId="13" hidden="1">#REF!</definedName>
    <definedName name="BExXOJKWIJ6IFTV1RHIWHR91EZMW" localSheetId="14" hidden="1">#REF!</definedName>
    <definedName name="BExXOJKWIJ6IFTV1RHIWHR91EZMW" localSheetId="15" hidden="1">#REF!</definedName>
    <definedName name="BExXOJKWIJ6IFTV1RHIWHR91EZMW" hidden="1">#REF!</definedName>
    <definedName name="BExXP80B5FGA00JCM7UXKPI3PB7Y" localSheetId="20" hidden="1">#REF!</definedName>
    <definedName name="BExXP80B5FGA00JCM7UXKPI3PB7Y" localSheetId="18" hidden="1">#REF!</definedName>
    <definedName name="BExXP80B5FGA00JCM7UXKPI3PB7Y" localSheetId="13" hidden="1">#REF!</definedName>
    <definedName name="BExXP80B5FGA00JCM7UXKPI3PB7Y" localSheetId="14" hidden="1">#REF!</definedName>
    <definedName name="BExXP80B5FGA00JCM7UXKPI3PB7Y" localSheetId="15" hidden="1">#REF!</definedName>
    <definedName name="BExXP80B5FGA00JCM7UXKPI3PB7Y" hidden="1">#REF!</definedName>
    <definedName name="BExXP85M4WXYVN1UVHUTOEKEG5XS" localSheetId="20" hidden="1">#REF!</definedName>
    <definedName name="BExXP85M4WXYVN1UVHUTOEKEG5XS" localSheetId="18" hidden="1">#REF!</definedName>
    <definedName name="BExXP85M4WXYVN1UVHUTOEKEG5XS" localSheetId="13" hidden="1">#REF!</definedName>
    <definedName name="BExXP85M4WXYVN1UVHUTOEKEG5XS" localSheetId="14" hidden="1">#REF!</definedName>
    <definedName name="BExXP85M4WXYVN1UVHUTOEKEG5XS" localSheetId="15" hidden="1">#REF!</definedName>
    <definedName name="BExXP85M4WXYVN1UVHUTOEKEG5XS" hidden="1">#REF!</definedName>
    <definedName name="BExXPELOTHOAG0OWILLAH94OZV5J" localSheetId="20" hidden="1">#REF!</definedName>
    <definedName name="BExXPELOTHOAG0OWILLAH94OZV5J" localSheetId="18" hidden="1">#REF!</definedName>
    <definedName name="BExXPELOTHOAG0OWILLAH94OZV5J" localSheetId="13" hidden="1">#REF!</definedName>
    <definedName name="BExXPELOTHOAG0OWILLAH94OZV5J" localSheetId="14" hidden="1">#REF!</definedName>
    <definedName name="BExXPELOTHOAG0OWILLAH94OZV5J" localSheetId="15" hidden="1">#REF!</definedName>
    <definedName name="BExXPELOTHOAG0OWILLAH94OZV5J" hidden="1">#REF!</definedName>
    <definedName name="BExXPOSJRLJNYPU01QNNQ5URXP2U" localSheetId="20" hidden="1">#REF!</definedName>
    <definedName name="BExXPOSJRLJNYPU01QNNQ5URXP2U" localSheetId="18" hidden="1">#REF!</definedName>
    <definedName name="BExXPOSJRLJNYPU01QNNQ5URXP2U" localSheetId="13" hidden="1">#REF!</definedName>
    <definedName name="BExXPOSJRLJNYPU01QNNQ5URXP2U" localSheetId="14" hidden="1">#REF!</definedName>
    <definedName name="BExXPOSJRLJNYPU01QNNQ5URXP2U" localSheetId="15" hidden="1">#REF!</definedName>
    <definedName name="BExXPOSJRLJNYPU01QNNQ5URXP2U" hidden="1">#REF!</definedName>
    <definedName name="BExXPS31W1VD2NMIE4E37LHVDF0L" localSheetId="20" hidden="1">#REF!</definedName>
    <definedName name="BExXPS31W1VD2NMIE4E37LHVDF0L" localSheetId="18" hidden="1">#REF!</definedName>
    <definedName name="BExXPS31W1VD2NMIE4E37LHVDF0L" localSheetId="13" hidden="1">#REF!</definedName>
    <definedName name="BExXPS31W1VD2NMIE4E37LHVDF0L" localSheetId="14" hidden="1">#REF!</definedName>
    <definedName name="BExXPS31W1VD2NMIE4E37LHVDF0L" localSheetId="15" hidden="1">#REF!</definedName>
    <definedName name="BExXPS31W1VD2NMIE4E37LHVDF0L" hidden="1">#REF!</definedName>
    <definedName name="BExXPZKYEMVF5JOC14HYOOYQK6JK" localSheetId="20" hidden="1">#REF!</definedName>
    <definedName name="BExXPZKYEMVF5JOC14HYOOYQK6JK" localSheetId="18" hidden="1">#REF!</definedName>
    <definedName name="BExXPZKYEMVF5JOC14HYOOYQK6JK" localSheetId="13" hidden="1">#REF!</definedName>
    <definedName name="BExXPZKYEMVF5JOC14HYOOYQK6JK" localSheetId="14" hidden="1">#REF!</definedName>
    <definedName name="BExXPZKYEMVF5JOC14HYOOYQK6JK" localSheetId="15" hidden="1">#REF!</definedName>
    <definedName name="BExXPZKYEMVF5JOC14HYOOYQK6JK" hidden="1">#REF!</definedName>
    <definedName name="BExXQ89PA10X79WBWOEP1AJX1OQM" localSheetId="20" hidden="1">#REF!</definedName>
    <definedName name="BExXQ89PA10X79WBWOEP1AJX1OQM" localSheetId="18" hidden="1">#REF!</definedName>
    <definedName name="BExXQ89PA10X79WBWOEP1AJX1OQM" localSheetId="13" hidden="1">#REF!</definedName>
    <definedName name="BExXQ89PA10X79WBWOEP1AJX1OQM" localSheetId="14" hidden="1">#REF!</definedName>
    <definedName name="BExXQ89PA10X79WBWOEP1AJX1OQM" localSheetId="15" hidden="1">#REF!</definedName>
    <definedName name="BExXQ89PA10X79WBWOEP1AJX1OQM" hidden="1">#REF!</definedName>
    <definedName name="BExXQCGQGGYSI0LTRVR73MUO50AW" localSheetId="20" hidden="1">#REF!</definedName>
    <definedName name="BExXQCGQGGYSI0LTRVR73MUO50AW" localSheetId="18" hidden="1">#REF!</definedName>
    <definedName name="BExXQCGQGGYSI0LTRVR73MUO50AW" localSheetId="13" hidden="1">#REF!</definedName>
    <definedName name="BExXQCGQGGYSI0LTRVR73MUO50AW" localSheetId="14" hidden="1">#REF!</definedName>
    <definedName name="BExXQCGQGGYSI0LTRVR73MUO50AW" localSheetId="15" hidden="1">#REF!</definedName>
    <definedName name="BExXQCGQGGYSI0LTRVR73MUO50AW" hidden="1">#REF!</definedName>
    <definedName name="BExXQEEXFHDQ8DSRAJSB5ET6J004" localSheetId="20" hidden="1">#REF!</definedName>
    <definedName name="BExXQEEXFHDQ8DSRAJSB5ET6J004" localSheetId="18" hidden="1">#REF!</definedName>
    <definedName name="BExXQEEXFHDQ8DSRAJSB5ET6J004" localSheetId="13" hidden="1">#REF!</definedName>
    <definedName name="BExXQEEXFHDQ8DSRAJSB5ET6J004" localSheetId="14" hidden="1">#REF!</definedName>
    <definedName name="BExXQEEXFHDQ8DSRAJSB5ET6J004" localSheetId="15" hidden="1">#REF!</definedName>
    <definedName name="BExXQEEXFHDQ8DSRAJSB5ET6J004" hidden="1">#REF!</definedName>
    <definedName name="BExXQH41O5HZAH8BO6HCFY8YC3TU" localSheetId="20" hidden="1">#REF!</definedName>
    <definedName name="BExXQH41O5HZAH8BO6HCFY8YC3TU" localSheetId="18" hidden="1">#REF!</definedName>
    <definedName name="BExXQH41O5HZAH8BO6HCFY8YC3TU" localSheetId="13" hidden="1">#REF!</definedName>
    <definedName name="BExXQH41O5HZAH8BO6HCFY8YC3TU" localSheetId="14" hidden="1">#REF!</definedName>
    <definedName name="BExXQH41O5HZAH8BO6HCFY8YC3TU" localSheetId="15" hidden="1">#REF!</definedName>
    <definedName name="BExXQH41O5HZAH8BO6HCFY8YC3TU" hidden="1">#REF!</definedName>
    <definedName name="BExXQJIEF5R3QQ6D8HO3NGPU0IQC" localSheetId="20" hidden="1">#REF!</definedName>
    <definedName name="BExXQJIEF5R3QQ6D8HO3NGPU0IQC" localSheetId="18" hidden="1">#REF!</definedName>
    <definedName name="BExXQJIEF5R3QQ6D8HO3NGPU0IQC" localSheetId="13" hidden="1">#REF!</definedName>
    <definedName name="BExXQJIEF5R3QQ6D8HO3NGPU0IQC" localSheetId="14" hidden="1">#REF!</definedName>
    <definedName name="BExXQJIEF5R3QQ6D8HO3NGPU0IQC" localSheetId="15" hidden="1">#REF!</definedName>
    <definedName name="BExXQJIEF5R3QQ6D8HO3NGPU0IQC" hidden="1">#REF!</definedName>
    <definedName name="BExXQRAVW0KPQXIJ59NG6UGTZB59" localSheetId="20" hidden="1">#REF!</definedName>
    <definedName name="BExXQRAVW0KPQXIJ59NG6UGTZB59" localSheetId="18" hidden="1">#REF!</definedName>
    <definedName name="BExXQRAVW0KPQXIJ59NG6UGTZB59" localSheetId="13" hidden="1">#REF!</definedName>
    <definedName name="BExXQRAVW0KPQXIJ59NG6UGTZB59" localSheetId="14" hidden="1">#REF!</definedName>
    <definedName name="BExXQRAVW0KPQXIJ59NG6UGTZB59" localSheetId="15" hidden="1">#REF!</definedName>
    <definedName name="BExXQRAVW0KPQXIJ59NG6UGTZB59" hidden="1">#REF!</definedName>
    <definedName name="BExXQU00K9ER4I1WM7T9J0W1E7ZC" localSheetId="20" hidden="1">#REF!</definedName>
    <definedName name="BExXQU00K9ER4I1WM7T9J0W1E7ZC" localSheetId="18" hidden="1">#REF!</definedName>
    <definedName name="BExXQU00K9ER4I1WM7T9J0W1E7ZC" localSheetId="13" hidden="1">#REF!</definedName>
    <definedName name="BExXQU00K9ER4I1WM7T9J0W1E7ZC" localSheetId="14" hidden="1">#REF!</definedName>
    <definedName name="BExXQU00K9ER4I1WM7T9J0W1E7ZC" localSheetId="15" hidden="1">#REF!</definedName>
    <definedName name="BExXQU00K9ER4I1WM7T9J0W1E7ZC" hidden="1">#REF!</definedName>
    <definedName name="BExXQU00KOR7XLM8B13DGJ1MIQDY" localSheetId="20" hidden="1">#REF!</definedName>
    <definedName name="BExXQU00KOR7XLM8B13DGJ1MIQDY" localSheetId="18" hidden="1">#REF!</definedName>
    <definedName name="BExXQU00KOR7XLM8B13DGJ1MIQDY" localSheetId="13" hidden="1">#REF!</definedName>
    <definedName name="BExXQU00KOR7XLM8B13DGJ1MIQDY" localSheetId="14" hidden="1">#REF!</definedName>
    <definedName name="BExXQU00KOR7XLM8B13DGJ1MIQDY" localSheetId="15" hidden="1">#REF!</definedName>
    <definedName name="BExXQU00KOR7XLM8B13DGJ1MIQDY" hidden="1">#REF!</definedName>
    <definedName name="BExXQUG48Q1ISN53FE4MRROM0HSJ" localSheetId="20" hidden="1">#REF!</definedName>
    <definedName name="BExXQUG48Q1ISN53FE4MRROM0HSJ" localSheetId="18" hidden="1">#REF!</definedName>
    <definedName name="BExXQUG48Q1ISN53FE4MRROM0HSJ" localSheetId="13" hidden="1">#REF!</definedName>
    <definedName name="BExXQUG48Q1ISN53FE4MRROM0HSJ" localSheetId="14" hidden="1">#REF!</definedName>
    <definedName name="BExXQUG48Q1ISN53FE4MRROM0HSJ" localSheetId="15" hidden="1">#REF!</definedName>
    <definedName name="BExXQUG48Q1ISN53FE4MRROM0HSJ" hidden="1">#REF!</definedName>
    <definedName name="BExXQXG18PS8HGBOS03OSTQ0KEYC" localSheetId="20" hidden="1">#REF!</definedName>
    <definedName name="BExXQXG18PS8HGBOS03OSTQ0KEYC" localSheetId="18" hidden="1">#REF!</definedName>
    <definedName name="BExXQXG18PS8HGBOS03OSTQ0KEYC" localSheetId="13" hidden="1">#REF!</definedName>
    <definedName name="BExXQXG18PS8HGBOS03OSTQ0KEYC" localSheetId="14" hidden="1">#REF!</definedName>
    <definedName name="BExXQXG18PS8HGBOS03OSTQ0KEYC" localSheetId="15" hidden="1">#REF!</definedName>
    <definedName name="BExXQXG18PS8HGBOS03OSTQ0KEYC" hidden="1">#REF!</definedName>
    <definedName name="BExXQXQT4OAFQT5B0YB3USDJOJOB" localSheetId="20" hidden="1">#REF!</definedName>
    <definedName name="BExXQXQT4OAFQT5B0YB3USDJOJOB" localSheetId="18" hidden="1">#REF!</definedName>
    <definedName name="BExXQXQT4OAFQT5B0YB3USDJOJOB" localSheetId="13" hidden="1">#REF!</definedName>
    <definedName name="BExXQXQT4OAFQT5B0YB3USDJOJOB" localSheetId="14" hidden="1">#REF!</definedName>
    <definedName name="BExXQXQT4OAFQT5B0YB3USDJOJOB" localSheetId="15" hidden="1">#REF!</definedName>
    <definedName name="BExXQXQT4OAFQT5B0YB3USDJOJOB" hidden="1">#REF!</definedName>
    <definedName name="BExXR3FSEXAHSXEQNJORWFCPX86N" localSheetId="20" hidden="1">#REF!</definedName>
    <definedName name="BExXR3FSEXAHSXEQNJORWFCPX86N" localSheetId="18" hidden="1">#REF!</definedName>
    <definedName name="BExXR3FSEXAHSXEQNJORWFCPX86N" localSheetId="13" hidden="1">#REF!</definedName>
    <definedName name="BExXR3FSEXAHSXEQNJORWFCPX86N" localSheetId="14" hidden="1">#REF!</definedName>
    <definedName name="BExXR3FSEXAHSXEQNJORWFCPX86N" localSheetId="15" hidden="1">#REF!</definedName>
    <definedName name="BExXR3FSEXAHSXEQNJORWFCPX86N" hidden="1">#REF!</definedName>
    <definedName name="BExXR3W3FKYQBLR299HO9RZ70C43" localSheetId="20" hidden="1">#REF!</definedName>
    <definedName name="BExXR3W3FKYQBLR299HO9RZ70C43" localSheetId="18" hidden="1">#REF!</definedName>
    <definedName name="BExXR3W3FKYQBLR299HO9RZ70C43" localSheetId="13" hidden="1">#REF!</definedName>
    <definedName name="BExXR3W3FKYQBLR299HO9RZ70C43" localSheetId="14" hidden="1">#REF!</definedName>
    <definedName name="BExXR3W3FKYQBLR299HO9RZ70C43" localSheetId="15" hidden="1">#REF!</definedName>
    <definedName name="BExXR3W3FKYQBLR299HO9RZ70C43" hidden="1">#REF!</definedName>
    <definedName name="BExXR46U23CRRBV6IZT982MAEQKI" localSheetId="20" hidden="1">#REF!</definedName>
    <definedName name="BExXR46U23CRRBV6IZT982MAEQKI" localSheetId="18" hidden="1">#REF!</definedName>
    <definedName name="BExXR46U23CRRBV6IZT982MAEQKI" localSheetId="13" hidden="1">#REF!</definedName>
    <definedName name="BExXR46U23CRRBV6IZT982MAEQKI" localSheetId="14" hidden="1">#REF!</definedName>
    <definedName name="BExXR46U23CRRBV6IZT982MAEQKI" localSheetId="15" hidden="1">#REF!</definedName>
    <definedName name="BExXR46U23CRRBV6IZT982MAEQKI" hidden="1">#REF!</definedName>
    <definedName name="BExXR6A8W3ND3XDZXBMQZ1VCAXHG" localSheetId="20" hidden="1">#REF!</definedName>
    <definedName name="BExXR6A8W3ND3XDZXBMQZ1VCAXHG" localSheetId="18" hidden="1">#REF!</definedName>
    <definedName name="BExXR6A8W3ND3XDZXBMQZ1VCAXHG" localSheetId="13" hidden="1">#REF!</definedName>
    <definedName name="BExXR6A8W3ND3XDZXBMQZ1VCAXHG" localSheetId="14" hidden="1">#REF!</definedName>
    <definedName name="BExXR6A8W3ND3XDZXBMQZ1VCAXHG" localSheetId="15" hidden="1">#REF!</definedName>
    <definedName name="BExXR6A8W3ND3XDZXBMQZ1VCAXHG" hidden="1">#REF!</definedName>
    <definedName name="BExXR7HKNHT37B4OOA9K9191PP22" localSheetId="20" hidden="1">#REF!</definedName>
    <definedName name="BExXR7HKNHT37B4OOA9K9191PP22" localSheetId="18" hidden="1">#REF!</definedName>
    <definedName name="BExXR7HKNHT37B4OOA9K9191PP22" localSheetId="13" hidden="1">#REF!</definedName>
    <definedName name="BExXR7HKNHT37B4OOA9K9191PP22" localSheetId="14" hidden="1">#REF!</definedName>
    <definedName name="BExXR7HKNHT37B4OOA9K9191PP22" localSheetId="15" hidden="1">#REF!</definedName>
    <definedName name="BExXR7HKNHT37B4OOA9K9191PP22" hidden="1">#REF!</definedName>
    <definedName name="BExXR8OKAVX7O70V5IYG2PRKXSTI" localSheetId="20" hidden="1">#REF!</definedName>
    <definedName name="BExXR8OKAVX7O70V5IYG2PRKXSTI" localSheetId="18" hidden="1">#REF!</definedName>
    <definedName name="BExXR8OKAVX7O70V5IYG2PRKXSTI" localSheetId="13" hidden="1">#REF!</definedName>
    <definedName name="BExXR8OKAVX7O70V5IYG2PRKXSTI" localSheetId="14" hidden="1">#REF!</definedName>
    <definedName name="BExXR8OKAVX7O70V5IYG2PRKXSTI" localSheetId="15" hidden="1">#REF!</definedName>
    <definedName name="BExXR8OKAVX7O70V5IYG2PRKXSTI" hidden="1">#REF!</definedName>
    <definedName name="BExXRA6N6XCLQM6XDV724ZIH6G93" localSheetId="20" hidden="1">#REF!</definedName>
    <definedName name="BExXRA6N6XCLQM6XDV724ZIH6G93" localSheetId="18" hidden="1">#REF!</definedName>
    <definedName name="BExXRA6N6XCLQM6XDV724ZIH6G93" localSheetId="13" hidden="1">#REF!</definedName>
    <definedName name="BExXRA6N6XCLQM6XDV724ZIH6G93" localSheetId="14" hidden="1">#REF!</definedName>
    <definedName name="BExXRA6N6XCLQM6XDV724ZIH6G93" localSheetId="15" hidden="1">#REF!</definedName>
    <definedName name="BExXRA6N6XCLQM6XDV724ZIH6G93" hidden="1">#REF!</definedName>
    <definedName name="BExXRABZ1CNKCG6K1MR6OUFHF7J9" localSheetId="20" hidden="1">#REF!</definedName>
    <definedName name="BExXRABZ1CNKCG6K1MR6OUFHF7J9" localSheetId="18" hidden="1">#REF!</definedName>
    <definedName name="BExXRABZ1CNKCG6K1MR6OUFHF7J9" localSheetId="13" hidden="1">#REF!</definedName>
    <definedName name="BExXRABZ1CNKCG6K1MR6OUFHF7J9" localSheetId="14" hidden="1">#REF!</definedName>
    <definedName name="BExXRABZ1CNKCG6K1MR6OUFHF7J9" localSheetId="15" hidden="1">#REF!</definedName>
    <definedName name="BExXRABZ1CNKCG6K1MR6OUFHF7J9" hidden="1">#REF!</definedName>
    <definedName name="BExXRBOFETC0OTJ6WY3VPMFH03VB" localSheetId="20" hidden="1">#REF!</definedName>
    <definedName name="BExXRBOFETC0OTJ6WY3VPMFH03VB" localSheetId="18" hidden="1">#REF!</definedName>
    <definedName name="BExXRBOFETC0OTJ6WY3VPMFH03VB" localSheetId="13" hidden="1">#REF!</definedName>
    <definedName name="BExXRBOFETC0OTJ6WY3VPMFH03VB" localSheetId="14" hidden="1">#REF!</definedName>
    <definedName name="BExXRBOFETC0OTJ6WY3VPMFH03VB" localSheetId="15" hidden="1">#REF!</definedName>
    <definedName name="BExXRBOFETC0OTJ6WY3VPMFH03VB" hidden="1">#REF!</definedName>
    <definedName name="BExXRD13K1S9Y3JGR7CXSONT7RJZ" localSheetId="20" hidden="1">#REF!</definedName>
    <definedName name="BExXRD13K1S9Y3JGR7CXSONT7RJZ" localSheetId="18" hidden="1">#REF!</definedName>
    <definedName name="BExXRD13K1S9Y3JGR7CXSONT7RJZ" localSheetId="13" hidden="1">#REF!</definedName>
    <definedName name="BExXRD13K1S9Y3JGR7CXSONT7RJZ" localSheetId="14" hidden="1">#REF!</definedName>
    <definedName name="BExXRD13K1S9Y3JGR7CXSONT7RJZ" localSheetId="15" hidden="1">#REF!</definedName>
    <definedName name="BExXRD13K1S9Y3JGR7CXSONT7RJZ" hidden="1">#REF!</definedName>
    <definedName name="BExXRIFB4QQ87QIGA9AG0NXP577K" localSheetId="20" hidden="1">#REF!</definedName>
    <definedName name="BExXRIFB4QQ87QIGA9AG0NXP577K" localSheetId="18" hidden="1">#REF!</definedName>
    <definedName name="BExXRIFB4QQ87QIGA9AG0NXP577K" localSheetId="13" hidden="1">#REF!</definedName>
    <definedName name="BExXRIFB4QQ87QIGA9AG0NXP577K" localSheetId="14" hidden="1">#REF!</definedName>
    <definedName name="BExXRIFB4QQ87QIGA9AG0NXP577K" localSheetId="15" hidden="1">#REF!</definedName>
    <definedName name="BExXRIFB4QQ87QIGA9AG0NXP577K" hidden="1">#REF!</definedName>
    <definedName name="BExXRIQ2JF2CVTRDQX2D9SPH7FTN" localSheetId="20" hidden="1">#REF!</definedName>
    <definedName name="BExXRIQ2JF2CVTRDQX2D9SPH7FTN" localSheetId="18" hidden="1">#REF!</definedName>
    <definedName name="BExXRIQ2JF2CVTRDQX2D9SPH7FTN" localSheetId="13" hidden="1">#REF!</definedName>
    <definedName name="BExXRIQ2JF2CVTRDQX2D9SPH7FTN" localSheetId="14" hidden="1">#REF!</definedName>
    <definedName name="BExXRIQ2JF2CVTRDQX2D9SPH7FTN" localSheetId="15" hidden="1">#REF!</definedName>
    <definedName name="BExXRIQ2JF2CVTRDQX2D9SPH7FTN" hidden="1">#REF!</definedName>
    <definedName name="BExXRO4A6VUH1F4XV8N1BRJ4896W" localSheetId="20" hidden="1">#REF!</definedName>
    <definedName name="BExXRO4A6VUH1F4XV8N1BRJ4896W" localSheetId="18" hidden="1">#REF!</definedName>
    <definedName name="BExXRO4A6VUH1F4XV8N1BRJ4896W" localSheetId="13" hidden="1">#REF!</definedName>
    <definedName name="BExXRO4A6VUH1F4XV8N1BRJ4896W" localSheetId="14" hidden="1">#REF!</definedName>
    <definedName name="BExXRO4A6VUH1F4XV8N1BRJ4896W" localSheetId="15" hidden="1">#REF!</definedName>
    <definedName name="BExXRO4A6VUH1F4XV8N1BRJ4896W" hidden="1">#REF!</definedName>
    <definedName name="BExXRO9N1SNJZGKD90P4K7FU1J0P" localSheetId="20" hidden="1">#REF!</definedName>
    <definedName name="BExXRO9N1SNJZGKD90P4K7FU1J0P" localSheetId="18" hidden="1">#REF!</definedName>
    <definedName name="BExXRO9N1SNJZGKD90P4K7FU1J0P" localSheetId="13" hidden="1">#REF!</definedName>
    <definedName name="BExXRO9N1SNJZGKD90P4K7FU1J0P" localSheetId="14" hidden="1">#REF!</definedName>
    <definedName name="BExXRO9N1SNJZGKD90P4K7FU1J0P" localSheetId="15" hidden="1">#REF!</definedName>
    <definedName name="BExXRO9N1SNJZGKD90P4K7FU1J0P" hidden="1">#REF!</definedName>
    <definedName name="BExXROF2MWDZ7IFXX27XOJ79Q86E" localSheetId="20" hidden="1">#REF!</definedName>
    <definedName name="BExXROF2MWDZ7IFXX27XOJ79Q86E" localSheetId="18" hidden="1">#REF!</definedName>
    <definedName name="BExXROF2MWDZ7IFXX27XOJ79Q86E" localSheetId="13" hidden="1">#REF!</definedName>
    <definedName name="BExXROF2MWDZ7IFXX27XOJ79Q86E" localSheetId="14" hidden="1">#REF!</definedName>
    <definedName name="BExXROF2MWDZ7IFXX27XOJ79Q86E" localSheetId="15" hidden="1">#REF!</definedName>
    <definedName name="BExXROF2MWDZ7IFXX27XOJ79Q86E" hidden="1">#REF!</definedName>
    <definedName name="BExXRV5QP3Z0KAQ1EQT9JYT2FV0L" localSheetId="20" hidden="1">#REF!</definedName>
    <definedName name="BExXRV5QP3Z0KAQ1EQT9JYT2FV0L" localSheetId="18" hidden="1">#REF!</definedName>
    <definedName name="BExXRV5QP3Z0KAQ1EQT9JYT2FV0L" localSheetId="13" hidden="1">#REF!</definedName>
    <definedName name="BExXRV5QP3Z0KAQ1EQT9JYT2FV0L" localSheetId="14" hidden="1">#REF!</definedName>
    <definedName name="BExXRV5QP3Z0KAQ1EQT9JYT2FV0L" localSheetId="15" hidden="1">#REF!</definedName>
    <definedName name="BExXRV5QP3Z0KAQ1EQT9JYT2FV0L" hidden="1">#REF!</definedName>
    <definedName name="BExXRZ20LZZCW8LVGDK0XETOTSAI" localSheetId="20" hidden="1">#REF!</definedName>
    <definedName name="BExXRZ20LZZCW8LVGDK0XETOTSAI" localSheetId="18" hidden="1">#REF!</definedName>
    <definedName name="BExXRZ20LZZCW8LVGDK0XETOTSAI" localSheetId="13" hidden="1">#REF!</definedName>
    <definedName name="BExXRZ20LZZCW8LVGDK0XETOTSAI" localSheetId="14" hidden="1">#REF!</definedName>
    <definedName name="BExXRZ20LZZCW8LVGDK0XETOTSAI" localSheetId="15" hidden="1">#REF!</definedName>
    <definedName name="BExXRZ20LZZCW8LVGDK0XETOTSAI" hidden="1">#REF!</definedName>
    <definedName name="BExXS4R1GKUJQX6MHUIUN4S3SCAS" localSheetId="20" hidden="1">#REF!</definedName>
    <definedName name="BExXS4R1GKUJQX6MHUIUN4S3SCAS" localSheetId="18" hidden="1">#REF!</definedName>
    <definedName name="BExXS4R1GKUJQX6MHUIUN4S3SCAS" localSheetId="13" hidden="1">#REF!</definedName>
    <definedName name="BExXS4R1GKUJQX6MHUIUN4S3SCAS" localSheetId="14" hidden="1">#REF!</definedName>
    <definedName name="BExXS4R1GKUJQX6MHUIUN4S3SCAS" localSheetId="15" hidden="1">#REF!</definedName>
    <definedName name="BExXS4R1GKUJQX6MHUIUN4S3SCAS" hidden="1">#REF!</definedName>
    <definedName name="BExXS63O4OMWMNXXAODZQFSDG33N" localSheetId="20" hidden="1">#REF!</definedName>
    <definedName name="BExXS63O4OMWMNXXAODZQFSDG33N" localSheetId="18" hidden="1">#REF!</definedName>
    <definedName name="BExXS63O4OMWMNXXAODZQFSDG33N" localSheetId="13" hidden="1">#REF!</definedName>
    <definedName name="BExXS63O4OMWMNXXAODZQFSDG33N" localSheetId="14" hidden="1">#REF!</definedName>
    <definedName name="BExXS63O4OMWMNXXAODZQFSDG33N" localSheetId="15" hidden="1">#REF!</definedName>
    <definedName name="BExXS63O4OMWMNXXAODZQFSDG33N" hidden="1">#REF!</definedName>
    <definedName name="BExXSBSP1TOY051HSPEPM0AEIO2M" localSheetId="20" hidden="1">#REF!</definedName>
    <definedName name="BExXSBSP1TOY051HSPEPM0AEIO2M" localSheetId="18" hidden="1">#REF!</definedName>
    <definedName name="BExXSBSP1TOY051HSPEPM0AEIO2M" localSheetId="13" hidden="1">#REF!</definedName>
    <definedName name="BExXSBSP1TOY051HSPEPM0AEIO2M" localSheetId="14" hidden="1">#REF!</definedName>
    <definedName name="BExXSBSP1TOY051HSPEPM0AEIO2M" localSheetId="15" hidden="1">#REF!</definedName>
    <definedName name="BExXSBSP1TOY051HSPEPM0AEIO2M" hidden="1">#REF!</definedName>
    <definedName name="BExXSC8RFK5D68FJD2HI4K66SA6I" localSheetId="20" hidden="1">#REF!</definedName>
    <definedName name="BExXSC8RFK5D68FJD2HI4K66SA6I" localSheetId="18" hidden="1">#REF!</definedName>
    <definedName name="BExXSC8RFK5D68FJD2HI4K66SA6I" localSheetId="13" hidden="1">#REF!</definedName>
    <definedName name="BExXSC8RFK5D68FJD2HI4K66SA6I" localSheetId="14" hidden="1">#REF!</definedName>
    <definedName name="BExXSC8RFK5D68FJD2HI4K66SA6I" localSheetId="15" hidden="1">#REF!</definedName>
    <definedName name="BExXSC8RFK5D68FJD2HI4K66SA6I" hidden="1">#REF!</definedName>
    <definedName name="BExXSCP0AZ5MYCC2UFG2GLBCV1CC" localSheetId="20" hidden="1">#REF!</definedName>
    <definedName name="BExXSCP0AZ5MYCC2UFG2GLBCV1CC" localSheetId="18" hidden="1">#REF!</definedName>
    <definedName name="BExXSCP0AZ5MYCC2UFG2GLBCV1CC" localSheetId="13" hidden="1">#REF!</definedName>
    <definedName name="BExXSCP0AZ5MYCC2UFG2GLBCV1CC" localSheetId="14" hidden="1">#REF!</definedName>
    <definedName name="BExXSCP0AZ5MYCC2UFG2GLBCV1CC" localSheetId="15" hidden="1">#REF!</definedName>
    <definedName name="BExXSCP0AZ5MYCC2UFG2GLBCV1CC" hidden="1">#REF!</definedName>
    <definedName name="BExXSNHC88W4UMXEOIOOATJAIKZO" localSheetId="20" hidden="1">#REF!</definedName>
    <definedName name="BExXSNHC88W4UMXEOIOOATJAIKZO" localSheetId="18" hidden="1">#REF!</definedName>
    <definedName name="BExXSNHC88W4UMXEOIOOATJAIKZO" localSheetId="13" hidden="1">#REF!</definedName>
    <definedName name="BExXSNHC88W4UMXEOIOOATJAIKZO" localSheetId="14" hidden="1">#REF!</definedName>
    <definedName name="BExXSNHC88W4UMXEOIOOATJAIKZO" localSheetId="15" hidden="1">#REF!</definedName>
    <definedName name="BExXSNHC88W4UMXEOIOOATJAIKZO" hidden="1">#REF!</definedName>
    <definedName name="BExXSTBS08WIA9TLALV3UQ2Z3MRG" localSheetId="20" hidden="1">#REF!</definedName>
    <definedName name="BExXSTBS08WIA9TLALV3UQ2Z3MRG" localSheetId="18" hidden="1">#REF!</definedName>
    <definedName name="BExXSTBS08WIA9TLALV3UQ2Z3MRG" localSheetId="13" hidden="1">#REF!</definedName>
    <definedName name="BExXSTBS08WIA9TLALV3UQ2Z3MRG" localSheetId="14" hidden="1">#REF!</definedName>
    <definedName name="BExXSTBS08WIA9TLALV3UQ2Z3MRG" localSheetId="15" hidden="1">#REF!</definedName>
    <definedName name="BExXSTBS08WIA9TLALV3UQ2Z3MRG" hidden="1">#REF!</definedName>
    <definedName name="BExXSVQ2WOJJ73YEO8Q2FK60V4G8" localSheetId="20" hidden="1">#REF!</definedName>
    <definedName name="BExXSVQ2WOJJ73YEO8Q2FK60V4G8" localSheetId="18" hidden="1">#REF!</definedName>
    <definedName name="BExXSVQ2WOJJ73YEO8Q2FK60V4G8" localSheetId="13" hidden="1">#REF!</definedName>
    <definedName name="BExXSVQ2WOJJ73YEO8Q2FK60V4G8" localSheetId="14" hidden="1">#REF!</definedName>
    <definedName name="BExXSVQ2WOJJ73YEO8Q2FK60V4G8" localSheetId="15" hidden="1">#REF!</definedName>
    <definedName name="BExXSVQ2WOJJ73YEO8Q2FK60V4G8" hidden="1">#REF!</definedName>
    <definedName name="BExXTER5A2EQ14KN6J0MVATIHVKN" localSheetId="20" hidden="1">#REF!</definedName>
    <definedName name="BExXTER5A2EQ14KN6J0MVATIHVKN" localSheetId="18" hidden="1">#REF!</definedName>
    <definedName name="BExXTER5A2EQ14KN6J0MVATIHVKN" localSheetId="13" hidden="1">#REF!</definedName>
    <definedName name="BExXTER5A2EQ14KN6J0MVATIHVKN" localSheetId="14" hidden="1">#REF!</definedName>
    <definedName name="BExXTER5A2EQ14KN6J0MVATIHVKN" localSheetId="15" hidden="1">#REF!</definedName>
    <definedName name="BExXTER5A2EQ14KN6J0MVATIHVKN" hidden="1">#REF!</definedName>
    <definedName name="BExXTHLRNL82GN7KZY3TOLO508N7" localSheetId="20" hidden="1">#REF!</definedName>
    <definedName name="BExXTHLRNL82GN7KZY3TOLO508N7" localSheetId="18" hidden="1">#REF!</definedName>
    <definedName name="BExXTHLRNL82GN7KZY3TOLO508N7" localSheetId="13" hidden="1">#REF!</definedName>
    <definedName name="BExXTHLRNL82GN7KZY3TOLO508N7" localSheetId="14" hidden="1">#REF!</definedName>
    <definedName name="BExXTHLRNL82GN7KZY3TOLO508N7" localSheetId="15" hidden="1">#REF!</definedName>
    <definedName name="BExXTHLRNL82GN7KZY3TOLO508N7" hidden="1">#REF!</definedName>
    <definedName name="BExXTL72MKEQSQH9L2OTFLU8DM2B" localSheetId="20" hidden="1">#REF!</definedName>
    <definedName name="BExXTL72MKEQSQH9L2OTFLU8DM2B" localSheetId="18" hidden="1">#REF!</definedName>
    <definedName name="BExXTL72MKEQSQH9L2OTFLU8DM2B" localSheetId="13" hidden="1">#REF!</definedName>
    <definedName name="BExXTL72MKEQSQH9L2OTFLU8DM2B" localSheetId="14" hidden="1">#REF!</definedName>
    <definedName name="BExXTL72MKEQSQH9L2OTFLU8DM2B" localSheetId="15" hidden="1">#REF!</definedName>
    <definedName name="BExXTL72MKEQSQH9L2OTFLU8DM2B" hidden="1">#REF!</definedName>
    <definedName name="BExXTM3M4RTCRSX7VGAXGQNPP668" localSheetId="20" hidden="1">#REF!</definedName>
    <definedName name="BExXTM3M4RTCRSX7VGAXGQNPP668" localSheetId="18" hidden="1">#REF!</definedName>
    <definedName name="BExXTM3M4RTCRSX7VGAXGQNPP668" localSheetId="13" hidden="1">#REF!</definedName>
    <definedName name="BExXTM3M4RTCRSX7VGAXGQNPP668" localSheetId="14" hidden="1">#REF!</definedName>
    <definedName name="BExXTM3M4RTCRSX7VGAXGQNPP668" localSheetId="15" hidden="1">#REF!</definedName>
    <definedName name="BExXTM3M4RTCRSX7VGAXGQNPP668" hidden="1">#REF!</definedName>
    <definedName name="BExXTOCF78J7WY6FOVBRY1N2RBBR" localSheetId="20" hidden="1">#REF!</definedName>
    <definedName name="BExXTOCF78J7WY6FOVBRY1N2RBBR" localSheetId="18" hidden="1">#REF!</definedName>
    <definedName name="BExXTOCF78J7WY6FOVBRY1N2RBBR" localSheetId="13" hidden="1">#REF!</definedName>
    <definedName name="BExXTOCF78J7WY6FOVBRY1N2RBBR" localSheetId="14" hidden="1">#REF!</definedName>
    <definedName name="BExXTOCF78J7WY6FOVBRY1N2RBBR" localSheetId="15" hidden="1">#REF!</definedName>
    <definedName name="BExXTOCF78J7WY6FOVBRY1N2RBBR" hidden="1">#REF!</definedName>
    <definedName name="BExXTP3GYO6Z9RTKKT10XA0UTV3T" localSheetId="20" hidden="1">#REF!</definedName>
    <definedName name="BExXTP3GYO6Z9RTKKT10XA0UTV3T" localSheetId="18" hidden="1">#REF!</definedName>
    <definedName name="BExXTP3GYO6Z9RTKKT10XA0UTV3T" localSheetId="13" hidden="1">#REF!</definedName>
    <definedName name="BExXTP3GYO6Z9RTKKT10XA0UTV3T" localSheetId="14" hidden="1">#REF!</definedName>
    <definedName name="BExXTP3GYO6Z9RTKKT10XA0UTV3T" localSheetId="15" hidden="1">#REF!</definedName>
    <definedName name="BExXTP3GYO6Z9RTKKT10XA0UTV3T" hidden="1">#REF!</definedName>
    <definedName name="BExXTRN4AFX9QW6YC4HNGBBD5R08" localSheetId="20" hidden="1">#REF!</definedName>
    <definedName name="BExXTRN4AFX9QW6YC4HNGBBD5R08" localSheetId="18" hidden="1">#REF!</definedName>
    <definedName name="BExXTRN4AFX9QW6YC4HNGBBD5R08" localSheetId="13" hidden="1">#REF!</definedName>
    <definedName name="BExXTRN4AFX9QW6YC4HNGBBD5R08" localSheetId="14" hidden="1">#REF!</definedName>
    <definedName name="BExXTRN4AFX9QW6YC4HNGBBD5R08" localSheetId="15" hidden="1">#REF!</definedName>
    <definedName name="BExXTRN4AFX9QW6YC4HNGBBD5R08" hidden="1">#REF!</definedName>
    <definedName name="BExXTV8M7YIG5C64O046DN613ZRO" localSheetId="20" hidden="1">#REF!</definedName>
    <definedName name="BExXTV8M7YIG5C64O046DN613ZRO" localSheetId="18" hidden="1">#REF!</definedName>
    <definedName name="BExXTV8M7YIG5C64O046DN613ZRO" localSheetId="13" hidden="1">#REF!</definedName>
    <definedName name="BExXTV8M7YIG5C64O046DN613ZRO" localSheetId="14" hidden="1">#REF!</definedName>
    <definedName name="BExXTV8M7YIG5C64O046DN613ZRO" localSheetId="15" hidden="1">#REF!</definedName>
    <definedName name="BExXTV8M7YIG5C64O046DN613ZRO" hidden="1">#REF!</definedName>
    <definedName name="BExXTVDXQ7ZX3THNLFJXFAONW0AI" localSheetId="20" hidden="1">#REF!</definedName>
    <definedName name="BExXTVDXQ7ZX3THNLFJXFAONW0AI" localSheetId="18" hidden="1">#REF!</definedName>
    <definedName name="BExXTVDXQ7ZX3THNLFJXFAONW0AI" localSheetId="13" hidden="1">#REF!</definedName>
    <definedName name="BExXTVDXQ7ZX3THNLFJXFAONW0AI" localSheetId="14" hidden="1">#REF!</definedName>
    <definedName name="BExXTVDXQ7ZX3THNLFJXFAONW0AI" localSheetId="15" hidden="1">#REF!</definedName>
    <definedName name="BExXTVDXQ7ZX3THNLFJXFAONW0AI" hidden="1">#REF!</definedName>
    <definedName name="BExXTZKZ4CG92ZQLIRKEXXH9BFIR" localSheetId="20" hidden="1">#REF!</definedName>
    <definedName name="BExXTZKZ4CG92ZQLIRKEXXH9BFIR" localSheetId="18" hidden="1">#REF!</definedName>
    <definedName name="BExXTZKZ4CG92ZQLIRKEXXH9BFIR" localSheetId="13" hidden="1">#REF!</definedName>
    <definedName name="BExXTZKZ4CG92ZQLIRKEXXH9BFIR" localSheetId="14" hidden="1">#REF!</definedName>
    <definedName name="BExXTZKZ4CG92ZQLIRKEXXH9BFIR" localSheetId="15" hidden="1">#REF!</definedName>
    <definedName name="BExXTZKZ4CG92ZQLIRKEXXH9BFIR" hidden="1">#REF!</definedName>
    <definedName name="BExXU4J2BM2964GD5UZHM752Q4NS" localSheetId="20" hidden="1">#REF!</definedName>
    <definedName name="BExXU4J2BM2964GD5UZHM752Q4NS" localSheetId="18" hidden="1">#REF!</definedName>
    <definedName name="BExXU4J2BM2964GD5UZHM752Q4NS" localSheetId="13" hidden="1">#REF!</definedName>
    <definedName name="BExXU4J2BM2964GD5UZHM752Q4NS" localSheetId="14" hidden="1">#REF!</definedName>
    <definedName name="BExXU4J2BM2964GD5UZHM752Q4NS" localSheetId="15" hidden="1">#REF!</definedName>
    <definedName name="BExXU4J2BM2964GD5UZHM752Q4NS" hidden="1">#REF!</definedName>
    <definedName name="BExXU6XDTT7RM93KILIDEYPA9XKF" localSheetId="20" hidden="1">#REF!</definedName>
    <definedName name="BExXU6XDTT7RM93KILIDEYPA9XKF" localSheetId="18" hidden="1">#REF!</definedName>
    <definedName name="BExXU6XDTT7RM93KILIDEYPA9XKF" localSheetId="13" hidden="1">#REF!</definedName>
    <definedName name="BExXU6XDTT7RM93KILIDEYPA9XKF" localSheetId="14" hidden="1">#REF!</definedName>
    <definedName name="BExXU6XDTT7RM93KILIDEYPA9XKF" localSheetId="15" hidden="1">#REF!</definedName>
    <definedName name="BExXU6XDTT7RM93KILIDEYPA9XKF" hidden="1">#REF!</definedName>
    <definedName name="BExXU8VLZA7WLPZ3RAQZGNERUD26" localSheetId="20" hidden="1">#REF!</definedName>
    <definedName name="BExXU8VLZA7WLPZ3RAQZGNERUD26" localSheetId="18" hidden="1">#REF!</definedName>
    <definedName name="BExXU8VLZA7WLPZ3RAQZGNERUD26" localSheetId="13" hidden="1">#REF!</definedName>
    <definedName name="BExXU8VLZA7WLPZ3RAQZGNERUD26" localSheetId="14" hidden="1">#REF!</definedName>
    <definedName name="BExXU8VLZA7WLPZ3RAQZGNERUD26" localSheetId="15" hidden="1">#REF!</definedName>
    <definedName name="BExXU8VLZA7WLPZ3RAQZGNERUD26" hidden="1">#REF!</definedName>
    <definedName name="BExXUB9RSLSCNN5ETLXY72DAPZZM" localSheetId="20" hidden="1">#REF!</definedName>
    <definedName name="BExXUB9RSLSCNN5ETLXY72DAPZZM" localSheetId="18" hidden="1">#REF!</definedName>
    <definedName name="BExXUB9RSLSCNN5ETLXY72DAPZZM" localSheetId="13" hidden="1">#REF!</definedName>
    <definedName name="BExXUB9RSLSCNN5ETLXY72DAPZZM" localSheetId="14" hidden="1">#REF!</definedName>
    <definedName name="BExXUB9RSLSCNN5ETLXY72DAPZZM" localSheetId="15" hidden="1">#REF!</definedName>
    <definedName name="BExXUB9RSLSCNN5ETLXY72DAPZZM" hidden="1">#REF!</definedName>
    <definedName name="BExXUFRM82XQIN2T8KGLDQL1IBQW" localSheetId="20" hidden="1">#REF!</definedName>
    <definedName name="BExXUFRM82XQIN2T8KGLDQL1IBQW" localSheetId="18" hidden="1">#REF!</definedName>
    <definedName name="BExXUFRM82XQIN2T8KGLDQL1IBQW" localSheetId="13" hidden="1">#REF!</definedName>
    <definedName name="BExXUFRM82XQIN2T8KGLDQL1IBQW" localSheetId="14" hidden="1">#REF!</definedName>
    <definedName name="BExXUFRM82XQIN2T8KGLDQL1IBQW" localSheetId="15" hidden="1">#REF!</definedName>
    <definedName name="BExXUFRM82XQIN2T8KGLDQL1IBQW" hidden="1">#REF!</definedName>
    <definedName name="BExXUQEQBF6FI240ZGIF9YXZSRAU" localSheetId="20" hidden="1">#REF!</definedName>
    <definedName name="BExXUQEQBF6FI240ZGIF9YXZSRAU" localSheetId="18" hidden="1">#REF!</definedName>
    <definedName name="BExXUQEQBF6FI240ZGIF9YXZSRAU" localSheetId="13" hidden="1">#REF!</definedName>
    <definedName name="BExXUQEQBF6FI240ZGIF9YXZSRAU" localSheetId="14" hidden="1">#REF!</definedName>
    <definedName name="BExXUQEQBF6FI240ZGIF9YXZSRAU" localSheetId="15" hidden="1">#REF!</definedName>
    <definedName name="BExXUQEQBF6FI240ZGIF9YXZSRAU" hidden="1">#REF!</definedName>
    <definedName name="BExXUX02UQ8LJPBZ4YBORILFR0W0" localSheetId="20" hidden="1">#REF!</definedName>
    <definedName name="BExXUX02UQ8LJPBZ4YBORILFR0W0" localSheetId="18" hidden="1">#REF!</definedName>
    <definedName name="BExXUX02UQ8LJPBZ4YBORILFR0W0" localSheetId="13" hidden="1">#REF!</definedName>
    <definedName name="BExXUX02UQ8LJPBZ4YBORILFR0W0" localSheetId="14" hidden="1">#REF!</definedName>
    <definedName name="BExXUX02UQ8LJPBZ4YBORILFR0W0" localSheetId="15" hidden="1">#REF!</definedName>
    <definedName name="BExXUX02UQ8LJPBZ4YBORILFR0W0" hidden="1">#REF!</definedName>
    <definedName name="BExXUYND6EJO7CJ5KRICV4O1JNWK" localSheetId="20" hidden="1">#REF!</definedName>
    <definedName name="BExXUYND6EJO7CJ5KRICV4O1JNWK" localSheetId="18" hidden="1">#REF!</definedName>
    <definedName name="BExXUYND6EJO7CJ5KRICV4O1JNWK" localSheetId="13" hidden="1">#REF!</definedName>
    <definedName name="BExXUYND6EJO7CJ5KRICV4O1JNWK" localSheetId="14" hidden="1">#REF!</definedName>
    <definedName name="BExXUYND6EJO7CJ5KRICV4O1JNWK" localSheetId="15" hidden="1">#REF!</definedName>
    <definedName name="BExXUYND6EJO7CJ5KRICV4O1JNWK" hidden="1">#REF!</definedName>
    <definedName name="BExXV6FWG4H3S2QEUJZYIXILNGJ7" localSheetId="20" hidden="1">#REF!</definedName>
    <definedName name="BExXV6FWG4H3S2QEUJZYIXILNGJ7" localSheetId="18" hidden="1">#REF!</definedName>
    <definedName name="BExXV6FWG4H3S2QEUJZYIXILNGJ7" localSheetId="13" hidden="1">#REF!</definedName>
    <definedName name="BExXV6FWG4H3S2QEUJZYIXILNGJ7" localSheetId="14" hidden="1">#REF!</definedName>
    <definedName name="BExXV6FWG4H3S2QEUJZYIXILNGJ7" localSheetId="15" hidden="1">#REF!</definedName>
    <definedName name="BExXV6FWG4H3S2QEUJZYIXILNGJ7" hidden="1">#REF!</definedName>
    <definedName name="BExXVK87BMMO6LHKV0CFDNIQVIBS" localSheetId="20" hidden="1">#REF!</definedName>
    <definedName name="BExXVK87BMMO6LHKV0CFDNIQVIBS" localSheetId="18" hidden="1">#REF!</definedName>
    <definedName name="BExXVK87BMMO6LHKV0CFDNIQVIBS" localSheetId="13" hidden="1">#REF!</definedName>
    <definedName name="BExXVK87BMMO6LHKV0CFDNIQVIBS" localSheetId="14" hidden="1">#REF!</definedName>
    <definedName name="BExXVK87BMMO6LHKV0CFDNIQVIBS" localSheetId="15" hidden="1">#REF!</definedName>
    <definedName name="BExXVK87BMMO6LHKV0CFDNIQVIBS" hidden="1">#REF!</definedName>
    <definedName name="BExXVKZ9WXPGL6IVY6T61IDD771I" localSheetId="20" hidden="1">#REF!</definedName>
    <definedName name="BExXVKZ9WXPGL6IVY6T61IDD771I" localSheetId="18" hidden="1">#REF!</definedName>
    <definedName name="BExXVKZ9WXPGL6IVY6T61IDD771I" localSheetId="13" hidden="1">#REF!</definedName>
    <definedName name="BExXVKZ9WXPGL6IVY6T61IDD771I" localSheetId="14" hidden="1">#REF!</definedName>
    <definedName name="BExXVKZ9WXPGL6IVY6T61IDD771I" localSheetId="15" hidden="1">#REF!</definedName>
    <definedName name="BExXVKZ9WXPGL6IVY6T61IDD771I" hidden="1">#REF!</definedName>
    <definedName name="BExXVLA319WCSEOVHB05KDUSU054" localSheetId="20" hidden="1">#REF!</definedName>
    <definedName name="BExXVLA319WCSEOVHB05KDUSU054" localSheetId="18" hidden="1">#REF!</definedName>
    <definedName name="BExXVLA319WCSEOVHB05KDUSU054" localSheetId="13" hidden="1">#REF!</definedName>
    <definedName name="BExXVLA319WCSEOVHB05KDUSU054" localSheetId="14" hidden="1">#REF!</definedName>
    <definedName name="BExXVLA319WCSEOVHB05KDUSU054" localSheetId="15" hidden="1">#REF!</definedName>
    <definedName name="BExXVLA319WCSEOVHB05KDUSU054" hidden="1">#REF!</definedName>
    <definedName name="BExXVTTG5YRCSTI0UL141BKR36SU" localSheetId="20" hidden="1">#REF!</definedName>
    <definedName name="BExXVTTG5YRCSTI0UL141BKR36SU" localSheetId="18" hidden="1">#REF!</definedName>
    <definedName name="BExXVTTG5YRCSTI0UL141BKR36SU" localSheetId="13" hidden="1">#REF!</definedName>
    <definedName name="BExXVTTG5YRCSTI0UL141BKR36SU" localSheetId="14" hidden="1">#REF!</definedName>
    <definedName name="BExXVTTG5YRCSTI0UL141BKR36SU" localSheetId="15" hidden="1">#REF!</definedName>
    <definedName name="BExXVTTG5YRCSTI0UL141BKR36SU" hidden="1">#REF!</definedName>
    <definedName name="BExXVYWX74VKI8BDDSX9U85460MB" localSheetId="20" hidden="1">#REF!</definedName>
    <definedName name="BExXVYWX74VKI8BDDSX9U85460MB" localSheetId="18" hidden="1">#REF!</definedName>
    <definedName name="BExXVYWX74VKI8BDDSX9U85460MB" localSheetId="13" hidden="1">#REF!</definedName>
    <definedName name="BExXVYWX74VKI8BDDSX9U85460MB" localSheetId="14" hidden="1">#REF!</definedName>
    <definedName name="BExXVYWX74VKI8BDDSX9U85460MB" localSheetId="15" hidden="1">#REF!</definedName>
    <definedName name="BExXVYWX74VKI8BDDSX9U85460MB" hidden="1">#REF!</definedName>
    <definedName name="BExXW27MMXHXUXX78SDTBE1JYTHT" localSheetId="20" hidden="1">#REF!</definedName>
    <definedName name="BExXW27MMXHXUXX78SDTBE1JYTHT" localSheetId="18" hidden="1">#REF!</definedName>
    <definedName name="BExXW27MMXHXUXX78SDTBE1JYTHT" localSheetId="13" hidden="1">#REF!</definedName>
    <definedName name="BExXW27MMXHXUXX78SDTBE1JYTHT" localSheetId="14" hidden="1">#REF!</definedName>
    <definedName name="BExXW27MMXHXUXX78SDTBE1JYTHT" localSheetId="15" hidden="1">#REF!</definedName>
    <definedName name="BExXW27MMXHXUXX78SDTBE1JYTHT" hidden="1">#REF!</definedName>
    <definedName name="BExXW2YIM2MYBSHRIX0RP9D4PRMN" localSheetId="20" hidden="1">#REF!</definedName>
    <definedName name="BExXW2YIM2MYBSHRIX0RP9D4PRMN" localSheetId="18" hidden="1">#REF!</definedName>
    <definedName name="BExXW2YIM2MYBSHRIX0RP9D4PRMN" localSheetId="13" hidden="1">#REF!</definedName>
    <definedName name="BExXW2YIM2MYBSHRIX0RP9D4PRMN" localSheetId="14" hidden="1">#REF!</definedName>
    <definedName name="BExXW2YIM2MYBSHRIX0RP9D4PRMN" localSheetId="15" hidden="1">#REF!</definedName>
    <definedName name="BExXW2YIM2MYBSHRIX0RP9D4PRMN" hidden="1">#REF!</definedName>
    <definedName name="BExXWBNE4KTFSXKVSRF6WX039WPB" localSheetId="20" hidden="1">#REF!</definedName>
    <definedName name="BExXWBNE4KTFSXKVSRF6WX039WPB" localSheetId="18" hidden="1">#REF!</definedName>
    <definedName name="BExXWBNE4KTFSXKVSRF6WX039WPB" localSheetId="13" hidden="1">#REF!</definedName>
    <definedName name="BExXWBNE4KTFSXKVSRF6WX039WPB" localSheetId="14" hidden="1">#REF!</definedName>
    <definedName name="BExXWBNE4KTFSXKVSRF6WX039WPB" localSheetId="15" hidden="1">#REF!</definedName>
    <definedName name="BExXWBNE4KTFSXKVSRF6WX039WPB" hidden="1">#REF!</definedName>
    <definedName name="BExXWFP5AYE7EHYTJWBZSQ8PQ0YX" localSheetId="20" hidden="1">#REF!</definedName>
    <definedName name="BExXWFP5AYE7EHYTJWBZSQ8PQ0YX" localSheetId="18" hidden="1">#REF!</definedName>
    <definedName name="BExXWFP5AYE7EHYTJWBZSQ8PQ0YX" localSheetId="13" hidden="1">#REF!</definedName>
    <definedName name="BExXWFP5AYE7EHYTJWBZSQ8PQ0YX" localSheetId="14" hidden="1">#REF!</definedName>
    <definedName name="BExXWFP5AYE7EHYTJWBZSQ8PQ0YX" localSheetId="15" hidden="1">#REF!</definedName>
    <definedName name="BExXWFP5AYE7EHYTJWBZSQ8PQ0YX" hidden="1">#REF!</definedName>
    <definedName name="BExXWIUCR0LXM58OVKZT2APLVTIA" localSheetId="20" hidden="1">#REF!</definedName>
    <definedName name="BExXWIUCR0LXM58OVKZT2APLVTIA" localSheetId="18" hidden="1">#REF!</definedName>
    <definedName name="BExXWIUCR0LXM58OVKZT2APLVTIA" localSheetId="13" hidden="1">#REF!</definedName>
    <definedName name="BExXWIUCR0LXM58OVKZT2APLVTIA" localSheetId="14" hidden="1">#REF!</definedName>
    <definedName name="BExXWIUCR0LXM58OVKZT2APLVTIA" localSheetId="15" hidden="1">#REF!</definedName>
    <definedName name="BExXWIUCR0LXM58OVKZT2APLVTIA" hidden="1">#REF!</definedName>
    <definedName name="BExXWTXJEA32DLC6QKN10QB955JT" localSheetId="20" hidden="1">#REF!</definedName>
    <definedName name="BExXWTXJEA32DLC6QKN10QB955JT" localSheetId="18" hidden="1">#REF!</definedName>
    <definedName name="BExXWTXJEA32DLC6QKN10QB955JT" localSheetId="13" hidden="1">#REF!</definedName>
    <definedName name="BExXWTXJEA32DLC6QKN10QB955JT" localSheetId="14" hidden="1">#REF!</definedName>
    <definedName name="BExXWTXJEA32DLC6QKN10QB955JT" localSheetId="15" hidden="1">#REF!</definedName>
    <definedName name="BExXWTXJEA32DLC6QKN10QB955JT" hidden="1">#REF!</definedName>
    <definedName name="BExXWVFIBQT8OY1O41FRFPFGXQHK" localSheetId="20" hidden="1">#REF!</definedName>
    <definedName name="BExXWVFIBQT8OY1O41FRFPFGXQHK" localSheetId="18" hidden="1">#REF!</definedName>
    <definedName name="BExXWVFIBQT8OY1O41FRFPFGXQHK" localSheetId="13" hidden="1">#REF!</definedName>
    <definedName name="BExXWVFIBQT8OY1O41FRFPFGXQHK" localSheetId="14" hidden="1">#REF!</definedName>
    <definedName name="BExXWVFIBQT8OY1O41FRFPFGXQHK" localSheetId="15" hidden="1">#REF!</definedName>
    <definedName name="BExXWVFIBQT8OY1O41FRFPFGXQHK" hidden="1">#REF!</definedName>
    <definedName name="BExXWWXHBZHA9J3N8K47F84X0M0L" localSheetId="20" hidden="1">#REF!</definedName>
    <definedName name="BExXWWXHBZHA9J3N8K47F84X0M0L" localSheetId="18" hidden="1">#REF!</definedName>
    <definedName name="BExXWWXHBZHA9J3N8K47F84X0M0L" localSheetId="13" hidden="1">#REF!</definedName>
    <definedName name="BExXWWXHBZHA9J3N8K47F84X0M0L" localSheetId="14" hidden="1">#REF!</definedName>
    <definedName name="BExXWWXHBZHA9J3N8K47F84X0M0L" localSheetId="15" hidden="1">#REF!</definedName>
    <definedName name="BExXWWXHBZHA9J3N8K47F84X0M0L" hidden="1">#REF!</definedName>
    <definedName name="BExXXBM521DL8R4ZX7NZ3DBCUOR5" localSheetId="20" hidden="1">#REF!</definedName>
    <definedName name="BExXXBM521DL8R4ZX7NZ3DBCUOR5" localSheetId="18" hidden="1">#REF!</definedName>
    <definedName name="BExXXBM521DL8R4ZX7NZ3DBCUOR5" localSheetId="13" hidden="1">#REF!</definedName>
    <definedName name="BExXXBM521DL8R4ZX7NZ3DBCUOR5" localSheetId="14" hidden="1">#REF!</definedName>
    <definedName name="BExXXBM521DL8R4ZX7NZ3DBCUOR5" localSheetId="15" hidden="1">#REF!</definedName>
    <definedName name="BExXXBM521DL8R4ZX7NZ3DBCUOR5" hidden="1">#REF!</definedName>
    <definedName name="BExXXC7OZI33XZ03NRMEP7VRLQK4" localSheetId="20" hidden="1">#REF!</definedName>
    <definedName name="BExXXC7OZI33XZ03NRMEP7VRLQK4" localSheetId="18" hidden="1">#REF!</definedName>
    <definedName name="BExXXC7OZI33XZ03NRMEP7VRLQK4" localSheetId="13" hidden="1">#REF!</definedName>
    <definedName name="BExXXC7OZI33XZ03NRMEP7VRLQK4" localSheetId="14" hidden="1">#REF!</definedName>
    <definedName name="BExXXC7OZI33XZ03NRMEP7VRLQK4" localSheetId="15" hidden="1">#REF!</definedName>
    <definedName name="BExXXC7OZI33XZ03NRMEP7VRLQK4" hidden="1">#REF!</definedName>
    <definedName name="BExXXH5N3NKBQ7BCJPJTBF8CYM2Q" localSheetId="20" hidden="1">#REF!</definedName>
    <definedName name="BExXXH5N3NKBQ7BCJPJTBF8CYM2Q" localSheetId="18" hidden="1">#REF!</definedName>
    <definedName name="BExXXH5N3NKBQ7BCJPJTBF8CYM2Q" localSheetId="13" hidden="1">#REF!</definedName>
    <definedName name="BExXXH5N3NKBQ7BCJPJTBF8CYM2Q" localSheetId="14" hidden="1">#REF!</definedName>
    <definedName name="BExXXH5N3NKBQ7BCJPJTBF8CYM2Q" localSheetId="15" hidden="1">#REF!</definedName>
    <definedName name="BExXXH5N3NKBQ7BCJPJTBF8CYM2Q" hidden="1">#REF!</definedName>
    <definedName name="BExXXI7HHXLBLUEW7EQ73TALJF48" localSheetId="20" hidden="1">#REF!</definedName>
    <definedName name="BExXXI7HHXLBLUEW7EQ73TALJF48" localSheetId="18" hidden="1">#REF!</definedName>
    <definedName name="BExXXI7HHXLBLUEW7EQ73TALJF48" localSheetId="13" hidden="1">#REF!</definedName>
    <definedName name="BExXXI7HHXLBLUEW7EQ73TALJF48" localSheetId="14" hidden="1">#REF!</definedName>
    <definedName name="BExXXI7HHXLBLUEW7EQ73TALJF48" localSheetId="15" hidden="1">#REF!</definedName>
    <definedName name="BExXXI7HHXLBLUEW7EQ73TALJF48" hidden="1">#REF!</definedName>
    <definedName name="BExXXKWLM4D541BH6O8GOJMHFHMW" localSheetId="20" hidden="1">#REF!</definedName>
    <definedName name="BExXXKWLM4D541BH6O8GOJMHFHMW" localSheetId="18" hidden="1">#REF!</definedName>
    <definedName name="BExXXKWLM4D541BH6O8GOJMHFHMW" localSheetId="13" hidden="1">#REF!</definedName>
    <definedName name="BExXXKWLM4D541BH6O8GOJMHFHMW" localSheetId="14" hidden="1">#REF!</definedName>
    <definedName name="BExXXKWLM4D541BH6O8GOJMHFHMW" localSheetId="15" hidden="1">#REF!</definedName>
    <definedName name="BExXXKWLM4D541BH6O8GOJMHFHMW" hidden="1">#REF!</definedName>
    <definedName name="BExXXNR17I6P4FQZPQF2ZXDFYB6C" localSheetId="20" hidden="1">#REF!</definedName>
    <definedName name="BExXXNR17I6P4FQZPQF2ZXDFYB6C" localSheetId="18" hidden="1">#REF!</definedName>
    <definedName name="BExXXNR17I6P4FQZPQF2ZXDFYB6C" localSheetId="13" hidden="1">#REF!</definedName>
    <definedName name="BExXXNR17I6P4FQZPQF2ZXDFYB6C" localSheetId="14" hidden="1">#REF!</definedName>
    <definedName name="BExXXNR17I6P4FQZPQF2ZXDFYB6C" localSheetId="15" hidden="1">#REF!</definedName>
    <definedName name="BExXXNR17I6P4FQZPQF2ZXDFYB6C" hidden="1">#REF!</definedName>
    <definedName name="BExXXPPA1Q87XPI97X0OXCPBPDON" localSheetId="20" hidden="1">#REF!</definedName>
    <definedName name="BExXXPPA1Q87XPI97X0OXCPBPDON" localSheetId="18" hidden="1">#REF!</definedName>
    <definedName name="BExXXPPA1Q87XPI97X0OXCPBPDON" localSheetId="13" hidden="1">#REF!</definedName>
    <definedName name="BExXXPPA1Q87XPI97X0OXCPBPDON" localSheetId="14" hidden="1">#REF!</definedName>
    <definedName name="BExXXPPA1Q87XPI97X0OXCPBPDON" localSheetId="15" hidden="1">#REF!</definedName>
    <definedName name="BExXXPPA1Q87XPI97X0OXCPBPDON" hidden="1">#REF!</definedName>
    <definedName name="BExXXVUDA98IZTQ6MANKU4MTTDVR" localSheetId="20" hidden="1">#REF!</definedName>
    <definedName name="BExXXVUDA98IZTQ6MANKU4MTTDVR" localSheetId="18" hidden="1">#REF!</definedName>
    <definedName name="BExXXVUDA98IZTQ6MANKU4MTTDVR" localSheetId="13" hidden="1">#REF!</definedName>
    <definedName name="BExXXVUDA98IZTQ6MANKU4MTTDVR" localSheetId="14" hidden="1">#REF!</definedName>
    <definedName name="BExXXVUDA98IZTQ6MANKU4MTTDVR" localSheetId="15" hidden="1">#REF!</definedName>
    <definedName name="BExXXVUDA98IZTQ6MANKU4MTTDVR" hidden="1">#REF!</definedName>
    <definedName name="BExXXZQNZY6IZI45DJXJK0MQZWA7" localSheetId="20" hidden="1">#REF!</definedName>
    <definedName name="BExXXZQNZY6IZI45DJXJK0MQZWA7" localSheetId="18" hidden="1">#REF!</definedName>
    <definedName name="BExXXZQNZY6IZI45DJXJK0MQZWA7" localSheetId="13" hidden="1">#REF!</definedName>
    <definedName name="BExXXZQNZY6IZI45DJXJK0MQZWA7" localSheetId="14" hidden="1">#REF!</definedName>
    <definedName name="BExXXZQNZY6IZI45DJXJK0MQZWA7" localSheetId="15" hidden="1">#REF!</definedName>
    <definedName name="BExXXZQNZY6IZI45DJXJK0MQZWA7" hidden="1">#REF!</definedName>
    <definedName name="BExXY5QFG6QP94SFT3935OBM8Y4K" localSheetId="20" hidden="1">#REF!</definedName>
    <definedName name="BExXY5QFG6QP94SFT3935OBM8Y4K" localSheetId="18" hidden="1">#REF!</definedName>
    <definedName name="BExXY5QFG6QP94SFT3935OBM8Y4K" localSheetId="13" hidden="1">#REF!</definedName>
    <definedName name="BExXY5QFG6QP94SFT3935OBM8Y4K" localSheetId="14" hidden="1">#REF!</definedName>
    <definedName name="BExXY5QFG6QP94SFT3935OBM8Y4K" localSheetId="15" hidden="1">#REF!</definedName>
    <definedName name="BExXY5QFG6QP94SFT3935OBM8Y4K" hidden="1">#REF!</definedName>
    <definedName name="BExXY7TYEBFXRYUYIFHTN65RJ8EW" localSheetId="20" hidden="1">#REF!</definedName>
    <definedName name="BExXY7TYEBFXRYUYIFHTN65RJ8EW" localSheetId="18" hidden="1">#REF!</definedName>
    <definedName name="BExXY7TYEBFXRYUYIFHTN65RJ8EW" localSheetId="13" hidden="1">#REF!</definedName>
    <definedName name="BExXY7TYEBFXRYUYIFHTN65RJ8EW" localSheetId="14" hidden="1">#REF!</definedName>
    <definedName name="BExXY7TYEBFXRYUYIFHTN65RJ8EW" localSheetId="15" hidden="1">#REF!</definedName>
    <definedName name="BExXY7TYEBFXRYUYIFHTN65RJ8EW" hidden="1">#REF!</definedName>
    <definedName name="BExXYLBHANUXC5FCTDDTGOVD3GQS" localSheetId="20" hidden="1">#REF!</definedName>
    <definedName name="BExXYLBHANUXC5FCTDDTGOVD3GQS" localSheetId="18" hidden="1">#REF!</definedName>
    <definedName name="BExXYLBHANUXC5FCTDDTGOVD3GQS" localSheetId="13" hidden="1">#REF!</definedName>
    <definedName name="BExXYLBHANUXC5FCTDDTGOVD3GQS" localSheetId="14" hidden="1">#REF!</definedName>
    <definedName name="BExXYLBHANUXC5FCTDDTGOVD3GQS" localSheetId="15" hidden="1">#REF!</definedName>
    <definedName name="BExXYLBHANUXC5FCTDDTGOVD3GQS" hidden="1">#REF!</definedName>
    <definedName name="BExXYMNYAYH3WA2ZCFAYKZID9ZCI" localSheetId="20" hidden="1">#REF!</definedName>
    <definedName name="BExXYMNYAYH3WA2ZCFAYKZID9ZCI" localSheetId="18" hidden="1">#REF!</definedName>
    <definedName name="BExXYMNYAYH3WA2ZCFAYKZID9ZCI" localSheetId="13" hidden="1">#REF!</definedName>
    <definedName name="BExXYMNYAYH3WA2ZCFAYKZID9ZCI" localSheetId="14" hidden="1">#REF!</definedName>
    <definedName name="BExXYMNYAYH3WA2ZCFAYKZID9ZCI" localSheetId="15" hidden="1">#REF!</definedName>
    <definedName name="BExXYMNYAYH3WA2ZCFAYKZID9ZCI" hidden="1">#REF!</definedName>
    <definedName name="BExXYYT12SVN2VDMLVNV4P3ISD8T" localSheetId="20" hidden="1">#REF!</definedName>
    <definedName name="BExXYYT12SVN2VDMLVNV4P3ISD8T" localSheetId="18" hidden="1">#REF!</definedName>
    <definedName name="BExXYYT12SVN2VDMLVNV4P3ISD8T" localSheetId="13" hidden="1">#REF!</definedName>
    <definedName name="BExXYYT12SVN2VDMLVNV4P3ISD8T" localSheetId="14" hidden="1">#REF!</definedName>
    <definedName name="BExXYYT12SVN2VDMLVNV4P3ISD8T" localSheetId="15" hidden="1">#REF!</definedName>
    <definedName name="BExXYYT12SVN2VDMLVNV4P3ISD8T" hidden="1">#REF!</definedName>
    <definedName name="BExXYZ3SPSRCWM4YHTPZDCOLZPHR" localSheetId="20" hidden="1">#REF!</definedName>
    <definedName name="BExXYZ3SPSRCWM4YHTPZDCOLZPHR" localSheetId="18" hidden="1">#REF!</definedName>
    <definedName name="BExXYZ3SPSRCWM4YHTPZDCOLZPHR" localSheetId="13" hidden="1">#REF!</definedName>
    <definedName name="BExXYZ3SPSRCWM4YHTPZDCOLZPHR" localSheetId="14" hidden="1">#REF!</definedName>
    <definedName name="BExXYZ3SPSRCWM4YHTPZDCOLZPHR" localSheetId="15" hidden="1">#REF!</definedName>
    <definedName name="BExXYZ3SPSRCWM4YHTPZDCOLZPHR" hidden="1">#REF!</definedName>
    <definedName name="BExXZFVV4YB42AZ3H1I40YG3JAPU" localSheetId="20" hidden="1">#REF!</definedName>
    <definedName name="BExXZFVV4YB42AZ3H1I40YG3JAPU" localSheetId="18" hidden="1">#REF!</definedName>
    <definedName name="BExXZFVV4YB42AZ3H1I40YG3JAPU" localSheetId="13" hidden="1">#REF!</definedName>
    <definedName name="BExXZFVV4YB42AZ3H1I40YG3JAPU" localSheetId="14" hidden="1">#REF!</definedName>
    <definedName name="BExXZFVV4YB42AZ3H1I40YG3JAPU" localSheetId="15" hidden="1">#REF!</definedName>
    <definedName name="BExXZFVV4YB42AZ3H1I40YG3JAPU" hidden="1">#REF!</definedName>
    <definedName name="BExXZG1CQE1M9TDJ99253H6JVGIH" localSheetId="20" hidden="1">#REF!</definedName>
    <definedName name="BExXZG1CQE1M9TDJ99253H6JVGIH" localSheetId="18" hidden="1">#REF!</definedName>
    <definedName name="BExXZG1CQE1M9TDJ99253H6JVGIH" localSheetId="13" hidden="1">#REF!</definedName>
    <definedName name="BExXZG1CQE1M9TDJ99253H6JVGIH" localSheetId="14" hidden="1">#REF!</definedName>
    <definedName name="BExXZG1CQE1M9TDJ99253H6JVGIH" localSheetId="15" hidden="1">#REF!</definedName>
    <definedName name="BExXZG1CQE1M9TDJ99253H6JVGIH" hidden="1">#REF!</definedName>
    <definedName name="BExXZHJ9T2JELF12CHHGD54J1B0C" localSheetId="20" hidden="1">#REF!</definedName>
    <definedName name="BExXZHJ9T2JELF12CHHGD54J1B0C" localSheetId="18" hidden="1">#REF!</definedName>
    <definedName name="BExXZHJ9T2JELF12CHHGD54J1B0C" localSheetId="13" hidden="1">#REF!</definedName>
    <definedName name="BExXZHJ9T2JELF12CHHGD54J1B0C" localSheetId="14" hidden="1">#REF!</definedName>
    <definedName name="BExXZHJ9T2JELF12CHHGD54J1B0C" localSheetId="15" hidden="1">#REF!</definedName>
    <definedName name="BExXZHJ9T2JELF12CHHGD54J1B0C" hidden="1">#REF!</definedName>
    <definedName name="BExXZNJ2X1TK2LRK5ZY3MX49H5T7" localSheetId="20" hidden="1">#REF!</definedName>
    <definedName name="BExXZNJ2X1TK2LRK5ZY3MX49H5T7" localSheetId="18" hidden="1">#REF!</definedName>
    <definedName name="BExXZNJ2X1TK2LRK5ZY3MX49H5T7" localSheetId="13" hidden="1">#REF!</definedName>
    <definedName name="BExXZNJ2X1TK2LRK5ZY3MX49H5T7" localSheetId="14" hidden="1">#REF!</definedName>
    <definedName name="BExXZNJ2X1TK2LRK5ZY3MX49H5T7" localSheetId="15" hidden="1">#REF!</definedName>
    <definedName name="BExXZNJ2X1TK2LRK5ZY3MX49H5T7" hidden="1">#REF!</definedName>
    <definedName name="BExXZOVPCEP495TQSON6PSRQ8XCY" localSheetId="20" hidden="1">#REF!</definedName>
    <definedName name="BExXZOVPCEP495TQSON6PSRQ8XCY" localSheetId="18" hidden="1">#REF!</definedName>
    <definedName name="BExXZOVPCEP495TQSON6PSRQ8XCY" localSheetId="13" hidden="1">#REF!</definedName>
    <definedName name="BExXZOVPCEP495TQSON6PSRQ8XCY" localSheetId="14" hidden="1">#REF!</definedName>
    <definedName name="BExXZOVPCEP495TQSON6PSRQ8XCY" localSheetId="15" hidden="1">#REF!</definedName>
    <definedName name="BExXZOVPCEP495TQSON6PSRQ8XCY" hidden="1">#REF!</definedName>
    <definedName name="BExXZXKH7NBARQQAZM69Z57IH1MM" localSheetId="20" hidden="1">#REF!</definedName>
    <definedName name="BExXZXKH7NBARQQAZM69Z57IH1MM" localSheetId="18" hidden="1">#REF!</definedName>
    <definedName name="BExXZXKH7NBARQQAZM69Z57IH1MM" localSheetId="13" hidden="1">#REF!</definedName>
    <definedName name="BExXZXKH7NBARQQAZM69Z57IH1MM" localSheetId="14" hidden="1">#REF!</definedName>
    <definedName name="BExXZXKH7NBARQQAZM69Z57IH1MM" localSheetId="15" hidden="1">#REF!</definedName>
    <definedName name="BExXZXKH7NBARQQAZM69Z57IH1MM" hidden="1">#REF!</definedName>
    <definedName name="BExY07WSDH5QEVM7BJXJK2ZRAI1O" localSheetId="20" hidden="1">#REF!</definedName>
    <definedName name="BExY07WSDH5QEVM7BJXJK2ZRAI1O" localSheetId="18" hidden="1">#REF!</definedName>
    <definedName name="BExY07WSDH5QEVM7BJXJK2ZRAI1O" localSheetId="13" hidden="1">#REF!</definedName>
    <definedName name="BExY07WSDH5QEVM7BJXJK2ZRAI1O" localSheetId="14" hidden="1">#REF!</definedName>
    <definedName name="BExY07WSDH5QEVM7BJXJK2ZRAI1O" localSheetId="15" hidden="1">#REF!</definedName>
    <definedName name="BExY07WSDH5QEVM7BJXJK2ZRAI1O" hidden="1">#REF!</definedName>
    <definedName name="BExY09PJJWYWGWWLX3YT8EVK0YV4" localSheetId="20" hidden="1">#REF!</definedName>
    <definedName name="BExY09PJJWYWGWWLX3YT8EVK0YV4" localSheetId="18" hidden="1">#REF!</definedName>
    <definedName name="BExY09PJJWYWGWWLX3YT8EVK0YV4" localSheetId="13" hidden="1">#REF!</definedName>
    <definedName name="BExY09PJJWYWGWWLX3YT8EVK0YV4" localSheetId="14" hidden="1">#REF!</definedName>
    <definedName name="BExY09PJJWYWGWWLX3YT8EVK0YV4" localSheetId="15" hidden="1">#REF!</definedName>
    <definedName name="BExY09PJJWYWGWWLX3YT8EVK0YV4" hidden="1">#REF!</definedName>
    <definedName name="BExY0C3UBVC4M59JIRXVQ8OWAJC1" localSheetId="20" hidden="1">#REF!</definedName>
    <definedName name="BExY0C3UBVC4M59JIRXVQ8OWAJC1" localSheetId="18" hidden="1">#REF!</definedName>
    <definedName name="BExY0C3UBVC4M59JIRXVQ8OWAJC1" localSheetId="13" hidden="1">#REF!</definedName>
    <definedName name="BExY0C3UBVC4M59JIRXVQ8OWAJC1" localSheetId="14" hidden="1">#REF!</definedName>
    <definedName name="BExY0C3UBVC4M59JIRXVQ8OWAJC1" localSheetId="15" hidden="1">#REF!</definedName>
    <definedName name="BExY0C3UBVC4M59JIRXVQ8OWAJC1" hidden="1">#REF!</definedName>
    <definedName name="BExY0ENH6ZXHW155XIGS0F46T43M" localSheetId="20" hidden="1">#REF!</definedName>
    <definedName name="BExY0ENH6ZXHW155XIGS0F46T43M" localSheetId="18" hidden="1">#REF!</definedName>
    <definedName name="BExY0ENH6ZXHW155XIGS0F46T43M" localSheetId="13" hidden="1">#REF!</definedName>
    <definedName name="BExY0ENH6ZXHW155XIGS0F46T43M" localSheetId="14" hidden="1">#REF!</definedName>
    <definedName name="BExY0ENH6ZXHW155XIGS0F46T43M" localSheetId="15" hidden="1">#REF!</definedName>
    <definedName name="BExY0ENH6ZXHW155XIGS0F46T43M" hidden="1">#REF!</definedName>
    <definedName name="BExY0IEEUB9SRGD9I14IDCPO5GV4" localSheetId="20" hidden="1">#REF!</definedName>
    <definedName name="BExY0IEEUB9SRGD9I14IDCPO5GV4" localSheetId="18" hidden="1">#REF!</definedName>
    <definedName name="BExY0IEEUB9SRGD9I14IDCPO5GV4" localSheetId="13" hidden="1">#REF!</definedName>
    <definedName name="BExY0IEEUB9SRGD9I14IDCPO5GV4" localSheetId="14" hidden="1">#REF!</definedName>
    <definedName name="BExY0IEEUB9SRGD9I14IDCPO5GV4" localSheetId="15" hidden="1">#REF!</definedName>
    <definedName name="BExY0IEEUB9SRGD9I14IDCPO5GV4" hidden="1">#REF!</definedName>
    <definedName name="BExY0LEAAM7MUGBRLXD6KXBOHZ6S" localSheetId="20" hidden="1">#REF!</definedName>
    <definedName name="BExY0LEAAM7MUGBRLXD6KXBOHZ6S" localSheetId="18" hidden="1">#REF!</definedName>
    <definedName name="BExY0LEAAM7MUGBRLXD6KXBOHZ6S" localSheetId="13" hidden="1">#REF!</definedName>
    <definedName name="BExY0LEAAM7MUGBRLXD6KXBOHZ6S" localSheetId="14" hidden="1">#REF!</definedName>
    <definedName name="BExY0LEAAM7MUGBRLXD6KXBOHZ6S" localSheetId="15" hidden="1">#REF!</definedName>
    <definedName name="BExY0LEAAM7MUGBRLXD6KXBOHZ6S" hidden="1">#REF!</definedName>
    <definedName name="BExY0OE8GFHMLLTEAFIOQTOPEVPB" localSheetId="20" hidden="1">#REF!</definedName>
    <definedName name="BExY0OE8GFHMLLTEAFIOQTOPEVPB" localSheetId="18" hidden="1">#REF!</definedName>
    <definedName name="BExY0OE8GFHMLLTEAFIOQTOPEVPB" localSheetId="13" hidden="1">#REF!</definedName>
    <definedName name="BExY0OE8GFHMLLTEAFIOQTOPEVPB" localSheetId="14" hidden="1">#REF!</definedName>
    <definedName name="BExY0OE8GFHMLLTEAFIOQTOPEVPB" localSheetId="15" hidden="1">#REF!</definedName>
    <definedName name="BExY0OE8GFHMLLTEAFIOQTOPEVPB" hidden="1">#REF!</definedName>
    <definedName name="BExY0OJHW85S0VKBA8T4HTYPYBOS" localSheetId="20" hidden="1">#REF!</definedName>
    <definedName name="BExY0OJHW85S0VKBA8T4HTYPYBOS" localSheetId="18" hidden="1">#REF!</definedName>
    <definedName name="BExY0OJHW85S0VKBA8T4HTYPYBOS" localSheetId="13" hidden="1">#REF!</definedName>
    <definedName name="BExY0OJHW85S0VKBA8T4HTYPYBOS" localSheetId="14" hidden="1">#REF!</definedName>
    <definedName name="BExY0OJHW85S0VKBA8T4HTYPYBOS" localSheetId="15" hidden="1">#REF!</definedName>
    <definedName name="BExY0OJHW85S0VKBA8T4HTYPYBOS" hidden="1">#REF!</definedName>
    <definedName name="BExY0T1E034D7XAXNC6F7540LLIE" localSheetId="20" hidden="1">#REF!</definedName>
    <definedName name="BExY0T1E034D7XAXNC6F7540LLIE" localSheetId="18" hidden="1">#REF!</definedName>
    <definedName name="BExY0T1E034D7XAXNC6F7540LLIE" localSheetId="13" hidden="1">#REF!</definedName>
    <definedName name="BExY0T1E034D7XAXNC6F7540LLIE" localSheetId="14" hidden="1">#REF!</definedName>
    <definedName name="BExY0T1E034D7XAXNC6F7540LLIE" localSheetId="15" hidden="1">#REF!</definedName>
    <definedName name="BExY0T1E034D7XAXNC6F7540LLIE" hidden="1">#REF!</definedName>
    <definedName name="BExY0XTZLHN49J2JH94BYTKBJLT3" localSheetId="20" hidden="1">#REF!</definedName>
    <definedName name="BExY0XTZLHN49J2JH94BYTKBJLT3" localSheetId="18" hidden="1">#REF!</definedName>
    <definedName name="BExY0XTZLHN49J2JH94BYTKBJLT3" localSheetId="13" hidden="1">#REF!</definedName>
    <definedName name="BExY0XTZLHN49J2JH94BYTKBJLT3" localSheetId="14" hidden="1">#REF!</definedName>
    <definedName name="BExY0XTZLHN49J2JH94BYTKBJLT3" localSheetId="15" hidden="1">#REF!</definedName>
    <definedName name="BExY0XTZLHN49J2JH94BYTKBJLT3" hidden="1">#REF!</definedName>
    <definedName name="BExY11FH9TXHERUYGG8FE50U7H7J" localSheetId="20" hidden="1">#REF!</definedName>
    <definedName name="BExY11FH9TXHERUYGG8FE50U7H7J" localSheetId="18" hidden="1">#REF!</definedName>
    <definedName name="BExY11FH9TXHERUYGG8FE50U7H7J" localSheetId="13" hidden="1">#REF!</definedName>
    <definedName name="BExY11FH9TXHERUYGG8FE50U7H7J" localSheetId="14" hidden="1">#REF!</definedName>
    <definedName name="BExY11FH9TXHERUYGG8FE50U7H7J" localSheetId="15" hidden="1">#REF!</definedName>
    <definedName name="BExY11FH9TXHERUYGG8FE50U7H7J" hidden="1">#REF!</definedName>
    <definedName name="BExY180UKNW5NIAWD6ZUYTFEH8QS" localSheetId="20" hidden="1">#REF!</definedName>
    <definedName name="BExY180UKNW5NIAWD6ZUYTFEH8QS" localSheetId="18" hidden="1">#REF!</definedName>
    <definedName name="BExY180UKNW5NIAWD6ZUYTFEH8QS" localSheetId="13" hidden="1">#REF!</definedName>
    <definedName name="BExY180UKNW5NIAWD6ZUYTFEH8QS" localSheetId="14" hidden="1">#REF!</definedName>
    <definedName name="BExY180UKNW5NIAWD6ZUYTFEH8QS" localSheetId="15" hidden="1">#REF!</definedName>
    <definedName name="BExY180UKNW5NIAWD6ZUYTFEH8QS" hidden="1">#REF!</definedName>
    <definedName name="BExY1DPTV4LSY9MEOUGXF8X052NA" localSheetId="20" hidden="1">#REF!</definedName>
    <definedName name="BExY1DPTV4LSY9MEOUGXF8X052NA" localSheetId="18" hidden="1">#REF!</definedName>
    <definedName name="BExY1DPTV4LSY9MEOUGXF8X052NA" localSheetId="13" hidden="1">#REF!</definedName>
    <definedName name="BExY1DPTV4LSY9MEOUGXF8X052NA" localSheetId="14" hidden="1">#REF!</definedName>
    <definedName name="BExY1DPTV4LSY9MEOUGXF8X052NA" localSheetId="15" hidden="1">#REF!</definedName>
    <definedName name="BExY1DPTV4LSY9MEOUGXF8X052NA" hidden="1">#REF!</definedName>
    <definedName name="BExY1GK9ELBEKDD7O6HR6DUO8YGO" localSheetId="20" hidden="1">#REF!</definedName>
    <definedName name="BExY1GK9ELBEKDD7O6HR6DUO8YGO" localSheetId="18" hidden="1">#REF!</definedName>
    <definedName name="BExY1GK9ELBEKDD7O6HR6DUO8YGO" localSheetId="13" hidden="1">#REF!</definedName>
    <definedName name="BExY1GK9ELBEKDD7O6HR6DUO8YGO" localSheetId="14" hidden="1">#REF!</definedName>
    <definedName name="BExY1GK9ELBEKDD7O6HR6DUO8YGO" localSheetId="15" hidden="1">#REF!</definedName>
    <definedName name="BExY1GK9ELBEKDD7O6HR6DUO8YGO" hidden="1">#REF!</definedName>
    <definedName name="BExY1NWOXXFV9GGZ3PX444LZ8TVX" localSheetId="20" hidden="1">#REF!</definedName>
    <definedName name="BExY1NWOXXFV9GGZ3PX444LZ8TVX" localSheetId="18" hidden="1">#REF!</definedName>
    <definedName name="BExY1NWOXXFV9GGZ3PX444LZ8TVX" localSheetId="13" hidden="1">#REF!</definedName>
    <definedName name="BExY1NWOXXFV9GGZ3PX444LZ8TVX" localSheetId="14" hidden="1">#REF!</definedName>
    <definedName name="BExY1NWOXXFV9GGZ3PX444LZ8TVX" localSheetId="15" hidden="1">#REF!</definedName>
    <definedName name="BExY1NWOXXFV9GGZ3PX444LZ8TVX" hidden="1">#REF!</definedName>
    <definedName name="BExY1UCL0RND63LLSM9X5SFRG117" localSheetId="20" hidden="1">#REF!</definedName>
    <definedName name="BExY1UCL0RND63LLSM9X5SFRG117" localSheetId="18" hidden="1">#REF!</definedName>
    <definedName name="BExY1UCL0RND63LLSM9X5SFRG117" localSheetId="13" hidden="1">#REF!</definedName>
    <definedName name="BExY1UCL0RND63LLSM9X5SFRG117" localSheetId="14" hidden="1">#REF!</definedName>
    <definedName name="BExY1UCL0RND63LLSM9X5SFRG117" localSheetId="15" hidden="1">#REF!</definedName>
    <definedName name="BExY1UCL0RND63LLSM9X5SFRG117" hidden="1">#REF!</definedName>
    <definedName name="BExY1WAT3937L08HLHIRQHMP2A3H" localSheetId="20" hidden="1">#REF!</definedName>
    <definedName name="BExY1WAT3937L08HLHIRQHMP2A3H" localSheetId="18" hidden="1">#REF!</definedName>
    <definedName name="BExY1WAT3937L08HLHIRQHMP2A3H" localSheetId="13" hidden="1">#REF!</definedName>
    <definedName name="BExY1WAT3937L08HLHIRQHMP2A3H" localSheetId="14" hidden="1">#REF!</definedName>
    <definedName name="BExY1WAT3937L08HLHIRQHMP2A3H" localSheetId="15" hidden="1">#REF!</definedName>
    <definedName name="BExY1WAT3937L08HLHIRQHMP2A3H" hidden="1">#REF!</definedName>
    <definedName name="BExY1YEBOSLMID7LURP8QB46AI91" localSheetId="20" hidden="1">#REF!</definedName>
    <definedName name="BExY1YEBOSLMID7LURP8QB46AI91" localSheetId="18" hidden="1">#REF!</definedName>
    <definedName name="BExY1YEBOSLMID7LURP8QB46AI91" localSheetId="13" hidden="1">#REF!</definedName>
    <definedName name="BExY1YEBOSLMID7LURP8QB46AI91" localSheetId="14" hidden="1">#REF!</definedName>
    <definedName name="BExY1YEBOSLMID7LURP8QB46AI91" localSheetId="15" hidden="1">#REF!</definedName>
    <definedName name="BExY1YEBOSLMID7LURP8QB46AI91" hidden="1">#REF!</definedName>
    <definedName name="BExY236UB98PA9PNCHMCSZYCHJBD" localSheetId="20" hidden="1">#REF!</definedName>
    <definedName name="BExY236UB98PA9PNCHMCSZYCHJBD" localSheetId="18" hidden="1">#REF!</definedName>
    <definedName name="BExY236UB98PA9PNCHMCSZYCHJBD" localSheetId="13" hidden="1">#REF!</definedName>
    <definedName name="BExY236UB98PA9PNCHMCSZYCHJBD" localSheetId="14" hidden="1">#REF!</definedName>
    <definedName name="BExY236UB98PA9PNCHMCSZYCHJBD" localSheetId="15" hidden="1">#REF!</definedName>
    <definedName name="BExY236UB98PA9PNCHMCSZYCHJBD" hidden="1">#REF!</definedName>
    <definedName name="BExY2FS4LFX9OHOTQT7SJ2PXAC25" localSheetId="20" hidden="1">#REF!</definedName>
    <definedName name="BExY2FS4LFX9OHOTQT7SJ2PXAC25" localSheetId="18" hidden="1">#REF!</definedName>
    <definedName name="BExY2FS4LFX9OHOTQT7SJ2PXAC25" localSheetId="13" hidden="1">#REF!</definedName>
    <definedName name="BExY2FS4LFX9OHOTQT7SJ2PXAC25" localSheetId="14" hidden="1">#REF!</definedName>
    <definedName name="BExY2FS4LFX9OHOTQT7SJ2PXAC25" localSheetId="15" hidden="1">#REF!</definedName>
    <definedName name="BExY2FS4LFX9OHOTQT7SJ2PXAC25" hidden="1">#REF!</definedName>
    <definedName name="BExY2GDPCZPVU0IQ6IJIB1YQQRQ6" localSheetId="20" hidden="1">#REF!</definedName>
    <definedName name="BExY2GDPCZPVU0IQ6IJIB1YQQRQ6" localSheetId="18" hidden="1">#REF!</definedName>
    <definedName name="BExY2GDPCZPVU0IQ6IJIB1YQQRQ6" localSheetId="13" hidden="1">#REF!</definedName>
    <definedName name="BExY2GDPCZPVU0IQ6IJIB1YQQRQ6" localSheetId="14" hidden="1">#REF!</definedName>
    <definedName name="BExY2GDPCZPVU0IQ6IJIB1YQQRQ6" localSheetId="15" hidden="1">#REF!</definedName>
    <definedName name="BExY2GDPCZPVU0IQ6IJIB1YQQRQ6" hidden="1">#REF!</definedName>
    <definedName name="BExY2GTSZ3VA9TXLY7KW1LIAKJ61" localSheetId="20" hidden="1">#REF!</definedName>
    <definedName name="BExY2GTSZ3VA9TXLY7KW1LIAKJ61" localSheetId="18" hidden="1">#REF!</definedName>
    <definedName name="BExY2GTSZ3VA9TXLY7KW1LIAKJ61" localSheetId="13" hidden="1">#REF!</definedName>
    <definedName name="BExY2GTSZ3VA9TXLY7KW1LIAKJ61" localSheetId="14" hidden="1">#REF!</definedName>
    <definedName name="BExY2GTSZ3VA9TXLY7KW1LIAKJ61" localSheetId="15" hidden="1">#REF!</definedName>
    <definedName name="BExY2GTSZ3VA9TXLY7KW1LIAKJ61" hidden="1">#REF!</definedName>
    <definedName name="BExY2IXBR1SGYZH08T7QHKEFS8HA" localSheetId="20" hidden="1">#REF!</definedName>
    <definedName name="BExY2IXBR1SGYZH08T7QHKEFS8HA" localSheetId="18" hidden="1">#REF!</definedName>
    <definedName name="BExY2IXBR1SGYZH08T7QHKEFS8HA" localSheetId="13" hidden="1">#REF!</definedName>
    <definedName name="BExY2IXBR1SGYZH08T7QHKEFS8HA" localSheetId="14" hidden="1">#REF!</definedName>
    <definedName name="BExY2IXBR1SGYZH08T7QHKEFS8HA" localSheetId="15" hidden="1">#REF!</definedName>
    <definedName name="BExY2IXBR1SGYZH08T7QHKEFS8HA" hidden="1">#REF!</definedName>
    <definedName name="BExY2Q4B5FUDA5VU4VRUHX327QN0" localSheetId="20" hidden="1">#REF!</definedName>
    <definedName name="BExY2Q4B5FUDA5VU4VRUHX327QN0" localSheetId="18" hidden="1">#REF!</definedName>
    <definedName name="BExY2Q4B5FUDA5VU4VRUHX327QN0" localSheetId="13" hidden="1">#REF!</definedName>
    <definedName name="BExY2Q4B5FUDA5VU4VRUHX327QN0" localSheetId="14" hidden="1">#REF!</definedName>
    <definedName name="BExY2Q4B5FUDA5VU4VRUHX327QN0" localSheetId="15" hidden="1">#REF!</definedName>
    <definedName name="BExY2Q4B5FUDA5VU4VRUHX327QN0" hidden="1">#REF!</definedName>
    <definedName name="BExY2S7TM2NG7A1NFYPWIFAIKUCO" localSheetId="20" hidden="1">#REF!</definedName>
    <definedName name="BExY2S7TM2NG7A1NFYPWIFAIKUCO" localSheetId="18" hidden="1">#REF!</definedName>
    <definedName name="BExY2S7TM2NG7A1NFYPWIFAIKUCO" localSheetId="13" hidden="1">#REF!</definedName>
    <definedName name="BExY2S7TM2NG7A1NFYPWIFAIKUCO" localSheetId="14" hidden="1">#REF!</definedName>
    <definedName name="BExY2S7TM2NG7A1NFYPWIFAIKUCO" localSheetId="15" hidden="1">#REF!</definedName>
    <definedName name="BExY2S7TM2NG7A1NFYPWIFAIKUCO" hidden="1">#REF!</definedName>
    <definedName name="BExY2Z3ZGRGD12RWANJZ8DFQO776" localSheetId="20" hidden="1">#REF!</definedName>
    <definedName name="BExY2Z3ZGRGD12RWANJZ8DFQO776" localSheetId="18" hidden="1">#REF!</definedName>
    <definedName name="BExY2Z3ZGRGD12RWANJZ8DFQO776" localSheetId="13" hidden="1">#REF!</definedName>
    <definedName name="BExY2Z3ZGRGD12RWANJZ8DFQO776" localSheetId="14" hidden="1">#REF!</definedName>
    <definedName name="BExY2Z3ZGRGD12RWANJZ8DFQO776" localSheetId="15" hidden="1">#REF!</definedName>
    <definedName name="BExY2Z3ZGRGD12RWANJZ8DFQO776" hidden="1">#REF!</definedName>
    <definedName name="BExY30WPXLJ01P42XKBSUF8KNOOK" localSheetId="20" hidden="1">#REF!</definedName>
    <definedName name="BExY30WPXLJ01P42XKBSUF8KNOOK" localSheetId="18" hidden="1">#REF!</definedName>
    <definedName name="BExY30WPXLJ01P42XKBSUF8KNOOK" localSheetId="13" hidden="1">#REF!</definedName>
    <definedName name="BExY30WPXLJ01P42XKBSUF8KNOOK" localSheetId="14" hidden="1">#REF!</definedName>
    <definedName name="BExY30WPXLJ01P42XKBSUF8KNOOK" localSheetId="15" hidden="1">#REF!</definedName>
    <definedName name="BExY30WPXLJ01P42XKBSUF8KNOOK" hidden="1">#REF!</definedName>
    <definedName name="BExY3297KIB0C8Z1G99OS1MCEGTO" localSheetId="20" hidden="1">#REF!</definedName>
    <definedName name="BExY3297KIB0C8Z1G99OS1MCEGTO" localSheetId="18" hidden="1">#REF!</definedName>
    <definedName name="BExY3297KIB0C8Z1G99OS1MCEGTO" localSheetId="13" hidden="1">#REF!</definedName>
    <definedName name="BExY3297KIB0C8Z1G99OS1MCEGTO" localSheetId="14" hidden="1">#REF!</definedName>
    <definedName name="BExY3297KIB0C8Z1G99OS1MCEGTO" localSheetId="15" hidden="1">#REF!</definedName>
    <definedName name="BExY3297KIB0C8Z1G99OS1MCEGTO" hidden="1">#REF!</definedName>
    <definedName name="BExY3HOSK7YI364K15OX70AVR6F1" localSheetId="20" hidden="1">#REF!</definedName>
    <definedName name="BExY3HOSK7YI364K15OX70AVR6F1" localSheetId="18" hidden="1">#REF!</definedName>
    <definedName name="BExY3HOSK7YI364K15OX70AVR6F1" localSheetId="13" hidden="1">#REF!</definedName>
    <definedName name="BExY3HOSK7YI364K15OX70AVR6F1" localSheetId="14" hidden="1">#REF!</definedName>
    <definedName name="BExY3HOSK7YI364K15OX70AVR6F1" localSheetId="15" hidden="1">#REF!</definedName>
    <definedName name="BExY3HOSK7YI364K15OX70AVR6F1" hidden="1">#REF!</definedName>
    <definedName name="BExY3I526B4VA8JBTKXWE3FGVT0D" localSheetId="20" hidden="1">#REF!</definedName>
    <definedName name="BExY3I526B4VA8JBTKXWE3FGVT0D" localSheetId="18" hidden="1">#REF!</definedName>
    <definedName name="BExY3I526B4VA8JBTKXWE3FGVT0D" localSheetId="13" hidden="1">#REF!</definedName>
    <definedName name="BExY3I526B4VA8JBTKXWE3FGVT0D" localSheetId="14" hidden="1">#REF!</definedName>
    <definedName name="BExY3I526B4VA8JBTKXWE3FGVT0D" localSheetId="15" hidden="1">#REF!</definedName>
    <definedName name="BExY3I526B4VA8JBTKXWE3FGVT0D" hidden="1">#REF!</definedName>
    <definedName name="BExY3I52TZR3GXQ9HDVDNIYLIGEH" localSheetId="20" hidden="1">#REF!</definedName>
    <definedName name="BExY3I52TZR3GXQ9HDVDNIYLIGEH" localSheetId="18" hidden="1">#REF!</definedName>
    <definedName name="BExY3I52TZR3GXQ9HDVDNIYLIGEH" localSheetId="13" hidden="1">#REF!</definedName>
    <definedName name="BExY3I52TZR3GXQ9HDVDNIYLIGEH" localSheetId="14" hidden="1">#REF!</definedName>
    <definedName name="BExY3I52TZR3GXQ9HDVDNIYLIGEH" localSheetId="15" hidden="1">#REF!</definedName>
    <definedName name="BExY3I52TZR3GXQ9HDVDNIYLIGEH" hidden="1">#REF!</definedName>
    <definedName name="BExY3T89AUR83SOAZZ3OMDEJDQ39" localSheetId="20" hidden="1">#REF!</definedName>
    <definedName name="BExY3T89AUR83SOAZZ3OMDEJDQ39" localSheetId="18" hidden="1">#REF!</definedName>
    <definedName name="BExY3T89AUR83SOAZZ3OMDEJDQ39" localSheetId="13" hidden="1">#REF!</definedName>
    <definedName name="BExY3T89AUR83SOAZZ3OMDEJDQ39" localSheetId="14" hidden="1">#REF!</definedName>
    <definedName name="BExY3T89AUR83SOAZZ3OMDEJDQ39" localSheetId="15" hidden="1">#REF!</definedName>
    <definedName name="BExY3T89AUR83SOAZZ3OMDEJDQ39" hidden="1">#REF!</definedName>
    <definedName name="BExY3WZ7VO2K6TYCHDY754FY24AA" localSheetId="20" hidden="1">#REF!</definedName>
    <definedName name="BExY3WZ7VO2K6TYCHDY754FY24AA" localSheetId="18" hidden="1">#REF!</definedName>
    <definedName name="BExY3WZ7VO2K6TYCHDY754FY24AA" localSheetId="13" hidden="1">#REF!</definedName>
    <definedName name="BExY3WZ7VO2K6TYCHDY754FY24AA" localSheetId="14" hidden="1">#REF!</definedName>
    <definedName name="BExY3WZ7VO2K6TYCHDY754FY24AA" localSheetId="15" hidden="1">#REF!</definedName>
    <definedName name="BExY3WZ7VO2K6TYCHDY754FY24AA" hidden="1">#REF!</definedName>
    <definedName name="BExY4BIG95HDDO6MY6WBUSWJIOLR" localSheetId="20" hidden="1">#REF!</definedName>
    <definedName name="BExY4BIG95HDDO6MY6WBUSWJIOLR" localSheetId="18" hidden="1">#REF!</definedName>
    <definedName name="BExY4BIG95HDDO6MY6WBUSWJIOLR" localSheetId="13" hidden="1">#REF!</definedName>
    <definedName name="BExY4BIG95HDDO6MY6WBUSWJIOLR" localSheetId="14" hidden="1">#REF!</definedName>
    <definedName name="BExY4BIG95HDDO6MY6WBUSWJIOLR" localSheetId="15" hidden="1">#REF!</definedName>
    <definedName name="BExY4BIG95HDDO6MY6WBUSWJIOLR" hidden="1">#REF!</definedName>
    <definedName name="BExY4MG771JQ84EMIVB6HQGGHZY7" localSheetId="20" hidden="1">#REF!</definedName>
    <definedName name="BExY4MG771JQ84EMIVB6HQGGHZY7" localSheetId="18" hidden="1">#REF!</definedName>
    <definedName name="BExY4MG771JQ84EMIVB6HQGGHZY7" localSheetId="13" hidden="1">#REF!</definedName>
    <definedName name="BExY4MG771JQ84EMIVB6HQGGHZY7" localSheetId="14" hidden="1">#REF!</definedName>
    <definedName name="BExY4MG771JQ84EMIVB6HQGGHZY7" localSheetId="15" hidden="1">#REF!</definedName>
    <definedName name="BExY4MG771JQ84EMIVB6HQGGHZY7" hidden="1">#REF!</definedName>
    <definedName name="BExY4PWCSFB8P3J3TBQB2MD67263" localSheetId="20" hidden="1">#REF!</definedName>
    <definedName name="BExY4PWCSFB8P3J3TBQB2MD67263" localSheetId="18" hidden="1">#REF!</definedName>
    <definedName name="BExY4PWCSFB8P3J3TBQB2MD67263" localSheetId="13" hidden="1">#REF!</definedName>
    <definedName name="BExY4PWCSFB8P3J3TBQB2MD67263" localSheetId="14" hidden="1">#REF!</definedName>
    <definedName name="BExY4PWCSFB8P3J3TBQB2MD67263" localSheetId="15" hidden="1">#REF!</definedName>
    <definedName name="BExY4PWCSFB8P3J3TBQB2MD67263" hidden="1">#REF!</definedName>
    <definedName name="BExY4RP3BE6KYZDIKQZO4U4DIT33" localSheetId="20" hidden="1">#REF!</definedName>
    <definedName name="BExY4RP3BE6KYZDIKQZO4U4DIT33" localSheetId="18" hidden="1">#REF!</definedName>
    <definedName name="BExY4RP3BE6KYZDIKQZO4U4DIT33" localSheetId="13" hidden="1">#REF!</definedName>
    <definedName name="BExY4RP3BE6KYZDIKQZO4U4DIT33" localSheetId="14" hidden="1">#REF!</definedName>
    <definedName name="BExY4RP3BE6KYZDIKQZO4U4DIT33" localSheetId="15" hidden="1">#REF!</definedName>
    <definedName name="BExY4RP3BE6KYZDIKQZO4U4DIT33" hidden="1">#REF!</definedName>
    <definedName name="BExY4RZW3KK11JLYBA4DWZ92M6LQ" localSheetId="20" hidden="1">#REF!</definedName>
    <definedName name="BExY4RZW3KK11JLYBA4DWZ92M6LQ" localSheetId="18" hidden="1">#REF!</definedName>
    <definedName name="BExY4RZW3KK11JLYBA4DWZ92M6LQ" localSheetId="13" hidden="1">#REF!</definedName>
    <definedName name="BExY4RZW3KK11JLYBA4DWZ92M6LQ" localSheetId="14" hidden="1">#REF!</definedName>
    <definedName name="BExY4RZW3KK11JLYBA4DWZ92M6LQ" localSheetId="15" hidden="1">#REF!</definedName>
    <definedName name="BExY4RZW3KK11JLYBA4DWZ92M6LQ" hidden="1">#REF!</definedName>
    <definedName name="BExY4XOVTTNVZ577RLIEC7NZQFIX" localSheetId="20" hidden="1">#REF!</definedName>
    <definedName name="BExY4XOVTTNVZ577RLIEC7NZQFIX" localSheetId="18" hidden="1">#REF!</definedName>
    <definedName name="BExY4XOVTTNVZ577RLIEC7NZQFIX" localSheetId="13" hidden="1">#REF!</definedName>
    <definedName name="BExY4XOVTTNVZ577RLIEC7NZQFIX" localSheetId="14" hidden="1">#REF!</definedName>
    <definedName name="BExY4XOVTTNVZ577RLIEC7NZQFIX" localSheetId="15" hidden="1">#REF!</definedName>
    <definedName name="BExY4XOVTTNVZ577RLIEC7NZQFIX" hidden="1">#REF!</definedName>
    <definedName name="BExY50JAF5CG01GTHAUS7I4ZLUDC" localSheetId="20" hidden="1">#REF!</definedName>
    <definedName name="BExY50JAF5CG01GTHAUS7I4ZLUDC" localSheetId="18" hidden="1">#REF!</definedName>
    <definedName name="BExY50JAF5CG01GTHAUS7I4ZLUDC" localSheetId="13" hidden="1">#REF!</definedName>
    <definedName name="BExY50JAF5CG01GTHAUS7I4ZLUDC" localSheetId="14" hidden="1">#REF!</definedName>
    <definedName name="BExY50JAF5CG01GTHAUS7I4ZLUDC" localSheetId="15" hidden="1">#REF!</definedName>
    <definedName name="BExY50JAF5CG01GTHAUS7I4ZLUDC" hidden="1">#REF!</definedName>
    <definedName name="BExY53J7EXFEOFTRNAHLK7IH3ACB" localSheetId="20" hidden="1">#REF!</definedName>
    <definedName name="BExY53J7EXFEOFTRNAHLK7IH3ACB" localSheetId="18" hidden="1">#REF!</definedName>
    <definedName name="BExY53J7EXFEOFTRNAHLK7IH3ACB" localSheetId="13" hidden="1">#REF!</definedName>
    <definedName name="BExY53J7EXFEOFTRNAHLK7IH3ACB" localSheetId="14" hidden="1">#REF!</definedName>
    <definedName name="BExY53J7EXFEOFTRNAHLK7IH3ACB" localSheetId="15" hidden="1">#REF!</definedName>
    <definedName name="BExY53J7EXFEOFTRNAHLK7IH3ACB" hidden="1">#REF!</definedName>
    <definedName name="BExY5515SJTJS3VM80M3YYR0WF37" localSheetId="20" hidden="1">#REF!</definedName>
    <definedName name="BExY5515SJTJS3VM80M3YYR0WF37" localSheetId="18" hidden="1">#REF!</definedName>
    <definedName name="BExY5515SJTJS3VM80M3YYR0WF37" localSheetId="13" hidden="1">#REF!</definedName>
    <definedName name="BExY5515SJTJS3VM80M3YYR0WF37" localSheetId="14" hidden="1">#REF!</definedName>
    <definedName name="BExY5515SJTJS3VM80M3YYR0WF37" localSheetId="15" hidden="1">#REF!</definedName>
    <definedName name="BExY5515SJTJS3VM80M3YYR0WF37" hidden="1">#REF!</definedName>
    <definedName name="BExY5515WE39FQ3EG5QHG67V9C0O" localSheetId="20" hidden="1">#REF!</definedName>
    <definedName name="BExY5515WE39FQ3EG5QHG67V9C0O" localSheetId="18" hidden="1">#REF!</definedName>
    <definedName name="BExY5515WE39FQ3EG5QHG67V9C0O" localSheetId="13" hidden="1">#REF!</definedName>
    <definedName name="BExY5515WE39FQ3EG5QHG67V9C0O" localSheetId="14" hidden="1">#REF!</definedName>
    <definedName name="BExY5515WE39FQ3EG5QHG67V9C0O" localSheetId="15" hidden="1">#REF!</definedName>
    <definedName name="BExY5515WE39FQ3EG5QHG67V9C0O" hidden="1">#REF!</definedName>
    <definedName name="BExY5986WNAD8NFCPXC9TVLBU4FG" localSheetId="20" hidden="1">#REF!</definedName>
    <definedName name="BExY5986WNAD8NFCPXC9TVLBU4FG" localSheetId="18" hidden="1">#REF!</definedName>
    <definedName name="BExY5986WNAD8NFCPXC9TVLBU4FG" localSheetId="13" hidden="1">#REF!</definedName>
    <definedName name="BExY5986WNAD8NFCPXC9TVLBU4FG" localSheetId="14" hidden="1">#REF!</definedName>
    <definedName name="BExY5986WNAD8NFCPXC9TVLBU4FG" localSheetId="15" hidden="1">#REF!</definedName>
    <definedName name="BExY5986WNAD8NFCPXC9TVLBU4FG" hidden="1">#REF!</definedName>
    <definedName name="BExY5DF9MS25IFNWGJ1YAS5MDN8R" localSheetId="20" hidden="1">#REF!</definedName>
    <definedName name="BExY5DF9MS25IFNWGJ1YAS5MDN8R" localSheetId="18" hidden="1">#REF!</definedName>
    <definedName name="BExY5DF9MS25IFNWGJ1YAS5MDN8R" localSheetId="13" hidden="1">#REF!</definedName>
    <definedName name="BExY5DF9MS25IFNWGJ1YAS5MDN8R" localSheetId="14" hidden="1">#REF!</definedName>
    <definedName name="BExY5DF9MS25IFNWGJ1YAS5MDN8R" localSheetId="15" hidden="1">#REF!</definedName>
    <definedName name="BExY5DF9MS25IFNWGJ1YAS5MDN8R" hidden="1">#REF!</definedName>
    <definedName name="BExY5ERVGL3UM2MGT8LJ0XPKTZEK" localSheetId="20" hidden="1">#REF!</definedName>
    <definedName name="BExY5ERVGL3UM2MGT8LJ0XPKTZEK" localSheetId="18" hidden="1">#REF!</definedName>
    <definedName name="BExY5ERVGL3UM2MGT8LJ0XPKTZEK" localSheetId="13" hidden="1">#REF!</definedName>
    <definedName name="BExY5ERVGL3UM2MGT8LJ0XPKTZEK" localSheetId="14" hidden="1">#REF!</definedName>
    <definedName name="BExY5ERVGL3UM2MGT8LJ0XPKTZEK" localSheetId="15" hidden="1">#REF!</definedName>
    <definedName name="BExY5ERVGL3UM2MGT8LJ0XPKTZEK" hidden="1">#REF!</definedName>
    <definedName name="BExY5EX6NJFK8W754ZVZDN5DS04K" localSheetId="20" hidden="1">#REF!</definedName>
    <definedName name="BExY5EX6NJFK8W754ZVZDN5DS04K" localSheetId="18" hidden="1">#REF!</definedName>
    <definedName name="BExY5EX6NJFK8W754ZVZDN5DS04K" localSheetId="13" hidden="1">#REF!</definedName>
    <definedName name="BExY5EX6NJFK8W754ZVZDN5DS04K" localSheetId="14" hidden="1">#REF!</definedName>
    <definedName name="BExY5EX6NJFK8W754ZVZDN5DS04K" localSheetId="15" hidden="1">#REF!</definedName>
    <definedName name="BExY5EX6NJFK8W754ZVZDN5DS04K" hidden="1">#REF!</definedName>
    <definedName name="BExY5S3XD1NJT109CV54IFOHVLQ6" localSheetId="20" hidden="1">#REF!</definedName>
    <definedName name="BExY5S3XD1NJT109CV54IFOHVLQ6" localSheetId="18" hidden="1">#REF!</definedName>
    <definedName name="BExY5S3XD1NJT109CV54IFOHVLQ6" localSheetId="13" hidden="1">#REF!</definedName>
    <definedName name="BExY5S3XD1NJT109CV54IFOHVLQ6" localSheetId="14" hidden="1">#REF!</definedName>
    <definedName name="BExY5S3XD1NJT109CV54IFOHVLQ6" localSheetId="15" hidden="1">#REF!</definedName>
    <definedName name="BExY5S3XD1NJT109CV54IFOHVLQ6" hidden="1">#REF!</definedName>
    <definedName name="BExY5W088PPAPLSMR2P7FV2CRDCT" localSheetId="20" hidden="1">#REF!</definedName>
    <definedName name="BExY5W088PPAPLSMR2P7FV2CRDCT" localSheetId="18" hidden="1">#REF!</definedName>
    <definedName name="BExY5W088PPAPLSMR2P7FV2CRDCT" localSheetId="13" hidden="1">#REF!</definedName>
    <definedName name="BExY5W088PPAPLSMR2P7FV2CRDCT" localSheetId="14" hidden="1">#REF!</definedName>
    <definedName name="BExY5W088PPAPLSMR2P7FV2CRDCT" localSheetId="15" hidden="1">#REF!</definedName>
    <definedName name="BExY5W088PPAPLSMR2P7FV2CRDCT" hidden="1">#REF!</definedName>
    <definedName name="BExY6KA6BQ6H4SH5EMJBVF8UR4ZY" localSheetId="20" hidden="1">#REF!</definedName>
    <definedName name="BExY6KA6BQ6H4SH5EMJBVF8UR4ZY" localSheetId="18" hidden="1">#REF!</definedName>
    <definedName name="BExY6KA6BQ6H4SH5EMJBVF8UR4ZY" localSheetId="13" hidden="1">#REF!</definedName>
    <definedName name="BExY6KA6BQ6H4SH5EMJBVF8UR4ZY" localSheetId="14" hidden="1">#REF!</definedName>
    <definedName name="BExY6KA6BQ6H4SH5EMJBVF8UR4ZY" localSheetId="15" hidden="1">#REF!</definedName>
    <definedName name="BExY6KA6BQ6H4SH5EMJBVF8UR4ZY" hidden="1">#REF!</definedName>
    <definedName name="BExY6KVS1MMZ2R34PGEFR2BMTU9W" localSheetId="20" hidden="1">#REF!</definedName>
    <definedName name="BExY6KVS1MMZ2R34PGEFR2BMTU9W" localSheetId="18" hidden="1">#REF!</definedName>
    <definedName name="BExY6KVS1MMZ2R34PGEFR2BMTU9W" localSheetId="13" hidden="1">#REF!</definedName>
    <definedName name="BExY6KVS1MMZ2R34PGEFR2BMTU9W" localSheetId="14" hidden="1">#REF!</definedName>
    <definedName name="BExY6KVS1MMZ2R34PGEFR2BMTU9W" localSheetId="15" hidden="1">#REF!</definedName>
    <definedName name="BExY6KVS1MMZ2R34PGEFR2BMTU9W" hidden="1">#REF!</definedName>
    <definedName name="BExY6Q9YY7LW745GP7CYOGGSPHGE" localSheetId="20" hidden="1">#REF!</definedName>
    <definedName name="BExY6Q9YY7LW745GP7CYOGGSPHGE" localSheetId="18" hidden="1">#REF!</definedName>
    <definedName name="BExY6Q9YY7LW745GP7CYOGGSPHGE" localSheetId="13" hidden="1">#REF!</definedName>
    <definedName name="BExY6Q9YY7LW745GP7CYOGGSPHGE" localSheetId="14" hidden="1">#REF!</definedName>
    <definedName name="BExY6Q9YY7LW745GP7CYOGGSPHGE" localSheetId="15" hidden="1">#REF!</definedName>
    <definedName name="BExY6Q9YY7LW745GP7CYOGGSPHGE" hidden="1">#REF!</definedName>
    <definedName name="BExY6R6BYIQZ4OR1E7YI0OVOC08W" localSheetId="20" hidden="1">#REF!</definedName>
    <definedName name="BExY6R6BYIQZ4OR1E7YI0OVOC08W" localSheetId="18" hidden="1">#REF!</definedName>
    <definedName name="BExY6R6BYIQZ4OR1E7YI0OVOC08W" localSheetId="13" hidden="1">#REF!</definedName>
    <definedName name="BExY6R6BYIQZ4OR1E7YI0OVOC08W" localSheetId="14" hidden="1">#REF!</definedName>
    <definedName name="BExY6R6BYIQZ4OR1E7YI0OVOC08W" localSheetId="15" hidden="1">#REF!</definedName>
    <definedName name="BExY6R6BYIQZ4OR1E7YI0OVOC08W" hidden="1">#REF!</definedName>
    <definedName name="BExZIA3C8LKJTEH3MKQ57KJH5TA2" localSheetId="20" hidden="1">#REF!</definedName>
    <definedName name="BExZIA3C8LKJTEH3MKQ57KJH5TA2" localSheetId="18" hidden="1">#REF!</definedName>
    <definedName name="BExZIA3C8LKJTEH3MKQ57KJH5TA2" localSheetId="13" hidden="1">#REF!</definedName>
    <definedName name="BExZIA3C8LKJTEH3MKQ57KJH5TA2" localSheetId="14" hidden="1">#REF!</definedName>
    <definedName name="BExZIA3C8LKJTEH3MKQ57KJH5TA2" localSheetId="15" hidden="1">#REF!</definedName>
    <definedName name="BExZIA3C8LKJTEH3MKQ57KJH5TA2" hidden="1">#REF!</definedName>
    <definedName name="BExZIGDWFIOPMMVCRWX45OIJ5AP3" localSheetId="20" hidden="1">#REF!</definedName>
    <definedName name="BExZIGDWFIOPMMVCRWX45OIJ5AP3" localSheetId="18" hidden="1">#REF!</definedName>
    <definedName name="BExZIGDWFIOPMMVCRWX45OIJ5AP3" localSheetId="13" hidden="1">#REF!</definedName>
    <definedName name="BExZIGDWFIOPMMVCRWX45OIJ5AP3" localSheetId="14" hidden="1">#REF!</definedName>
    <definedName name="BExZIGDWFIOPMMVCRWX45OIJ5AP3" localSheetId="15" hidden="1">#REF!</definedName>
    <definedName name="BExZIGDWFIOPMMVCRWX45OIJ5AP3" hidden="1">#REF!</definedName>
    <definedName name="BExZIIHH3QNQE3GFMHEE4UMHY6WQ" localSheetId="20" hidden="1">#REF!</definedName>
    <definedName name="BExZIIHH3QNQE3GFMHEE4UMHY6WQ" localSheetId="18" hidden="1">#REF!</definedName>
    <definedName name="BExZIIHH3QNQE3GFMHEE4UMHY6WQ" localSheetId="13" hidden="1">#REF!</definedName>
    <definedName name="BExZIIHH3QNQE3GFMHEE4UMHY6WQ" localSheetId="14" hidden="1">#REF!</definedName>
    <definedName name="BExZIIHH3QNQE3GFMHEE4UMHY6WQ" localSheetId="15" hidden="1">#REF!</definedName>
    <definedName name="BExZIIHH3QNQE3GFMHEE4UMHY6WQ" hidden="1">#REF!</definedName>
    <definedName name="BExZIYO22G5UXOB42GDLYGVRJ6U7" localSheetId="20" hidden="1">#REF!</definedName>
    <definedName name="BExZIYO22G5UXOB42GDLYGVRJ6U7" localSheetId="18" hidden="1">#REF!</definedName>
    <definedName name="BExZIYO22G5UXOB42GDLYGVRJ6U7" localSheetId="13" hidden="1">#REF!</definedName>
    <definedName name="BExZIYO22G5UXOB42GDLYGVRJ6U7" localSheetId="14" hidden="1">#REF!</definedName>
    <definedName name="BExZIYO22G5UXOB42GDLYGVRJ6U7" localSheetId="15" hidden="1">#REF!</definedName>
    <definedName name="BExZIYO22G5UXOB42GDLYGVRJ6U7" hidden="1">#REF!</definedName>
    <definedName name="BExZJ7I9T8XU4MZRKJ1VVU76V2LZ" localSheetId="20" hidden="1">#REF!</definedName>
    <definedName name="BExZJ7I9T8XU4MZRKJ1VVU76V2LZ" localSheetId="18" hidden="1">#REF!</definedName>
    <definedName name="BExZJ7I9T8XU4MZRKJ1VVU76V2LZ" localSheetId="13" hidden="1">#REF!</definedName>
    <definedName name="BExZJ7I9T8XU4MZRKJ1VVU76V2LZ" localSheetId="14" hidden="1">#REF!</definedName>
    <definedName name="BExZJ7I9T8XU4MZRKJ1VVU76V2LZ" localSheetId="15" hidden="1">#REF!</definedName>
    <definedName name="BExZJ7I9T8XU4MZRKJ1VVU76V2LZ" hidden="1">#REF!</definedName>
    <definedName name="BExZJMY170JCUU1RWASNZ1HJPRTA" localSheetId="20" hidden="1">#REF!</definedName>
    <definedName name="BExZJMY170JCUU1RWASNZ1HJPRTA" localSheetId="18" hidden="1">#REF!</definedName>
    <definedName name="BExZJMY170JCUU1RWASNZ1HJPRTA" localSheetId="13" hidden="1">#REF!</definedName>
    <definedName name="BExZJMY170JCUU1RWASNZ1HJPRTA" localSheetId="14" hidden="1">#REF!</definedName>
    <definedName name="BExZJMY170JCUU1RWASNZ1HJPRTA" localSheetId="15" hidden="1">#REF!</definedName>
    <definedName name="BExZJMY170JCUU1RWASNZ1HJPRTA" hidden="1">#REF!</definedName>
    <definedName name="BExZJOQR77H0P4SUKVYACDCFBBXO" localSheetId="20" hidden="1">#REF!</definedName>
    <definedName name="BExZJOQR77H0P4SUKVYACDCFBBXO" localSheetId="18" hidden="1">#REF!</definedName>
    <definedName name="BExZJOQR77H0P4SUKVYACDCFBBXO" localSheetId="13" hidden="1">#REF!</definedName>
    <definedName name="BExZJOQR77H0P4SUKVYACDCFBBXO" localSheetId="14" hidden="1">#REF!</definedName>
    <definedName name="BExZJOQR77H0P4SUKVYACDCFBBXO" localSheetId="15" hidden="1">#REF!</definedName>
    <definedName name="BExZJOQR77H0P4SUKVYACDCFBBXO" hidden="1">#REF!</definedName>
    <definedName name="BExZJS6RG34ODDY9HMZ0O34MEMSB" localSheetId="20" hidden="1">#REF!</definedName>
    <definedName name="BExZJS6RG34ODDY9HMZ0O34MEMSB" localSheetId="18" hidden="1">#REF!</definedName>
    <definedName name="BExZJS6RG34ODDY9HMZ0O34MEMSB" localSheetId="13" hidden="1">#REF!</definedName>
    <definedName name="BExZJS6RG34ODDY9HMZ0O34MEMSB" localSheetId="14" hidden="1">#REF!</definedName>
    <definedName name="BExZJS6RG34ODDY9HMZ0O34MEMSB" localSheetId="15" hidden="1">#REF!</definedName>
    <definedName name="BExZJS6RG34ODDY9HMZ0O34MEMSB" hidden="1">#REF!</definedName>
    <definedName name="BExZK34NR4BAD7HJAP7SQ926UQP3" localSheetId="20" hidden="1">#REF!</definedName>
    <definedName name="BExZK34NR4BAD7HJAP7SQ926UQP3" localSheetId="18" hidden="1">#REF!</definedName>
    <definedName name="BExZK34NR4BAD7HJAP7SQ926UQP3" localSheetId="13" hidden="1">#REF!</definedName>
    <definedName name="BExZK34NR4BAD7HJAP7SQ926UQP3" localSheetId="14" hidden="1">#REF!</definedName>
    <definedName name="BExZK34NR4BAD7HJAP7SQ926UQP3" localSheetId="15" hidden="1">#REF!</definedName>
    <definedName name="BExZK34NR4BAD7HJAP7SQ926UQP3" hidden="1">#REF!</definedName>
    <definedName name="BExZK3FGPHH5H771U7D5XY7XBS6E" localSheetId="20" hidden="1">#REF!</definedName>
    <definedName name="BExZK3FGPHH5H771U7D5XY7XBS6E" localSheetId="18" hidden="1">#REF!</definedName>
    <definedName name="BExZK3FGPHH5H771U7D5XY7XBS6E" localSheetId="13" hidden="1">#REF!</definedName>
    <definedName name="BExZK3FGPHH5H771U7D5XY7XBS6E" localSheetId="14" hidden="1">#REF!</definedName>
    <definedName name="BExZK3FGPHH5H771U7D5XY7XBS6E" localSheetId="15" hidden="1">#REF!</definedName>
    <definedName name="BExZK3FGPHH5H771U7D5XY7XBS6E" hidden="1">#REF!</definedName>
    <definedName name="BExZK46CVVS9X1BZ6LLL71016ENT" localSheetId="20" hidden="1">#REF!</definedName>
    <definedName name="BExZK46CVVS9X1BZ6LLL71016ENT" localSheetId="18" hidden="1">#REF!</definedName>
    <definedName name="BExZK46CVVS9X1BZ6LLL71016ENT" localSheetId="13" hidden="1">#REF!</definedName>
    <definedName name="BExZK46CVVS9X1BZ6LLL71016ENT" localSheetId="14" hidden="1">#REF!</definedName>
    <definedName name="BExZK46CVVS9X1BZ6LLL71016ENT" localSheetId="15" hidden="1">#REF!</definedName>
    <definedName name="BExZK46CVVS9X1BZ6LLL71016ENT" hidden="1">#REF!</definedName>
    <definedName name="BExZK52PZLTP1F04T09MP30BVT7H" localSheetId="20" hidden="1">#REF!</definedName>
    <definedName name="BExZK52PZLTP1F04T09MP30BVT7H" localSheetId="18" hidden="1">#REF!</definedName>
    <definedName name="BExZK52PZLTP1F04T09MP30BVT7H" localSheetId="13" hidden="1">#REF!</definedName>
    <definedName name="BExZK52PZLTP1F04T09MP30BVT7H" localSheetId="14" hidden="1">#REF!</definedName>
    <definedName name="BExZK52PZLTP1F04T09MP30BVT7H" localSheetId="15" hidden="1">#REF!</definedName>
    <definedName name="BExZK52PZLTP1F04T09MP30BVT7H" hidden="1">#REF!</definedName>
    <definedName name="BExZKHYORG3O8C772XPFHM1N8T80" localSheetId="20" hidden="1">#REF!</definedName>
    <definedName name="BExZKHYORG3O8C772XPFHM1N8T80" localSheetId="18" hidden="1">#REF!</definedName>
    <definedName name="BExZKHYORG3O8C772XPFHM1N8T80" localSheetId="13" hidden="1">#REF!</definedName>
    <definedName name="BExZKHYORG3O8C772XPFHM1N8T80" localSheetId="14" hidden="1">#REF!</definedName>
    <definedName name="BExZKHYORG3O8C772XPFHM1N8T80" localSheetId="15" hidden="1">#REF!</definedName>
    <definedName name="BExZKHYORG3O8C772XPFHM1N8T80" hidden="1">#REF!</definedName>
    <definedName name="BExZKJRF2IRR57DG9CLC7MSHWNNN" localSheetId="20" hidden="1">#REF!</definedName>
    <definedName name="BExZKJRF2IRR57DG9CLC7MSHWNNN" localSheetId="18" hidden="1">#REF!</definedName>
    <definedName name="BExZKJRF2IRR57DG9CLC7MSHWNNN" localSheetId="13" hidden="1">#REF!</definedName>
    <definedName name="BExZKJRF2IRR57DG9CLC7MSHWNNN" localSheetId="14" hidden="1">#REF!</definedName>
    <definedName name="BExZKJRF2IRR57DG9CLC7MSHWNNN" localSheetId="15" hidden="1">#REF!</definedName>
    <definedName name="BExZKJRF2IRR57DG9CLC7MSHWNNN" hidden="1">#REF!</definedName>
    <definedName name="BExZKV5GYXO0X760SBD9TWTIQHGI" localSheetId="20" hidden="1">#REF!</definedName>
    <definedName name="BExZKV5GYXO0X760SBD9TWTIQHGI" localSheetId="18" hidden="1">#REF!</definedName>
    <definedName name="BExZKV5GYXO0X760SBD9TWTIQHGI" localSheetId="13" hidden="1">#REF!</definedName>
    <definedName name="BExZKV5GYXO0X760SBD9TWTIQHGI" localSheetId="14" hidden="1">#REF!</definedName>
    <definedName name="BExZKV5GYXO0X760SBD9TWTIQHGI" localSheetId="15" hidden="1">#REF!</definedName>
    <definedName name="BExZKV5GYXO0X760SBD9TWTIQHGI" hidden="1">#REF!</definedName>
    <definedName name="BExZKZCGNEA9IPON37A91L4H4H17" localSheetId="20" hidden="1">#REF!</definedName>
    <definedName name="BExZKZCGNEA9IPON37A91L4H4H17" localSheetId="18" hidden="1">#REF!</definedName>
    <definedName name="BExZKZCGNEA9IPON37A91L4H4H17" localSheetId="13" hidden="1">#REF!</definedName>
    <definedName name="BExZKZCGNEA9IPON37A91L4H4H17" localSheetId="14" hidden="1">#REF!</definedName>
    <definedName name="BExZKZCGNEA9IPON37A91L4H4H17" localSheetId="15" hidden="1">#REF!</definedName>
    <definedName name="BExZKZCGNEA9IPON37A91L4H4H17" hidden="1">#REF!</definedName>
    <definedName name="BExZL6E4YVXRUN7ZGF2BIGIXFR8K" localSheetId="20" hidden="1">#REF!</definedName>
    <definedName name="BExZL6E4YVXRUN7ZGF2BIGIXFR8K" localSheetId="18" hidden="1">#REF!</definedName>
    <definedName name="BExZL6E4YVXRUN7ZGF2BIGIXFR8K" localSheetId="13" hidden="1">#REF!</definedName>
    <definedName name="BExZL6E4YVXRUN7ZGF2BIGIXFR8K" localSheetId="14" hidden="1">#REF!</definedName>
    <definedName name="BExZL6E4YVXRUN7ZGF2BIGIXFR8K" localSheetId="15" hidden="1">#REF!</definedName>
    <definedName name="BExZL6E4YVXRUN7ZGF2BIGIXFR8K" hidden="1">#REF!</definedName>
    <definedName name="BExZLF2ZTA4EPN0GHO7C5O8DZ1SN" localSheetId="20" hidden="1">#REF!</definedName>
    <definedName name="BExZLF2ZTA4EPN0GHO7C5O8DZ1SN" localSheetId="18" hidden="1">#REF!</definedName>
    <definedName name="BExZLF2ZTA4EPN0GHO7C5O8DZ1SN" localSheetId="13" hidden="1">#REF!</definedName>
    <definedName name="BExZLF2ZTA4EPN0GHO7C5O8DZ1SN" localSheetId="14" hidden="1">#REF!</definedName>
    <definedName name="BExZLF2ZTA4EPN0GHO7C5O8DZ1SN" localSheetId="15" hidden="1">#REF!</definedName>
    <definedName name="BExZLF2ZTA4EPN0GHO7C5O8DZ1SN" hidden="1">#REF!</definedName>
    <definedName name="BExZLGVLMKTPFXG42QYT0PO81G7F" localSheetId="20" hidden="1">#REF!</definedName>
    <definedName name="BExZLGVLMKTPFXG42QYT0PO81G7F" localSheetId="18" hidden="1">#REF!</definedName>
    <definedName name="BExZLGVLMKTPFXG42QYT0PO81G7F" localSheetId="13" hidden="1">#REF!</definedName>
    <definedName name="BExZLGVLMKTPFXG42QYT0PO81G7F" localSheetId="14" hidden="1">#REF!</definedName>
    <definedName name="BExZLGVLMKTPFXG42QYT0PO81G7F" localSheetId="15" hidden="1">#REF!</definedName>
    <definedName name="BExZLGVLMKTPFXG42QYT0PO81G7F" hidden="1">#REF!</definedName>
    <definedName name="BExZLHRYQQ7BYD3VQWHVTZGYGRCT" localSheetId="20" hidden="1">#REF!</definedName>
    <definedName name="BExZLHRYQQ7BYD3VQWHVTZGYGRCT" localSheetId="18" hidden="1">#REF!</definedName>
    <definedName name="BExZLHRYQQ7BYD3VQWHVTZGYGRCT" localSheetId="13" hidden="1">#REF!</definedName>
    <definedName name="BExZLHRYQQ7BYD3VQWHVTZGYGRCT" localSheetId="14" hidden="1">#REF!</definedName>
    <definedName name="BExZLHRYQQ7BYD3VQWHVTZGYGRCT" localSheetId="15" hidden="1">#REF!</definedName>
    <definedName name="BExZLHRYQQ7BYD3VQWHVTZGYGRCT" hidden="1">#REF!</definedName>
    <definedName name="BExZLKMK7LRK14S09WLMH7MXSQXM" localSheetId="20" hidden="1">#REF!</definedName>
    <definedName name="BExZLKMK7LRK14S09WLMH7MXSQXM" localSheetId="18" hidden="1">#REF!</definedName>
    <definedName name="BExZLKMK7LRK14S09WLMH7MXSQXM" localSheetId="13" hidden="1">#REF!</definedName>
    <definedName name="BExZLKMK7LRK14S09WLMH7MXSQXM" localSheetId="14" hidden="1">#REF!</definedName>
    <definedName name="BExZLKMK7LRK14S09WLMH7MXSQXM" localSheetId="15" hidden="1">#REF!</definedName>
    <definedName name="BExZLKMK7LRK14S09WLMH7MXSQXM" hidden="1">#REF!</definedName>
    <definedName name="BExZM503X0NZBS0FF22LK2RGG6GP" localSheetId="20" hidden="1">#REF!</definedName>
    <definedName name="BExZM503X0NZBS0FF22LK2RGG6GP" localSheetId="18" hidden="1">#REF!</definedName>
    <definedName name="BExZM503X0NZBS0FF22LK2RGG6GP" localSheetId="13" hidden="1">#REF!</definedName>
    <definedName name="BExZM503X0NZBS0FF22LK2RGG6GP" localSheetId="14" hidden="1">#REF!</definedName>
    <definedName name="BExZM503X0NZBS0FF22LK2RGG6GP" localSheetId="15" hidden="1">#REF!</definedName>
    <definedName name="BExZM503X0NZBS0FF22LK2RGG6GP" hidden="1">#REF!</definedName>
    <definedName name="BExZM7JVLG0W8EG5RBU915U3SKBY" localSheetId="20" hidden="1">#REF!</definedName>
    <definedName name="BExZM7JVLG0W8EG5RBU915U3SKBY" localSheetId="18" hidden="1">#REF!</definedName>
    <definedName name="BExZM7JVLG0W8EG5RBU915U3SKBY" localSheetId="13" hidden="1">#REF!</definedName>
    <definedName name="BExZM7JVLG0W8EG5RBU915U3SKBY" localSheetId="14" hidden="1">#REF!</definedName>
    <definedName name="BExZM7JVLG0W8EG5RBU915U3SKBY" localSheetId="15" hidden="1">#REF!</definedName>
    <definedName name="BExZM7JVLG0W8EG5RBU915U3SKBY" hidden="1">#REF!</definedName>
    <definedName name="BExZM85FOVUFF110XMQ9O2ODSJUK" localSheetId="20" hidden="1">#REF!</definedName>
    <definedName name="BExZM85FOVUFF110XMQ9O2ODSJUK" localSheetId="18" hidden="1">#REF!</definedName>
    <definedName name="BExZM85FOVUFF110XMQ9O2ODSJUK" localSheetId="13" hidden="1">#REF!</definedName>
    <definedName name="BExZM85FOVUFF110XMQ9O2ODSJUK" localSheetId="14" hidden="1">#REF!</definedName>
    <definedName name="BExZM85FOVUFF110XMQ9O2ODSJUK" localSheetId="15" hidden="1">#REF!</definedName>
    <definedName name="BExZM85FOVUFF110XMQ9O2ODSJUK" hidden="1">#REF!</definedName>
    <definedName name="BExZMF1MMTZ1TA14PZ8ASSU2CBSP" localSheetId="20" hidden="1">#REF!</definedName>
    <definedName name="BExZMF1MMTZ1TA14PZ8ASSU2CBSP" localSheetId="18" hidden="1">#REF!</definedName>
    <definedName name="BExZMF1MMTZ1TA14PZ8ASSU2CBSP" localSheetId="13" hidden="1">#REF!</definedName>
    <definedName name="BExZMF1MMTZ1TA14PZ8ASSU2CBSP" localSheetId="14" hidden="1">#REF!</definedName>
    <definedName name="BExZMF1MMTZ1TA14PZ8ASSU2CBSP" localSheetId="15" hidden="1">#REF!</definedName>
    <definedName name="BExZMF1MMTZ1TA14PZ8ASSU2CBSP" hidden="1">#REF!</definedName>
    <definedName name="BExZMH54ZU6X4KM0375X9K5VJDZN" localSheetId="20" hidden="1">#REF!</definedName>
    <definedName name="BExZMH54ZU6X4KM0375X9K5VJDZN" localSheetId="18" hidden="1">#REF!</definedName>
    <definedName name="BExZMH54ZU6X4KM0375X9K5VJDZN" localSheetId="13" hidden="1">#REF!</definedName>
    <definedName name="BExZMH54ZU6X4KM0375X9K5VJDZN" localSheetId="14" hidden="1">#REF!</definedName>
    <definedName name="BExZMH54ZU6X4KM0375X9K5VJDZN" localSheetId="15" hidden="1">#REF!</definedName>
    <definedName name="BExZMH54ZU6X4KM0375X9K5VJDZN" hidden="1">#REF!</definedName>
    <definedName name="BExZMKL5YQZD7F0FUCSVFGLPFK52" localSheetId="20" hidden="1">#REF!</definedName>
    <definedName name="BExZMKL5YQZD7F0FUCSVFGLPFK52" localSheetId="18" hidden="1">#REF!</definedName>
    <definedName name="BExZMKL5YQZD7F0FUCSVFGLPFK52" localSheetId="13" hidden="1">#REF!</definedName>
    <definedName name="BExZMKL5YQZD7F0FUCSVFGLPFK52" localSheetId="14" hidden="1">#REF!</definedName>
    <definedName name="BExZMKL5YQZD7F0FUCSVFGLPFK52" localSheetId="15" hidden="1">#REF!</definedName>
    <definedName name="BExZMKL5YQZD7F0FUCSVFGLPFK52" hidden="1">#REF!</definedName>
    <definedName name="BExZMOC3VNZALJM71X2T6FV91GTB" localSheetId="20" hidden="1">#REF!</definedName>
    <definedName name="BExZMOC3VNZALJM71X2T6FV91GTB" localSheetId="18" hidden="1">#REF!</definedName>
    <definedName name="BExZMOC3VNZALJM71X2T6FV91GTB" localSheetId="13" hidden="1">#REF!</definedName>
    <definedName name="BExZMOC3VNZALJM71X2T6FV91GTB" localSheetId="14" hidden="1">#REF!</definedName>
    <definedName name="BExZMOC3VNZALJM71X2T6FV91GTB" localSheetId="15" hidden="1">#REF!</definedName>
    <definedName name="BExZMOC3VNZALJM71X2T6FV91GTB" hidden="1">#REF!</definedName>
    <definedName name="BExZMRHA7TTR9QKJOMONHRVY3YOF" localSheetId="20" hidden="1">#REF!</definedName>
    <definedName name="BExZMRHA7TTR9QKJOMONHRVY3YOF" localSheetId="18" hidden="1">#REF!</definedName>
    <definedName name="BExZMRHA7TTR9QKJOMONHRVY3YOF" localSheetId="13" hidden="1">#REF!</definedName>
    <definedName name="BExZMRHA7TTR9QKJOMONHRVY3YOF" localSheetId="14" hidden="1">#REF!</definedName>
    <definedName name="BExZMRHA7TTR9QKJOMONHRVY3YOF" localSheetId="15" hidden="1">#REF!</definedName>
    <definedName name="BExZMRHA7TTR9QKJOMONHRVY3YOF" hidden="1">#REF!</definedName>
    <definedName name="BExZMXH39OB0I43XEL3K11U3G9PM" localSheetId="20" hidden="1">#REF!</definedName>
    <definedName name="BExZMXH39OB0I43XEL3K11U3G9PM" localSheetId="18" hidden="1">#REF!</definedName>
    <definedName name="BExZMXH39OB0I43XEL3K11U3G9PM" localSheetId="13" hidden="1">#REF!</definedName>
    <definedName name="BExZMXH39OB0I43XEL3K11U3G9PM" localSheetId="14" hidden="1">#REF!</definedName>
    <definedName name="BExZMXH39OB0I43XEL3K11U3G9PM" localSheetId="15" hidden="1">#REF!</definedName>
    <definedName name="BExZMXH39OB0I43XEL3K11U3G9PM" hidden="1">#REF!</definedName>
    <definedName name="BExZMZQ3RBKDHT5GLFNLS52OSJA0" localSheetId="20" hidden="1">#REF!</definedName>
    <definedName name="BExZMZQ3RBKDHT5GLFNLS52OSJA0" localSheetId="18" hidden="1">#REF!</definedName>
    <definedName name="BExZMZQ3RBKDHT5GLFNLS52OSJA0" localSheetId="13" hidden="1">#REF!</definedName>
    <definedName name="BExZMZQ3RBKDHT5GLFNLS52OSJA0" localSheetId="14" hidden="1">#REF!</definedName>
    <definedName name="BExZMZQ3RBKDHT5GLFNLS52OSJA0" localSheetId="15" hidden="1">#REF!</definedName>
    <definedName name="BExZMZQ3RBKDHT5GLFNLS52OSJA0" hidden="1">#REF!</definedName>
    <definedName name="BExZN2F7Y2J2L2LN5WZRG949MS4A" localSheetId="20" hidden="1">#REF!</definedName>
    <definedName name="BExZN2F7Y2J2L2LN5WZRG949MS4A" localSheetId="18" hidden="1">#REF!</definedName>
    <definedName name="BExZN2F7Y2J2L2LN5WZRG949MS4A" localSheetId="13" hidden="1">#REF!</definedName>
    <definedName name="BExZN2F7Y2J2L2LN5WZRG949MS4A" localSheetId="14" hidden="1">#REF!</definedName>
    <definedName name="BExZN2F7Y2J2L2LN5WZRG949MS4A" localSheetId="15" hidden="1">#REF!</definedName>
    <definedName name="BExZN2F7Y2J2L2LN5WZRG949MS4A" hidden="1">#REF!</definedName>
    <definedName name="BExZN847WUWKRYTZWG9TCQZJS3OL" localSheetId="20" hidden="1">#REF!</definedName>
    <definedName name="BExZN847WUWKRYTZWG9TCQZJS3OL" localSheetId="18" hidden="1">#REF!</definedName>
    <definedName name="BExZN847WUWKRYTZWG9TCQZJS3OL" localSheetId="13" hidden="1">#REF!</definedName>
    <definedName name="BExZN847WUWKRYTZWG9TCQZJS3OL" localSheetId="14" hidden="1">#REF!</definedName>
    <definedName name="BExZN847WUWKRYTZWG9TCQZJS3OL" localSheetId="15" hidden="1">#REF!</definedName>
    <definedName name="BExZN847WUWKRYTZWG9TCQZJS3OL" hidden="1">#REF!</definedName>
    <definedName name="BExZNA2ALK6RDWFAXZQCL9TWRDCF" localSheetId="20" hidden="1">#REF!</definedName>
    <definedName name="BExZNA2ALK6RDWFAXZQCL9TWRDCF" localSheetId="18" hidden="1">#REF!</definedName>
    <definedName name="BExZNA2ALK6RDWFAXZQCL9TWRDCF" localSheetId="13" hidden="1">#REF!</definedName>
    <definedName name="BExZNA2ALK6RDWFAXZQCL9TWRDCF" localSheetId="14" hidden="1">#REF!</definedName>
    <definedName name="BExZNA2ALK6RDWFAXZQCL9TWRDCF" localSheetId="15" hidden="1">#REF!</definedName>
    <definedName name="BExZNA2ALK6RDWFAXZQCL9TWRDCF" hidden="1">#REF!</definedName>
    <definedName name="BExZNH3VISFF4NQI11BZDP5IQ7VG" localSheetId="20" hidden="1">#REF!</definedName>
    <definedName name="BExZNH3VISFF4NQI11BZDP5IQ7VG" localSheetId="18" hidden="1">#REF!</definedName>
    <definedName name="BExZNH3VISFF4NQI11BZDP5IQ7VG" localSheetId="13" hidden="1">#REF!</definedName>
    <definedName name="BExZNH3VISFF4NQI11BZDP5IQ7VG" localSheetId="14" hidden="1">#REF!</definedName>
    <definedName name="BExZNH3VISFF4NQI11BZDP5IQ7VG" localSheetId="15" hidden="1">#REF!</definedName>
    <definedName name="BExZNH3VISFF4NQI11BZDP5IQ7VG" hidden="1">#REF!</definedName>
    <definedName name="BExZNJYCFYVMAOI62GB2BABK1ELE" localSheetId="20" hidden="1">#REF!</definedName>
    <definedName name="BExZNJYCFYVMAOI62GB2BABK1ELE" localSheetId="18" hidden="1">#REF!</definedName>
    <definedName name="BExZNJYCFYVMAOI62GB2BABK1ELE" localSheetId="13" hidden="1">#REF!</definedName>
    <definedName name="BExZNJYCFYVMAOI62GB2BABK1ELE" localSheetId="14" hidden="1">#REF!</definedName>
    <definedName name="BExZNJYCFYVMAOI62GB2BABK1ELE" localSheetId="15" hidden="1">#REF!</definedName>
    <definedName name="BExZNJYCFYVMAOI62GB2BABK1ELE" hidden="1">#REF!</definedName>
    <definedName name="BExZNLGAA6ATMJW0Y28J4OI5W27I" localSheetId="20" hidden="1">#REF!</definedName>
    <definedName name="BExZNLGAA6ATMJW0Y28J4OI5W27I" localSheetId="18" hidden="1">#REF!</definedName>
    <definedName name="BExZNLGAA6ATMJW0Y28J4OI5W27I" localSheetId="13" hidden="1">#REF!</definedName>
    <definedName name="BExZNLGAA6ATMJW0Y28J4OI5W27I" localSheetId="14" hidden="1">#REF!</definedName>
    <definedName name="BExZNLGAA6ATMJW0Y28J4OI5W27I" localSheetId="15" hidden="1">#REF!</definedName>
    <definedName name="BExZNLGAA6ATMJW0Y28J4OI5W27I" hidden="1">#REF!</definedName>
    <definedName name="BExZNP7916CH3QP4VCZEULUIKKS5" localSheetId="20" hidden="1">#REF!</definedName>
    <definedName name="BExZNP7916CH3QP4VCZEULUIKKS5" localSheetId="18" hidden="1">#REF!</definedName>
    <definedName name="BExZNP7916CH3QP4VCZEULUIKKS5" localSheetId="13" hidden="1">#REF!</definedName>
    <definedName name="BExZNP7916CH3QP4VCZEULUIKKS5" localSheetId="14" hidden="1">#REF!</definedName>
    <definedName name="BExZNP7916CH3QP4VCZEULUIKKS5" localSheetId="15" hidden="1">#REF!</definedName>
    <definedName name="BExZNP7916CH3QP4VCZEULUIKKS5" hidden="1">#REF!</definedName>
    <definedName name="BExZNV707LIU6Z5H6QI6H67LHTI1" localSheetId="20" hidden="1">#REF!</definedName>
    <definedName name="BExZNV707LIU6Z5H6QI6H67LHTI1" localSheetId="18" hidden="1">#REF!</definedName>
    <definedName name="BExZNV707LIU6Z5H6QI6H67LHTI1" localSheetId="13" hidden="1">#REF!</definedName>
    <definedName name="BExZNV707LIU6Z5H6QI6H67LHTI1" localSheetId="14" hidden="1">#REF!</definedName>
    <definedName name="BExZNV707LIU6Z5H6QI6H67LHTI1" localSheetId="15" hidden="1">#REF!</definedName>
    <definedName name="BExZNV707LIU6Z5H6QI6H67LHTI1" hidden="1">#REF!</definedName>
    <definedName name="BExZNVCBKB930QQ9QW7KSGOZ0V1M" localSheetId="20" hidden="1">#REF!</definedName>
    <definedName name="BExZNVCBKB930QQ9QW7KSGOZ0V1M" localSheetId="18" hidden="1">#REF!</definedName>
    <definedName name="BExZNVCBKB930QQ9QW7KSGOZ0V1M" localSheetId="13" hidden="1">#REF!</definedName>
    <definedName name="BExZNVCBKB930QQ9QW7KSGOZ0V1M" localSheetId="14" hidden="1">#REF!</definedName>
    <definedName name="BExZNVCBKB930QQ9QW7KSGOZ0V1M" localSheetId="15" hidden="1">#REF!</definedName>
    <definedName name="BExZNVCBKB930QQ9QW7KSGOZ0V1M" hidden="1">#REF!</definedName>
    <definedName name="BExZNW8QJ18X0RSGFDWAE9ZSDX39" localSheetId="20" hidden="1">#REF!</definedName>
    <definedName name="BExZNW8QJ18X0RSGFDWAE9ZSDX39" localSheetId="18" hidden="1">#REF!</definedName>
    <definedName name="BExZNW8QJ18X0RSGFDWAE9ZSDX39" localSheetId="13" hidden="1">#REF!</definedName>
    <definedName name="BExZNW8QJ18X0RSGFDWAE9ZSDX39" localSheetId="14" hidden="1">#REF!</definedName>
    <definedName name="BExZNW8QJ18X0RSGFDWAE9ZSDX39" localSheetId="15" hidden="1">#REF!</definedName>
    <definedName name="BExZNW8QJ18X0RSGFDWAE9ZSDX39" hidden="1">#REF!</definedName>
    <definedName name="BExZNZDWRS6Q40L8OCWFEIVI0A1O" localSheetId="20" hidden="1">#REF!</definedName>
    <definedName name="BExZNZDWRS6Q40L8OCWFEIVI0A1O" localSheetId="18" hidden="1">#REF!</definedName>
    <definedName name="BExZNZDWRS6Q40L8OCWFEIVI0A1O" localSheetId="13" hidden="1">#REF!</definedName>
    <definedName name="BExZNZDWRS6Q40L8OCWFEIVI0A1O" localSheetId="14" hidden="1">#REF!</definedName>
    <definedName name="BExZNZDWRS6Q40L8OCWFEIVI0A1O" localSheetId="15" hidden="1">#REF!</definedName>
    <definedName name="BExZNZDWRS6Q40L8OCWFEIVI0A1O" hidden="1">#REF!</definedName>
    <definedName name="BExZOBO9NYLGVJQ31LVQ9XS2ZT4N" localSheetId="20" hidden="1">#REF!</definedName>
    <definedName name="BExZOBO9NYLGVJQ31LVQ9XS2ZT4N" localSheetId="18" hidden="1">#REF!</definedName>
    <definedName name="BExZOBO9NYLGVJQ31LVQ9XS2ZT4N" localSheetId="13" hidden="1">#REF!</definedName>
    <definedName name="BExZOBO9NYLGVJQ31LVQ9XS2ZT4N" localSheetId="14" hidden="1">#REF!</definedName>
    <definedName name="BExZOBO9NYLGVJQ31LVQ9XS2ZT4N" localSheetId="15" hidden="1">#REF!</definedName>
    <definedName name="BExZOBO9NYLGVJQ31LVQ9XS2ZT4N" hidden="1">#REF!</definedName>
    <definedName name="BExZOETNB1CJ3Y2RKLI1ZK0S8Z6H" localSheetId="20" hidden="1">#REF!</definedName>
    <definedName name="BExZOETNB1CJ3Y2RKLI1ZK0S8Z6H" localSheetId="18" hidden="1">#REF!</definedName>
    <definedName name="BExZOETNB1CJ3Y2RKLI1ZK0S8Z6H" localSheetId="13" hidden="1">#REF!</definedName>
    <definedName name="BExZOETNB1CJ3Y2RKLI1ZK0S8Z6H" localSheetId="14" hidden="1">#REF!</definedName>
    <definedName name="BExZOETNB1CJ3Y2RKLI1ZK0S8Z6H" localSheetId="15" hidden="1">#REF!</definedName>
    <definedName name="BExZOETNB1CJ3Y2RKLI1ZK0S8Z6H" hidden="1">#REF!</definedName>
    <definedName name="BExZOREMVSK4E5VSWM838KHUB8AI" localSheetId="20" hidden="1">#REF!</definedName>
    <definedName name="BExZOREMVSK4E5VSWM838KHUB8AI" localSheetId="18" hidden="1">#REF!</definedName>
    <definedName name="BExZOREMVSK4E5VSWM838KHUB8AI" localSheetId="13" hidden="1">#REF!</definedName>
    <definedName name="BExZOREMVSK4E5VSWM838KHUB8AI" localSheetId="14" hidden="1">#REF!</definedName>
    <definedName name="BExZOREMVSK4E5VSWM838KHUB8AI" localSheetId="15" hidden="1">#REF!</definedName>
    <definedName name="BExZOREMVSK4E5VSWM838KHUB8AI" hidden="1">#REF!</definedName>
    <definedName name="BExZOVR745T5P1KS9NV2PXZPZVRG" localSheetId="20" hidden="1">#REF!</definedName>
    <definedName name="BExZOVR745T5P1KS9NV2PXZPZVRG" localSheetId="18" hidden="1">#REF!</definedName>
    <definedName name="BExZOVR745T5P1KS9NV2PXZPZVRG" localSheetId="13" hidden="1">#REF!</definedName>
    <definedName name="BExZOVR745T5P1KS9NV2PXZPZVRG" localSheetId="14" hidden="1">#REF!</definedName>
    <definedName name="BExZOVR745T5P1KS9NV2PXZPZVRG" localSheetId="15" hidden="1">#REF!</definedName>
    <definedName name="BExZOVR745T5P1KS9NV2PXZPZVRG" hidden="1">#REF!</definedName>
    <definedName name="BExZOZSWGLSY2XYVRIS6VSNJDSGD" localSheetId="20" hidden="1">#REF!</definedName>
    <definedName name="BExZOZSWGLSY2XYVRIS6VSNJDSGD" localSheetId="18" hidden="1">#REF!</definedName>
    <definedName name="BExZOZSWGLSY2XYVRIS6VSNJDSGD" localSheetId="13" hidden="1">#REF!</definedName>
    <definedName name="BExZOZSWGLSY2XYVRIS6VSNJDSGD" localSheetId="14" hidden="1">#REF!</definedName>
    <definedName name="BExZOZSWGLSY2XYVRIS6VSNJDSGD" localSheetId="15" hidden="1">#REF!</definedName>
    <definedName name="BExZOZSWGLSY2XYVRIS6VSNJDSGD" hidden="1">#REF!</definedName>
    <definedName name="BExZP7AIJKLM6C6CSUIIFAHFBNX2" localSheetId="20" hidden="1">#REF!</definedName>
    <definedName name="BExZP7AIJKLM6C6CSUIIFAHFBNX2" localSheetId="18" hidden="1">#REF!</definedName>
    <definedName name="BExZP7AIJKLM6C6CSUIIFAHFBNX2" localSheetId="13" hidden="1">#REF!</definedName>
    <definedName name="BExZP7AIJKLM6C6CSUIIFAHFBNX2" localSheetId="14" hidden="1">#REF!</definedName>
    <definedName name="BExZP7AIJKLM6C6CSUIIFAHFBNX2" localSheetId="15" hidden="1">#REF!</definedName>
    <definedName name="BExZP7AIJKLM6C6CSUIIFAHFBNX2" hidden="1">#REF!</definedName>
    <definedName name="BExZPALCPOH27L4MUPX2RFT3F8OM" localSheetId="20" hidden="1">#REF!</definedName>
    <definedName name="BExZPALCPOH27L4MUPX2RFT3F8OM" localSheetId="18" hidden="1">#REF!</definedName>
    <definedName name="BExZPALCPOH27L4MUPX2RFT3F8OM" localSheetId="13" hidden="1">#REF!</definedName>
    <definedName name="BExZPALCPOH27L4MUPX2RFT3F8OM" localSheetId="14" hidden="1">#REF!</definedName>
    <definedName name="BExZPALCPOH27L4MUPX2RFT3F8OM" localSheetId="15" hidden="1">#REF!</definedName>
    <definedName name="BExZPALCPOH27L4MUPX2RFT3F8OM" hidden="1">#REF!</definedName>
    <definedName name="BExZPQ0XY507N8FJMVPKCTK8HC9H" localSheetId="20" hidden="1">#REF!</definedName>
    <definedName name="BExZPQ0XY507N8FJMVPKCTK8HC9H" localSheetId="18" hidden="1">#REF!</definedName>
    <definedName name="BExZPQ0XY507N8FJMVPKCTK8HC9H" localSheetId="13" hidden="1">#REF!</definedName>
    <definedName name="BExZPQ0XY507N8FJMVPKCTK8HC9H" localSheetId="14" hidden="1">#REF!</definedName>
    <definedName name="BExZPQ0XY507N8FJMVPKCTK8HC9H" localSheetId="15" hidden="1">#REF!</definedName>
    <definedName name="BExZPQ0XY507N8FJMVPKCTK8HC9H" hidden="1">#REF!</definedName>
    <definedName name="BExZPXTHEWEN48J9E5ARSA8IGRBI" localSheetId="20" hidden="1">#REF!</definedName>
    <definedName name="BExZPXTHEWEN48J9E5ARSA8IGRBI" localSheetId="18" hidden="1">#REF!</definedName>
    <definedName name="BExZPXTHEWEN48J9E5ARSA8IGRBI" localSheetId="13" hidden="1">#REF!</definedName>
    <definedName name="BExZPXTHEWEN48J9E5ARSA8IGRBI" localSheetId="14" hidden="1">#REF!</definedName>
    <definedName name="BExZPXTHEWEN48J9E5ARSA8IGRBI" localSheetId="15" hidden="1">#REF!</definedName>
    <definedName name="BExZPXTHEWEN48J9E5ARSA8IGRBI" hidden="1">#REF!</definedName>
    <definedName name="BExZQ37OVBR25U32CO2YYVPZOMR5" localSheetId="20" hidden="1">#REF!</definedName>
    <definedName name="BExZQ37OVBR25U32CO2YYVPZOMR5" localSheetId="18" hidden="1">#REF!</definedName>
    <definedName name="BExZQ37OVBR25U32CO2YYVPZOMR5" localSheetId="13" hidden="1">#REF!</definedName>
    <definedName name="BExZQ37OVBR25U32CO2YYVPZOMR5" localSheetId="14" hidden="1">#REF!</definedName>
    <definedName name="BExZQ37OVBR25U32CO2YYVPZOMR5" localSheetId="15" hidden="1">#REF!</definedName>
    <definedName name="BExZQ37OVBR25U32CO2YYVPZOMR5" hidden="1">#REF!</definedName>
    <definedName name="BExZQ3NT7H06VO0AR48WHZULZB93" localSheetId="20" hidden="1">#REF!</definedName>
    <definedName name="BExZQ3NT7H06VO0AR48WHZULZB93" localSheetId="18" hidden="1">#REF!</definedName>
    <definedName name="BExZQ3NT7H06VO0AR48WHZULZB93" localSheetId="13" hidden="1">#REF!</definedName>
    <definedName name="BExZQ3NT7H06VO0AR48WHZULZB93" localSheetId="14" hidden="1">#REF!</definedName>
    <definedName name="BExZQ3NT7H06VO0AR48WHZULZB93" localSheetId="15" hidden="1">#REF!</definedName>
    <definedName name="BExZQ3NT7H06VO0AR48WHZULZB93" hidden="1">#REF!</definedName>
    <definedName name="BExZQ5RCYU1R0DUT1MFN99S1C408" localSheetId="20" hidden="1">#REF!</definedName>
    <definedName name="BExZQ5RCYU1R0DUT1MFN99S1C408" localSheetId="18" hidden="1">#REF!</definedName>
    <definedName name="BExZQ5RCYU1R0DUT1MFN99S1C408" localSheetId="13" hidden="1">#REF!</definedName>
    <definedName name="BExZQ5RCYU1R0DUT1MFN99S1C408" localSheetId="14" hidden="1">#REF!</definedName>
    <definedName name="BExZQ5RCYU1R0DUT1MFN99S1C408" localSheetId="15" hidden="1">#REF!</definedName>
    <definedName name="BExZQ5RCYU1R0DUT1MFN99S1C408" hidden="1">#REF!</definedName>
    <definedName name="BExZQ7PJU07SEJMDX18U9YVDC2GU" localSheetId="20" hidden="1">#REF!</definedName>
    <definedName name="BExZQ7PJU07SEJMDX18U9YVDC2GU" localSheetId="18" hidden="1">#REF!</definedName>
    <definedName name="BExZQ7PJU07SEJMDX18U9YVDC2GU" localSheetId="13" hidden="1">#REF!</definedName>
    <definedName name="BExZQ7PJU07SEJMDX18U9YVDC2GU" localSheetId="14" hidden="1">#REF!</definedName>
    <definedName name="BExZQ7PJU07SEJMDX18U9YVDC2GU" localSheetId="15" hidden="1">#REF!</definedName>
    <definedName name="BExZQ7PJU07SEJMDX18U9YVDC2GU" hidden="1">#REF!</definedName>
    <definedName name="BExZQAJXQ5IJ5RB71EDSPGTRO5HC" localSheetId="20" hidden="1">#REF!</definedName>
    <definedName name="BExZQAJXQ5IJ5RB71EDSPGTRO5HC" localSheetId="18" hidden="1">#REF!</definedName>
    <definedName name="BExZQAJXQ5IJ5RB71EDSPGTRO5HC" localSheetId="13" hidden="1">#REF!</definedName>
    <definedName name="BExZQAJXQ5IJ5RB71EDSPGTRO5HC" localSheetId="14" hidden="1">#REF!</definedName>
    <definedName name="BExZQAJXQ5IJ5RB71EDSPGTRO5HC" localSheetId="15" hidden="1">#REF!</definedName>
    <definedName name="BExZQAJXQ5IJ5RB71EDSPGTRO5HC" hidden="1">#REF!</definedName>
    <definedName name="BExZQBLTKPF3O4MCH6L4LE544FQB" localSheetId="20" hidden="1">#REF!</definedName>
    <definedName name="BExZQBLTKPF3O4MCH6L4LE544FQB" localSheetId="18" hidden="1">#REF!</definedName>
    <definedName name="BExZQBLTKPF3O4MCH6L4LE544FQB" localSheetId="13" hidden="1">#REF!</definedName>
    <definedName name="BExZQBLTKPF3O4MCH6L4LE544FQB" localSheetId="14" hidden="1">#REF!</definedName>
    <definedName name="BExZQBLTKPF3O4MCH6L4LE544FQB" localSheetId="15" hidden="1">#REF!</definedName>
    <definedName name="BExZQBLTKPF3O4MCH6L4LE544FQB" hidden="1">#REF!</definedName>
    <definedName name="BExZQIHTGHK7OOI2Y2PN3JYBY82I" localSheetId="20" hidden="1">#REF!</definedName>
    <definedName name="BExZQIHTGHK7OOI2Y2PN3JYBY82I" localSheetId="18" hidden="1">#REF!</definedName>
    <definedName name="BExZQIHTGHK7OOI2Y2PN3JYBY82I" localSheetId="13" hidden="1">#REF!</definedName>
    <definedName name="BExZQIHTGHK7OOI2Y2PN3JYBY82I" localSheetId="14" hidden="1">#REF!</definedName>
    <definedName name="BExZQIHTGHK7OOI2Y2PN3JYBY82I" localSheetId="15" hidden="1">#REF!</definedName>
    <definedName name="BExZQIHTGHK7OOI2Y2PN3JYBY82I" hidden="1">#REF!</definedName>
    <definedName name="BExZQJJMGU5MHQOILGXGJPAQI5XI" localSheetId="20" hidden="1">#REF!</definedName>
    <definedName name="BExZQJJMGU5MHQOILGXGJPAQI5XI" localSheetId="18" hidden="1">#REF!</definedName>
    <definedName name="BExZQJJMGU5MHQOILGXGJPAQI5XI" localSheetId="13" hidden="1">#REF!</definedName>
    <definedName name="BExZQJJMGU5MHQOILGXGJPAQI5XI" localSheetId="14" hidden="1">#REF!</definedName>
    <definedName name="BExZQJJMGU5MHQOILGXGJPAQI5XI" localSheetId="15" hidden="1">#REF!</definedName>
    <definedName name="BExZQJJMGU5MHQOILGXGJPAQI5XI" hidden="1">#REF!</definedName>
    <definedName name="BExZQL1M2EX5YEQBMNQKVD747N3I" localSheetId="20" hidden="1">#REF!</definedName>
    <definedName name="BExZQL1M2EX5YEQBMNQKVD747N3I" localSheetId="18" hidden="1">#REF!</definedName>
    <definedName name="BExZQL1M2EX5YEQBMNQKVD747N3I" localSheetId="13" hidden="1">#REF!</definedName>
    <definedName name="BExZQL1M2EX5YEQBMNQKVD747N3I" localSheetId="14" hidden="1">#REF!</definedName>
    <definedName name="BExZQL1M2EX5YEQBMNQKVD747N3I" localSheetId="15" hidden="1">#REF!</definedName>
    <definedName name="BExZQL1M2EX5YEQBMNQKVD747N3I" hidden="1">#REF!</definedName>
    <definedName name="BExZQPDYUBJL0C1OME996KHU23N5" localSheetId="20" hidden="1">#REF!</definedName>
    <definedName name="BExZQPDYUBJL0C1OME996KHU23N5" localSheetId="18" hidden="1">#REF!</definedName>
    <definedName name="BExZQPDYUBJL0C1OME996KHU23N5" localSheetId="13" hidden="1">#REF!</definedName>
    <definedName name="BExZQPDYUBJL0C1OME996KHU23N5" localSheetId="14" hidden="1">#REF!</definedName>
    <definedName name="BExZQPDYUBJL0C1OME996KHU23N5" localSheetId="15" hidden="1">#REF!</definedName>
    <definedName name="BExZQPDYUBJL0C1OME996KHU23N5" hidden="1">#REF!</definedName>
    <definedName name="BExZQXBYEBN28QUH1KOVW6KKA5UM" localSheetId="20" hidden="1">#REF!</definedName>
    <definedName name="BExZQXBYEBN28QUH1KOVW6KKA5UM" localSheetId="18" hidden="1">#REF!</definedName>
    <definedName name="BExZQXBYEBN28QUH1KOVW6KKA5UM" localSheetId="13" hidden="1">#REF!</definedName>
    <definedName name="BExZQXBYEBN28QUH1KOVW6KKA5UM" localSheetId="14" hidden="1">#REF!</definedName>
    <definedName name="BExZQXBYEBN28QUH1KOVW6KKA5UM" localSheetId="15" hidden="1">#REF!</definedName>
    <definedName name="BExZQXBYEBN28QUH1KOVW6KKA5UM" hidden="1">#REF!</definedName>
    <definedName name="BExZQZKT146WEN8FTVZ7Y5TSB8L5" localSheetId="20" hidden="1">#REF!</definedName>
    <definedName name="BExZQZKT146WEN8FTVZ7Y5TSB8L5" localSheetId="18" hidden="1">#REF!</definedName>
    <definedName name="BExZQZKT146WEN8FTVZ7Y5TSB8L5" localSheetId="13" hidden="1">#REF!</definedName>
    <definedName name="BExZQZKT146WEN8FTVZ7Y5TSB8L5" localSheetId="14" hidden="1">#REF!</definedName>
    <definedName name="BExZQZKT146WEN8FTVZ7Y5TSB8L5" localSheetId="15" hidden="1">#REF!</definedName>
    <definedName name="BExZQZKT146WEN8FTVZ7Y5TSB8L5" hidden="1">#REF!</definedName>
    <definedName name="BExZR485AKBH93YZ08CMUC3WROED" localSheetId="20" hidden="1">#REF!</definedName>
    <definedName name="BExZR485AKBH93YZ08CMUC3WROED" localSheetId="18" hidden="1">#REF!</definedName>
    <definedName name="BExZR485AKBH93YZ08CMUC3WROED" localSheetId="13" hidden="1">#REF!</definedName>
    <definedName name="BExZR485AKBH93YZ08CMUC3WROED" localSheetId="14" hidden="1">#REF!</definedName>
    <definedName name="BExZR485AKBH93YZ08CMUC3WROED" localSheetId="15" hidden="1">#REF!</definedName>
    <definedName name="BExZR485AKBH93YZ08CMUC3WROED" hidden="1">#REF!</definedName>
    <definedName name="BExZR7TL98P2PPUVGIZYR5873DWW" localSheetId="20" hidden="1">#REF!</definedName>
    <definedName name="BExZR7TL98P2PPUVGIZYR5873DWW" localSheetId="18" hidden="1">#REF!</definedName>
    <definedName name="BExZR7TL98P2PPUVGIZYR5873DWW" localSheetId="13" hidden="1">#REF!</definedName>
    <definedName name="BExZR7TL98P2PPUVGIZYR5873DWW" localSheetId="14" hidden="1">#REF!</definedName>
    <definedName name="BExZR7TL98P2PPUVGIZYR5873DWW" localSheetId="15" hidden="1">#REF!</definedName>
    <definedName name="BExZR7TL98P2PPUVGIZYR5873DWW" hidden="1">#REF!</definedName>
    <definedName name="BExZRAYSYOXAM1PBW1EF6YAZ9RU3" localSheetId="20" hidden="1">#REF!</definedName>
    <definedName name="BExZRAYSYOXAM1PBW1EF6YAZ9RU3" localSheetId="18" hidden="1">#REF!</definedName>
    <definedName name="BExZRAYSYOXAM1PBW1EF6YAZ9RU3" localSheetId="13" hidden="1">#REF!</definedName>
    <definedName name="BExZRAYSYOXAM1PBW1EF6YAZ9RU3" localSheetId="14" hidden="1">#REF!</definedName>
    <definedName name="BExZRAYSYOXAM1PBW1EF6YAZ9RU3" localSheetId="15" hidden="1">#REF!</definedName>
    <definedName name="BExZRAYSYOXAM1PBW1EF6YAZ9RU3" hidden="1">#REF!</definedName>
    <definedName name="BExZRGD1603X5ACFALUUDKCD7X48" localSheetId="20" hidden="1">#REF!</definedName>
    <definedName name="BExZRGD1603X5ACFALUUDKCD7X48" localSheetId="18" hidden="1">#REF!</definedName>
    <definedName name="BExZRGD1603X5ACFALUUDKCD7X48" localSheetId="13" hidden="1">#REF!</definedName>
    <definedName name="BExZRGD1603X5ACFALUUDKCD7X48" localSheetId="14" hidden="1">#REF!</definedName>
    <definedName name="BExZRGD1603X5ACFALUUDKCD7X48" localSheetId="15" hidden="1">#REF!</definedName>
    <definedName name="BExZRGD1603X5ACFALUUDKCD7X48" hidden="1">#REF!</definedName>
    <definedName name="BExZRMSYHFOP8FFWKKUSBHU85J81" localSheetId="20" hidden="1">#REF!</definedName>
    <definedName name="BExZRMSYHFOP8FFWKKUSBHU85J81" localSheetId="18" hidden="1">#REF!</definedName>
    <definedName name="BExZRMSYHFOP8FFWKKUSBHU85J81" localSheetId="13" hidden="1">#REF!</definedName>
    <definedName name="BExZRMSYHFOP8FFWKKUSBHU85J81" localSheetId="14" hidden="1">#REF!</definedName>
    <definedName name="BExZRMSYHFOP8FFWKKUSBHU85J81" localSheetId="15" hidden="1">#REF!</definedName>
    <definedName name="BExZRMSYHFOP8FFWKKUSBHU85J81" hidden="1">#REF!</definedName>
    <definedName name="BExZRP1X6UVLN1UOLHH5VF4STP1O" localSheetId="20" hidden="1">#REF!</definedName>
    <definedName name="BExZRP1X6UVLN1UOLHH5VF4STP1O" localSheetId="18" hidden="1">#REF!</definedName>
    <definedName name="BExZRP1X6UVLN1UOLHH5VF4STP1O" localSheetId="13" hidden="1">#REF!</definedName>
    <definedName name="BExZRP1X6UVLN1UOLHH5VF4STP1O" localSheetId="14" hidden="1">#REF!</definedName>
    <definedName name="BExZRP1X6UVLN1UOLHH5VF4STP1O" localSheetId="15" hidden="1">#REF!</definedName>
    <definedName name="BExZRP1X6UVLN1UOLHH5VF4STP1O" hidden="1">#REF!</definedName>
    <definedName name="BExZRQ930U6OCYNV00CH5I0Q4LPE" localSheetId="20" hidden="1">#REF!</definedName>
    <definedName name="BExZRQ930U6OCYNV00CH5I0Q4LPE" localSheetId="18" hidden="1">#REF!</definedName>
    <definedName name="BExZRQ930U6OCYNV00CH5I0Q4LPE" localSheetId="13" hidden="1">#REF!</definedName>
    <definedName name="BExZRQ930U6OCYNV00CH5I0Q4LPE" localSheetId="14" hidden="1">#REF!</definedName>
    <definedName name="BExZRQ930U6OCYNV00CH5I0Q4LPE" localSheetId="15" hidden="1">#REF!</definedName>
    <definedName name="BExZRQ930U6OCYNV00CH5I0Q4LPE" hidden="1">#REF!</definedName>
    <definedName name="BExZRQP7JLKS45QOGATXS7MK5GUZ" localSheetId="20" hidden="1">#REF!</definedName>
    <definedName name="BExZRQP7JLKS45QOGATXS7MK5GUZ" localSheetId="18" hidden="1">#REF!</definedName>
    <definedName name="BExZRQP7JLKS45QOGATXS7MK5GUZ" localSheetId="13" hidden="1">#REF!</definedName>
    <definedName name="BExZRQP7JLKS45QOGATXS7MK5GUZ" localSheetId="14" hidden="1">#REF!</definedName>
    <definedName name="BExZRQP7JLKS45QOGATXS7MK5GUZ" localSheetId="15" hidden="1">#REF!</definedName>
    <definedName name="BExZRQP7JLKS45QOGATXS7MK5GUZ" hidden="1">#REF!</definedName>
    <definedName name="BExZRW8W514W8OZ72YBONYJ64GXF" localSheetId="20" hidden="1">#REF!</definedName>
    <definedName name="BExZRW8W514W8OZ72YBONYJ64GXF" localSheetId="18" hidden="1">#REF!</definedName>
    <definedName name="BExZRW8W514W8OZ72YBONYJ64GXF" localSheetId="13" hidden="1">#REF!</definedName>
    <definedName name="BExZRW8W514W8OZ72YBONYJ64GXF" localSheetId="14" hidden="1">#REF!</definedName>
    <definedName name="BExZRW8W514W8OZ72YBONYJ64GXF" localSheetId="15" hidden="1">#REF!</definedName>
    <definedName name="BExZRW8W514W8OZ72YBONYJ64GXF" hidden="1">#REF!</definedName>
    <definedName name="BExZRWJP2BUVFJPO8U8ATQEP0LZU" localSheetId="20" hidden="1">#REF!</definedName>
    <definedName name="BExZRWJP2BUVFJPO8U8ATQEP0LZU" localSheetId="18" hidden="1">#REF!</definedName>
    <definedName name="BExZRWJP2BUVFJPO8U8ATQEP0LZU" localSheetId="13" hidden="1">#REF!</definedName>
    <definedName name="BExZRWJP2BUVFJPO8U8ATQEP0LZU" localSheetId="14" hidden="1">#REF!</definedName>
    <definedName name="BExZRWJP2BUVFJPO8U8ATQEP0LZU" localSheetId="15" hidden="1">#REF!</definedName>
    <definedName name="BExZRWJP2BUVFJPO8U8ATQEP0LZU" hidden="1">#REF!</definedName>
    <definedName name="BExZSI9USDLZAN8LI8M4YYQL24GZ" localSheetId="20" hidden="1">#REF!</definedName>
    <definedName name="BExZSI9USDLZAN8LI8M4YYQL24GZ" localSheetId="18" hidden="1">#REF!</definedName>
    <definedName name="BExZSI9USDLZAN8LI8M4YYQL24GZ" localSheetId="13" hidden="1">#REF!</definedName>
    <definedName name="BExZSI9USDLZAN8LI8M4YYQL24GZ" localSheetId="14" hidden="1">#REF!</definedName>
    <definedName name="BExZSI9USDLZAN8LI8M4YYQL24GZ" localSheetId="15" hidden="1">#REF!</definedName>
    <definedName name="BExZSI9USDLZAN8LI8M4YYQL24GZ" hidden="1">#REF!</definedName>
    <definedName name="BExZSLKO175YAM0RMMZH1FPXL4V2" localSheetId="20" hidden="1">#REF!</definedName>
    <definedName name="BExZSLKO175YAM0RMMZH1FPXL4V2" localSheetId="18" hidden="1">#REF!</definedName>
    <definedName name="BExZSLKO175YAM0RMMZH1FPXL4V2" localSheetId="13" hidden="1">#REF!</definedName>
    <definedName name="BExZSLKO175YAM0RMMZH1FPXL4V2" localSheetId="14" hidden="1">#REF!</definedName>
    <definedName name="BExZSLKO175YAM0RMMZH1FPXL4V2" localSheetId="15" hidden="1">#REF!</definedName>
    <definedName name="BExZSLKO175YAM0RMMZH1FPXL4V2" hidden="1">#REF!</definedName>
    <definedName name="BExZSS0LA2JY4ZLJ1Z5YCMLJJZCH" localSheetId="20" hidden="1">#REF!</definedName>
    <definedName name="BExZSS0LA2JY4ZLJ1Z5YCMLJJZCH" localSheetId="18" hidden="1">#REF!</definedName>
    <definedName name="BExZSS0LA2JY4ZLJ1Z5YCMLJJZCH" localSheetId="13" hidden="1">#REF!</definedName>
    <definedName name="BExZSS0LA2JY4ZLJ1Z5YCMLJJZCH" localSheetId="14" hidden="1">#REF!</definedName>
    <definedName name="BExZSS0LA2JY4ZLJ1Z5YCMLJJZCH" localSheetId="15" hidden="1">#REF!</definedName>
    <definedName name="BExZSS0LA2JY4ZLJ1Z5YCMLJJZCH" hidden="1">#REF!</definedName>
    <definedName name="BExZSTNUWCRNCL22SMKXKFSLCJ0O" localSheetId="20" hidden="1">#REF!</definedName>
    <definedName name="BExZSTNUWCRNCL22SMKXKFSLCJ0O" localSheetId="18" hidden="1">#REF!</definedName>
    <definedName name="BExZSTNUWCRNCL22SMKXKFSLCJ0O" localSheetId="13" hidden="1">#REF!</definedName>
    <definedName name="BExZSTNUWCRNCL22SMKXKFSLCJ0O" localSheetId="14" hidden="1">#REF!</definedName>
    <definedName name="BExZSTNUWCRNCL22SMKXKFSLCJ0O" localSheetId="15" hidden="1">#REF!</definedName>
    <definedName name="BExZSTNUWCRNCL22SMKXKFSLCJ0O" hidden="1">#REF!</definedName>
    <definedName name="BExZSYRA4NR7K6RLC3I81QSG5SQR" localSheetId="20" hidden="1">#REF!</definedName>
    <definedName name="BExZSYRA4NR7K6RLC3I81QSG5SQR" localSheetId="18" hidden="1">#REF!</definedName>
    <definedName name="BExZSYRA4NR7K6RLC3I81QSG5SQR" localSheetId="13" hidden="1">#REF!</definedName>
    <definedName name="BExZSYRA4NR7K6RLC3I81QSG5SQR" localSheetId="14" hidden="1">#REF!</definedName>
    <definedName name="BExZSYRA4NR7K6RLC3I81QSG5SQR" localSheetId="15" hidden="1">#REF!</definedName>
    <definedName name="BExZSYRA4NR7K6RLC3I81QSG5SQR" hidden="1">#REF!</definedName>
    <definedName name="BExZT6JSZ8CBS0SB3T07N3LMAX7M" localSheetId="20" hidden="1">#REF!</definedName>
    <definedName name="BExZT6JSZ8CBS0SB3T07N3LMAX7M" localSheetId="18" hidden="1">#REF!</definedName>
    <definedName name="BExZT6JSZ8CBS0SB3T07N3LMAX7M" localSheetId="13" hidden="1">#REF!</definedName>
    <definedName name="BExZT6JSZ8CBS0SB3T07N3LMAX7M" localSheetId="14" hidden="1">#REF!</definedName>
    <definedName name="BExZT6JSZ8CBS0SB3T07N3LMAX7M" localSheetId="15" hidden="1">#REF!</definedName>
    <definedName name="BExZT6JSZ8CBS0SB3T07N3LMAX7M" hidden="1">#REF!</definedName>
    <definedName name="BExZTAQV2QVSZY5Y3VCCWUBSBW9P" localSheetId="20" hidden="1">#REF!</definedName>
    <definedName name="BExZTAQV2QVSZY5Y3VCCWUBSBW9P" localSheetId="18" hidden="1">#REF!</definedName>
    <definedName name="BExZTAQV2QVSZY5Y3VCCWUBSBW9P" localSheetId="13" hidden="1">#REF!</definedName>
    <definedName name="BExZTAQV2QVSZY5Y3VCCWUBSBW9P" localSheetId="14" hidden="1">#REF!</definedName>
    <definedName name="BExZTAQV2QVSZY5Y3VCCWUBSBW9P" localSheetId="15" hidden="1">#REF!</definedName>
    <definedName name="BExZTAQV2QVSZY5Y3VCCWUBSBW9P" hidden="1">#REF!</definedName>
    <definedName name="BExZTHSI2FX56PWRSNX9H5EWTZFO" localSheetId="20" hidden="1">#REF!</definedName>
    <definedName name="BExZTHSI2FX56PWRSNX9H5EWTZFO" localSheetId="18" hidden="1">#REF!</definedName>
    <definedName name="BExZTHSI2FX56PWRSNX9H5EWTZFO" localSheetId="13" hidden="1">#REF!</definedName>
    <definedName name="BExZTHSI2FX56PWRSNX9H5EWTZFO" localSheetId="14" hidden="1">#REF!</definedName>
    <definedName name="BExZTHSI2FX56PWRSNX9H5EWTZFO" localSheetId="15" hidden="1">#REF!</definedName>
    <definedName name="BExZTHSI2FX56PWRSNX9H5EWTZFO" hidden="1">#REF!</definedName>
    <definedName name="BExZTJL3HVBFY139H6CJHEQCT1EL" localSheetId="20" hidden="1">#REF!</definedName>
    <definedName name="BExZTJL3HVBFY139H6CJHEQCT1EL" localSheetId="18" hidden="1">#REF!</definedName>
    <definedName name="BExZTJL3HVBFY139H6CJHEQCT1EL" localSheetId="13" hidden="1">#REF!</definedName>
    <definedName name="BExZTJL3HVBFY139H6CJHEQCT1EL" localSheetId="14" hidden="1">#REF!</definedName>
    <definedName name="BExZTJL3HVBFY139H6CJHEQCT1EL" localSheetId="15" hidden="1">#REF!</definedName>
    <definedName name="BExZTJL3HVBFY139H6CJHEQCT1EL" hidden="1">#REF!</definedName>
    <definedName name="BExZTLOL8OPABZI453E0KVNA1GJS" localSheetId="20" hidden="1">#REF!</definedName>
    <definedName name="BExZTLOL8OPABZI453E0KVNA1GJS" localSheetId="18" hidden="1">#REF!</definedName>
    <definedName name="BExZTLOL8OPABZI453E0KVNA1GJS" localSheetId="13" hidden="1">#REF!</definedName>
    <definedName name="BExZTLOL8OPABZI453E0KVNA1GJS" localSheetId="14" hidden="1">#REF!</definedName>
    <definedName name="BExZTLOL8OPABZI453E0KVNA1GJS" localSheetId="15" hidden="1">#REF!</definedName>
    <definedName name="BExZTLOL8OPABZI453E0KVNA1GJS" hidden="1">#REF!</definedName>
    <definedName name="BExZTOTZ9F2ZI18DZM8GW39VDF1N" localSheetId="20" hidden="1">#REF!</definedName>
    <definedName name="BExZTOTZ9F2ZI18DZM8GW39VDF1N" localSheetId="18" hidden="1">#REF!</definedName>
    <definedName name="BExZTOTZ9F2ZI18DZM8GW39VDF1N" localSheetId="13" hidden="1">#REF!</definedName>
    <definedName name="BExZTOTZ9F2ZI18DZM8GW39VDF1N" localSheetId="14" hidden="1">#REF!</definedName>
    <definedName name="BExZTOTZ9F2ZI18DZM8GW39VDF1N" localSheetId="15" hidden="1">#REF!</definedName>
    <definedName name="BExZTOTZ9F2ZI18DZM8GW39VDF1N" hidden="1">#REF!</definedName>
    <definedName name="BExZTT6J3X0TOX0ZY6YPLUVMCW9X" localSheetId="20" hidden="1">#REF!</definedName>
    <definedName name="BExZTT6J3X0TOX0ZY6YPLUVMCW9X" localSheetId="18" hidden="1">#REF!</definedName>
    <definedName name="BExZTT6J3X0TOX0ZY6YPLUVMCW9X" localSheetId="13" hidden="1">#REF!</definedName>
    <definedName name="BExZTT6J3X0TOX0ZY6YPLUVMCW9X" localSheetId="14" hidden="1">#REF!</definedName>
    <definedName name="BExZTT6J3X0TOX0ZY6YPLUVMCW9X" localSheetId="15" hidden="1">#REF!</definedName>
    <definedName name="BExZTT6J3X0TOX0ZY6YPLUVMCW9X" hidden="1">#REF!</definedName>
    <definedName name="BExZTW6ECBRA0BBITWBQ8R93RMCL" localSheetId="20" hidden="1">#REF!</definedName>
    <definedName name="BExZTW6ECBRA0BBITWBQ8R93RMCL" localSheetId="18" hidden="1">#REF!</definedName>
    <definedName name="BExZTW6ECBRA0BBITWBQ8R93RMCL" localSheetId="13" hidden="1">#REF!</definedName>
    <definedName name="BExZTW6ECBRA0BBITWBQ8R93RMCL" localSheetId="14" hidden="1">#REF!</definedName>
    <definedName name="BExZTW6ECBRA0BBITWBQ8R93RMCL" localSheetId="15" hidden="1">#REF!</definedName>
    <definedName name="BExZTW6ECBRA0BBITWBQ8R93RMCL" hidden="1">#REF!</definedName>
    <definedName name="BExZU2BHYAOKSCBM3C5014ZF6IXS" localSheetId="20" hidden="1">#REF!</definedName>
    <definedName name="BExZU2BHYAOKSCBM3C5014ZF6IXS" localSheetId="18" hidden="1">#REF!</definedName>
    <definedName name="BExZU2BHYAOKSCBM3C5014ZF6IXS" localSheetId="13" hidden="1">#REF!</definedName>
    <definedName name="BExZU2BHYAOKSCBM3C5014ZF6IXS" localSheetId="14" hidden="1">#REF!</definedName>
    <definedName name="BExZU2BHYAOKSCBM3C5014ZF6IXS" localSheetId="15" hidden="1">#REF!</definedName>
    <definedName name="BExZU2BHYAOKSCBM3C5014ZF6IXS" hidden="1">#REF!</definedName>
    <definedName name="BExZU2RMJTXOCS0ROPMYPE6WTD87" localSheetId="20" hidden="1">#REF!</definedName>
    <definedName name="BExZU2RMJTXOCS0ROPMYPE6WTD87" localSheetId="18" hidden="1">#REF!</definedName>
    <definedName name="BExZU2RMJTXOCS0ROPMYPE6WTD87" localSheetId="13" hidden="1">#REF!</definedName>
    <definedName name="BExZU2RMJTXOCS0ROPMYPE6WTD87" localSheetId="14" hidden="1">#REF!</definedName>
    <definedName name="BExZU2RMJTXOCS0ROPMYPE6WTD87" localSheetId="15" hidden="1">#REF!</definedName>
    <definedName name="BExZU2RMJTXOCS0ROPMYPE6WTD87" hidden="1">#REF!</definedName>
    <definedName name="BExZUBRAHA9DNEGONEZEB2TDVFC2" localSheetId="20" hidden="1">#REF!</definedName>
    <definedName name="BExZUBRAHA9DNEGONEZEB2TDVFC2" localSheetId="18" hidden="1">#REF!</definedName>
    <definedName name="BExZUBRAHA9DNEGONEZEB2TDVFC2" localSheetId="13" hidden="1">#REF!</definedName>
    <definedName name="BExZUBRAHA9DNEGONEZEB2TDVFC2" localSheetId="14" hidden="1">#REF!</definedName>
    <definedName name="BExZUBRAHA9DNEGONEZEB2TDVFC2" localSheetId="15" hidden="1">#REF!</definedName>
    <definedName name="BExZUBRAHA9DNEGONEZEB2TDVFC2" hidden="1">#REF!</definedName>
    <definedName name="BExZUF7G8FENTJKH9R1XUWXM6CWD" localSheetId="20" hidden="1">#REF!</definedName>
    <definedName name="BExZUF7G8FENTJKH9R1XUWXM6CWD" localSheetId="18" hidden="1">#REF!</definedName>
    <definedName name="BExZUF7G8FENTJKH9R1XUWXM6CWD" localSheetId="13" hidden="1">#REF!</definedName>
    <definedName name="BExZUF7G8FENTJKH9R1XUWXM6CWD" localSheetId="14" hidden="1">#REF!</definedName>
    <definedName name="BExZUF7G8FENTJKH9R1XUWXM6CWD" localSheetId="15" hidden="1">#REF!</definedName>
    <definedName name="BExZUF7G8FENTJKH9R1XUWXM6CWD" hidden="1">#REF!</definedName>
    <definedName name="BExZUNARUJBIZ08VCAV3GEVBIR3D" localSheetId="20" hidden="1">#REF!</definedName>
    <definedName name="BExZUNARUJBIZ08VCAV3GEVBIR3D" localSheetId="18" hidden="1">#REF!</definedName>
    <definedName name="BExZUNARUJBIZ08VCAV3GEVBIR3D" localSheetId="13" hidden="1">#REF!</definedName>
    <definedName name="BExZUNARUJBIZ08VCAV3GEVBIR3D" localSheetId="14" hidden="1">#REF!</definedName>
    <definedName name="BExZUNARUJBIZ08VCAV3GEVBIR3D" localSheetId="15" hidden="1">#REF!</definedName>
    <definedName name="BExZUNARUJBIZ08VCAV3GEVBIR3D" hidden="1">#REF!</definedName>
    <definedName name="BExZUSZT5496UMBP4LFSLTR1GVEW" localSheetId="20" hidden="1">#REF!</definedName>
    <definedName name="BExZUSZT5496UMBP4LFSLTR1GVEW" localSheetId="18" hidden="1">#REF!</definedName>
    <definedName name="BExZUSZT5496UMBP4LFSLTR1GVEW" localSheetId="13" hidden="1">#REF!</definedName>
    <definedName name="BExZUSZT5496UMBP4LFSLTR1GVEW" localSheetId="14" hidden="1">#REF!</definedName>
    <definedName name="BExZUSZT5496UMBP4LFSLTR1GVEW" localSheetId="15" hidden="1">#REF!</definedName>
    <definedName name="BExZUSZT5496UMBP4LFSLTR1GVEW" hidden="1">#REF!</definedName>
    <definedName name="BExZUT54340I38GVCV79EL116WR0" localSheetId="20" hidden="1">#REF!</definedName>
    <definedName name="BExZUT54340I38GVCV79EL116WR0" localSheetId="18" hidden="1">#REF!</definedName>
    <definedName name="BExZUT54340I38GVCV79EL116WR0" localSheetId="13" hidden="1">#REF!</definedName>
    <definedName name="BExZUT54340I38GVCV79EL116WR0" localSheetId="14" hidden="1">#REF!</definedName>
    <definedName name="BExZUT54340I38GVCV79EL116WR0" localSheetId="15" hidden="1">#REF!</definedName>
    <definedName name="BExZUT54340I38GVCV79EL116WR0" hidden="1">#REF!</definedName>
    <definedName name="BExZUXC66MK2SXPXCLD8ZSU0BMTY" localSheetId="20" hidden="1">#REF!</definedName>
    <definedName name="BExZUXC66MK2SXPXCLD8ZSU0BMTY" localSheetId="18" hidden="1">#REF!</definedName>
    <definedName name="BExZUXC66MK2SXPXCLD8ZSU0BMTY" localSheetId="13" hidden="1">#REF!</definedName>
    <definedName name="BExZUXC66MK2SXPXCLD8ZSU0BMTY" localSheetId="14" hidden="1">#REF!</definedName>
    <definedName name="BExZUXC66MK2SXPXCLD8ZSU0BMTY" localSheetId="15" hidden="1">#REF!</definedName>
    <definedName name="BExZUXC66MK2SXPXCLD8ZSU0BMTY" hidden="1">#REF!</definedName>
    <definedName name="BExZUYDULCX65H9OZ9JHPBNKF3MI" localSheetId="20" hidden="1">#REF!</definedName>
    <definedName name="BExZUYDULCX65H9OZ9JHPBNKF3MI" localSheetId="18" hidden="1">#REF!</definedName>
    <definedName name="BExZUYDULCX65H9OZ9JHPBNKF3MI" localSheetId="13" hidden="1">#REF!</definedName>
    <definedName name="BExZUYDULCX65H9OZ9JHPBNKF3MI" localSheetId="14" hidden="1">#REF!</definedName>
    <definedName name="BExZUYDULCX65H9OZ9JHPBNKF3MI" localSheetId="15" hidden="1">#REF!</definedName>
    <definedName name="BExZUYDULCX65H9OZ9JHPBNKF3MI" hidden="1">#REF!</definedName>
    <definedName name="BExZV2QD5ZDK3AGDRULLA7JB46C3" localSheetId="20" hidden="1">#REF!</definedName>
    <definedName name="BExZV2QD5ZDK3AGDRULLA7JB46C3" localSheetId="18" hidden="1">#REF!</definedName>
    <definedName name="BExZV2QD5ZDK3AGDRULLA7JB46C3" localSheetId="13" hidden="1">#REF!</definedName>
    <definedName name="BExZV2QD5ZDK3AGDRULLA7JB46C3" localSheetId="14" hidden="1">#REF!</definedName>
    <definedName name="BExZV2QD5ZDK3AGDRULLA7JB46C3" localSheetId="15" hidden="1">#REF!</definedName>
    <definedName name="BExZV2QD5ZDK3AGDRULLA7JB46C3" hidden="1">#REF!</definedName>
    <definedName name="BExZVBQ29OM0V8XAL3HL0JIM0MMU" localSheetId="20" hidden="1">#REF!</definedName>
    <definedName name="BExZVBQ29OM0V8XAL3HL0JIM0MMU" localSheetId="18" hidden="1">#REF!</definedName>
    <definedName name="BExZVBQ29OM0V8XAL3HL0JIM0MMU" localSheetId="13" hidden="1">#REF!</definedName>
    <definedName name="BExZVBQ29OM0V8XAL3HL0JIM0MMU" localSheetId="14" hidden="1">#REF!</definedName>
    <definedName name="BExZVBQ29OM0V8XAL3HL0JIM0MMU" localSheetId="15" hidden="1">#REF!</definedName>
    <definedName name="BExZVBQ29OM0V8XAL3HL0JIM0MMU" hidden="1">#REF!</definedName>
    <definedName name="BExZVKV2XCPCINW1KP8Q1FI6KDNG" localSheetId="20" hidden="1">#REF!</definedName>
    <definedName name="BExZVKV2XCPCINW1KP8Q1FI6KDNG" localSheetId="18" hidden="1">#REF!</definedName>
    <definedName name="BExZVKV2XCPCINW1KP8Q1FI6KDNG" localSheetId="13" hidden="1">#REF!</definedName>
    <definedName name="BExZVKV2XCPCINW1KP8Q1FI6KDNG" localSheetId="14" hidden="1">#REF!</definedName>
    <definedName name="BExZVKV2XCPCINW1KP8Q1FI6KDNG" localSheetId="15" hidden="1">#REF!</definedName>
    <definedName name="BExZVKV2XCPCINW1KP8Q1FI6KDNG" hidden="1">#REF!</definedName>
    <definedName name="BExZVLM4T9ORS4ZWHME46U4Q103C" localSheetId="20" hidden="1">#REF!</definedName>
    <definedName name="BExZVLM4T9ORS4ZWHME46U4Q103C" localSheetId="18" hidden="1">#REF!</definedName>
    <definedName name="BExZVLM4T9ORS4ZWHME46U4Q103C" localSheetId="13" hidden="1">#REF!</definedName>
    <definedName name="BExZVLM4T9ORS4ZWHME46U4Q103C" localSheetId="14" hidden="1">#REF!</definedName>
    <definedName name="BExZVLM4T9ORS4ZWHME46U4Q103C" localSheetId="15" hidden="1">#REF!</definedName>
    <definedName name="BExZVLM4T9ORS4ZWHME46U4Q103C" hidden="1">#REF!</definedName>
    <definedName name="BExZVM7OZWPPRH5YQW50EYMMIW1A" localSheetId="20" hidden="1">#REF!</definedName>
    <definedName name="BExZVM7OZWPPRH5YQW50EYMMIW1A" localSheetId="18" hidden="1">#REF!</definedName>
    <definedName name="BExZVM7OZWPPRH5YQW50EYMMIW1A" localSheetId="13" hidden="1">#REF!</definedName>
    <definedName name="BExZVM7OZWPPRH5YQW50EYMMIW1A" localSheetId="14" hidden="1">#REF!</definedName>
    <definedName name="BExZVM7OZWPPRH5YQW50EYMMIW1A" localSheetId="15" hidden="1">#REF!</definedName>
    <definedName name="BExZVM7OZWPPRH5YQW50EYMMIW1A" hidden="1">#REF!</definedName>
    <definedName name="BExZVMYK7BAH6AGIAEXBE1NXDZ5Z" localSheetId="20" hidden="1">#REF!</definedName>
    <definedName name="BExZVMYK7BAH6AGIAEXBE1NXDZ5Z" localSheetId="18" hidden="1">#REF!</definedName>
    <definedName name="BExZVMYK7BAH6AGIAEXBE1NXDZ5Z" localSheetId="13" hidden="1">#REF!</definedName>
    <definedName name="BExZVMYK7BAH6AGIAEXBE1NXDZ5Z" localSheetId="14" hidden="1">#REF!</definedName>
    <definedName name="BExZVMYK7BAH6AGIAEXBE1NXDZ5Z" localSheetId="15" hidden="1">#REF!</definedName>
    <definedName name="BExZVMYK7BAH6AGIAEXBE1NXDZ5Z" hidden="1">#REF!</definedName>
    <definedName name="BExZVPYGX2C5OSHMZ6F0KBKZ6B1S" localSheetId="20" hidden="1">#REF!</definedName>
    <definedName name="BExZVPYGX2C5OSHMZ6F0KBKZ6B1S" localSheetId="18" hidden="1">#REF!</definedName>
    <definedName name="BExZVPYGX2C5OSHMZ6F0KBKZ6B1S" localSheetId="13" hidden="1">#REF!</definedName>
    <definedName name="BExZVPYGX2C5OSHMZ6F0KBKZ6B1S" localSheetId="14" hidden="1">#REF!</definedName>
    <definedName name="BExZVPYGX2C5OSHMZ6F0KBKZ6B1S" localSheetId="15" hidden="1">#REF!</definedName>
    <definedName name="BExZVPYGX2C5OSHMZ6F0KBKZ6B1S" hidden="1">#REF!</definedName>
    <definedName name="BExZW3LHTS7PFBNTYM95N8J5AFYQ" localSheetId="20" hidden="1">#REF!</definedName>
    <definedName name="BExZW3LHTS7PFBNTYM95N8J5AFYQ" localSheetId="18" hidden="1">#REF!</definedName>
    <definedName name="BExZW3LHTS7PFBNTYM95N8J5AFYQ" localSheetId="13" hidden="1">#REF!</definedName>
    <definedName name="BExZW3LHTS7PFBNTYM95N8J5AFYQ" localSheetId="14" hidden="1">#REF!</definedName>
    <definedName name="BExZW3LHTS7PFBNTYM95N8J5AFYQ" localSheetId="15" hidden="1">#REF!</definedName>
    <definedName name="BExZW3LHTS7PFBNTYM95N8J5AFYQ" hidden="1">#REF!</definedName>
    <definedName name="BExZW472V5ADKCFHIKAJ6D4R8MU4" localSheetId="20" hidden="1">#REF!</definedName>
    <definedName name="BExZW472V5ADKCFHIKAJ6D4R8MU4" localSheetId="18" hidden="1">#REF!</definedName>
    <definedName name="BExZW472V5ADKCFHIKAJ6D4R8MU4" localSheetId="13" hidden="1">#REF!</definedName>
    <definedName name="BExZW472V5ADKCFHIKAJ6D4R8MU4" localSheetId="14" hidden="1">#REF!</definedName>
    <definedName name="BExZW472V5ADKCFHIKAJ6D4R8MU4" localSheetId="15" hidden="1">#REF!</definedName>
    <definedName name="BExZW472V5ADKCFHIKAJ6D4R8MU4" hidden="1">#REF!</definedName>
    <definedName name="BExZW5UARC8W9AQNLJX2I5WQWS5F" localSheetId="20" hidden="1">#REF!</definedName>
    <definedName name="BExZW5UARC8W9AQNLJX2I5WQWS5F" localSheetId="18" hidden="1">#REF!</definedName>
    <definedName name="BExZW5UARC8W9AQNLJX2I5WQWS5F" localSheetId="13" hidden="1">#REF!</definedName>
    <definedName name="BExZW5UARC8W9AQNLJX2I5WQWS5F" localSheetId="14" hidden="1">#REF!</definedName>
    <definedName name="BExZW5UARC8W9AQNLJX2I5WQWS5F" localSheetId="15" hidden="1">#REF!</definedName>
    <definedName name="BExZW5UARC8W9AQNLJX2I5WQWS5F" hidden="1">#REF!</definedName>
    <definedName name="BExZW7HRGN6A9YS41KI2B2UUMJ7X" localSheetId="20" hidden="1">#REF!</definedName>
    <definedName name="BExZW7HRGN6A9YS41KI2B2UUMJ7X" localSheetId="18" hidden="1">#REF!</definedName>
    <definedName name="BExZW7HRGN6A9YS41KI2B2UUMJ7X" localSheetId="13" hidden="1">#REF!</definedName>
    <definedName name="BExZW7HRGN6A9YS41KI2B2UUMJ7X" localSheetId="14" hidden="1">#REF!</definedName>
    <definedName name="BExZW7HRGN6A9YS41KI2B2UUMJ7X" localSheetId="15" hidden="1">#REF!</definedName>
    <definedName name="BExZW7HRGN6A9YS41KI2B2UUMJ7X" hidden="1">#REF!</definedName>
    <definedName name="BExZW8ZPNV43UXGOT98FDNIBQHZY" localSheetId="20" hidden="1">#REF!</definedName>
    <definedName name="BExZW8ZPNV43UXGOT98FDNIBQHZY" localSheetId="18" hidden="1">#REF!</definedName>
    <definedName name="BExZW8ZPNV43UXGOT98FDNIBQHZY" localSheetId="13" hidden="1">#REF!</definedName>
    <definedName name="BExZW8ZPNV43UXGOT98FDNIBQHZY" localSheetId="14" hidden="1">#REF!</definedName>
    <definedName name="BExZW8ZPNV43UXGOT98FDNIBQHZY" localSheetId="15" hidden="1">#REF!</definedName>
    <definedName name="BExZW8ZPNV43UXGOT98FDNIBQHZY" hidden="1">#REF!</definedName>
    <definedName name="BExZWKZ5N3RDXU8MZ8HQVYYD8O0F" localSheetId="20" hidden="1">#REF!</definedName>
    <definedName name="BExZWKZ5N3RDXU8MZ8HQVYYD8O0F" localSheetId="18" hidden="1">#REF!</definedName>
    <definedName name="BExZWKZ5N3RDXU8MZ8HQVYYD8O0F" localSheetId="13" hidden="1">#REF!</definedName>
    <definedName name="BExZWKZ5N3RDXU8MZ8HQVYYD8O0F" localSheetId="14" hidden="1">#REF!</definedName>
    <definedName name="BExZWKZ5N3RDXU8MZ8HQVYYD8O0F" localSheetId="15" hidden="1">#REF!</definedName>
    <definedName name="BExZWKZ5N3RDXU8MZ8HQVYYD8O0F" hidden="1">#REF!</definedName>
    <definedName name="BExZWMBRUCPO6F4QT5FNX8JRFL7V" localSheetId="20" hidden="1">#REF!</definedName>
    <definedName name="BExZWMBRUCPO6F4QT5FNX8JRFL7V" localSheetId="18" hidden="1">#REF!</definedName>
    <definedName name="BExZWMBRUCPO6F4QT5FNX8JRFL7V" localSheetId="13" hidden="1">#REF!</definedName>
    <definedName name="BExZWMBRUCPO6F4QT5FNX8JRFL7V" localSheetId="14" hidden="1">#REF!</definedName>
    <definedName name="BExZWMBRUCPO6F4QT5FNX8JRFL7V" localSheetId="15" hidden="1">#REF!</definedName>
    <definedName name="BExZWMBRUCPO6F4QT5FNX8JRFL7V" hidden="1">#REF!</definedName>
    <definedName name="BExZWQO5171HT1OZ6D6JZBHEW4JG" localSheetId="20" hidden="1">#REF!</definedName>
    <definedName name="BExZWQO5171HT1OZ6D6JZBHEW4JG" localSheetId="18" hidden="1">#REF!</definedName>
    <definedName name="BExZWQO5171HT1OZ6D6JZBHEW4JG" localSheetId="13" hidden="1">#REF!</definedName>
    <definedName name="BExZWQO5171HT1OZ6D6JZBHEW4JG" localSheetId="14" hidden="1">#REF!</definedName>
    <definedName name="BExZWQO5171HT1OZ6D6JZBHEW4JG" localSheetId="15" hidden="1">#REF!</definedName>
    <definedName name="BExZWQO5171HT1OZ6D6JZBHEW4JG" hidden="1">#REF!</definedName>
    <definedName name="BExZWSMC9T48W74GFGQCIUJ8ZPP3" localSheetId="20" hidden="1">#REF!</definedName>
    <definedName name="BExZWSMC9T48W74GFGQCIUJ8ZPP3" localSheetId="18" hidden="1">#REF!</definedName>
    <definedName name="BExZWSMC9T48W74GFGQCIUJ8ZPP3" localSheetId="13" hidden="1">#REF!</definedName>
    <definedName name="BExZWSMC9T48W74GFGQCIUJ8ZPP3" localSheetId="14" hidden="1">#REF!</definedName>
    <definedName name="BExZWSMC9T48W74GFGQCIUJ8ZPP3" localSheetId="15" hidden="1">#REF!</definedName>
    <definedName name="BExZWSMC9T48W74GFGQCIUJ8ZPP3" hidden="1">#REF!</definedName>
    <definedName name="BExZWUF2V4HY3HI8JN9ZVPRWK1H3" localSheetId="20" hidden="1">#REF!</definedName>
    <definedName name="BExZWUF2V4HY3HI8JN9ZVPRWK1H3" localSheetId="18" hidden="1">#REF!</definedName>
    <definedName name="BExZWUF2V4HY3HI8JN9ZVPRWK1H3" localSheetId="13" hidden="1">#REF!</definedName>
    <definedName name="BExZWUF2V4HY3HI8JN9ZVPRWK1H3" localSheetId="14" hidden="1">#REF!</definedName>
    <definedName name="BExZWUF2V4HY3HI8JN9ZVPRWK1H3" localSheetId="15" hidden="1">#REF!</definedName>
    <definedName name="BExZWUF2V4HY3HI8JN9ZVPRWK1H3" hidden="1">#REF!</definedName>
    <definedName name="BExZWX45URTK9KYDJHEXL1OTZ833" localSheetId="20" hidden="1">#REF!</definedName>
    <definedName name="BExZWX45URTK9KYDJHEXL1OTZ833" localSheetId="18" hidden="1">#REF!</definedName>
    <definedName name="BExZWX45URTK9KYDJHEXL1OTZ833" localSheetId="13" hidden="1">#REF!</definedName>
    <definedName name="BExZWX45URTK9KYDJHEXL1OTZ833" localSheetId="14" hidden="1">#REF!</definedName>
    <definedName name="BExZWX45URTK9KYDJHEXL1OTZ833" localSheetId="15" hidden="1">#REF!</definedName>
    <definedName name="BExZWX45URTK9KYDJHEXL1OTZ833" hidden="1">#REF!</definedName>
    <definedName name="BExZX0EWQEZO86WDAD9A4EAEZ012" localSheetId="20" hidden="1">#REF!</definedName>
    <definedName name="BExZX0EWQEZO86WDAD9A4EAEZ012" localSheetId="18" hidden="1">#REF!</definedName>
    <definedName name="BExZX0EWQEZO86WDAD9A4EAEZ012" localSheetId="13" hidden="1">#REF!</definedName>
    <definedName name="BExZX0EWQEZO86WDAD9A4EAEZ012" localSheetId="14" hidden="1">#REF!</definedName>
    <definedName name="BExZX0EWQEZO86WDAD9A4EAEZ012" localSheetId="15" hidden="1">#REF!</definedName>
    <definedName name="BExZX0EWQEZO86WDAD9A4EAEZ012" hidden="1">#REF!</definedName>
    <definedName name="BExZX2T6ZT2DZLYSDJJBPVIT5OK2" localSheetId="20" hidden="1">#REF!</definedName>
    <definedName name="BExZX2T6ZT2DZLYSDJJBPVIT5OK2" localSheetId="18" hidden="1">#REF!</definedName>
    <definedName name="BExZX2T6ZT2DZLYSDJJBPVIT5OK2" localSheetId="13" hidden="1">#REF!</definedName>
    <definedName name="BExZX2T6ZT2DZLYSDJJBPVIT5OK2" localSheetId="14" hidden="1">#REF!</definedName>
    <definedName name="BExZX2T6ZT2DZLYSDJJBPVIT5OK2" localSheetId="15" hidden="1">#REF!</definedName>
    <definedName name="BExZX2T6ZT2DZLYSDJJBPVIT5OK2" hidden="1">#REF!</definedName>
    <definedName name="BExZXOJDELULNLEH7WG0OYJT0NJ4" localSheetId="20" hidden="1">#REF!</definedName>
    <definedName name="BExZXOJDELULNLEH7WG0OYJT0NJ4" localSheetId="18" hidden="1">#REF!</definedName>
    <definedName name="BExZXOJDELULNLEH7WG0OYJT0NJ4" localSheetId="13" hidden="1">#REF!</definedName>
    <definedName name="BExZXOJDELULNLEH7WG0OYJT0NJ4" localSheetId="14" hidden="1">#REF!</definedName>
    <definedName name="BExZXOJDELULNLEH7WG0OYJT0NJ4" localSheetId="15" hidden="1">#REF!</definedName>
    <definedName name="BExZXOJDELULNLEH7WG0OYJT0NJ4" hidden="1">#REF!</definedName>
    <definedName name="BExZXOOTRNUK8LGEAZ8ZCFW9KXQ1" localSheetId="20" hidden="1">#REF!</definedName>
    <definedName name="BExZXOOTRNUK8LGEAZ8ZCFW9KXQ1" localSheetId="18" hidden="1">#REF!</definedName>
    <definedName name="BExZXOOTRNUK8LGEAZ8ZCFW9KXQ1" localSheetId="13" hidden="1">#REF!</definedName>
    <definedName name="BExZXOOTRNUK8LGEAZ8ZCFW9KXQ1" localSheetId="14" hidden="1">#REF!</definedName>
    <definedName name="BExZXOOTRNUK8LGEAZ8ZCFW9KXQ1" localSheetId="15" hidden="1">#REF!</definedName>
    <definedName name="BExZXOOTRNUK8LGEAZ8ZCFW9KXQ1" hidden="1">#REF!</definedName>
    <definedName name="BExZXT6JOXNKEDU23DKL8XZAJZIH" localSheetId="20" hidden="1">#REF!</definedName>
    <definedName name="BExZXT6JOXNKEDU23DKL8XZAJZIH" localSheetId="18" hidden="1">#REF!</definedName>
    <definedName name="BExZXT6JOXNKEDU23DKL8XZAJZIH" localSheetId="13" hidden="1">#REF!</definedName>
    <definedName name="BExZXT6JOXNKEDU23DKL8XZAJZIH" localSheetId="14" hidden="1">#REF!</definedName>
    <definedName name="BExZXT6JOXNKEDU23DKL8XZAJZIH" localSheetId="15" hidden="1">#REF!</definedName>
    <definedName name="BExZXT6JOXNKEDU23DKL8XZAJZIH" hidden="1">#REF!</definedName>
    <definedName name="BExZXUTYW1HWEEZ1LIX4OQWC7HL1" localSheetId="20" hidden="1">#REF!</definedName>
    <definedName name="BExZXUTYW1HWEEZ1LIX4OQWC7HL1" localSheetId="18" hidden="1">#REF!</definedName>
    <definedName name="BExZXUTYW1HWEEZ1LIX4OQWC7HL1" localSheetId="13" hidden="1">#REF!</definedName>
    <definedName name="BExZXUTYW1HWEEZ1LIX4OQWC7HL1" localSheetId="14" hidden="1">#REF!</definedName>
    <definedName name="BExZXUTYW1HWEEZ1LIX4OQWC7HL1" localSheetId="15" hidden="1">#REF!</definedName>
    <definedName name="BExZXUTYW1HWEEZ1LIX4OQWC7HL1" hidden="1">#REF!</definedName>
    <definedName name="BExZXY4NKQL9QD76YMQJ15U1C2G8" localSheetId="20" hidden="1">#REF!</definedName>
    <definedName name="BExZXY4NKQL9QD76YMQJ15U1C2G8" localSheetId="18" hidden="1">#REF!</definedName>
    <definedName name="BExZXY4NKQL9QD76YMQJ15U1C2G8" localSheetId="13" hidden="1">#REF!</definedName>
    <definedName name="BExZXY4NKQL9QD76YMQJ15U1C2G8" localSheetId="14" hidden="1">#REF!</definedName>
    <definedName name="BExZXY4NKQL9QD76YMQJ15U1C2G8" localSheetId="15" hidden="1">#REF!</definedName>
    <definedName name="BExZXY4NKQL9QD76YMQJ15U1C2G8" hidden="1">#REF!</definedName>
    <definedName name="BExZXYQ7U5G08FQGUIGYT14QCBOF" localSheetId="20" hidden="1">#REF!</definedName>
    <definedName name="BExZXYQ7U5G08FQGUIGYT14QCBOF" localSheetId="18" hidden="1">#REF!</definedName>
    <definedName name="BExZXYQ7U5G08FQGUIGYT14QCBOF" localSheetId="13" hidden="1">#REF!</definedName>
    <definedName name="BExZXYQ7U5G08FQGUIGYT14QCBOF" localSheetId="14" hidden="1">#REF!</definedName>
    <definedName name="BExZXYQ7U5G08FQGUIGYT14QCBOF" localSheetId="15" hidden="1">#REF!</definedName>
    <definedName name="BExZXYQ7U5G08FQGUIGYT14QCBOF" hidden="1">#REF!</definedName>
    <definedName name="BExZY02V77YJBMODJSWZOYCMPS5X" localSheetId="20" hidden="1">#REF!</definedName>
    <definedName name="BExZY02V77YJBMODJSWZOYCMPS5X" localSheetId="18" hidden="1">#REF!</definedName>
    <definedName name="BExZY02V77YJBMODJSWZOYCMPS5X" localSheetId="13" hidden="1">#REF!</definedName>
    <definedName name="BExZY02V77YJBMODJSWZOYCMPS5X" localSheetId="14" hidden="1">#REF!</definedName>
    <definedName name="BExZY02V77YJBMODJSWZOYCMPS5X" localSheetId="15" hidden="1">#REF!</definedName>
    <definedName name="BExZY02V77YJBMODJSWZOYCMPS5X" hidden="1">#REF!</definedName>
    <definedName name="BExZY3DEOYNIHRV56IY5LJXZK8RU" localSheetId="20" hidden="1">#REF!</definedName>
    <definedName name="BExZY3DEOYNIHRV56IY5LJXZK8RU" localSheetId="18" hidden="1">#REF!</definedName>
    <definedName name="BExZY3DEOYNIHRV56IY5LJXZK8RU" localSheetId="13" hidden="1">#REF!</definedName>
    <definedName name="BExZY3DEOYNIHRV56IY5LJXZK8RU" localSheetId="14" hidden="1">#REF!</definedName>
    <definedName name="BExZY3DEOYNIHRV56IY5LJXZK8RU" localSheetId="15" hidden="1">#REF!</definedName>
    <definedName name="BExZY3DEOYNIHRV56IY5LJXZK8RU" hidden="1">#REF!</definedName>
    <definedName name="BExZY49QRZIR6CA41LFA9LM6EULU" localSheetId="20" hidden="1">#REF!</definedName>
    <definedName name="BExZY49QRZIR6CA41LFA9LM6EULU" localSheetId="18" hidden="1">#REF!</definedName>
    <definedName name="BExZY49QRZIR6CA41LFA9LM6EULU" localSheetId="13" hidden="1">#REF!</definedName>
    <definedName name="BExZY49QRZIR6CA41LFA9LM6EULU" localSheetId="14" hidden="1">#REF!</definedName>
    <definedName name="BExZY49QRZIR6CA41LFA9LM6EULU" localSheetId="15" hidden="1">#REF!</definedName>
    <definedName name="BExZY49QRZIR6CA41LFA9LM6EULU" hidden="1">#REF!</definedName>
    <definedName name="BExZYTG2G7W27YATTETFDDCZ0C4U" localSheetId="20" hidden="1">#REF!</definedName>
    <definedName name="BExZYTG2G7W27YATTETFDDCZ0C4U" localSheetId="18" hidden="1">#REF!</definedName>
    <definedName name="BExZYTG2G7W27YATTETFDDCZ0C4U" localSheetId="13" hidden="1">#REF!</definedName>
    <definedName name="BExZYTG2G7W27YATTETFDDCZ0C4U" localSheetId="14" hidden="1">#REF!</definedName>
    <definedName name="BExZYTG2G7W27YATTETFDDCZ0C4U" localSheetId="15" hidden="1">#REF!</definedName>
    <definedName name="BExZYTG2G7W27YATTETFDDCZ0C4U" hidden="1">#REF!</definedName>
    <definedName name="BExZYYOZMC36ROQDWLR5Z17WKHCR" localSheetId="20" hidden="1">#REF!</definedName>
    <definedName name="BExZYYOZMC36ROQDWLR5Z17WKHCR" localSheetId="18" hidden="1">#REF!</definedName>
    <definedName name="BExZYYOZMC36ROQDWLR5Z17WKHCR" localSheetId="13" hidden="1">#REF!</definedName>
    <definedName name="BExZYYOZMC36ROQDWLR5Z17WKHCR" localSheetId="14" hidden="1">#REF!</definedName>
    <definedName name="BExZYYOZMC36ROQDWLR5Z17WKHCR" localSheetId="15" hidden="1">#REF!</definedName>
    <definedName name="BExZYYOZMC36ROQDWLR5Z17WKHCR" hidden="1">#REF!</definedName>
    <definedName name="BExZZ2FQA9A8C7CJKMEFQ9VPSLCE" localSheetId="20" hidden="1">#REF!</definedName>
    <definedName name="BExZZ2FQA9A8C7CJKMEFQ9VPSLCE" localSheetId="18" hidden="1">#REF!</definedName>
    <definedName name="BExZZ2FQA9A8C7CJKMEFQ9VPSLCE" localSheetId="13" hidden="1">#REF!</definedName>
    <definedName name="BExZZ2FQA9A8C7CJKMEFQ9VPSLCE" localSheetId="14" hidden="1">#REF!</definedName>
    <definedName name="BExZZ2FQA9A8C7CJKMEFQ9VPSLCE" localSheetId="15" hidden="1">#REF!</definedName>
    <definedName name="BExZZ2FQA9A8C7CJKMEFQ9VPSLCE" hidden="1">#REF!</definedName>
    <definedName name="BExZZ7ZGXIMA3OVYAWY3YQSK64LF" localSheetId="20" hidden="1">#REF!</definedName>
    <definedName name="BExZZ7ZGXIMA3OVYAWY3YQSK64LF" localSheetId="18" hidden="1">#REF!</definedName>
    <definedName name="BExZZ7ZGXIMA3OVYAWY3YQSK64LF" localSheetId="13" hidden="1">#REF!</definedName>
    <definedName name="BExZZ7ZGXIMA3OVYAWY3YQSK64LF" localSheetId="14" hidden="1">#REF!</definedName>
    <definedName name="BExZZ7ZGXIMA3OVYAWY3YQSK64LF" localSheetId="15" hidden="1">#REF!</definedName>
    <definedName name="BExZZ7ZGXIMA3OVYAWY3YQSK64LF" hidden="1">#REF!</definedName>
    <definedName name="BExZZ8FKEIFG203MU6SEJ69MINCD" localSheetId="20" hidden="1">#REF!</definedName>
    <definedName name="BExZZ8FKEIFG203MU6SEJ69MINCD" localSheetId="18" hidden="1">#REF!</definedName>
    <definedName name="BExZZ8FKEIFG203MU6SEJ69MINCD" localSheetId="13" hidden="1">#REF!</definedName>
    <definedName name="BExZZ8FKEIFG203MU6SEJ69MINCD" localSheetId="14" hidden="1">#REF!</definedName>
    <definedName name="BExZZ8FKEIFG203MU6SEJ69MINCD" localSheetId="15" hidden="1">#REF!</definedName>
    <definedName name="BExZZ8FKEIFG203MU6SEJ69MINCD" hidden="1">#REF!</definedName>
    <definedName name="BExZZCHAVHW8C2H649KRGVQ0WVRT" localSheetId="20" hidden="1">#REF!</definedName>
    <definedName name="BExZZCHAVHW8C2H649KRGVQ0WVRT" localSheetId="18" hidden="1">#REF!</definedName>
    <definedName name="BExZZCHAVHW8C2H649KRGVQ0WVRT" localSheetId="13" hidden="1">#REF!</definedName>
    <definedName name="BExZZCHAVHW8C2H649KRGVQ0WVRT" localSheetId="14" hidden="1">#REF!</definedName>
    <definedName name="BExZZCHAVHW8C2H649KRGVQ0WVRT" localSheetId="15" hidden="1">#REF!</definedName>
    <definedName name="BExZZCHAVHW8C2H649KRGVQ0WVRT" hidden="1">#REF!</definedName>
    <definedName name="BExZZTK54OTLF2YB68BHGOS27GEN" localSheetId="20" hidden="1">#REF!</definedName>
    <definedName name="BExZZTK54OTLF2YB68BHGOS27GEN" localSheetId="18" hidden="1">#REF!</definedName>
    <definedName name="BExZZTK54OTLF2YB68BHGOS27GEN" localSheetId="13" hidden="1">#REF!</definedName>
    <definedName name="BExZZTK54OTLF2YB68BHGOS27GEN" localSheetId="14" hidden="1">#REF!</definedName>
    <definedName name="BExZZTK54OTLF2YB68BHGOS27GEN" localSheetId="15" hidden="1">#REF!</definedName>
    <definedName name="BExZZTK54OTLF2YB68BHGOS27GEN" hidden="1">#REF!</definedName>
    <definedName name="BExZZXB3JQQG4SIZS4MRU6NNW7HI" localSheetId="20" hidden="1">#REF!</definedName>
    <definedName name="BExZZXB3JQQG4SIZS4MRU6NNW7HI" localSheetId="18" hidden="1">#REF!</definedName>
    <definedName name="BExZZXB3JQQG4SIZS4MRU6NNW7HI" localSheetId="13" hidden="1">#REF!</definedName>
    <definedName name="BExZZXB3JQQG4SIZS4MRU6NNW7HI" localSheetId="14" hidden="1">#REF!</definedName>
    <definedName name="BExZZXB3JQQG4SIZS4MRU6NNW7HI" localSheetId="15" hidden="1">#REF!</definedName>
    <definedName name="BExZZXB3JQQG4SIZS4MRU6NNW7HI" hidden="1">#REF!</definedName>
    <definedName name="BExZZZEMIIFKMLLV4DJKX5TB9R5V" localSheetId="20" hidden="1">#REF!</definedName>
    <definedName name="BExZZZEMIIFKMLLV4DJKX5TB9R5V" localSheetId="18" hidden="1">#REF!</definedName>
    <definedName name="BExZZZEMIIFKMLLV4DJKX5TB9R5V" localSheetId="13" hidden="1">#REF!</definedName>
    <definedName name="BExZZZEMIIFKMLLV4DJKX5TB9R5V" localSheetId="14" hidden="1">#REF!</definedName>
    <definedName name="BExZZZEMIIFKMLLV4DJKX5TB9R5V" localSheetId="15" hidden="1">#REF!</definedName>
    <definedName name="BExZZZEMIIFKMLLV4DJKX5TB9R5V" hidden="1">#REF!</definedName>
    <definedName name="BL" localSheetId="2" hidden="1">{#N/A,#N/A,FALSE,"Cover Sheet";"Use of Equipment",#N/A,FALSE,"Area C";"Equipment Hours",#N/A,FALSE,"All";"Summary",#N/A,FALSE,"All"}</definedName>
    <definedName name="BL" localSheetId="13" hidden="1">{#N/A,#N/A,FALSE,"Cover Sheet";"Use of Equipment",#N/A,FALSE,"Area C";"Equipment Hours",#N/A,FALSE,"All";"Summary",#N/A,FALSE,"All"}</definedName>
    <definedName name="BL" localSheetId="14" hidden="1">{#N/A,#N/A,FALSE,"Cover Sheet";"Use of Equipment",#N/A,FALSE,"Area C";"Equipment Hours",#N/A,FALSE,"All";"Summary",#N/A,FALSE,"All"}</definedName>
    <definedName name="BL" localSheetId="15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2" hidden="1">{#N/A,#N/A,FALSE,"Cover Sheet";"Use of Equipment",#N/A,FALSE,"Area C";"Equipment Hours",#N/A,FALSE,"All";"Summary",#N/A,FALSE,"All"}</definedName>
    <definedName name="blet" localSheetId="13" hidden="1">{#N/A,#N/A,FALSE,"Cover Sheet";"Use of Equipment",#N/A,FALSE,"Area C";"Equipment Hours",#N/A,FALSE,"All";"Summary",#N/A,FALSE,"All"}</definedName>
    <definedName name="blet" localSheetId="14" hidden="1">{#N/A,#N/A,FALSE,"Cover Sheet";"Use of Equipment",#N/A,FALSE,"Area C";"Equipment Hours",#N/A,FALSE,"All";"Summary",#N/A,FALSE,"All"}</definedName>
    <definedName name="blet" localSheetId="15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2" hidden="1">{#N/A,#N/A,FALSE,"Cover Sheet";"Use of Equipment",#N/A,FALSE,"Area C";"Equipment Hours",#N/A,FALSE,"All";"Summary",#N/A,FALSE,"All"}</definedName>
    <definedName name="bleth" localSheetId="13" hidden="1">{#N/A,#N/A,FALSE,"Cover Sheet";"Use of Equipment",#N/A,FALSE,"Area C";"Equipment Hours",#N/A,FALSE,"All";"Summary",#N/A,FALSE,"All"}</definedName>
    <definedName name="bleth" localSheetId="14" hidden="1">{#N/A,#N/A,FALSE,"Cover Sheet";"Use of Equipment",#N/A,FALSE,"Area C";"Equipment Hours",#N/A,FALSE,"All";"Summary",#N/A,FALSE,"All"}</definedName>
    <definedName name="bleth" localSheetId="15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20" hidden="1">#REF!</definedName>
    <definedName name="Bum" localSheetId="18" hidden="1">#REF!</definedName>
    <definedName name="Bum" localSheetId="13" hidden="1">#REF!</definedName>
    <definedName name="Bum" localSheetId="14" hidden="1">#REF!</definedName>
    <definedName name="Bum" localSheetId="15" hidden="1">#REF!</definedName>
    <definedName name="Bum" hidden="1">#REF!</definedName>
    <definedName name="CBWorkbookPriority">-2060790043</definedName>
    <definedName name="Company">'[7]Named Ranges E'!$B$2</definedName>
    <definedName name="DELETE01" localSheetId="2" hidden="1">{#N/A,#N/A,FALSE,"Coversheet";#N/A,#N/A,FALSE,"QA"}</definedName>
    <definedName name="DELETE01" localSheetId="13" hidden="1">{#N/A,#N/A,FALSE,"Coversheet";#N/A,#N/A,FALSE,"QA"}</definedName>
    <definedName name="DELETE01" localSheetId="14" hidden="1">{#N/A,#N/A,FALSE,"Coversheet";#N/A,#N/A,FALSE,"QA"}</definedName>
    <definedName name="DELETE01" localSheetId="15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13" hidden="1">{#N/A,#N/A,FALSE,"Schedule F";#N/A,#N/A,FALSE,"Schedule G"}</definedName>
    <definedName name="DELETE02" localSheetId="14" hidden="1">{#N/A,#N/A,FALSE,"Schedule F";#N/A,#N/A,FALSE,"Schedule G"}</definedName>
    <definedName name="DELETE02" localSheetId="15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13" hidden="1">{#N/A,#N/A,FALSE,"Coversheet";#N/A,#N/A,FALSE,"QA"}</definedName>
    <definedName name="Delete06" localSheetId="14" hidden="1">{#N/A,#N/A,FALSE,"Coversheet";#N/A,#N/A,FALSE,"QA"}</definedName>
    <definedName name="Delete06" localSheetId="15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13" hidden="1">{#N/A,#N/A,FALSE,"Coversheet";#N/A,#N/A,FALSE,"QA"}</definedName>
    <definedName name="Delete09" localSheetId="14" hidden="1">{#N/A,#N/A,FALSE,"Coversheet";#N/A,#N/A,FALSE,"QA"}</definedName>
    <definedName name="Delete09" localSheetId="15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13" hidden="1">{#N/A,#N/A,FALSE,"Coversheet";#N/A,#N/A,FALSE,"QA"}</definedName>
    <definedName name="Delete1" localSheetId="14" hidden="1">{#N/A,#N/A,FALSE,"Coversheet";#N/A,#N/A,FALSE,"QA"}</definedName>
    <definedName name="Delete1" localSheetId="15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13" hidden="1">{#N/A,#N/A,FALSE,"Schedule F";#N/A,#N/A,FALSE,"Schedule G"}</definedName>
    <definedName name="Delete10" localSheetId="14" hidden="1">{#N/A,#N/A,FALSE,"Schedule F";#N/A,#N/A,FALSE,"Schedule G"}</definedName>
    <definedName name="Delete10" localSheetId="15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13" hidden="1">{#N/A,#N/A,FALSE,"Coversheet";#N/A,#N/A,FALSE,"QA"}</definedName>
    <definedName name="Delete21" localSheetId="14" hidden="1">{#N/A,#N/A,FALSE,"Coversheet";#N/A,#N/A,FALSE,"QA"}</definedName>
    <definedName name="Delete21" localSheetId="15" hidden="1">{#N/A,#N/A,FALSE,"Coversheet";#N/A,#N/A,FALSE,"QA"}</definedName>
    <definedName name="Delete21" hidden="1">{#N/A,#N/A,FALSE,"Coversheet";#N/A,#N/A,FALSE,"QA"}</definedName>
    <definedName name="df" localSheetId="2" hidden="1">{#N/A,#N/A,FALSE,"CESTSUM";#N/A,#N/A,FALSE,"est sum A";#N/A,#N/A,FALSE,"est detail A"}</definedName>
    <definedName name="df" localSheetId="13" hidden="1">{#N/A,#N/A,FALSE,"CESTSUM";#N/A,#N/A,FALSE,"est sum A";#N/A,#N/A,FALSE,"est detail A"}</definedName>
    <definedName name="df" localSheetId="14" hidden="1">{#N/A,#N/A,FALSE,"CESTSUM";#N/A,#N/A,FALSE,"est sum A";#N/A,#N/A,FALSE,"est detail A"}</definedName>
    <definedName name="df" localSheetId="15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2" hidden="1">{#N/A,#N/A,FALSE,"Coversheet";#N/A,#N/A,FALSE,"QA"}</definedName>
    <definedName name="DFIT" localSheetId="13" hidden="1">{#N/A,#N/A,FALSE,"Coversheet";#N/A,#N/A,FALSE,"QA"}</definedName>
    <definedName name="DFIT" localSheetId="14" hidden="1">{#N/A,#N/A,FALSE,"Coversheet";#N/A,#N/A,FALSE,"QA"}</definedName>
    <definedName name="DFIT" localSheetId="15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13" hidden="1">{#N/A,#N/A,FALSE,"Month ";#N/A,#N/A,FALSE,"YTD";#N/A,#N/A,FALSE,"12 mo ended"}</definedName>
    <definedName name="ee" localSheetId="14" hidden="1">{#N/A,#N/A,FALSE,"Month ";#N/A,#N/A,FALSE,"YTD";#N/A,#N/A,FALSE,"12 mo ended"}</definedName>
    <definedName name="ee" localSheetId="15" hidden="1">{#N/A,#N/A,FALSE,"Month ";#N/A,#N/A,FALSE,"YTD";#N/A,#N/A,FALSE,"12 mo ended"}</definedName>
    <definedName name="ee" hidden="1">{#N/A,#N/A,FALSE,"Month ";#N/A,#N/A,FALSE,"YTD";#N/A,#N/A,FALSE,"12 mo ended"}</definedName>
    <definedName name="EPMWorkbookOptions_1" hidden="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 hidden="1">"mfZJvufXemy0gRGnCzOenPfwDWRhM+ASqUvlaf+Op1eqm1/qX0N0MeyGAQAA"</definedName>
    <definedName name="error" localSheetId="2" hidden="1">{#N/A,#N/A,FALSE,"Coversheet";#N/A,#N/A,FALSE,"QA"}</definedName>
    <definedName name="error" localSheetId="13" hidden="1">{#N/A,#N/A,FALSE,"Coversheet";#N/A,#N/A,FALSE,"QA"}</definedName>
    <definedName name="error" localSheetId="14" hidden="1">{#N/A,#N/A,FALSE,"Coversheet";#N/A,#N/A,FALSE,"QA"}</definedName>
    <definedName name="error" localSheetId="15" hidden="1">{#N/A,#N/A,FALSE,"Coversheet";#N/A,#N/A,FALSE,"QA"}</definedName>
    <definedName name="error" hidden="1">{#N/A,#N/A,FALSE,"Coversheet";#N/A,#N/A,FALSE,"QA"}</definedName>
    <definedName name="Estimate" localSheetId="2" hidden="1">{#N/A,#N/A,FALSE,"Summ";#N/A,#N/A,FALSE,"General"}</definedName>
    <definedName name="Estimate" localSheetId="13" hidden="1">{#N/A,#N/A,FALSE,"Summ";#N/A,#N/A,FALSE,"General"}</definedName>
    <definedName name="Estimate" localSheetId="14" hidden="1">{#N/A,#N/A,FALSE,"Summ";#N/A,#N/A,FALSE,"General"}</definedName>
    <definedName name="Estimate" localSheetId="15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13" hidden="1">{#N/A,#N/A,FALSE,"Summ";#N/A,#N/A,FALSE,"General"}</definedName>
    <definedName name="ex" localSheetId="14" hidden="1">{#N/A,#N/A,FALSE,"Summ";#N/A,#N/A,FALSE,"General"}</definedName>
    <definedName name="ex" localSheetId="15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13" hidden="1">{#N/A,#N/A,FALSE,"Month ";#N/A,#N/A,FALSE,"YTD";#N/A,#N/A,FALSE,"12 mo ended"}</definedName>
    <definedName name="fdsafdasfdsa" localSheetId="14" hidden="1">{#N/A,#N/A,FALSE,"Month ";#N/A,#N/A,FALSE,"YTD";#N/A,#N/A,FALSE,"12 mo ended"}</definedName>
    <definedName name="fdsafdasfdsa" localSheetId="15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2" hidden="1">{#N/A,#N/A,FALSE,"Coversheet";#N/A,#N/A,FALSE,"QA"}</definedName>
    <definedName name="ffff" localSheetId="13" hidden="1">{#N/A,#N/A,FALSE,"Coversheet";#N/A,#N/A,FALSE,"QA"}</definedName>
    <definedName name="ffff" localSheetId="14" hidden="1">{#N/A,#N/A,FALSE,"Coversheet";#N/A,#N/A,FALSE,"QA"}</definedName>
    <definedName name="ffff" localSheetId="15" hidden="1">{#N/A,#N/A,FALSE,"Coversheet";#N/A,#N/A,FALSE,"QA"}</definedName>
    <definedName name="ffff" hidden="1">{#N/A,#N/A,FALSE,"Coversheet";#N/A,#N/A,FALSE,"QA"}</definedName>
    <definedName name="fffgf" localSheetId="2" hidden="1">{#N/A,#N/A,FALSE,"Coversheet";#N/A,#N/A,FALSE,"QA"}</definedName>
    <definedName name="fffgf" localSheetId="13" hidden="1">{#N/A,#N/A,FALSE,"Coversheet";#N/A,#N/A,FALSE,"QA"}</definedName>
    <definedName name="fffgf" localSheetId="14" hidden="1">{#N/A,#N/A,FALSE,"Coversheet";#N/A,#N/A,FALSE,"QA"}</definedName>
    <definedName name="fffgf" localSheetId="15" hidden="1">{#N/A,#N/A,FALSE,"Coversheet";#N/A,#N/A,FALSE,"QA"}</definedName>
    <definedName name="fffgf" hidden="1">{#N/A,#N/A,FALSE,"Coversheet";#N/A,#N/A,FALSE,"QA"}</definedName>
    <definedName name="gary" localSheetId="2" hidden="1">{#N/A,#N/A,FALSE,"Cover Sheet";"Use of Equipment",#N/A,FALSE,"Area C";"Equipment Hours",#N/A,FALSE,"All";"Summary",#N/A,FALSE,"All"}</definedName>
    <definedName name="gary" localSheetId="13" hidden="1">{#N/A,#N/A,FALSE,"Cover Sheet";"Use of Equipment",#N/A,FALSE,"Area C";"Equipment Hours",#N/A,FALSE,"All";"Summary",#N/A,FALSE,"All"}</definedName>
    <definedName name="gary" localSheetId="14" hidden="1">{#N/A,#N/A,FALSE,"Cover Sheet";"Use of Equipment",#N/A,FALSE,"Area C";"Equipment Hours",#N/A,FALSE,"All";"Summary",#N/A,FALSE,"All"}</definedName>
    <definedName name="gary" localSheetId="15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2" hidden="1">{#N/A,#N/A,FALSE,"Pg 6b CustCount_Gas";#N/A,#N/A,FALSE,"QA";#N/A,#N/A,FALSE,"Report";#N/A,#N/A,FALSE,"forecast"}</definedName>
    <definedName name="helllo" localSheetId="13" hidden="1">{#N/A,#N/A,FALSE,"Pg 6b CustCount_Gas";#N/A,#N/A,FALSE,"QA";#N/A,#N/A,FALSE,"Report";#N/A,#N/A,FALSE,"forecast"}</definedName>
    <definedName name="helllo" localSheetId="14" hidden="1">{#N/A,#N/A,FALSE,"Pg 6b CustCount_Gas";#N/A,#N/A,FALSE,"QA";#N/A,#N/A,FALSE,"Report";#N/A,#N/A,FALSE,"forecast"}</definedName>
    <definedName name="helllo" localSheetId="15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2" hidden="1">{#N/A,#N/A,FALSE,"Coversheet";#N/A,#N/A,FALSE,"QA"}</definedName>
    <definedName name="HELP" localSheetId="13" hidden="1">{#N/A,#N/A,FALSE,"Coversheet";#N/A,#N/A,FALSE,"QA"}</definedName>
    <definedName name="HELP" localSheetId="14" hidden="1">{#N/A,#N/A,FALSE,"Coversheet";#N/A,#N/A,FALSE,"QA"}</definedName>
    <definedName name="HELP" localSheetId="15" hidden="1">{#N/A,#N/A,FALSE,"Coversheet";#N/A,#N/A,FALSE,"QA"}</definedName>
    <definedName name="HELP" hidden="1">{#N/A,#N/A,FALSE,"Coversheet";#N/A,#N/A,FALSE,"QA"}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2" hidden="1">{#N/A,#N/A,FALSE,"Summ";#N/A,#N/A,FALSE,"General"}</definedName>
    <definedName name="jfkljsdkljiejgr" localSheetId="13" hidden="1">{#N/A,#N/A,FALSE,"Summ";#N/A,#N/A,FALSE,"General"}</definedName>
    <definedName name="jfkljsdkljiejgr" localSheetId="14" hidden="1">{#N/A,#N/A,FALSE,"Summ";#N/A,#N/A,FALSE,"General"}</definedName>
    <definedName name="jfkljsdkljiejgr" localSheetId="15" hidden="1">{#N/A,#N/A,FALSE,"Summ";#N/A,#N/A,FALSE,"General"}</definedName>
    <definedName name="jfkljsdkljiejgr" hidden="1">{#N/A,#N/A,FALSE,"Summ";#N/A,#N/A,FALSE,"General"}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2" hidden="1">{#N/A,#N/A,FALSE,"Coversheet";#N/A,#N/A,FALSE,"QA"}</definedName>
    <definedName name="lookup" localSheetId="13" hidden="1">{#N/A,#N/A,FALSE,"Coversheet";#N/A,#N/A,FALSE,"QA"}</definedName>
    <definedName name="lookup" localSheetId="14" hidden="1">{#N/A,#N/A,FALSE,"Coversheet";#N/A,#N/A,FALSE,"QA"}</definedName>
    <definedName name="lookup" localSheetId="15" hidden="1">{#N/A,#N/A,FALSE,"Coversheet";#N/A,#N/A,FALSE,"QA"}</definedName>
    <definedName name="lookup" hidden="1">{#N/A,#N/A,FALSE,"Coversheet";#N/A,#N/A,FALSE,"QA"}</definedName>
    <definedName name="Miller" localSheetId="2" hidden="1">{#N/A,#N/A,FALSE,"Expenditures";#N/A,#N/A,FALSE,"Property Placed In-Service";#N/A,#N/A,FALSE,"CWIP Balances"}</definedName>
    <definedName name="Miller" localSheetId="13" hidden="1">{#N/A,#N/A,FALSE,"Expenditures";#N/A,#N/A,FALSE,"Property Placed In-Service";#N/A,#N/A,FALSE,"CWIP Balances"}</definedName>
    <definedName name="Miller" localSheetId="14" hidden="1">{#N/A,#N/A,FALSE,"Expenditures";#N/A,#N/A,FALSE,"Property Placed In-Service";#N/A,#N/A,FALSE,"CWIP Balances"}</definedName>
    <definedName name="Miller" localSheetId="1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13" hidden="1">{#N/A,#N/A,FALSE,"Summ";#N/A,#N/A,FALSE,"General"}</definedName>
    <definedName name="new" localSheetId="14" hidden="1">{#N/A,#N/A,FALSE,"Summ";#N/A,#N/A,FALSE,"General"}</definedName>
    <definedName name="new" localSheetId="15" hidden="1">{#N/A,#N/A,FALSE,"Summ";#N/A,#N/A,FALSE,"General"}</definedName>
    <definedName name="new" hidden="1">{#N/A,#N/A,FALSE,"Summ";#N/A,#N/A,FALSE,"General"}</definedName>
    <definedName name="NOYT" localSheetId="2" hidden="1">{#N/A,#N/A,FALSE,"Cover Sheet";"Use of Equipment",#N/A,FALSE,"Area C";"Equipment Hours",#N/A,FALSE,"All";"Summary",#N/A,FALSE,"All"}</definedName>
    <definedName name="NOYT" localSheetId="13" hidden="1">{#N/A,#N/A,FALSE,"Cover Sheet";"Use of Equipment",#N/A,FALSE,"Area C";"Equipment Hours",#N/A,FALSE,"All";"Summary",#N/A,FALSE,"All"}</definedName>
    <definedName name="NOYT" localSheetId="14" hidden="1">{#N/A,#N/A,FALSE,"Cover Sheet";"Use of Equipment",#N/A,FALSE,"Area C";"Equipment Hours",#N/A,FALSE,"All";"Summary",#N/A,FALSE,"All"}</definedName>
    <definedName name="NOYT" localSheetId="15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'2024 Weather Adj.'!$B$1:$P$260</definedName>
    <definedName name="_xlnm.Print_Area" localSheetId="25">'Exh. JDT-7 (Del Rev Rates)'!$A$1:$P$55</definedName>
    <definedName name="_xlnm.Print_Area" localSheetId="16">'F2024 Forecast'!$A$1:$P$54</definedName>
    <definedName name="_xlnm.Print_Area" localSheetId="22">'Gas Transfer to Amort'!$A$1:$E$42</definedName>
    <definedName name="_xlnm.Print_Area" localSheetId="5">'Rate Impacts Sch 142'!$A$1:$X$39</definedName>
    <definedName name="_xlnm.Print_Area" localSheetId="6">'Typical Res Bill Sch 142'!$B$1:$H$43</definedName>
    <definedName name="_xlnm.Print_Titles" localSheetId="17">'2024 Weather Adj.'!$1:$6</definedName>
    <definedName name="_xlnm.Print_Titles" localSheetId="10">'Historic Account Balances'!$43:$90</definedName>
    <definedName name="_xlnm.Print_Titles" localSheetId="7">'Sch. 142'!$1:$8</definedName>
    <definedName name="q" localSheetId="2" hidden="1">{#N/A,#N/A,FALSE,"Coversheet";#N/A,#N/A,FALSE,"QA"}</definedName>
    <definedName name="q" localSheetId="13" hidden="1">{#N/A,#N/A,FALSE,"Coversheet";#N/A,#N/A,FALSE,"QA"}</definedName>
    <definedName name="q" localSheetId="14" hidden="1">{#N/A,#N/A,FALSE,"Coversheet";#N/A,#N/A,FALSE,"QA"}</definedName>
    <definedName name="q" localSheetId="15" hidden="1">{#N/A,#N/A,FALSE,"Coversheet";#N/A,#N/A,FALSE,"QA"}</definedName>
    <definedName name="q" hidden="1">{#N/A,#N/A,FALSE,"Coversheet";#N/A,#N/A,FALSE,"QA"}</definedName>
    <definedName name="qqq" localSheetId="2" hidden="1">{#N/A,#N/A,FALSE,"schA"}</definedName>
    <definedName name="qqq" localSheetId="13" hidden="1">{#N/A,#N/A,FALSE,"schA"}</definedName>
    <definedName name="qqq" localSheetId="14" hidden="1">{#N/A,#N/A,FALSE,"schA"}</definedName>
    <definedName name="qqq" localSheetId="15" hidden="1">{#N/A,#N/A,FALSE,"schA"}</definedName>
    <definedName name="qqq" hidden="1">{#N/A,#N/A,FALSE,"schA"}</definedName>
    <definedName name="RateCase">'[7]Named Ranges E'!$B$7</definedName>
    <definedName name="rec_weco_gl_contract_aug99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APBEXhrIndnt">"Wide"</definedName>
    <definedName name="SAPsysID">"708C5W7SBKP804JT78WJ0JNKI"</definedName>
    <definedName name="SAPwbID">"ARS"</definedName>
    <definedName name="sdlfhsdlhfkl" localSheetId="2" hidden="1">{#N/A,#N/A,FALSE,"Summ";#N/A,#N/A,FALSE,"General"}</definedName>
    <definedName name="sdlfhsdlhfkl" localSheetId="13" hidden="1">{#N/A,#N/A,FALSE,"Summ";#N/A,#N/A,FALSE,"General"}</definedName>
    <definedName name="sdlfhsdlhfkl" localSheetId="14" hidden="1">{#N/A,#N/A,FALSE,"Summ";#N/A,#N/A,FALSE,"General"}</definedName>
    <definedName name="sdlfhsdlhfkl" localSheetId="15" hidden="1">{#N/A,#N/A,FALSE,"Summ";#N/A,#N/A,FALSE,"General"}</definedName>
    <definedName name="sdlfhsdlhfkl" hidden="1">{#N/A,#N/A,FALSE,"Summ";#N/A,#N/A,FALSE,"General"}</definedName>
    <definedName name="seven" localSheetId="2" hidden="1">{#N/A,#N/A,FALSE,"CRPT";#N/A,#N/A,FALSE,"TREND";#N/A,#N/A,FALSE,"%Curve"}</definedName>
    <definedName name="seven" localSheetId="13" hidden="1">{#N/A,#N/A,FALSE,"CRPT";#N/A,#N/A,FALSE,"TREND";#N/A,#N/A,FALSE,"%Curve"}</definedName>
    <definedName name="seven" localSheetId="14" hidden="1">{#N/A,#N/A,FALSE,"CRPT";#N/A,#N/A,FALSE,"TREND";#N/A,#N/A,FALSE,"%Curve"}</definedName>
    <definedName name="seven" localSheetId="15" hidden="1">{#N/A,#N/A,FALSE,"CRPT";#N/A,#N/A,FALSE,"TREND";#N/A,#N/A,FALSE,"%Curve"}</definedName>
    <definedName name="seven" hidden="1">{#N/A,#N/A,FALSE,"CRPT";#N/A,#N/A,FALSE,"TREND";#N/A,#N/A,FALSE,"%Curve"}</definedName>
    <definedName name="six" localSheetId="2" hidden="1">{#N/A,#N/A,FALSE,"Drill Sites";"WP 212",#N/A,FALSE,"MWAG EOR";"WP 213",#N/A,FALSE,"MWAG EOR";#N/A,#N/A,FALSE,"Misc. Facility";#N/A,#N/A,FALSE,"WWTP"}</definedName>
    <definedName name="six" localSheetId="13" hidden="1">{#N/A,#N/A,FALSE,"Drill Sites";"WP 212",#N/A,FALSE,"MWAG EOR";"WP 213",#N/A,FALSE,"MWAG EOR";#N/A,#N/A,FALSE,"Misc. Facility";#N/A,#N/A,FALSE,"WWTP"}</definedName>
    <definedName name="six" localSheetId="14" hidden="1">{#N/A,#N/A,FALSE,"Drill Sites";"WP 212",#N/A,FALSE,"MWAG EOR";"WP 213",#N/A,FALSE,"MWAG EOR";#N/A,#N/A,FALSE,"Misc. Facility";#N/A,#N/A,FALSE,"WWTP"}</definedName>
    <definedName name="six" localSheetId="1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2" hidden="1">{#N/A,#N/A,FALSE,"Cover Sheet";"Use of Equipment",#N/A,FALSE,"Area C";"Equipment Hours",#N/A,FALSE,"All";"Summary",#N/A,FALSE,"All"}</definedName>
    <definedName name="sue" localSheetId="13" hidden="1">{#N/A,#N/A,FALSE,"Cover Sheet";"Use of Equipment",#N/A,FALSE,"Area C";"Equipment Hours",#N/A,FALSE,"All";"Summary",#N/A,FALSE,"All"}</definedName>
    <definedName name="sue" localSheetId="14" hidden="1">{#N/A,#N/A,FALSE,"Cover Sheet";"Use of Equipment",#N/A,FALSE,"Area C";"Equipment Hours",#N/A,FALSE,"All";"Summary",#N/A,FALSE,"All"}</definedName>
    <definedName name="sue" localSheetId="15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2" hidden="1">{#N/A,#N/A,FALSE,"Cover Sheet";"Use of Equipment",#N/A,FALSE,"Area C";"Equipment Hours",#N/A,FALSE,"All";"Summary",#N/A,FALSE,"All"}</definedName>
    <definedName name="susan" localSheetId="13" hidden="1">{#N/A,#N/A,FALSE,"Cover Sheet";"Use of Equipment",#N/A,FALSE,"Area C";"Equipment Hours",#N/A,FALSE,"All";"Summary",#N/A,FALSE,"All"}</definedName>
    <definedName name="susan" localSheetId="14" hidden="1">{#N/A,#N/A,FALSE,"Cover Sheet";"Use of Equipment",#N/A,FALSE,"Area C";"Equipment Hours",#N/A,FALSE,"All";"Summary",#N/A,FALSE,"All"}</definedName>
    <definedName name="susan" localSheetId="15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2" hidden="1">{#N/A,#N/A,FALSE,"CESTSUM";#N/A,#N/A,FALSE,"est sum A";#N/A,#N/A,FALSE,"est detail A"}</definedName>
    <definedName name="t" localSheetId="13" hidden="1">{#N/A,#N/A,FALSE,"CESTSUM";#N/A,#N/A,FALSE,"est sum A";#N/A,#N/A,FALSE,"est detail A"}</definedName>
    <definedName name="t" localSheetId="14" hidden="1">{#N/A,#N/A,FALSE,"CESTSUM";#N/A,#N/A,FALSE,"est sum A";#N/A,#N/A,FALSE,"est detail A"}</definedName>
    <definedName name="t" localSheetId="15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2" hidden="1">{#N/A,#N/A,FALSE,"Summ";#N/A,#N/A,FALSE,"General"}</definedName>
    <definedName name="tem" localSheetId="13" hidden="1">{#N/A,#N/A,FALSE,"Summ";#N/A,#N/A,FALSE,"General"}</definedName>
    <definedName name="tem" localSheetId="14" hidden="1">{#N/A,#N/A,FALSE,"Summ";#N/A,#N/A,FALSE,"General"}</definedName>
    <definedName name="tem" localSheetId="15" hidden="1">{#N/A,#N/A,FALSE,"Summ";#N/A,#N/A,FALSE,"General"}</definedName>
    <definedName name="tem" hidden="1">{#N/A,#N/A,FALSE,"Summ";#N/A,#N/A,FALSE,"General"}</definedName>
    <definedName name="TEMP" localSheetId="2" hidden="1">{#N/A,#N/A,FALSE,"Summ";#N/A,#N/A,FALSE,"General"}</definedName>
    <definedName name="TEMP" localSheetId="13" hidden="1">{#N/A,#N/A,FALSE,"Summ";#N/A,#N/A,FALSE,"General"}</definedName>
    <definedName name="TEMP" localSheetId="14" hidden="1">{#N/A,#N/A,FALSE,"Summ";#N/A,#N/A,FALSE,"General"}</definedName>
    <definedName name="TEMP" localSheetId="15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13" hidden="1">{#N/A,#N/A,FALSE,"CESTSUM";#N/A,#N/A,FALSE,"est sum A";#N/A,#N/A,FALSE,"est detail A"}</definedName>
    <definedName name="Temp1" localSheetId="14" hidden="1">{#N/A,#N/A,FALSE,"CESTSUM";#N/A,#N/A,FALSE,"est sum A";#N/A,#N/A,FALSE,"est detail A"}</definedName>
    <definedName name="Temp1" localSheetId="1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13" hidden="1">{#N/A,#N/A,FALSE,"CESTSUM";#N/A,#N/A,FALSE,"est sum A";#N/A,#N/A,FALSE,"est detail A"}</definedName>
    <definedName name="temp2" localSheetId="14" hidden="1">{#N/A,#N/A,FALSE,"CESTSUM";#N/A,#N/A,FALSE,"est sum A";#N/A,#N/A,FALSE,"est detail A"}</definedName>
    <definedName name="temp2" localSheetId="15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Year">'[7]Named Ranges E'!$B$3</definedName>
    <definedName name="tr" localSheetId="2" hidden="1">{#N/A,#N/A,FALSE,"CESTSUM";#N/A,#N/A,FALSE,"est sum A";#N/A,#N/A,FALSE,"est detail A"}</definedName>
    <definedName name="tr" localSheetId="13" hidden="1">{#N/A,#N/A,FALSE,"CESTSUM";#N/A,#N/A,FALSE,"est sum A";#N/A,#N/A,FALSE,"est detail A"}</definedName>
    <definedName name="tr" localSheetId="14" hidden="1">{#N/A,#N/A,FALSE,"CESTSUM";#N/A,#N/A,FALSE,"est sum A";#N/A,#N/A,FALSE,"est detail A"}</definedName>
    <definedName name="tr" localSheetId="15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20" hidden="1">#REF!</definedName>
    <definedName name="Transfer" localSheetId="18" hidden="1">#REF!</definedName>
    <definedName name="Transfer" localSheetId="13" hidden="1">#REF!</definedName>
    <definedName name="Transfer" localSheetId="14" hidden="1">#REF!</definedName>
    <definedName name="Transfer" localSheetId="15" hidden="1">#REF!</definedName>
    <definedName name="Transfer" hidden="1">#REF!</definedName>
    <definedName name="Transfers" localSheetId="20" hidden="1">#REF!</definedName>
    <definedName name="Transfers" localSheetId="18" hidden="1">#REF!</definedName>
    <definedName name="Transfers" localSheetId="13" hidden="1">#REF!</definedName>
    <definedName name="Transfers" localSheetId="14" hidden="1">#REF!</definedName>
    <definedName name="Transfers" localSheetId="15" hidden="1">#REF!</definedName>
    <definedName name="Transfers" hidden="1">#REF!</definedName>
    <definedName name="u" localSheetId="2" hidden="1">{#N/A,#N/A,FALSE,"Summ";#N/A,#N/A,FALSE,"General"}</definedName>
    <definedName name="u" localSheetId="13" hidden="1">{#N/A,#N/A,FALSE,"Summ";#N/A,#N/A,FALSE,"General"}</definedName>
    <definedName name="u" localSheetId="14" hidden="1">{#N/A,#N/A,FALSE,"Summ";#N/A,#N/A,FALSE,"General"}</definedName>
    <definedName name="u" localSheetId="15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localSheetId="2" hidden="1">{#N/A,#N/A,FALSE,"Coversheet";#N/A,#N/A,FALSE,"QA"}</definedName>
    <definedName name="v" localSheetId="13" hidden="1">{#N/A,#N/A,FALSE,"Coversheet";#N/A,#N/A,FALSE,"QA"}</definedName>
    <definedName name="v" localSheetId="14" hidden="1">{#N/A,#N/A,FALSE,"Coversheet";#N/A,#N/A,FALSE,"QA"}</definedName>
    <definedName name="v" localSheetId="15" hidden="1">{#N/A,#N/A,FALSE,"Coversheet";#N/A,#N/A,FALSE,"QA"}</definedName>
    <definedName name="v" hidden="1">{#N/A,#N/A,FALSE,"Coversheet";#N/A,#N/A,FALSE,"QA"}</definedName>
    <definedName name="Value" localSheetId="2" hidden="1">{#N/A,#N/A,FALSE,"Summ";#N/A,#N/A,FALSE,"General"}</definedName>
    <definedName name="Value" localSheetId="13" hidden="1">{#N/A,#N/A,FALSE,"Summ";#N/A,#N/A,FALSE,"General"}</definedName>
    <definedName name="Value" localSheetId="14" hidden="1">{#N/A,#N/A,FALSE,"Summ";#N/A,#N/A,FALSE,"General"}</definedName>
    <definedName name="Value" localSheetId="15" hidden="1">{#N/A,#N/A,FALSE,"Summ";#N/A,#N/A,FALSE,"General"}</definedName>
    <definedName name="Value" hidden="1">{#N/A,#N/A,FALSE,"Summ";#N/A,#N/A,FALSE,"General"}</definedName>
    <definedName name="w" localSheetId="2" hidden="1">{#N/A,#N/A,FALSE,"Schedule F";#N/A,#N/A,FALSE,"Schedule G"}</definedName>
    <definedName name="w" localSheetId="13" hidden="1">{#N/A,#N/A,FALSE,"Schedule F";#N/A,#N/A,FALSE,"Schedule G"}</definedName>
    <definedName name="w" localSheetId="14" hidden="1">{#N/A,#N/A,FALSE,"Schedule F";#N/A,#N/A,FALSE,"Schedule G"}</definedName>
    <definedName name="w" localSheetId="15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localSheetId="13" hidden="1">{#N/A,#N/A,FALSE,"Pg 6b CustCount_Gas";#N/A,#N/A,FALSE,"QA";#N/A,#N/A,FALSE,"Report";#N/A,#N/A,FALSE,"forecast"}</definedName>
    <definedName name="we" localSheetId="14" hidden="1">{#N/A,#N/A,FALSE,"Pg 6b CustCount_Gas";#N/A,#N/A,FALSE,"QA";#N/A,#N/A,FALSE,"Report";#N/A,#N/A,FALSE,"forecast"}</definedName>
    <definedName name="we" localSheetId="15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2" hidden="1">{#N/A,#N/A,FALSE,"Coversheet";#N/A,#N/A,FALSE,"QA"}</definedName>
    <definedName name="WH" localSheetId="13" hidden="1">{#N/A,#N/A,FALSE,"Coversheet";#N/A,#N/A,FALSE,"QA"}</definedName>
    <definedName name="WH" localSheetId="14" hidden="1">{#N/A,#N/A,FALSE,"Coversheet";#N/A,#N/A,FALSE,"QA"}</definedName>
    <definedName name="WH" localSheetId="15" hidden="1">{#N/A,#N/A,FALSE,"Coversheet";#N/A,#N/A,FALSE,"QA"}</definedName>
    <definedName name="WH" hidden="1">{#N/A,#N/A,FALSE,"Coversheet";#N/A,#N/A,FALSE,"QA"}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13" hidden="1">{#N/A,#N/A,FALSE,"Drill Sites";"WP 212",#N/A,FALSE,"MWAG EOR";"WP 213",#N/A,FALSE,"MWAG EOR";#N/A,#N/A,FALSE,"Misc. Facility";#N/A,#N/A,FALSE,"WWTP"}</definedName>
    <definedName name="wrn.1._.Bi._.Monthly._.CR." localSheetId="14" hidden="1">{#N/A,#N/A,FALSE,"Drill Sites";"WP 212",#N/A,FALSE,"MWAG EOR";"WP 213",#N/A,FALSE,"MWAG EOR";#N/A,#N/A,FALSE,"Misc. Facility";#N/A,#N/A,FALSE,"WWTP"}</definedName>
    <definedName name="wrn.1._.Bi._.Monthly._.CR." localSheetId="1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5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localSheetId="13" hidden="1">{#N/A,#N/A,FALSE,"CRPT";#N/A,#N/A,FALSE,"TREND";#N/A,#N/A,FALSE,"%Curve"}</definedName>
    <definedName name="wrn.AAI." localSheetId="14" hidden="1">{#N/A,#N/A,FALSE,"CRPT";#N/A,#N/A,FALSE,"TREND";#N/A,#N/A,FALSE,"%Curve"}</definedName>
    <definedName name="wrn.AAI." localSheetId="1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13" hidden="1">{#N/A,#N/A,FALSE,"CRPT";#N/A,#N/A,FALSE,"TREND";#N/A,#N/A,FALSE,"% CURVE"}</definedName>
    <definedName name="wrn.AAI._.Report." localSheetId="14" hidden="1">{#N/A,#N/A,FALSE,"CRPT";#N/A,#N/A,FALSE,"TREND";#N/A,#N/A,FALSE,"% CURVE"}</definedName>
    <definedName name="wrn.AAI._.Report." localSheetId="15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3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3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2" hidden="1">{#N/A,#N/A,FALSE,"Cost Adjustment "}</definedName>
    <definedName name="wrn.Cost._.Adjustment." localSheetId="13" hidden="1">{#N/A,#N/A,FALSE,"Cost Adjustment "}</definedName>
    <definedName name="wrn.Cost._.Adjustment." localSheetId="14" hidden="1">{#N/A,#N/A,FALSE,"Cost Adjustment "}</definedName>
    <definedName name="wrn.Cost._.Adjustment." localSheetId="15" hidden="1">{#N/A,#N/A,FALSE,"Cost Adjustment "}</definedName>
    <definedName name="wrn.Cost._.Adjustment." hidden="1">{#N/A,#N/A,FALSE,"Cost Adjustment 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3" hidden="1">{#N/A,#N/A,FALSE,"Pg 6b CustCount_Gas";#N/A,#N/A,FALSE,"QA";#N/A,#N/A,FALSE,"Report";#N/A,#N/A,FALSE,"forecast"}</definedName>
    <definedName name="wrn.Customer._.Counts._.Gas." localSheetId="14" hidden="1">{#N/A,#N/A,FALSE,"Pg 6b CustCount_Gas";#N/A,#N/A,FALSE,"QA";#N/A,#N/A,FALSE,"Report";#N/A,#N/A,FALSE,"forecast"}</definedName>
    <definedName name="wrn.Customer._.Counts._.Gas." localSheetId="1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2" hidden="1">{#N/A,#N/A,TRUE,"Depreciation Summary";#N/A,#N/A,TRUE,"18, 21 &amp; 22 Depreciation";#N/A,#N/A,TRUE,"11 &amp; 12 Depreciation"}</definedName>
    <definedName name="wrn.Depreciation." localSheetId="13" hidden="1">{#N/A,#N/A,TRUE,"Depreciation Summary";#N/A,#N/A,TRUE,"18, 21 &amp; 22 Depreciation";#N/A,#N/A,TRUE,"11 &amp; 12 Depreciation"}</definedName>
    <definedName name="wrn.Depreciation." localSheetId="14" hidden="1">{#N/A,#N/A,TRUE,"Depreciation Summary";#N/A,#N/A,TRUE,"18, 21 &amp; 22 Depreciation";#N/A,#N/A,TRUE,"11 &amp; 12 Depreciation"}</definedName>
    <definedName name="wrn.Depreciation." localSheetId="15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2" hidden="1">{#N/A,#N/A,FALSE,"schA"}</definedName>
    <definedName name="wrn.ECR." localSheetId="13" hidden="1">{#N/A,#N/A,FALSE,"schA"}</definedName>
    <definedName name="wrn.ECR." localSheetId="14" hidden="1">{#N/A,#N/A,FALSE,"schA"}</definedName>
    <definedName name="wrn.ECR." localSheetId="15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13" hidden="1">{#N/A,#N/A,FALSE,"CESTSUM";#N/A,#N/A,FALSE,"est sum A";#N/A,#N/A,FALSE,"est detail A"}</definedName>
    <definedName name="wrn.ESTIMATE." localSheetId="14" hidden="1">{#N/A,#N/A,FALSE,"CESTSUM";#N/A,#N/A,FALSE,"est sum A";#N/A,#N/A,FALSE,"est detail A"}</definedName>
    <definedName name="wrn.ESTIMATE." localSheetId="1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3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2" hidden="1">{#N/A,#N/A,TRUE,"CoverPage";#N/A,#N/A,TRUE,"Gas";#N/A,#N/A,TRUE,"Power";#N/A,#N/A,TRUE,"Historical DJ Mthly Prices"}</definedName>
    <definedName name="wrn.Fundamental." localSheetId="13" hidden="1">{#N/A,#N/A,TRUE,"CoverPage";#N/A,#N/A,TRUE,"Gas";#N/A,#N/A,TRUE,"Power";#N/A,#N/A,TRUE,"Historical DJ Mthly Prices"}</definedName>
    <definedName name="wrn.Fundamental." localSheetId="14" hidden="1">{#N/A,#N/A,TRUE,"CoverPage";#N/A,#N/A,TRUE,"Gas";#N/A,#N/A,TRUE,"Power";#N/A,#N/A,TRUE,"Historical DJ Mthly Prices"}</definedName>
    <definedName name="wrn.Fundamental." localSheetId="1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13" hidden="1">{#N/A,#N/A,TRUE,"CoverPage";#N/A,#N/A,TRUE,"Gas";#N/A,#N/A,TRUE,"Power";#N/A,#N/A,TRUE,"Historical DJ Mthly Prices"}</definedName>
    <definedName name="wrn.Fundamental2" localSheetId="14" hidden="1">{#N/A,#N/A,TRUE,"CoverPage";#N/A,#N/A,TRUE,"Gas";#N/A,#N/A,TRUE,"Power";#N/A,#N/A,TRUE,"Historical DJ Mthly Prices"}</definedName>
    <definedName name="wrn.Fundamental2" localSheetId="15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13" hidden="1">{#N/A,#N/A,FALSE,"SUMMARY";#N/A,#N/A,FALSE,"AE7616";#N/A,#N/A,FALSE,"AE7617";#N/A,#N/A,FALSE,"AE7618";#N/A,#N/A,FALSE,"AE7619"}</definedName>
    <definedName name="wrn.IEO." localSheetId="14" hidden="1">{#N/A,#N/A,FALSE,"SUMMARY";#N/A,#N/A,FALSE,"AE7616";#N/A,#N/A,FALSE,"AE7617";#N/A,#N/A,FALSE,"AE7618";#N/A,#N/A,FALSE,"AE7619"}</definedName>
    <definedName name="wrn.IEO." localSheetId="1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13" hidden="1">{#N/A,#N/A,FALSE,"Coversheet";#N/A,#N/A,FALSE,"QA"}</definedName>
    <definedName name="wrn.Incentive._.Overhead." localSheetId="14" hidden="1">{#N/A,#N/A,FALSE,"Coversheet";#N/A,#N/A,FALSE,"QA"}</definedName>
    <definedName name="wrn.Incentive._.Overhead." localSheetId="15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13" hidden="1">{#N/A,#N/A,FALSE,"Schedule F";#N/A,#N/A,FALSE,"Schedule G"}</definedName>
    <definedName name="wrn.limit_reports." localSheetId="14" hidden="1">{#N/A,#N/A,FALSE,"Schedule F";#N/A,#N/A,FALSE,"Schedule G"}</definedName>
    <definedName name="wrn.limit_reports." localSheetId="15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13" hidden="1">{#N/A,#N/A,FALSE,"Month ";#N/A,#N/A,FALSE,"YTD";#N/A,#N/A,FALSE,"12 mo ended"}</definedName>
    <definedName name="wrn.MARGIN_WO_QTR." localSheetId="14" hidden="1">{#N/A,#N/A,FALSE,"Month ";#N/A,#N/A,FALSE,"YTD";#N/A,#N/A,FALSE,"12 mo ended"}</definedName>
    <definedName name="wrn.MARGIN_WO_QTR." localSheetId="1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2" hidden="1">{#N/A,#N/A,FALSE,"Cover Sheet";"Use of Equipment",#N/A,FALSE,"Area C";"Equipment Hours",#N/A,FALSE,"All";"Summary",#N/A,FALSE,"All"}</definedName>
    <definedName name="wrn.Mining._.Flexibility." localSheetId="13" hidden="1">{#N/A,#N/A,FALSE,"Cover Sheet";"Use of Equipment",#N/A,FALSE,"Area C";"Equipment Hours",#N/A,FALSE,"All";"Summary",#N/A,FALSE,"All"}</definedName>
    <definedName name="wrn.Mining._.Flexibility." localSheetId="14" hidden="1">{#N/A,#N/A,FALSE,"Cover Sheet";"Use of Equipment",#N/A,FALSE,"Area C";"Equipment Hours",#N/A,FALSE,"All";"Summary",#N/A,FALSE,"All"}</definedName>
    <definedName name="wrn.Mining._.Flexibility." localSheetId="15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3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2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3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3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2" hidden="1">{#N/A,#N/A,FALSE,"BASE";#N/A,#N/A,FALSE,"LOOPS";#N/A,#N/A,FALSE,"PLC"}</definedName>
    <definedName name="wrn.Project._.Services." localSheetId="13" hidden="1">{#N/A,#N/A,FALSE,"BASE";#N/A,#N/A,FALSE,"LOOPS";#N/A,#N/A,FALSE,"PLC"}</definedName>
    <definedName name="wrn.Project._.Services." localSheetId="14" hidden="1">{#N/A,#N/A,FALSE,"BASE";#N/A,#N/A,FALSE,"LOOPS";#N/A,#N/A,FALSE,"PLC"}</definedName>
    <definedName name="wrn.Project._.Services." localSheetId="1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13" hidden="1">{#N/A,#N/A,FALSE,"7617 Fab";#N/A,#N/A,FALSE,"7617 NSK"}</definedName>
    <definedName name="wrn.SCHEDULE." localSheetId="14" hidden="1">{#N/A,#N/A,FALSE,"7617 Fab";#N/A,#N/A,FALSE,"7617 NSK"}</definedName>
    <definedName name="wrn.SCHEDULE." localSheetId="15" hidden="1">{#N/A,#N/A,FALSE,"7617 Fab";#N/A,#N/A,FALSE,"7617 NSK"}</definedName>
    <definedName name="wrn.SCHEDULE." hidden="1">{#N/A,#N/A,FALSE,"7617 Fab";#N/A,#N/A,FALSE,"7617 NSK"}</definedName>
    <definedName name="wrn.Semi._.Annual._.Cost._.Adj." localSheetId="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3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2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3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13" hidden="1">{#N/A,#N/A,FALSE,"SUMMARY";#N/A,#N/A,FALSE,"AE7616";#N/A,#N/A,FALSE,"AE7617";#N/A,#N/A,FALSE,"AE7618";#N/A,#N/A,FALSE,"AE7619";#N/A,#N/A,FALSE,"Target Materials"}</definedName>
    <definedName name="wrn.SLB." localSheetId="14" hidden="1">{#N/A,#N/A,FALSE,"SUMMARY";#N/A,#N/A,FALSE,"AE7616";#N/A,#N/A,FALSE,"AE7617";#N/A,#N/A,FALSE,"AE7618";#N/A,#N/A,FALSE,"AE7619";#N/A,#N/A,FALSE,"Target Materials"}</definedName>
    <definedName name="wrn.SLB." localSheetId="1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13" hidden="1">{#N/A,#N/A,FALSE,"2002 Small Tool OH";#N/A,#N/A,FALSE,"QA"}</definedName>
    <definedName name="wrn.Small._.Tools._.Overhead." localSheetId="14" hidden="1">{#N/A,#N/A,FALSE,"2002 Small Tool OH";#N/A,#N/A,FALSE,"QA"}</definedName>
    <definedName name="wrn.Small._.Tools._.Overhead." localSheetId="15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13" hidden="1">{#N/A,#N/A,FALSE,"Summ";#N/A,#N/A,FALSE,"General"}</definedName>
    <definedName name="wrn.Summary." localSheetId="14" hidden="1">{#N/A,#N/A,FALSE,"Summ";#N/A,#N/A,FALSE,"General"}</definedName>
    <definedName name="wrn.Summary." localSheetId="15" hidden="1">{#N/A,#N/A,FALSE,"Summ";#N/A,#N/A,FALSE,"General"}</definedName>
    <definedName name="wrn.Summary." hidden="1">{#N/A,#N/A,FALSE,"Summ";#N/A,#N/A,FALSE,"General"}</definedName>
    <definedName name="wrn.test." localSheetId="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3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3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13" hidden="1">{#N/A,#N/A,FALSE,"Expenditures";#N/A,#N/A,FALSE,"Property Placed In-Service";#N/A,#N/A,FALSE,"CWIP Balances"}</definedName>
    <definedName name="wrn.USIM_Data_Abbrev3." localSheetId="14" hidden="1">{#N/A,#N/A,FALSE,"Expenditures";#N/A,#N/A,FALSE,"Property Placed In-Service";#N/A,#N/A,FALSE,"CWIP Balances"}</definedName>
    <definedName name="wrn.USIM_Data_Abbrev3." localSheetId="1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localSheetId="13" hidden="1">{#N/A,#N/A,FALSE,"schA"}</definedName>
    <definedName name="www" localSheetId="14" hidden="1">{#N/A,#N/A,FALSE,"schA"}</definedName>
    <definedName name="www" localSheetId="15" hidden="1">{#N/A,#N/A,FALSE,"schA"}</definedName>
    <definedName name="www" hidden="1">{#N/A,#N/A,FALSE,"schA"}</definedName>
    <definedName name="x" localSheetId="2" hidden="1">{#N/A,#N/A,FALSE,"Coversheet";#N/A,#N/A,FALSE,"QA"}</definedName>
    <definedName name="x" localSheetId="13" hidden="1">{#N/A,#N/A,FALSE,"Coversheet";#N/A,#N/A,FALSE,"QA"}</definedName>
    <definedName name="x" localSheetId="14" hidden="1">{#N/A,#N/A,FALSE,"Coversheet";#N/A,#N/A,FALSE,"QA"}</definedName>
    <definedName name="x" localSheetId="15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13" hidden="1">{#N/A,#N/A,FALSE,"Balance_Sheet";#N/A,#N/A,FALSE,"income_statement_monthly";#N/A,#N/A,FALSE,"income_statement_Quarter";#N/A,#N/A,FALSE,"income_statement_ytd";#N/A,#N/A,FALSE,"income_statement_12Months"}</definedName>
    <definedName name="xx" localSheetId="14" hidden="1">{#N/A,#N/A,FALSE,"Balance_Sheet";#N/A,#N/A,FALSE,"income_statement_monthly";#N/A,#N/A,FALSE,"income_statement_Quarter";#N/A,#N/A,FALSE,"income_statement_ytd";#N/A,#N/A,FALSE,"income_statement_12Months"}</definedName>
    <definedName name="xx" localSheetId="15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2" hidden="1">{#N/A,#N/A,FALSE,"Summ";#N/A,#N/A,FALSE,"General"}</definedName>
    <definedName name="yuf" localSheetId="13" hidden="1">{#N/A,#N/A,FALSE,"Summ";#N/A,#N/A,FALSE,"General"}</definedName>
    <definedName name="yuf" localSheetId="14" hidden="1">{#N/A,#N/A,FALSE,"Summ";#N/A,#N/A,FALSE,"General"}</definedName>
    <definedName name="yuf" localSheetId="15" hidden="1">{#N/A,#N/A,FALSE,"Summ";#N/A,#N/A,FALSE,"General"}</definedName>
    <definedName name="yuf" hidden="1">{#N/A,#N/A,FALSE,"Summ";#N/A,#N/A,FALSE,"General"}</definedName>
    <definedName name="z" localSheetId="2" hidden="1">{#N/A,#N/A,FALSE,"Coversheet";#N/A,#N/A,FALSE,"QA"}</definedName>
    <definedName name="z" localSheetId="13" hidden="1">{#N/A,#N/A,FALSE,"Coversheet";#N/A,#N/A,FALSE,"QA"}</definedName>
    <definedName name="z" localSheetId="14" hidden="1">{#N/A,#N/A,FALSE,"Coversheet";#N/A,#N/A,FALSE,"QA"}</definedName>
    <definedName name="z" localSheetId="15" hidden="1">{#N/A,#N/A,FALSE,"Coversheet";#N/A,#N/A,FALSE,"QA"}</definedName>
    <definedName name="z" hidden="1">{#N/A,#N/A,FALSE,"Coversheet";#N/A,#N/A,FALSE,"QA"}</definedName>
    <definedName name="zzz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F13" i="59" l="1"/>
  <c r="E13" i="59"/>
  <c r="D13" i="59"/>
  <c r="AA23" i="117"/>
  <c r="AA24" i="117"/>
  <c r="AA19" i="117"/>
  <c r="AA20" i="117"/>
  <c r="AA21" i="117"/>
  <c r="AA22" i="117"/>
  <c r="AA18" i="117"/>
  <c r="AA16" i="117"/>
  <c r="AA17" i="117"/>
  <c r="AA15" i="117"/>
  <c r="AA14" i="117"/>
  <c r="AA13" i="117"/>
  <c r="AA12" i="117"/>
  <c r="AA11" i="117"/>
  <c r="K225" i="121"/>
  <c r="O217" i="121"/>
  <c r="N217" i="121"/>
  <c r="M217" i="121"/>
  <c r="L217" i="121"/>
  <c r="K217" i="121"/>
  <c r="J217" i="121"/>
  <c r="I217" i="121"/>
  <c r="H217" i="121"/>
  <c r="G217" i="121"/>
  <c r="F217" i="121"/>
  <c r="E217" i="121"/>
  <c r="D217" i="121"/>
  <c r="P217" i="121" s="1"/>
  <c r="O216" i="121"/>
  <c r="N216" i="121"/>
  <c r="M216" i="121"/>
  <c r="L216" i="121"/>
  <c r="K216" i="121"/>
  <c r="J216" i="121"/>
  <c r="I216" i="121"/>
  <c r="H216" i="121"/>
  <c r="G216" i="121"/>
  <c r="F216" i="121"/>
  <c r="E216" i="121"/>
  <c r="D216" i="121"/>
  <c r="O215" i="121"/>
  <c r="N215" i="121"/>
  <c r="M215" i="121"/>
  <c r="L215" i="121"/>
  <c r="K215" i="121"/>
  <c r="J215" i="121"/>
  <c r="I215" i="121"/>
  <c r="H215" i="121"/>
  <c r="G215" i="121"/>
  <c r="F215" i="121"/>
  <c r="E215" i="121"/>
  <c r="D215" i="121"/>
  <c r="P215" i="121" s="1"/>
  <c r="O214" i="121"/>
  <c r="N214" i="121"/>
  <c r="M214" i="121"/>
  <c r="L214" i="121"/>
  <c r="K214" i="121"/>
  <c r="J214" i="121"/>
  <c r="I214" i="121"/>
  <c r="H214" i="121"/>
  <c r="G214" i="121"/>
  <c r="F214" i="121"/>
  <c r="E214" i="121"/>
  <c r="D214" i="121"/>
  <c r="P214" i="121" s="1"/>
  <c r="O213" i="121"/>
  <c r="N213" i="121"/>
  <c r="M213" i="121"/>
  <c r="L213" i="121"/>
  <c r="K213" i="121"/>
  <c r="J213" i="121"/>
  <c r="I213" i="121"/>
  <c r="H213" i="121"/>
  <c r="G213" i="121"/>
  <c r="F213" i="121"/>
  <c r="E213" i="121"/>
  <c r="D213" i="121"/>
  <c r="P213" i="121" s="1"/>
  <c r="O212" i="121"/>
  <c r="N212" i="121"/>
  <c r="M212" i="121"/>
  <c r="L212" i="121"/>
  <c r="K212" i="121"/>
  <c r="J212" i="121"/>
  <c r="I212" i="121"/>
  <c r="H212" i="121"/>
  <c r="G212" i="121"/>
  <c r="F212" i="121"/>
  <c r="E212" i="121"/>
  <c r="D212" i="121"/>
  <c r="P212" i="121" s="1"/>
  <c r="O211" i="121"/>
  <c r="N211" i="121"/>
  <c r="M211" i="121"/>
  <c r="L211" i="121"/>
  <c r="K211" i="121"/>
  <c r="J211" i="121"/>
  <c r="I211" i="121"/>
  <c r="H211" i="121"/>
  <c r="G211" i="121"/>
  <c r="F211" i="121"/>
  <c r="E211" i="121"/>
  <c r="D211" i="121"/>
  <c r="P211" i="121" s="1"/>
  <c r="O210" i="121"/>
  <c r="N210" i="121"/>
  <c r="M210" i="121"/>
  <c r="L210" i="121"/>
  <c r="K210" i="121"/>
  <c r="J210" i="121"/>
  <c r="I210" i="121"/>
  <c r="H210" i="121"/>
  <c r="G210" i="121"/>
  <c r="F210" i="121"/>
  <c r="E210" i="121"/>
  <c r="D210" i="121"/>
  <c r="P209" i="121"/>
  <c r="O209" i="121"/>
  <c r="N209" i="121"/>
  <c r="M209" i="121"/>
  <c r="L209" i="121"/>
  <c r="K209" i="121"/>
  <c r="J209" i="121"/>
  <c r="I209" i="121"/>
  <c r="H209" i="121"/>
  <c r="G209" i="121"/>
  <c r="F209" i="121"/>
  <c r="E209" i="121"/>
  <c r="D209" i="121"/>
  <c r="D218" i="121" s="1"/>
  <c r="D219" i="121" s="1"/>
  <c r="O208" i="121"/>
  <c r="N208" i="121"/>
  <c r="M208" i="121"/>
  <c r="L208" i="121"/>
  <c r="K208" i="121"/>
  <c r="J208" i="121"/>
  <c r="I208" i="121"/>
  <c r="H208" i="121"/>
  <c r="G208" i="121"/>
  <c r="F208" i="121"/>
  <c r="E208" i="121"/>
  <c r="D208" i="121"/>
  <c r="P208" i="121" s="1"/>
  <c r="O207" i="121"/>
  <c r="N207" i="121"/>
  <c r="M207" i="121"/>
  <c r="L207" i="121"/>
  <c r="K207" i="121"/>
  <c r="J207" i="121"/>
  <c r="I207" i="121"/>
  <c r="H207" i="121"/>
  <c r="G207" i="121"/>
  <c r="F207" i="121"/>
  <c r="E207" i="121"/>
  <c r="D207" i="121"/>
  <c r="P207" i="121" s="1"/>
  <c r="O206" i="121"/>
  <c r="N206" i="121"/>
  <c r="M206" i="121"/>
  <c r="L206" i="121"/>
  <c r="K206" i="121"/>
  <c r="J206" i="121"/>
  <c r="I206" i="121"/>
  <c r="H206" i="121"/>
  <c r="G206" i="121"/>
  <c r="F206" i="121"/>
  <c r="E206" i="121"/>
  <c r="D206" i="121"/>
  <c r="P206" i="121" s="1"/>
  <c r="O205" i="121"/>
  <c r="N205" i="121"/>
  <c r="M205" i="121"/>
  <c r="L205" i="121"/>
  <c r="K205" i="121"/>
  <c r="J205" i="121"/>
  <c r="I205" i="121"/>
  <c r="H205" i="121"/>
  <c r="G205" i="121"/>
  <c r="F205" i="121"/>
  <c r="E205" i="121"/>
  <c r="D205" i="121"/>
  <c r="O204" i="121"/>
  <c r="N204" i="121"/>
  <c r="M204" i="121"/>
  <c r="L204" i="121"/>
  <c r="K204" i="121"/>
  <c r="J204" i="121"/>
  <c r="I204" i="121"/>
  <c r="H204" i="121"/>
  <c r="G204" i="121"/>
  <c r="F204" i="121"/>
  <c r="E204" i="121"/>
  <c r="D204" i="121"/>
  <c r="O203" i="121"/>
  <c r="N203" i="121"/>
  <c r="N218" i="121" s="1"/>
  <c r="M203" i="121"/>
  <c r="M218" i="121" s="1"/>
  <c r="L203" i="121"/>
  <c r="L218" i="121" s="1"/>
  <c r="K203" i="121"/>
  <c r="J203" i="121"/>
  <c r="J218" i="121" s="1"/>
  <c r="I203" i="121"/>
  <c r="I218" i="121" s="1"/>
  <c r="H203" i="121"/>
  <c r="H218" i="121" s="1"/>
  <c r="H219" i="121" s="1"/>
  <c r="G203" i="121"/>
  <c r="G218" i="121" s="1"/>
  <c r="G219" i="121" s="1"/>
  <c r="F203" i="121"/>
  <c r="E203" i="121"/>
  <c r="E218" i="121" s="1"/>
  <c r="E219" i="121" s="1"/>
  <c r="D203" i="121"/>
  <c r="P203" i="121" s="1"/>
  <c r="K197" i="121"/>
  <c r="K234" i="121" s="1"/>
  <c r="P188" i="121"/>
  <c r="P176" i="121"/>
  <c r="P173" i="121"/>
  <c r="P169" i="121"/>
  <c r="P168" i="121"/>
  <c r="P164" i="121"/>
  <c r="O142" i="121"/>
  <c r="O197" i="121" s="1"/>
  <c r="O234" i="121" s="1"/>
  <c r="N142" i="121"/>
  <c r="N197" i="121" s="1"/>
  <c r="N234" i="121" s="1"/>
  <c r="M142" i="121"/>
  <c r="M197" i="121" s="1"/>
  <c r="M234" i="121" s="1"/>
  <c r="L142" i="121"/>
  <c r="L197" i="121" s="1"/>
  <c r="L234" i="121" s="1"/>
  <c r="K142" i="121"/>
  <c r="J142" i="121"/>
  <c r="J197" i="121" s="1"/>
  <c r="J234" i="121" s="1"/>
  <c r="I142" i="121"/>
  <c r="I197" i="121" s="1"/>
  <c r="I234" i="121" s="1"/>
  <c r="H142" i="121"/>
  <c r="H197" i="121" s="1"/>
  <c r="H234" i="121" s="1"/>
  <c r="G142" i="121"/>
  <c r="G197" i="121" s="1"/>
  <c r="G234" i="121" s="1"/>
  <c r="F142" i="121"/>
  <c r="F197" i="121" s="1"/>
  <c r="F234" i="121" s="1"/>
  <c r="E142" i="121"/>
  <c r="E197" i="121" s="1"/>
  <c r="E234" i="121" s="1"/>
  <c r="D142" i="121"/>
  <c r="D197" i="121" s="1"/>
  <c r="O141" i="121"/>
  <c r="N141" i="121"/>
  <c r="M141" i="121"/>
  <c r="L141" i="121"/>
  <c r="K141" i="121"/>
  <c r="J141" i="121"/>
  <c r="I141" i="121"/>
  <c r="H141" i="121"/>
  <c r="G141" i="121"/>
  <c r="F141" i="121"/>
  <c r="E141" i="121"/>
  <c r="D141" i="121"/>
  <c r="P141" i="121" s="1"/>
  <c r="O140" i="121"/>
  <c r="N140" i="121"/>
  <c r="M140" i="121"/>
  <c r="M195" i="121" s="1"/>
  <c r="M232" i="121" s="1"/>
  <c r="L140" i="121"/>
  <c r="L195" i="121" s="1"/>
  <c r="L232" i="121" s="1"/>
  <c r="K140" i="121"/>
  <c r="J140" i="121"/>
  <c r="I140" i="121"/>
  <c r="H140" i="121"/>
  <c r="G140" i="121"/>
  <c r="F140" i="121"/>
  <c r="E140" i="121"/>
  <c r="D140" i="121"/>
  <c r="D195" i="121" s="1"/>
  <c r="O139" i="121"/>
  <c r="N139" i="121"/>
  <c r="M139" i="121"/>
  <c r="L139" i="121"/>
  <c r="K139" i="121"/>
  <c r="J139" i="121"/>
  <c r="I139" i="121"/>
  <c r="H139" i="121"/>
  <c r="G139" i="121"/>
  <c r="F139" i="121"/>
  <c r="E139" i="121"/>
  <c r="D139" i="121"/>
  <c r="P139" i="121" s="1"/>
  <c r="O138" i="121"/>
  <c r="N138" i="121"/>
  <c r="M138" i="121"/>
  <c r="L138" i="121"/>
  <c r="K138" i="121"/>
  <c r="J138" i="121"/>
  <c r="I138" i="121"/>
  <c r="H138" i="121"/>
  <c r="G138" i="121"/>
  <c r="F138" i="121"/>
  <c r="E138" i="121"/>
  <c r="D138" i="121"/>
  <c r="P138" i="121" s="1"/>
  <c r="O137" i="121"/>
  <c r="N137" i="121"/>
  <c r="M137" i="121"/>
  <c r="L137" i="121"/>
  <c r="K137" i="121"/>
  <c r="J137" i="121"/>
  <c r="I137" i="121"/>
  <c r="H137" i="121"/>
  <c r="G137" i="121"/>
  <c r="F137" i="121"/>
  <c r="E137" i="121"/>
  <c r="D137" i="121"/>
  <c r="P137" i="121" s="1"/>
  <c r="C137" i="121"/>
  <c r="B137" i="121"/>
  <c r="O136" i="121"/>
  <c r="N136" i="121"/>
  <c r="M136" i="121"/>
  <c r="L136" i="121"/>
  <c r="K136" i="121"/>
  <c r="J136" i="121"/>
  <c r="I136" i="121"/>
  <c r="H136" i="121"/>
  <c r="G136" i="121"/>
  <c r="F136" i="121"/>
  <c r="E136" i="121"/>
  <c r="D136" i="121"/>
  <c r="P136" i="121" s="1"/>
  <c r="C136" i="121"/>
  <c r="B136" i="121"/>
  <c r="O135" i="121"/>
  <c r="N135" i="121"/>
  <c r="M135" i="121"/>
  <c r="L135" i="121"/>
  <c r="K135" i="121"/>
  <c r="J135" i="121"/>
  <c r="J143" i="121" s="1"/>
  <c r="I135" i="121"/>
  <c r="I143" i="121" s="1"/>
  <c r="H135" i="121"/>
  <c r="G135" i="121"/>
  <c r="F135" i="121"/>
  <c r="E135" i="121"/>
  <c r="D135" i="121"/>
  <c r="P135" i="121" s="1"/>
  <c r="C135" i="121"/>
  <c r="B135" i="121"/>
  <c r="O134" i="121"/>
  <c r="N134" i="121"/>
  <c r="M134" i="121"/>
  <c r="L134" i="121"/>
  <c r="L143" i="121" s="1"/>
  <c r="K134" i="121"/>
  <c r="J134" i="121"/>
  <c r="I134" i="121"/>
  <c r="H134" i="121"/>
  <c r="G134" i="121"/>
  <c r="F134" i="121"/>
  <c r="E134" i="121"/>
  <c r="D134" i="121"/>
  <c r="P134" i="121" s="1"/>
  <c r="O133" i="121"/>
  <c r="O192" i="121" s="1"/>
  <c r="O229" i="121" s="1"/>
  <c r="N133" i="121"/>
  <c r="N192" i="121" s="1"/>
  <c r="N229" i="121" s="1"/>
  <c r="M133" i="121"/>
  <c r="M192" i="121" s="1"/>
  <c r="M229" i="121" s="1"/>
  <c r="L133" i="121"/>
  <c r="L192" i="121" s="1"/>
  <c r="L229" i="121" s="1"/>
  <c r="K133" i="121"/>
  <c r="K192" i="121" s="1"/>
  <c r="K229" i="121" s="1"/>
  <c r="J133" i="121"/>
  <c r="J192" i="121" s="1"/>
  <c r="J229" i="121" s="1"/>
  <c r="I133" i="121"/>
  <c r="I192" i="121" s="1"/>
  <c r="I229" i="121" s="1"/>
  <c r="H133" i="121"/>
  <c r="H192" i="121" s="1"/>
  <c r="H229" i="121" s="1"/>
  <c r="G133" i="121"/>
  <c r="G192" i="121" s="1"/>
  <c r="G229" i="121" s="1"/>
  <c r="F133" i="121"/>
  <c r="F192" i="121" s="1"/>
  <c r="F229" i="121" s="1"/>
  <c r="E133" i="121"/>
  <c r="E192" i="121" s="1"/>
  <c r="E229" i="121" s="1"/>
  <c r="D133" i="121"/>
  <c r="D192" i="121" s="1"/>
  <c r="O132" i="121"/>
  <c r="O187" i="121" s="1"/>
  <c r="O225" i="121" s="1"/>
  <c r="N132" i="121"/>
  <c r="N187" i="121" s="1"/>
  <c r="N225" i="121" s="1"/>
  <c r="M132" i="121"/>
  <c r="M187" i="121" s="1"/>
  <c r="M225" i="121" s="1"/>
  <c r="L132" i="121"/>
  <c r="L187" i="121" s="1"/>
  <c r="L225" i="121" s="1"/>
  <c r="K132" i="121"/>
  <c r="K187" i="121" s="1"/>
  <c r="J132" i="121"/>
  <c r="J187" i="121" s="1"/>
  <c r="J225" i="121" s="1"/>
  <c r="I132" i="121"/>
  <c r="I187" i="121" s="1"/>
  <c r="I225" i="121" s="1"/>
  <c r="H132" i="121"/>
  <c r="H187" i="121" s="1"/>
  <c r="H225" i="121" s="1"/>
  <c r="G132" i="121"/>
  <c r="G187" i="121" s="1"/>
  <c r="G225" i="121" s="1"/>
  <c r="F132" i="121"/>
  <c r="F187" i="121" s="1"/>
  <c r="F225" i="121" s="1"/>
  <c r="E132" i="121"/>
  <c r="E187" i="121" s="1"/>
  <c r="E225" i="121" s="1"/>
  <c r="D132" i="121"/>
  <c r="D187" i="121" s="1"/>
  <c r="O131" i="121"/>
  <c r="N131" i="121"/>
  <c r="M131" i="121"/>
  <c r="L131" i="121"/>
  <c r="K131" i="121"/>
  <c r="J131" i="121"/>
  <c r="I131" i="121"/>
  <c r="H131" i="121"/>
  <c r="G131" i="121"/>
  <c r="F131" i="121"/>
  <c r="E131" i="121"/>
  <c r="D131" i="121"/>
  <c r="P131" i="121" s="1"/>
  <c r="C131" i="121"/>
  <c r="N249" i="121" s="1"/>
  <c r="B131" i="121"/>
  <c r="O130" i="121"/>
  <c r="O183" i="121" s="1"/>
  <c r="N130" i="121"/>
  <c r="N183" i="121" s="1"/>
  <c r="M130" i="121"/>
  <c r="M183" i="121" s="1"/>
  <c r="L130" i="121"/>
  <c r="L183" i="121" s="1"/>
  <c r="K130" i="121"/>
  <c r="K183" i="121" s="1"/>
  <c r="J130" i="121"/>
  <c r="J183" i="121" s="1"/>
  <c r="I130" i="121"/>
  <c r="I183" i="121" s="1"/>
  <c r="H130" i="121"/>
  <c r="H183" i="121" s="1"/>
  <c r="G130" i="121"/>
  <c r="G183" i="121" s="1"/>
  <c r="F130" i="121"/>
  <c r="F183" i="121" s="1"/>
  <c r="E130" i="121"/>
  <c r="E183" i="121" s="1"/>
  <c r="D130" i="121"/>
  <c r="P130" i="121" s="1"/>
  <c r="L112" i="121"/>
  <c r="L126" i="121" s="1"/>
  <c r="L158" i="121" s="1"/>
  <c r="I112" i="121"/>
  <c r="I126" i="121" s="1"/>
  <c r="I158" i="121" s="1"/>
  <c r="M111" i="121"/>
  <c r="M125" i="121" s="1"/>
  <c r="M157" i="121" s="1"/>
  <c r="J111" i="121"/>
  <c r="J125" i="121" s="1"/>
  <c r="J157" i="121" s="1"/>
  <c r="N110" i="121"/>
  <c r="N124" i="121" s="1"/>
  <c r="L110" i="121"/>
  <c r="L124" i="121" s="1"/>
  <c r="K110" i="121"/>
  <c r="K124" i="121" s="1"/>
  <c r="O109" i="121"/>
  <c r="O123" i="121" s="1"/>
  <c r="M109" i="121"/>
  <c r="M123" i="121" s="1"/>
  <c r="L109" i="121"/>
  <c r="L123" i="121" s="1"/>
  <c r="N108" i="121"/>
  <c r="N122" i="121" s="1"/>
  <c r="M108" i="121"/>
  <c r="M122" i="121" s="1"/>
  <c r="D108" i="121"/>
  <c r="O107" i="121"/>
  <c r="O121" i="121" s="1"/>
  <c r="N107" i="121"/>
  <c r="N121" i="121" s="1"/>
  <c r="E107" i="121"/>
  <c r="E121" i="121" s="1"/>
  <c r="O106" i="121"/>
  <c r="O120" i="121" s="1"/>
  <c r="F106" i="121"/>
  <c r="F120" i="121" s="1"/>
  <c r="D106" i="121"/>
  <c r="D120" i="121" s="1"/>
  <c r="G105" i="121"/>
  <c r="G119" i="121" s="1"/>
  <c r="E105" i="121"/>
  <c r="E119" i="121" s="1"/>
  <c r="D105" i="121"/>
  <c r="D119" i="121" s="1"/>
  <c r="F104" i="121"/>
  <c r="F118" i="121" s="1"/>
  <c r="E104" i="121"/>
  <c r="E118" i="121" s="1"/>
  <c r="G103" i="121"/>
  <c r="G117" i="121" s="1"/>
  <c r="F103" i="121"/>
  <c r="F117" i="121" s="1"/>
  <c r="G102" i="121"/>
  <c r="G116" i="121" s="1"/>
  <c r="O85" i="121"/>
  <c r="N85" i="121"/>
  <c r="M85" i="121"/>
  <c r="L85" i="121"/>
  <c r="K85" i="121"/>
  <c r="K111" i="121" s="1"/>
  <c r="K125" i="121" s="1"/>
  <c r="K157" i="121" s="1"/>
  <c r="J85" i="121"/>
  <c r="I85" i="121"/>
  <c r="I113" i="121" s="1"/>
  <c r="I127" i="121" s="1"/>
  <c r="H85" i="121"/>
  <c r="H102" i="121" s="1"/>
  <c r="H116" i="121" s="1"/>
  <c r="G85" i="121"/>
  <c r="F85" i="121"/>
  <c r="E85" i="121"/>
  <c r="D85" i="121"/>
  <c r="P84" i="121"/>
  <c r="P83" i="121"/>
  <c r="P85" i="121" s="1"/>
  <c r="O80" i="121"/>
  <c r="O113" i="121" s="1"/>
  <c r="O127" i="121" s="1"/>
  <c r="N80" i="121"/>
  <c r="N113" i="121" s="1"/>
  <c r="N127" i="121" s="1"/>
  <c r="M80" i="121"/>
  <c r="M113" i="121" s="1"/>
  <c r="M127" i="121" s="1"/>
  <c r="L80" i="121"/>
  <c r="L113" i="121" s="1"/>
  <c r="L127" i="121" s="1"/>
  <c r="K80" i="121"/>
  <c r="K113" i="121" s="1"/>
  <c r="K127" i="121" s="1"/>
  <c r="J80" i="121"/>
  <c r="J113" i="121" s="1"/>
  <c r="J127" i="121" s="1"/>
  <c r="I80" i="121"/>
  <c r="H80" i="121"/>
  <c r="G80" i="121"/>
  <c r="G113" i="121" s="1"/>
  <c r="G127" i="121" s="1"/>
  <c r="F80" i="121"/>
  <c r="F113" i="121" s="1"/>
  <c r="F127" i="121" s="1"/>
  <c r="E80" i="121"/>
  <c r="E113" i="121" s="1"/>
  <c r="E127" i="121" s="1"/>
  <c r="D80" i="121"/>
  <c r="D113" i="121" s="1"/>
  <c r="O79" i="121"/>
  <c r="O111" i="121" s="1"/>
  <c r="O125" i="121" s="1"/>
  <c r="O157" i="121" s="1"/>
  <c r="N79" i="121"/>
  <c r="N111" i="121" s="1"/>
  <c r="N125" i="121" s="1"/>
  <c r="N157" i="121" s="1"/>
  <c r="M79" i="121"/>
  <c r="L79" i="121"/>
  <c r="L111" i="121" s="1"/>
  <c r="L125" i="121" s="1"/>
  <c r="L157" i="121" s="1"/>
  <c r="K79" i="121"/>
  <c r="J79" i="121"/>
  <c r="I79" i="121"/>
  <c r="I111" i="121" s="1"/>
  <c r="I125" i="121" s="1"/>
  <c r="I157" i="121" s="1"/>
  <c r="H79" i="121"/>
  <c r="H111" i="121" s="1"/>
  <c r="H125" i="121" s="1"/>
  <c r="H157" i="121" s="1"/>
  <c r="G79" i="121"/>
  <c r="G111" i="121" s="1"/>
  <c r="G125" i="121" s="1"/>
  <c r="G157" i="121" s="1"/>
  <c r="F79" i="121"/>
  <c r="F111" i="121" s="1"/>
  <c r="F125" i="121" s="1"/>
  <c r="F157" i="121" s="1"/>
  <c r="E79" i="121"/>
  <c r="E111" i="121" s="1"/>
  <c r="E125" i="121" s="1"/>
  <c r="E157" i="121" s="1"/>
  <c r="D79" i="121"/>
  <c r="D111" i="121" s="1"/>
  <c r="O78" i="121"/>
  <c r="O110" i="121" s="1"/>
  <c r="O124" i="121" s="1"/>
  <c r="N78" i="121"/>
  <c r="M78" i="121"/>
  <c r="M110" i="121" s="1"/>
  <c r="M124" i="121" s="1"/>
  <c r="L78" i="121"/>
  <c r="K78" i="121"/>
  <c r="J78" i="121"/>
  <c r="J110" i="121" s="1"/>
  <c r="J124" i="121" s="1"/>
  <c r="I78" i="121"/>
  <c r="I110" i="121" s="1"/>
  <c r="I124" i="121" s="1"/>
  <c r="H78" i="121"/>
  <c r="H110" i="121" s="1"/>
  <c r="H124" i="121" s="1"/>
  <c r="G78" i="121"/>
  <c r="G110" i="121" s="1"/>
  <c r="G124" i="121" s="1"/>
  <c r="F78" i="121"/>
  <c r="F110" i="121" s="1"/>
  <c r="F124" i="121" s="1"/>
  <c r="E78" i="121"/>
  <c r="E110" i="121" s="1"/>
  <c r="E124" i="121" s="1"/>
  <c r="D78" i="121"/>
  <c r="D110" i="121" s="1"/>
  <c r="O77" i="121"/>
  <c r="N77" i="121"/>
  <c r="N109" i="121" s="1"/>
  <c r="N123" i="121" s="1"/>
  <c r="M77" i="121"/>
  <c r="L77" i="121"/>
  <c r="K77" i="121"/>
  <c r="K109" i="121" s="1"/>
  <c r="K123" i="121" s="1"/>
  <c r="J77" i="121"/>
  <c r="J109" i="121" s="1"/>
  <c r="J123" i="121" s="1"/>
  <c r="I77" i="121"/>
  <c r="I109" i="121" s="1"/>
  <c r="I123" i="121" s="1"/>
  <c r="H77" i="121"/>
  <c r="H109" i="121" s="1"/>
  <c r="H123" i="121" s="1"/>
  <c r="G77" i="121"/>
  <c r="G109" i="121" s="1"/>
  <c r="G123" i="121" s="1"/>
  <c r="F77" i="121"/>
  <c r="F109" i="121" s="1"/>
  <c r="F123" i="121" s="1"/>
  <c r="E77" i="121"/>
  <c r="E109" i="121" s="1"/>
  <c r="E123" i="121" s="1"/>
  <c r="D77" i="121"/>
  <c r="P77" i="121" s="1"/>
  <c r="O76" i="121"/>
  <c r="O108" i="121" s="1"/>
  <c r="O122" i="121" s="1"/>
  <c r="N76" i="121"/>
  <c r="M76" i="121"/>
  <c r="L76" i="121"/>
  <c r="L108" i="121" s="1"/>
  <c r="L122" i="121" s="1"/>
  <c r="K76" i="121"/>
  <c r="K108" i="121" s="1"/>
  <c r="K122" i="121" s="1"/>
  <c r="J76" i="121"/>
  <c r="J108" i="121" s="1"/>
  <c r="J122" i="121" s="1"/>
  <c r="I76" i="121"/>
  <c r="I108" i="121" s="1"/>
  <c r="I122" i="121" s="1"/>
  <c r="H76" i="121"/>
  <c r="H108" i="121" s="1"/>
  <c r="H122" i="121" s="1"/>
  <c r="G76" i="121"/>
  <c r="G108" i="121" s="1"/>
  <c r="G122" i="121" s="1"/>
  <c r="F76" i="121"/>
  <c r="F108" i="121" s="1"/>
  <c r="F122" i="121" s="1"/>
  <c r="E76" i="121"/>
  <c r="E108" i="121" s="1"/>
  <c r="E122" i="121" s="1"/>
  <c r="D76" i="121"/>
  <c r="P76" i="121" s="1"/>
  <c r="P75" i="121"/>
  <c r="O75" i="121"/>
  <c r="N75" i="121"/>
  <c r="M75" i="121"/>
  <c r="M107" i="121" s="1"/>
  <c r="M121" i="121" s="1"/>
  <c r="L75" i="121"/>
  <c r="L107" i="121" s="1"/>
  <c r="L121" i="121" s="1"/>
  <c r="K75" i="121"/>
  <c r="K107" i="121" s="1"/>
  <c r="K121" i="121" s="1"/>
  <c r="J75" i="121"/>
  <c r="J107" i="121" s="1"/>
  <c r="J121" i="121" s="1"/>
  <c r="I75" i="121"/>
  <c r="I107" i="121" s="1"/>
  <c r="I121" i="121" s="1"/>
  <c r="H75" i="121"/>
  <c r="H107" i="121" s="1"/>
  <c r="H121" i="121" s="1"/>
  <c r="G75" i="121"/>
  <c r="G107" i="121" s="1"/>
  <c r="G121" i="121" s="1"/>
  <c r="F75" i="121"/>
  <c r="F107" i="121" s="1"/>
  <c r="F121" i="121" s="1"/>
  <c r="E75" i="121"/>
  <c r="D75" i="121"/>
  <c r="D107" i="121" s="1"/>
  <c r="O74" i="121"/>
  <c r="N74" i="121"/>
  <c r="N106" i="121" s="1"/>
  <c r="N120" i="121" s="1"/>
  <c r="M74" i="121"/>
  <c r="M106" i="121" s="1"/>
  <c r="M120" i="121" s="1"/>
  <c r="L74" i="121"/>
  <c r="L106" i="121" s="1"/>
  <c r="L120" i="121" s="1"/>
  <c r="K74" i="121"/>
  <c r="K106" i="121" s="1"/>
  <c r="K120" i="121" s="1"/>
  <c r="J74" i="121"/>
  <c r="J106" i="121" s="1"/>
  <c r="J120" i="121" s="1"/>
  <c r="I74" i="121"/>
  <c r="I106" i="121" s="1"/>
  <c r="I120" i="121" s="1"/>
  <c r="H74" i="121"/>
  <c r="H106" i="121" s="1"/>
  <c r="H120" i="121" s="1"/>
  <c r="G74" i="121"/>
  <c r="G106" i="121" s="1"/>
  <c r="G120" i="121" s="1"/>
  <c r="F74" i="121"/>
  <c r="E74" i="121"/>
  <c r="E106" i="121" s="1"/>
  <c r="E120" i="121" s="1"/>
  <c r="D74" i="121"/>
  <c r="P74" i="121" s="1"/>
  <c r="O73" i="121"/>
  <c r="O105" i="121" s="1"/>
  <c r="O119" i="121" s="1"/>
  <c r="N73" i="121"/>
  <c r="N105" i="121" s="1"/>
  <c r="N119" i="121" s="1"/>
  <c r="M73" i="121"/>
  <c r="M105" i="121" s="1"/>
  <c r="M119" i="121" s="1"/>
  <c r="L73" i="121"/>
  <c r="L105" i="121" s="1"/>
  <c r="L119" i="121" s="1"/>
  <c r="K73" i="121"/>
  <c r="K105" i="121" s="1"/>
  <c r="K119" i="121" s="1"/>
  <c r="J73" i="121"/>
  <c r="J105" i="121" s="1"/>
  <c r="J119" i="121" s="1"/>
  <c r="I73" i="121"/>
  <c r="I105" i="121" s="1"/>
  <c r="I119" i="121" s="1"/>
  <c r="H73" i="121"/>
  <c r="H105" i="121" s="1"/>
  <c r="H119" i="121" s="1"/>
  <c r="G73" i="121"/>
  <c r="F73" i="121"/>
  <c r="F105" i="121" s="1"/>
  <c r="F119" i="121" s="1"/>
  <c r="E73" i="121"/>
  <c r="D73" i="121"/>
  <c r="P73" i="121" s="1"/>
  <c r="O72" i="121"/>
  <c r="O112" i="121" s="1"/>
  <c r="O126" i="121" s="1"/>
  <c r="O158" i="121" s="1"/>
  <c r="N72" i="121"/>
  <c r="N112" i="121" s="1"/>
  <c r="N126" i="121" s="1"/>
  <c r="N158" i="121" s="1"/>
  <c r="M72" i="121"/>
  <c r="M112" i="121" s="1"/>
  <c r="M126" i="121" s="1"/>
  <c r="M158" i="121" s="1"/>
  <c r="L72" i="121"/>
  <c r="K72" i="121"/>
  <c r="K112" i="121" s="1"/>
  <c r="K126" i="121" s="1"/>
  <c r="K158" i="121" s="1"/>
  <c r="J72" i="121"/>
  <c r="J112" i="121" s="1"/>
  <c r="J126" i="121" s="1"/>
  <c r="J158" i="121" s="1"/>
  <c r="I72" i="121"/>
  <c r="H72" i="121"/>
  <c r="H112" i="121" s="1"/>
  <c r="H126" i="121" s="1"/>
  <c r="H158" i="121" s="1"/>
  <c r="G72" i="121"/>
  <c r="G112" i="121" s="1"/>
  <c r="G126" i="121" s="1"/>
  <c r="G158" i="121" s="1"/>
  <c r="F72" i="121"/>
  <c r="F112" i="121" s="1"/>
  <c r="F126" i="121" s="1"/>
  <c r="F158" i="121" s="1"/>
  <c r="E72" i="121"/>
  <c r="E112" i="121" s="1"/>
  <c r="E126" i="121" s="1"/>
  <c r="E158" i="121" s="1"/>
  <c r="D72" i="121"/>
  <c r="P72" i="121" s="1"/>
  <c r="O71" i="121"/>
  <c r="O104" i="121" s="1"/>
  <c r="O118" i="121" s="1"/>
  <c r="N71" i="121"/>
  <c r="N104" i="121" s="1"/>
  <c r="N118" i="121" s="1"/>
  <c r="M71" i="121"/>
  <c r="M104" i="121" s="1"/>
  <c r="M118" i="121" s="1"/>
  <c r="L71" i="121"/>
  <c r="L104" i="121" s="1"/>
  <c r="L118" i="121" s="1"/>
  <c r="K71" i="121"/>
  <c r="K104" i="121" s="1"/>
  <c r="K118" i="121" s="1"/>
  <c r="J71" i="121"/>
  <c r="J104" i="121" s="1"/>
  <c r="J118" i="121" s="1"/>
  <c r="I71" i="121"/>
  <c r="I104" i="121" s="1"/>
  <c r="I118" i="121" s="1"/>
  <c r="H71" i="121"/>
  <c r="H104" i="121" s="1"/>
  <c r="H118" i="121" s="1"/>
  <c r="G71" i="121"/>
  <c r="G104" i="121" s="1"/>
  <c r="G118" i="121" s="1"/>
  <c r="F71" i="121"/>
  <c r="E71" i="121"/>
  <c r="D71" i="121"/>
  <c r="D104" i="121" s="1"/>
  <c r="O70" i="121"/>
  <c r="O103" i="121" s="1"/>
  <c r="O117" i="121" s="1"/>
  <c r="N70" i="121"/>
  <c r="N103" i="121" s="1"/>
  <c r="N117" i="121" s="1"/>
  <c r="M70" i="121"/>
  <c r="M103" i="121" s="1"/>
  <c r="M117" i="121" s="1"/>
  <c r="L70" i="121"/>
  <c r="L103" i="121" s="1"/>
  <c r="L117" i="121" s="1"/>
  <c r="K70" i="121"/>
  <c r="K103" i="121" s="1"/>
  <c r="K117" i="121" s="1"/>
  <c r="J70" i="121"/>
  <c r="J103" i="121" s="1"/>
  <c r="J117" i="121" s="1"/>
  <c r="I70" i="121"/>
  <c r="I103" i="121" s="1"/>
  <c r="I117" i="121" s="1"/>
  <c r="H70" i="121"/>
  <c r="H103" i="121" s="1"/>
  <c r="H117" i="121" s="1"/>
  <c r="G70" i="121"/>
  <c r="F70" i="121"/>
  <c r="E70" i="121"/>
  <c r="E103" i="121" s="1"/>
  <c r="E117" i="121" s="1"/>
  <c r="D70" i="121"/>
  <c r="D103" i="121" s="1"/>
  <c r="O69" i="121"/>
  <c r="O102" i="121" s="1"/>
  <c r="O116" i="121" s="1"/>
  <c r="N69" i="121"/>
  <c r="N102" i="121" s="1"/>
  <c r="N116" i="121" s="1"/>
  <c r="M69" i="121"/>
  <c r="M102" i="121" s="1"/>
  <c r="M116" i="121" s="1"/>
  <c r="L69" i="121"/>
  <c r="L102" i="121" s="1"/>
  <c r="L116" i="121" s="1"/>
  <c r="K69" i="121"/>
  <c r="K102" i="121" s="1"/>
  <c r="K116" i="121" s="1"/>
  <c r="J69" i="121"/>
  <c r="J102" i="121" s="1"/>
  <c r="J116" i="121" s="1"/>
  <c r="I69" i="121"/>
  <c r="I102" i="121" s="1"/>
  <c r="I116" i="121" s="1"/>
  <c r="H69" i="121"/>
  <c r="G69" i="121"/>
  <c r="F69" i="121"/>
  <c r="F102" i="121" s="1"/>
  <c r="F116" i="121" s="1"/>
  <c r="E69" i="121"/>
  <c r="E102" i="121" s="1"/>
  <c r="E116" i="121" s="1"/>
  <c r="D69" i="121"/>
  <c r="D102" i="121" s="1"/>
  <c r="O66" i="121"/>
  <c r="N66" i="121"/>
  <c r="M66" i="121"/>
  <c r="L66" i="121"/>
  <c r="K66" i="121"/>
  <c r="J66" i="121"/>
  <c r="I66" i="121"/>
  <c r="H66" i="121"/>
  <c r="G66" i="121"/>
  <c r="F66" i="121"/>
  <c r="E66" i="121"/>
  <c r="D66" i="121"/>
  <c r="P66" i="121" s="1"/>
  <c r="P65" i="121"/>
  <c r="P64" i="121"/>
  <c r="P63" i="121"/>
  <c r="P62" i="121"/>
  <c r="P61" i="121"/>
  <c r="P60" i="121"/>
  <c r="P59" i="121"/>
  <c r="P58" i="121"/>
  <c r="P57" i="121"/>
  <c r="P56" i="121"/>
  <c r="P55" i="121"/>
  <c r="P54" i="121"/>
  <c r="P53" i="121"/>
  <c r="P52" i="121"/>
  <c r="P51" i="121"/>
  <c r="P50" i="121"/>
  <c r="P49" i="121"/>
  <c r="P48" i="121"/>
  <c r="P47" i="121"/>
  <c r="P46" i="121"/>
  <c r="P45" i="121"/>
  <c r="P44" i="121"/>
  <c r="P43" i="121"/>
  <c r="P42" i="121"/>
  <c r="P41" i="121"/>
  <c r="P40" i="121"/>
  <c r="P39" i="121"/>
  <c r="P38" i="121"/>
  <c r="P37" i="121"/>
  <c r="O34" i="121"/>
  <c r="N34" i="121"/>
  <c r="M34" i="121"/>
  <c r="L34" i="121"/>
  <c r="K34" i="121"/>
  <c r="J34" i="121"/>
  <c r="I34" i="121"/>
  <c r="H34" i="121"/>
  <c r="G34" i="121"/>
  <c r="F34" i="121"/>
  <c r="E34" i="121"/>
  <c r="D34" i="121"/>
  <c r="P34" i="121" s="1"/>
  <c r="O33" i="121"/>
  <c r="N33" i="121"/>
  <c r="M33" i="121"/>
  <c r="L33" i="121"/>
  <c r="K33" i="121"/>
  <c r="J33" i="121"/>
  <c r="I33" i="121"/>
  <c r="H33" i="121"/>
  <c r="G33" i="121"/>
  <c r="F33" i="121"/>
  <c r="E33" i="121"/>
  <c r="D33" i="121"/>
  <c r="P33" i="121" s="1"/>
  <c r="P32" i="121"/>
  <c r="P31" i="121"/>
  <c r="P30" i="121"/>
  <c r="P29" i="121"/>
  <c r="P28" i="121"/>
  <c r="P27" i="121"/>
  <c r="P26" i="121"/>
  <c r="P25" i="121"/>
  <c r="P24" i="121"/>
  <c r="P23" i="121"/>
  <c r="P22" i="121"/>
  <c r="P21" i="121"/>
  <c r="P20" i="121"/>
  <c r="P19" i="121"/>
  <c r="P18" i="121"/>
  <c r="P17" i="121"/>
  <c r="P16" i="121"/>
  <c r="P15" i="121"/>
  <c r="P14" i="121"/>
  <c r="P13" i="121"/>
  <c r="P12" i="121"/>
  <c r="P11" i="121"/>
  <c r="P10" i="121"/>
  <c r="P9" i="121"/>
  <c r="P8" i="121"/>
  <c r="E6" i="121"/>
  <c r="F6" i="121" s="1"/>
  <c r="G6" i="121" s="1"/>
  <c r="H6" i="121" s="1"/>
  <c r="I6" i="121" s="1"/>
  <c r="J6" i="121" s="1"/>
  <c r="K6" i="121" s="1"/>
  <c r="L6" i="121" s="1"/>
  <c r="M6" i="121" s="1"/>
  <c r="N6" i="121" s="1"/>
  <c r="O6" i="121" s="1"/>
  <c r="O246" i="121" l="1"/>
  <c r="O185" i="121"/>
  <c r="O223" i="121" s="1"/>
  <c r="O149" i="121"/>
  <c r="O166" i="121" s="1"/>
  <c r="N155" i="121"/>
  <c r="N171" i="121" s="1"/>
  <c r="N190" i="121"/>
  <c r="N227" i="121" s="1"/>
  <c r="N256" i="121"/>
  <c r="N259" i="121"/>
  <c r="N159" i="121"/>
  <c r="N178" i="121" s="1"/>
  <c r="N198" i="121"/>
  <c r="N235" i="121" s="1"/>
  <c r="D252" i="121"/>
  <c r="D194" i="121"/>
  <c r="D152" i="121"/>
  <c r="K191" i="121"/>
  <c r="K228" i="121" s="1"/>
  <c r="K257" i="121"/>
  <c r="K156" i="121"/>
  <c r="K172" i="121" s="1"/>
  <c r="O245" i="121"/>
  <c r="O184" i="121"/>
  <c r="O148" i="121"/>
  <c r="O128" i="121"/>
  <c r="D117" i="121"/>
  <c r="P103" i="121"/>
  <c r="O189" i="121"/>
  <c r="O226" i="121" s="1"/>
  <c r="O255" i="121"/>
  <c r="O154" i="121"/>
  <c r="O170" i="121" s="1"/>
  <c r="O191" i="121"/>
  <c r="O228" i="121" s="1"/>
  <c r="O257" i="121"/>
  <c r="O156" i="121"/>
  <c r="O172" i="121" s="1"/>
  <c r="O259" i="121"/>
  <c r="O159" i="121"/>
  <c r="O178" i="121" s="1"/>
  <c r="O198" i="121"/>
  <c r="O235" i="121" s="1"/>
  <c r="F252" i="121"/>
  <c r="F194" i="121"/>
  <c r="F231" i="121" s="1"/>
  <c r="F152" i="121"/>
  <c r="F175" i="121" s="1"/>
  <c r="L191" i="121"/>
  <c r="L228" i="121" s="1"/>
  <c r="L257" i="121"/>
  <c r="L156" i="121"/>
  <c r="L172" i="121" s="1"/>
  <c r="O247" i="121"/>
  <c r="O186" i="121"/>
  <c r="O224" i="121" s="1"/>
  <c r="O150" i="121"/>
  <c r="O167" i="121" s="1"/>
  <c r="O151" i="121"/>
  <c r="O174" i="121" s="1"/>
  <c r="O193" i="121"/>
  <c r="O230" i="121" s="1"/>
  <c r="O251" i="121"/>
  <c r="D116" i="121"/>
  <c r="P102" i="121"/>
  <c r="D118" i="121"/>
  <c r="P104" i="121"/>
  <c r="D121" i="121"/>
  <c r="P107" i="121"/>
  <c r="E245" i="121"/>
  <c r="E184" i="121"/>
  <c r="E148" i="121"/>
  <c r="E128" i="121"/>
  <c r="E185" i="121"/>
  <c r="E223" i="121" s="1"/>
  <c r="E149" i="121"/>
  <c r="E166" i="121" s="1"/>
  <c r="E246" i="121"/>
  <c r="E252" i="121"/>
  <c r="E152" i="121"/>
  <c r="E175" i="121" s="1"/>
  <c r="E194" i="121"/>
  <c r="E231" i="121" s="1"/>
  <c r="E240" i="121" s="1"/>
  <c r="D124" i="121"/>
  <c r="P110" i="121"/>
  <c r="D125" i="121"/>
  <c r="P111" i="121"/>
  <c r="D127" i="121"/>
  <c r="O194" i="121"/>
  <c r="O231" i="121" s="1"/>
  <c r="O252" i="121"/>
  <c r="O152" i="121"/>
  <c r="O175" i="121" s="1"/>
  <c r="N191" i="121"/>
  <c r="N228" i="121" s="1"/>
  <c r="N257" i="121"/>
  <c r="N156" i="121"/>
  <c r="N172" i="121" s="1"/>
  <c r="F184" i="121"/>
  <c r="F245" i="121"/>
  <c r="F148" i="121"/>
  <c r="F128" i="121"/>
  <c r="F251" i="121"/>
  <c r="F151" i="121"/>
  <c r="F174" i="121" s="1"/>
  <c r="F193" i="121"/>
  <c r="F230" i="121" s="1"/>
  <c r="F254" i="121"/>
  <c r="F196" i="121"/>
  <c r="F233" i="121" s="1"/>
  <c r="F153" i="121"/>
  <c r="F177" i="121" s="1"/>
  <c r="E189" i="121"/>
  <c r="E226" i="121" s="1"/>
  <c r="E255" i="121"/>
  <c r="E154" i="121"/>
  <c r="E170" i="121" s="1"/>
  <c r="E190" i="121"/>
  <c r="E227" i="121" s="1"/>
  <c r="E256" i="121"/>
  <c r="E155" i="121"/>
  <c r="E171" i="121" s="1"/>
  <c r="E257" i="121"/>
  <c r="E156" i="121"/>
  <c r="E172" i="121" s="1"/>
  <c r="E191" i="121"/>
  <c r="E228" i="121" s="1"/>
  <c r="E259" i="121"/>
  <c r="E159" i="121"/>
  <c r="E178" i="121" s="1"/>
  <c r="E198" i="121"/>
  <c r="E235" i="121" s="1"/>
  <c r="E254" i="121"/>
  <c r="E196" i="121"/>
  <c r="E233" i="121" s="1"/>
  <c r="E153" i="121"/>
  <c r="E177" i="121" s="1"/>
  <c r="D232" i="121"/>
  <c r="G186" i="121"/>
  <c r="G224" i="121" s="1"/>
  <c r="G150" i="121"/>
  <c r="G167" i="121" s="1"/>
  <c r="G247" i="121"/>
  <c r="F189" i="121"/>
  <c r="F226" i="121" s="1"/>
  <c r="F255" i="121"/>
  <c r="F154" i="121"/>
  <c r="F170" i="121" s="1"/>
  <c r="F191" i="121"/>
  <c r="F228" i="121" s="1"/>
  <c r="F257" i="121"/>
  <c r="F156" i="121"/>
  <c r="F172" i="121" s="1"/>
  <c r="N254" i="121"/>
  <c r="N196" i="121"/>
  <c r="N233" i="121" s="1"/>
  <c r="N153" i="121"/>
  <c r="N177" i="121" s="1"/>
  <c r="H251" i="121"/>
  <c r="H193" i="121"/>
  <c r="H230" i="121" s="1"/>
  <c r="H151" i="121"/>
  <c r="H174" i="121" s="1"/>
  <c r="H252" i="121"/>
  <c r="H194" i="121"/>
  <c r="H231" i="121" s="1"/>
  <c r="H152" i="121"/>
  <c r="H175" i="121" s="1"/>
  <c r="H254" i="121"/>
  <c r="H196" i="121"/>
  <c r="H233" i="121" s="1"/>
  <c r="H153" i="121"/>
  <c r="H177" i="121" s="1"/>
  <c r="G255" i="121"/>
  <c r="G154" i="121"/>
  <c r="G170" i="121" s="1"/>
  <c r="G189" i="121"/>
  <c r="G226" i="121" s="1"/>
  <c r="G190" i="121"/>
  <c r="G227" i="121" s="1"/>
  <c r="G155" i="121"/>
  <c r="G171" i="121" s="1"/>
  <c r="G256" i="121"/>
  <c r="G257" i="121"/>
  <c r="G191" i="121"/>
  <c r="G228" i="121" s="1"/>
  <c r="G156" i="121"/>
  <c r="G172" i="121" s="1"/>
  <c r="G159" i="121"/>
  <c r="G178" i="121" s="1"/>
  <c r="G198" i="121"/>
  <c r="G235" i="121" s="1"/>
  <c r="G259" i="121"/>
  <c r="F246" i="121"/>
  <c r="F185" i="121"/>
  <c r="F223" i="121" s="1"/>
  <c r="F149" i="121"/>
  <c r="F166" i="121" s="1"/>
  <c r="O254" i="121"/>
  <c r="O196" i="121"/>
  <c r="O233" i="121" s="1"/>
  <c r="O153" i="121"/>
  <c r="O177" i="121" s="1"/>
  <c r="I184" i="121"/>
  <c r="I222" i="121" s="1"/>
  <c r="I245" i="121"/>
  <c r="I148" i="121"/>
  <c r="I128" i="121"/>
  <c r="I145" i="121" s="1"/>
  <c r="I260" i="121" s="1"/>
  <c r="I185" i="121"/>
  <c r="I223" i="121" s="1"/>
  <c r="I246" i="121"/>
  <c r="I149" i="121"/>
  <c r="I166" i="121" s="1"/>
  <c r="I186" i="121"/>
  <c r="I224" i="121" s="1"/>
  <c r="I247" i="121"/>
  <c r="I150" i="121"/>
  <c r="I167" i="121" s="1"/>
  <c r="I251" i="121"/>
  <c r="I193" i="121"/>
  <c r="I230" i="121" s="1"/>
  <c r="I151" i="121"/>
  <c r="I174" i="121" s="1"/>
  <c r="I252" i="121"/>
  <c r="I194" i="121"/>
  <c r="I231" i="121" s="1"/>
  <c r="I240" i="121" s="1"/>
  <c r="I152" i="121"/>
  <c r="I175" i="121" s="1"/>
  <c r="I196" i="121"/>
  <c r="I233" i="121" s="1"/>
  <c r="I153" i="121"/>
  <c r="I177" i="121" s="1"/>
  <c r="I254" i="121"/>
  <c r="H189" i="121"/>
  <c r="H226" i="121" s="1"/>
  <c r="H154" i="121"/>
  <c r="H170" i="121" s="1"/>
  <c r="H255" i="121"/>
  <c r="H256" i="121"/>
  <c r="H190" i="121"/>
  <c r="H227" i="121" s="1"/>
  <c r="H155" i="121"/>
  <c r="H171" i="121" s="1"/>
  <c r="H257" i="121"/>
  <c r="H191" i="121"/>
  <c r="H228" i="121" s="1"/>
  <c r="H156" i="121"/>
  <c r="H172" i="121" s="1"/>
  <c r="G185" i="121"/>
  <c r="G223" i="121" s="1"/>
  <c r="G246" i="121"/>
  <c r="G149" i="121"/>
  <c r="G166" i="121" s="1"/>
  <c r="P108" i="121"/>
  <c r="F159" i="121"/>
  <c r="F178" i="121" s="1"/>
  <c r="F198" i="121"/>
  <c r="F235" i="121" s="1"/>
  <c r="F259" i="121"/>
  <c r="H185" i="121"/>
  <c r="H223" i="121" s="1"/>
  <c r="H149" i="121"/>
  <c r="H166" i="121" s="1"/>
  <c r="H246" i="121"/>
  <c r="J184" i="121"/>
  <c r="J199" i="121" s="1"/>
  <c r="J200" i="121" s="1"/>
  <c r="J245" i="121"/>
  <c r="J148" i="121"/>
  <c r="J128" i="121"/>
  <c r="J145" i="121" s="1"/>
  <c r="J260" i="121" s="1"/>
  <c r="J185" i="121"/>
  <c r="J223" i="121" s="1"/>
  <c r="J246" i="121"/>
  <c r="J149" i="121"/>
  <c r="J166" i="121" s="1"/>
  <c r="J247" i="121"/>
  <c r="J150" i="121"/>
  <c r="J167" i="121" s="1"/>
  <c r="J186" i="121"/>
  <c r="J224" i="121" s="1"/>
  <c r="J251" i="121"/>
  <c r="J193" i="121"/>
  <c r="J230" i="121" s="1"/>
  <c r="J240" i="121" s="1"/>
  <c r="J151" i="121"/>
  <c r="J174" i="121" s="1"/>
  <c r="J252" i="121"/>
  <c r="J194" i="121"/>
  <c r="J231" i="121" s="1"/>
  <c r="J152" i="121"/>
  <c r="J175" i="121" s="1"/>
  <c r="J254" i="121"/>
  <c r="J196" i="121"/>
  <c r="J233" i="121" s="1"/>
  <c r="J153" i="121"/>
  <c r="J177" i="121" s="1"/>
  <c r="I255" i="121"/>
  <c r="I189" i="121"/>
  <c r="I226" i="121" s="1"/>
  <c r="I154" i="121"/>
  <c r="I170" i="121" s="1"/>
  <c r="I256" i="121"/>
  <c r="I190" i="121"/>
  <c r="I227" i="121" s="1"/>
  <c r="I155" i="121"/>
  <c r="I171" i="121" s="1"/>
  <c r="I156" i="121"/>
  <c r="I172" i="121" s="1"/>
  <c r="I191" i="121"/>
  <c r="I228" i="121" s="1"/>
  <c r="I257" i="121"/>
  <c r="E247" i="121"/>
  <c r="E186" i="121"/>
  <c r="E224" i="121" s="1"/>
  <c r="E150" i="121"/>
  <c r="E167" i="121" s="1"/>
  <c r="M189" i="121"/>
  <c r="M226" i="121" s="1"/>
  <c r="M255" i="121"/>
  <c r="M154" i="121"/>
  <c r="M170" i="121" s="1"/>
  <c r="G254" i="121"/>
  <c r="G196" i="121"/>
  <c r="G233" i="121" s="1"/>
  <c r="G153" i="121"/>
  <c r="G177" i="121" s="1"/>
  <c r="F256" i="121"/>
  <c r="F155" i="121"/>
  <c r="F171" i="121" s="1"/>
  <c r="F190" i="121"/>
  <c r="F227" i="121" s="1"/>
  <c r="G245" i="121"/>
  <c r="G184" i="121"/>
  <c r="G148" i="121"/>
  <c r="G128" i="121"/>
  <c r="K184" i="121"/>
  <c r="K199" i="121" s="1"/>
  <c r="K245" i="121"/>
  <c r="K148" i="121"/>
  <c r="K128" i="121"/>
  <c r="K194" i="121"/>
  <c r="K231" i="121" s="1"/>
  <c r="K152" i="121"/>
  <c r="K175" i="121" s="1"/>
  <c r="K252" i="121"/>
  <c r="J255" i="121"/>
  <c r="J154" i="121"/>
  <c r="J170" i="121" s="1"/>
  <c r="J189" i="121"/>
  <c r="J226" i="121" s="1"/>
  <c r="J156" i="121"/>
  <c r="J172" i="121" s="1"/>
  <c r="J191" i="121"/>
  <c r="J228" i="121" s="1"/>
  <c r="J257" i="121"/>
  <c r="J159" i="121"/>
  <c r="J178" i="121" s="1"/>
  <c r="J259" i="121"/>
  <c r="J198" i="121"/>
  <c r="J235" i="121" s="1"/>
  <c r="F186" i="121"/>
  <c r="F224" i="121" s="1"/>
  <c r="F247" i="121"/>
  <c r="F150" i="121"/>
  <c r="F167" i="121" s="1"/>
  <c r="E222" i="121"/>
  <c r="L185" i="121"/>
  <c r="L223" i="121" s="1"/>
  <c r="L246" i="121"/>
  <c r="L149" i="121"/>
  <c r="L166" i="121" s="1"/>
  <c r="L193" i="121"/>
  <c r="L230" i="121" s="1"/>
  <c r="L240" i="121" s="1"/>
  <c r="L151" i="121"/>
  <c r="L174" i="121" s="1"/>
  <c r="L251" i="121"/>
  <c r="L153" i="121"/>
  <c r="L177" i="121" s="1"/>
  <c r="L196" i="121"/>
  <c r="L233" i="121" s="1"/>
  <c r="L254" i="121"/>
  <c r="K155" i="121"/>
  <c r="K171" i="121" s="1"/>
  <c r="K190" i="121"/>
  <c r="K227" i="121" s="1"/>
  <c r="K256" i="121"/>
  <c r="K198" i="121"/>
  <c r="K235" i="121" s="1"/>
  <c r="K259" i="121"/>
  <c r="K159" i="121"/>
  <c r="K178" i="121" s="1"/>
  <c r="D193" i="121"/>
  <c r="D251" i="121"/>
  <c r="D151" i="121"/>
  <c r="D229" i="121"/>
  <c r="P192" i="121"/>
  <c r="M184" i="121"/>
  <c r="M222" i="121" s="1"/>
  <c r="M245" i="121"/>
  <c r="M148" i="121"/>
  <c r="M128" i="121"/>
  <c r="M246" i="121"/>
  <c r="M185" i="121"/>
  <c r="M223" i="121" s="1"/>
  <c r="M149" i="121"/>
  <c r="M166" i="121" s="1"/>
  <c r="M247" i="121"/>
  <c r="M150" i="121"/>
  <c r="M167" i="121" s="1"/>
  <c r="M186" i="121"/>
  <c r="M224" i="121" s="1"/>
  <c r="M251" i="121"/>
  <c r="M193" i="121"/>
  <c r="M230" i="121" s="1"/>
  <c r="M151" i="121"/>
  <c r="M174" i="121" s="1"/>
  <c r="M194" i="121"/>
  <c r="M231" i="121" s="1"/>
  <c r="M152" i="121"/>
  <c r="M175" i="121" s="1"/>
  <c r="M252" i="121"/>
  <c r="M196" i="121"/>
  <c r="M233" i="121" s="1"/>
  <c r="M240" i="121" s="1"/>
  <c r="M153" i="121"/>
  <c r="M177" i="121" s="1"/>
  <c r="M254" i="121"/>
  <c r="L154" i="121"/>
  <c r="L170" i="121" s="1"/>
  <c r="L189" i="121"/>
  <c r="L226" i="121" s="1"/>
  <c r="L255" i="121"/>
  <c r="L259" i="121"/>
  <c r="L198" i="121"/>
  <c r="L235" i="121" s="1"/>
  <c r="L159" i="121"/>
  <c r="L178" i="121" s="1"/>
  <c r="E251" i="121"/>
  <c r="E193" i="121"/>
  <c r="E230" i="121" s="1"/>
  <c r="E151" i="121"/>
  <c r="E174" i="121" s="1"/>
  <c r="M190" i="121"/>
  <c r="M227" i="121" s="1"/>
  <c r="M256" i="121"/>
  <c r="M155" i="121"/>
  <c r="M171" i="121" s="1"/>
  <c r="G252" i="121"/>
  <c r="G194" i="121"/>
  <c r="G231" i="121" s="1"/>
  <c r="G152" i="121"/>
  <c r="G175" i="121" s="1"/>
  <c r="H186" i="121"/>
  <c r="H224" i="121" s="1"/>
  <c r="H247" i="121"/>
  <c r="H150" i="121"/>
  <c r="H167" i="121" s="1"/>
  <c r="K246" i="121"/>
  <c r="K185" i="121"/>
  <c r="K223" i="121" s="1"/>
  <c r="K149" i="121"/>
  <c r="K166" i="121" s="1"/>
  <c r="K186" i="121"/>
  <c r="K224" i="121" s="1"/>
  <c r="K247" i="121"/>
  <c r="K150" i="121"/>
  <c r="K167" i="121" s="1"/>
  <c r="K251" i="121"/>
  <c r="K193" i="121"/>
  <c r="K230" i="121" s="1"/>
  <c r="K240" i="121" s="1"/>
  <c r="K151" i="121"/>
  <c r="K174" i="121" s="1"/>
  <c r="K196" i="121"/>
  <c r="K233" i="121" s="1"/>
  <c r="K254" i="121"/>
  <c r="K153" i="121"/>
  <c r="K177" i="121" s="1"/>
  <c r="J155" i="121"/>
  <c r="J171" i="121" s="1"/>
  <c r="J190" i="121"/>
  <c r="J227" i="121" s="1"/>
  <c r="J256" i="121"/>
  <c r="H184" i="121"/>
  <c r="H245" i="121"/>
  <c r="H148" i="121"/>
  <c r="N189" i="121"/>
  <c r="N226" i="121" s="1"/>
  <c r="N255" i="121"/>
  <c r="N154" i="121"/>
  <c r="N170" i="121" s="1"/>
  <c r="L245" i="121"/>
  <c r="L184" i="121"/>
  <c r="L148" i="121"/>
  <c r="L128" i="121"/>
  <c r="L145" i="121" s="1"/>
  <c r="L260" i="121" s="1"/>
  <c r="L247" i="121"/>
  <c r="L186" i="121"/>
  <c r="L224" i="121" s="1"/>
  <c r="L150" i="121"/>
  <c r="L167" i="121" s="1"/>
  <c r="L252" i="121"/>
  <c r="L194" i="121"/>
  <c r="L231" i="121" s="1"/>
  <c r="L152" i="121"/>
  <c r="L175" i="121" s="1"/>
  <c r="K154" i="121"/>
  <c r="K170" i="121" s="1"/>
  <c r="K189" i="121"/>
  <c r="K226" i="121" s="1"/>
  <c r="K255" i="121"/>
  <c r="I198" i="121"/>
  <c r="I235" i="121" s="1"/>
  <c r="I259" i="121"/>
  <c r="I159" i="121"/>
  <c r="I178" i="121" s="1"/>
  <c r="L190" i="121"/>
  <c r="L227" i="121" s="1"/>
  <c r="L256" i="121"/>
  <c r="L155" i="121"/>
  <c r="L171" i="121" s="1"/>
  <c r="N245" i="121"/>
  <c r="N184" i="121"/>
  <c r="N199" i="121" s="1"/>
  <c r="N200" i="121" s="1"/>
  <c r="N148" i="121"/>
  <c r="N128" i="121"/>
  <c r="N145" i="121" s="1"/>
  <c r="N260" i="121" s="1"/>
  <c r="N246" i="121"/>
  <c r="N149" i="121"/>
  <c r="N166" i="121" s="1"/>
  <c r="N185" i="121"/>
  <c r="N223" i="121" s="1"/>
  <c r="N247" i="121"/>
  <c r="N186" i="121"/>
  <c r="N224" i="121" s="1"/>
  <c r="N150" i="121"/>
  <c r="N167" i="121" s="1"/>
  <c r="N193" i="121"/>
  <c r="N230" i="121" s="1"/>
  <c r="N240" i="121" s="1"/>
  <c r="N251" i="121"/>
  <c r="N151" i="121"/>
  <c r="N174" i="121" s="1"/>
  <c r="N152" i="121"/>
  <c r="N175" i="121" s="1"/>
  <c r="N194" i="121"/>
  <c r="N231" i="121" s="1"/>
  <c r="N252" i="121"/>
  <c r="M156" i="121"/>
  <c r="M172" i="121" s="1"/>
  <c r="M191" i="121"/>
  <c r="M228" i="121" s="1"/>
  <c r="M257" i="121"/>
  <c r="M259" i="121"/>
  <c r="M159" i="121"/>
  <c r="M178" i="121" s="1"/>
  <c r="M198" i="121"/>
  <c r="M235" i="121" s="1"/>
  <c r="G251" i="121"/>
  <c r="G193" i="121"/>
  <c r="G230" i="121" s="1"/>
  <c r="G240" i="121" s="1"/>
  <c r="G151" i="121"/>
  <c r="G174" i="121" s="1"/>
  <c r="O190" i="121"/>
  <c r="O227" i="121" s="1"/>
  <c r="O256" i="121"/>
  <c r="O155" i="121"/>
  <c r="O171" i="121" s="1"/>
  <c r="P79" i="121"/>
  <c r="D109" i="121"/>
  <c r="P140" i="121"/>
  <c r="M143" i="121"/>
  <c r="I219" i="121"/>
  <c r="P133" i="121"/>
  <c r="P80" i="121"/>
  <c r="K222" i="121"/>
  <c r="F240" i="121"/>
  <c r="E195" i="121"/>
  <c r="E232" i="121" s="1"/>
  <c r="N143" i="121"/>
  <c r="J219" i="121"/>
  <c r="O195" i="121"/>
  <c r="O232" i="121" s="1"/>
  <c r="P69" i="121"/>
  <c r="L222" i="121"/>
  <c r="F195" i="121"/>
  <c r="F232" i="121" s="1"/>
  <c r="P197" i="121"/>
  <c r="D234" i="121"/>
  <c r="P234" i="121" s="1"/>
  <c r="P142" i="121"/>
  <c r="P258" i="121" s="1"/>
  <c r="O143" i="121"/>
  <c r="K218" i="121"/>
  <c r="K219" i="121" s="1"/>
  <c r="P70" i="121"/>
  <c r="D112" i="121"/>
  <c r="G195" i="121"/>
  <c r="G232" i="121" s="1"/>
  <c r="D143" i="121"/>
  <c r="L219" i="121"/>
  <c r="J253" i="121"/>
  <c r="P105" i="121"/>
  <c r="P119" i="121" s="1"/>
  <c r="P78" i="121"/>
  <c r="D122" i="121"/>
  <c r="P71" i="121"/>
  <c r="H195" i="121"/>
  <c r="H232" i="121" s="1"/>
  <c r="E143" i="121"/>
  <c r="M219" i="121"/>
  <c r="F248" i="121"/>
  <c r="M253" i="121"/>
  <c r="O222" i="121"/>
  <c r="O199" i="121"/>
  <c r="I195" i="121"/>
  <c r="I232" i="121" s="1"/>
  <c r="F143" i="121"/>
  <c r="D183" i="121"/>
  <c r="N219" i="121"/>
  <c r="O248" i="121"/>
  <c r="J195" i="121"/>
  <c r="J232" i="121" s="1"/>
  <c r="G143" i="121"/>
  <c r="O218" i="121"/>
  <c r="O219" i="121" s="1"/>
  <c r="E249" i="121"/>
  <c r="K195" i="121"/>
  <c r="K232" i="121" s="1"/>
  <c r="H143" i="121"/>
  <c r="P204" i="121"/>
  <c r="P218" i="121" s="1"/>
  <c r="P219" i="121" s="1"/>
  <c r="P205" i="121"/>
  <c r="F258" i="121"/>
  <c r="K253" i="121"/>
  <c r="N250" i="121"/>
  <c r="O249" i="121"/>
  <c r="D248" i="121"/>
  <c r="E258" i="121"/>
  <c r="D258" i="121"/>
  <c r="I253" i="121"/>
  <c r="L250" i="121"/>
  <c r="M249" i="121"/>
  <c r="N248" i="121"/>
  <c r="O258" i="121"/>
  <c r="H253" i="121"/>
  <c r="K250" i="121"/>
  <c r="L249" i="121"/>
  <c r="M248" i="121"/>
  <c r="N258" i="121"/>
  <c r="G253" i="121"/>
  <c r="J250" i="121"/>
  <c r="K249" i="121"/>
  <c r="L248" i="121"/>
  <c r="M258" i="121"/>
  <c r="F253" i="121"/>
  <c r="I250" i="121"/>
  <c r="J249" i="121"/>
  <c r="K248" i="121"/>
  <c r="L258" i="121"/>
  <c r="E253" i="121"/>
  <c r="H250" i="121"/>
  <c r="I249" i="121"/>
  <c r="J248" i="121"/>
  <c r="K258" i="121"/>
  <c r="D253" i="121"/>
  <c r="G250" i="121"/>
  <c r="H249" i="121"/>
  <c r="I248" i="121"/>
  <c r="J258" i="121"/>
  <c r="O253" i="121"/>
  <c r="F250" i="121"/>
  <c r="G249" i="121"/>
  <c r="H248" i="121"/>
  <c r="I258" i="121"/>
  <c r="N253" i="121"/>
  <c r="E250" i="121"/>
  <c r="F249" i="121"/>
  <c r="G248" i="121"/>
  <c r="H258" i="121"/>
  <c r="G258" i="121"/>
  <c r="L253" i="121"/>
  <c r="O250" i="121"/>
  <c r="D249" i="121"/>
  <c r="E248" i="121"/>
  <c r="D250" i="121"/>
  <c r="P106" i="121"/>
  <c r="P120" i="121" s="1"/>
  <c r="G222" i="121"/>
  <c r="F218" i="121"/>
  <c r="F219" i="121" s="1"/>
  <c r="P210" i="121"/>
  <c r="P216" i="121"/>
  <c r="M250" i="121"/>
  <c r="H113" i="121"/>
  <c r="H127" i="121" s="1"/>
  <c r="H128" i="121" s="1"/>
  <c r="H145" i="121" s="1"/>
  <c r="H260" i="121" s="1"/>
  <c r="F199" i="121"/>
  <c r="F222" i="121"/>
  <c r="H222" i="121"/>
  <c r="P187" i="121"/>
  <c r="D225" i="121"/>
  <c r="P225" i="121" s="1"/>
  <c r="P132" i="121"/>
  <c r="P143" i="121" s="1"/>
  <c r="O240" i="121"/>
  <c r="N195" i="121"/>
  <c r="N232" i="121" s="1"/>
  <c r="K143" i="121"/>
  <c r="I239" i="121" l="1"/>
  <c r="I241" i="121" s="1"/>
  <c r="I236" i="121"/>
  <c r="M236" i="121"/>
  <c r="M237" i="121" s="1"/>
  <c r="M239" i="121"/>
  <c r="M241" i="121" s="1"/>
  <c r="M242" i="121" s="1"/>
  <c r="D254" i="121"/>
  <c r="P254" i="121" s="1"/>
  <c r="D196" i="121"/>
  <c r="P121" i="121"/>
  <c r="D153" i="121"/>
  <c r="G199" i="121"/>
  <c r="G200" i="121" s="1"/>
  <c r="P193" i="121"/>
  <c r="D230" i="121"/>
  <c r="P230" i="121" s="1"/>
  <c r="M199" i="121"/>
  <c r="D150" i="121"/>
  <c r="P118" i="121"/>
  <c r="P252" i="121"/>
  <c r="D231" i="121"/>
  <c r="P231" i="121" s="1"/>
  <c r="P194" i="121"/>
  <c r="H239" i="121"/>
  <c r="H236" i="121"/>
  <c r="P250" i="121"/>
  <c r="H165" i="121"/>
  <c r="D246" i="121"/>
  <c r="P246" i="121" s="1"/>
  <c r="D185" i="121"/>
  <c r="D149" i="121"/>
  <c r="P117" i="121"/>
  <c r="O200" i="121"/>
  <c r="K239" i="121"/>
  <c r="K241" i="121" s="1"/>
  <c r="K236" i="121"/>
  <c r="K237" i="121" s="1"/>
  <c r="E199" i="121"/>
  <c r="E200" i="121" s="1"/>
  <c r="F239" i="121"/>
  <c r="F241" i="121" s="1"/>
  <c r="F242" i="121" s="1"/>
  <c r="F236" i="121"/>
  <c r="F237" i="121" s="1"/>
  <c r="G145" i="121"/>
  <c r="G260" i="121" s="1"/>
  <c r="N222" i="121"/>
  <c r="D245" i="121"/>
  <c r="P245" i="121" s="1"/>
  <c r="D184" i="121"/>
  <c r="P184" i="121" s="1"/>
  <c r="D148" i="121"/>
  <c r="P116" i="121"/>
  <c r="O145" i="121"/>
  <c r="O260" i="121" s="1"/>
  <c r="I160" i="121"/>
  <c r="I165" i="121"/>
  <c r="I179" i="121" s="1"/>
  <c r="D191" i="121"/>
  <c r="D257" i="121"/>
  <c r="P257" i="121" s="1"/>
  <c r="D156" i="121"/>
  <c r="P124" i="121"/>
  <c r="L239" i="121"/>
  <c r="L241" i="121" s="1"/>
  <c r="L242" i="121" s="1"/>
  <c r="L236" i="121"/>
  <c r="L237" i="121" s="1"/>
  <c r="G160" i="121"/>
  <c r="G165" i="121"/>
  <c r="G179" i="121" s="1"/>
  <c r="O165" i="121"/>
  <c r="O179" i="121" s="1"/>
  <c r="O160" i="121"/>
  <c r="D174" i="121"/>
  <c r="P174" i="121" s="1"/>
  <c r="P151" i="121"/>
  <c r="H159" i="121"/>
  <c r="H178" i="121" s="1"/>
  <c r="H198" i="121"/>
  <c r="H235" i="121" s="1"/>
  <c r="H240" i="121" s="1"/>
  <c r="H259" i="121"/>
  <c r="L199" i="121"/>
  <c r="L200" i="121" s="1"/>
  <c r="M145" i="121"/>
  <c r="M260" i="121" s="1"/>
  <c r="E239" i="121"/>
  <c r="E241" i="121" s="1"/>
  <c r="E236" i="121"/>
  <c r="D175" i="121"/>
  <c r="P175" i="121" s="1"/>
  <c r="P152" i="121"/>
  <c r="P251" i="121"/>
  <c r="M165" i="121"/>
  <c r="M179" i="121" s="1"/>
  <c r="M160" i="121"/>
  <c r="P113" i="121"/>
  <c r="E145" i="121"/>
  <c r="E260" i="121" s="1"/>
  <c r="O239" i="121"/>
  <c r="O241" i="121" s="1"/>
  <c r="O242" i="121" s="1"/>
  <c r="O236" i="121"/>
  <c r="O237" i="121" s="1"/>
  <c r="N165" i="121"/>
  <c r="N179" i="121" s="1"/>
  <c r="N160" i="121"/>
  <c r="P248" i="121"/>
  <c r="I199" i="121"/>
  <c r="I200" i="121" s="1"/>
  <c r="F200" i="121"/>
  <c r="D126" i="121"/>
  <c r="P112" i="121"/>
  <c r="J222" i="121"/>
  <c r="L165" i="121"/>
  <c r="L179" i="121" s="1"/>
  <c r="L160" i="121"/>
  <c r="P232" i="121"/>
  <c r="F145" i="121"/>
  <c r="F260" i="121" s="1"/>
  <c r="D259" i="121"/>
  <c r="P259" i="121" s="1"/>
  <c r="D159" i="121"/>
  <c r="D198" i="121"/>
  <c r="P127" i="121"/>
  <c r="E160" i="121"/>
  <c r="E165" i="121"/>
  <c r="E179" i="121" s="1"/>
  <c r="G239" i="121"/>
  <c r="G241" i="121" s="1"/>
  <c r="G236" i="121"/>
  <c r="P249" i="121"/>
  <c r="D222" i="121"/>
  <c r="P183" i="121"/>
  <c r="P195" i="121"/>
  <c r="F165" i="121"/>
  <c r="F179" i="121" s="1"/>
  <c r="F160" i="121"/>
  <c r="K145" i="121"/>
  <c r="K260" i="121" s="1"/>
  <c r="J165" i="121"/>
  <c r="J179" i="121" s="1"/>
  <c r="J160" i="121"/>
  <c r="D157" i="121"/>
  <c r="P157" i="121" s="1"/>
  <c r="P125" i="121"/>
  <c r="D123" i="121"/>
  <c r="D128" i="121" s="1"/>
  <c r="P109" i="121"/>
  <c r="P253" i="121"/>
  <c r="D189" i="121"/>
  <c r="D255" i="121"/>
  <c r="P255" i="121" s="1"/>
  <c r="D154" i="121"/>
  <c r="P122" i="121"/>
  <c r="P229" i="121"/>
  <c r="K165" i="121"/>
  <c r="K179" i="121" s="1"/>
  <c r="K160" i="121"/>
  <c r="P128" i="121" l="1"/>
  <c r="P145" i="121" s="1"/>
  <c r="D145" i="121"/>
  <c r="D260" i="121" s="1"/>
  <c r="P260" i="121" s="1"/>
  <c r="P191" i="121"/>
  <c r="D228" i="121"/>
  <c r="P228" i="121" s="1"/>
  <c r="D177" i="121"/>
  <c r="P177" i="121" s="1"/>
  <c r="P153" i="121"/>
  <c r="K180" i="121"/>
  <c r="K161" i="121"/>
  <c r="G242" i="121"/>
  <c r="I180" i="121"/>
  <c r="I161" i="121"/>
  <c r="H241" i="121"/>
  <c r="H242" i="121" s="1"/>
  <c r="J180" i="121"/>
  <c r="J161" i="121"/>
  <c r="D158" i="121"/>
  <c r="P158" i="121" s="1"/>
  <c r="P126" i="121"/>
  <c r="O180" i="121"/>
  <c r="O161" i="121"/>
  <c r="K242" i="121"/>
  <c r="D233" i="121"/>
  <c r="P196" i="121"/>
  <c r="H237" i="121"/>
  <c r="E161" i="121"/>
  <c r="E180" i="121"/>
  <c r="G237" i="121"/>
  <c r="J236" i="121"/>
  <c r="J237" i="121" s="1"/>
  <c r="J239" i="121"/>
  <c r="J241" i="121" s="1"/>
  <c r="D247" i="121"/>
  <c r="P247" i="121" s="1"/>
  <c r="K200" i="121"/>
  <c r="D190" i="121"/>
  <c r="D256" i="121"/>
  <c r="P256" i="121" s="1"/>
  <c r="D155" i="121"/>
  <c r="P123" i="121"/>
  <c r="F161" i="121"/>
  <c r="F180" i="121"/>
  <c r="P198" i="121"/>
  <c r="D235" i="121"/>
  <c r="P235" i="121" s="1"/>
  <c r="E237" i="121"/>
  <c r="G180" i="121"/>
  <c r="G161" i="121"/>
  <c r="D165" i="121"/>
  <c r="P148" i="121"/>
  <c r="P149" i="121"/>
  <c r="D166" i="121"/>
  <c r="P166" i="121" s="1"/>
  <c r="M180" i="121"/>
  <c r="M161" i="121"/>
  <c r="D170" i="121"/>
  <c r="P170" i="121" s="1"/>
  <c r="P154" i="121"/>
  <c r="P159" i="121"/>
  <c r="D178" i="121"/>
  <c r="P178" i="121" s="1"/>
  <c r="N161" i="121"/>
  <c r="N180" i="121"/>
  <c r="E242" i="121"/>
  <c r="P185" i="121"/>
  <c r="D223" i="121"/>
  <c r="P223" i="121" s="1"/>
  <c r="D167" i="121"/>
  <c r="P167" i="121" s="1"/>
  <c r="P150" i="121"/>
  <c r="D186" i="121"/>
  <c r="I237" i="121"/>
  <c r="P189" i="121"/>
  <c r="D226" i="121"/>
  <c r="P226" i="121" s="1"/>
  <c r="N239" i="121"/>
  <c r="N241" i="121" s="1"/>
  <c r="N242" i="121" s="1"/>
  <c r="N236" i="121"/>
  <c r="N237" i="121" s="1"/>
  <c r="H179" i="121"/>
  <c r="M200" i="121"/>
  <c r="I242" i="121"/>
  <c r="P222" i="121"/>
  <c r="D172" i="121"/>
  <c r="P172" i="121" s="1"/>
  <c r="P156" i="121"/>
  <c r="H160" i="121"/>
  <c r="L180" i="121"/>
  <c r="L161" i="121"/>
  <c r="H199" i="121"/>
  <c r="H200" i="121" s="1"/>
  <c r="D171" i="121" l="1"/>
  <c r="P171" i="121" s="1"/>
  <c r="P155" i="121"/>
  <c r="P233" i="121"/>
  <c r="D240" i="121"/>
  <c r="P240" i="121" s="1"/>
  <c r="D160" i="121"/>
  <c r="P190" i="121"/>
  <c r="P199" i="121" s="1"/>
  <c r="P200" i="121" s="1"/>
  <c r="D227" i="121"/>
  <c r="P227" i="121" s="1"/>
  <c r="D179" i="121"/>
  <c r="P165" i="121"/>
  <c r="P179" i="121" s="1"/>
  <c r="J242" i="121"/>
  <c r="H161" i="121"/>
  <c r="H180" i="121"/>
  <c r="P186" i="121"/>
  <c r="D224" i="121"/>
  <c r="D199" i="121"/>
  <c r="D200" i="121" s="1"/>
  <c r="D161" i="121" l="1"/>
  <c r="P160" i="121"/>
  <c r="D180" i="121"/>
  <c r="P224" i="121"/>
  <c r="P236" i="121" s="1"/>
  <c r="P237" i="121" s="1"/>
  <c r="D239" i="121"/>
  <c r="D236" i="121"/>
  <c r="D237" i="121" s="1"/>
  <c r="D241" i="121" l="1"/>
  <c r="D242" i="121" s="1"/>
  <c r="P239" i="121"/>
  <c r="P241" i="121" s="1"/>
  <c r="P242" i="121" s="1"/>
  <c r="P161" i="121"/>
  <c r="P180" i="121"/>
  <c r="Q22" i="112" l="1"/>
  <c r="Q26" i="112"/>
  <c r="ES39" i="23" s="1"/>
  <c r="ES117" i="23"/>
  <c r="Q10" i="112"/>
  <c r="Q14" i="112" s="1"/>
  <c r="Q22" i="111"/>
  <c r="Q26" i="111"/>
  <c r="ES31" i="23" s="1"/>
  <c r="ES108" i="23"/>
  <c r="Q10" i="111"/>
  <c r="Q14" i="111" s="1"/>
  <c r="Q30" i="110"/>
  <c r="Q38" i="110" s="1"/>
  <c r="ES13" i="23" s="1"/>
  <c r="Q34" i="110"/>
  <c r="Q26" i="110"/>
  <c r="Q28" i="110"/>
  <c r="ES87" i="23"/>
  <c r="Q18" i="110"/>
  <c r="Q17" i="110"/>
  <c r="Q14" i="110"/>
  <c r="Q20" i="110" s="1"/>
  <c r="Q22" i="110" s="1"/>
  <c r="Q10" i="110"/>
  <c r="AB18" i="117" l="1"/>
  <c r="AA28" i="117"/>
  <c r="AA27" i="117"/>
  <c r="AA26" i="117"/>
  <c r="G49" i="119" l="1"/>
  <c r="G41" i="119"/>
  <c r="G39" i="119"/>
  <c r="G38" i="119"/>
  <c r="G34" i="119"/>
  <c r="G33" i="119"/>
  <c r="G32" i="119"/>
  <c r="G30" i="119"/>
  <c r="G26" i="119"/>
  <c r="G25" i="119"/>
  <c r="G18" i="119"/>
  <c r="G14" i="119"/>
  <c r="G13" i="119"/>
  <c r="G33" i="118"/>
  <c r="G32" i="118"/>
  <c r="G30" i="118"/>
  <c r="H30" i="118" s="1"/>
  <c r="G26" i="118"/>
  <c r="G25" i="118"/>
  <c r="G24" i="118"/>
  <c r="G23" i="118"/>
  <c r="G22" i="118"/>
  <c r="G21" i="118"/>
  <c r="G20" i="118"/>
  <c r="G19" i="118"/>
  <c r="G18" i="118"/>
  <c r="G15" i="118"/>
  <c r="H15" i="118" s="1"/>
  <c r="E12" i="118"/>
  <c r="E13" i="118" s="1"/>
  <c r="B4" i="118"/>
  <c r="B2" i="118"/>
  <c r="T35" i="117"/>
  <c r="Q35" i="117"/>
  <c r="P35" i="117"/>
  <c r="N35" i="117"/>
  <c r="M35" i="117"/>
  <c r="L35" i="117"/>
  <c r="J35" i="117"/>
  <c r="I35" i="117"/>
  <c r="T34" i="117"/>
  <c r="Q34" i="117"/>
  <c r="L34" i="117"/>
  <c r="J34" i="117"/>
  <c r="I34" i="117"/>
  <c r="T33" i="117"/>
  <c r="T31" i="117"/>
  <c r="V35" i="117"/>
  <c r="S35" i="117"/>
  <c r="R35" i="117"/>
  <c r="O35" i="117"/>
  <c r="K35" i="117"/>
  <c r="G35" i="117"/>
  <c r="D35" i="117"/>
  <c r="V34" i="117"/>
  <c r="S34" i="117"/>
  <c r="R34" i="117"/>
  <c r="P34" i="117"/>
  <c r="O34" i="117"/>
  <c r="N34" i="117"/>
  <c r="M34" i="117"/>
  <c r="K34" i="117"/>
  <c r="G34" i="117"/>
  <c r="D34" i="117"/>
  <c r="F20" i="117"/>
  <c r="Q33" i="117"/>
  <c r="P33" i="117"/>
  <c r="L33" i="117"/>
  <c r="J33" i="117"/>
  <c r="I33" i="117"/>
  <c r="Q32" i="117"/>
  <c r="P32" i="117"/>
  <c r="M32" i="117"/>
  <c r="L32" i="117"/>
  <c r="J32" i="117"/>
  <c r="I32" i="117"/>
  <c r="G32" i="117"/>
  <c r="Q31" i="117"/>
  <c r="P31" i="117"/>
  <c r="N31" i="117"/>
  <c r="M31" i="117"/>
  <c r="L31" i="117"/>
  <c r="J31" i="117"/>
  <c r="I31" i="117"/>
  <c r="D31" i="117"/>
  <c r="S30" i="117"/>
  <c r="Q30" i="117"/>
  <c r="P30" i="117"/>
  <c r="L30" i="117"/>
  <c r="J30" i="117"/>
  <c r="I30" i="117"/>
  <c r="Q29" i="117"/>
  <c r="P29" i="117"/>
  <c r="N29" i="117"/>
  <c r="M29" i="117"/>
  <c r="L29" i="117"/>
  <c r="J29" i="117"/>
  <c r="I29" i="117"/>
  <c r="A12" i="117"/>
  <c r="A13" i="117" s="1"/>
  <c r="A14" i="117" s="1"/>
  <c r="A15" i="117" s="1"/>
  <c r="A16" i="117" s="1"/>
  <c r="A17" i="117" s="1"/>
  <c r="A18" i="117" s="1"/>
  <c r="A19" i="117" s="1"/>
  <c r="A20" i="117" s="1"/>
  <c r="A21" i="117" s="1"/>
  <c r="A22" i="117" s="1"/>
  <c r="A23" i="117" s="1"/>
  <c r="A24" i="117" s="1"/>
  <c r="A25" i="117" s="1"/>
  <c r="A28" i="117" s="1"/>
  <c r="A29" i="117" s="1"/>
  <c r="A30" i="117" s="1"/>
  <c r="A31" i="117" s="1"/>
  <c r="A32" i="117" s="1"/>
  <c r="A33" i="117" s="1"/>
  <c r="A34" i="117" s="1"/>
  <c r="A35" i="117" s="1"/>
  <c r="A36" i="117" s="1"/>
  <c r="N28" i="117"/>
  <c r="G28" i="117"/>
  <c r="E7" i="117"/>
  <c r="W6" i="117"/>
  <c r="K29" i="117" l="1"/>
  <c r="K32" i="117"/>
  <c r="O31" i="117"/>
  <c r="S29" i="117"/>
  <c r="S32" i="117"/>
  <c r="K30" i="117"/>
  <c r="R31" i="117"/>
  <c r="G34" i="118"/>
  <c r="H34" i="118" s="1"/>
  <c r="D30" i="117"/>
  <c r="E33" i="117"/>
  <c r="F33" i="117" s="1"/>
  <c r="D33" i="117"/>
  <c r="O29" i="117"/>
  <c r="O32" i="117"/>
  <c r="F19" i="117"/>
  <c r="H19" i="117" s="1"/>
  <c r="R28" i="117"/>
  <c r="R29" i="117"/>
  <c r="G30" i="117"/>
  <c r="G31" i="117"/>
  <c r="G33" i="117"/>
  <c r="L28" i="117"/>
  <c r="L36" i="117" s="1"/>
  <c r="K31" i="117"/>
  <c r="H20" i="117"/>
  <c r="U20" i="117" s="1"/>
  <c r="G15" i="119"/>
  <c r="T13" i="117" s="1"/>
  <c r="J28" i="117"/>
  <c r="J36" i="117" s="1"/>
  <c r="K28" i="117"/>
  <c r="D34" i="118"/>
  <c r="E34" i="118" s="1"/>
  <c r="F14" i="117"/>
  <c r="H14" i="117" s="1"/>
  <c r="M25" i="117"/>
  <c r="N33" i="117"/>
  <c r="O33" i="117"/>
  <c r="T18" i="117"/>
  <c r="F22" i="117"/>
  <c r="H22" i="117" s="1"/>
  <c r="U22" i="117" s="1"/>
  <c r="R25" i="117"/>
  <c r="D54" i="119"/>
  <c r="F12" i="117"/>
  <c r="H12" i="117" s="1"/>
  <c r="U12" i="117" s="1"/>
  <c r="D28" i="117"/>
  <c r="F13" i="117"/>
  <c r="F18" i="117" s="1"/>
  <c r="H18" i="117" s="1"/>
  <c r="R33" i="117"/>
  <c r="S25" i="117"/>
  <c r="F21" i="117"/>
  <c r="H21" i="117" s="1"/>
  <c r="Q25" i="117"/>
  <c r="N30" i="117"/>
  <c r="K33" i="117"/>
  <c r="G21" i="119"/>
  <c r="G12" i="118"/>
  <c r="H12" i="118" s="1"/>
  <c r="H13" i="118" s="1"/>
  <c r="N25" i="117"/>
  <c r="O30" i="117"/>
  <c r="S28" i="117"/>
  <c r="N32" i="117"/>
  <c r="M33" i="117"/>
  <c r="D13" i="118"/>
  <c r="P25" i="117"/>
  <c r="E25" i="117"/>
  <c r="F11" i="117"/>
  <c r="H11" i="117" s="1"/>
  <c r="R30" i="117"/>
  <c r="D53" i="119"/>
  <c r="I28" i="117"/>
  <c r="I36" i="117" s="1"/>
  <c r="E29" i="117"/>
  <c r="R32" i="117"/>
  <c r="F23" i="117"/>
  <c r="H23" i="117" s="1"/>
  <c r="U23" i="117" s="1"/>
  <c r="Z23" i="117" s="1"/>
  <c r="O25" i="117"/>
  <c r="J25" i="117"/>
  <c r="G29" i="117"/>
  <c r="S31" i="117"/>
  <c r="E34" i="117"/>
  <c r="F34" i="117" s="1"/>
  <c r="D32" i="117"/>
  <c r="S33" i="117"/>
  <c r="G35" i="119"/>
  <c r="T19" i="117" s="1"/>
  <c r="M30" i="117"/>
  <c r="K25" i="117"/>
  <c r="L25" i="117"/>
  <c r="I25" i="117"/>
  <c r="E31" i="117"/>
  <c r="F31" i="117" s="1"/>
  <c r="E32" i="117"/>
  <c r="V33" i="117"/>
  <c r="G22" i="119"/>
  <c r="G10" i="119"/>
  <c r="T11" i="117" s="1"/>
  <c r="T28" i="117" s="1"/>
  <c r="G46" i="119"/>
  <c r="G24" i="119"/>
  <c r="G42" i="119"/>
  <c r="G48" i="119"/>
  <c r="D25" i="117"/>
  <c r="F24" i="117"/>
  <c r="H24" i="117" s="1"/>
  <c r="D29" i="117"/>
  <c r="D28" i="118"/>
  <c r="G25" i="117"/>
  <c r="M28" i="117"/>
  <c r="F15" i="117"/>
  <c r="H15" i="117" s="1"/>
  <c r="P28" i="117"/>
  <c r="P36" i="117" s="1"/>
  <c r="F17" i="117"/>
  <c r="H17" i="117" s="1"/>
  <c r="Q28" i="117"/>
  <c r="Q36" i="117" s="1"/>
  <c r="E15" i="118"/>
  <c r="E30" i="118"/>
  <c r="O28" i="117"/>
  <c r="V31" i="117"/>
  <c r="E28" i="117"/>
  <c r="E35" i="117"/>
  <c r="F35" i="117" s="1"/>
  <c r="E30" i="117"/>
  <c r="F16" i="117"/>
  <c r="H16" i="117" s="1"/>
  <c r="F30" i="117" l="1"/>
  <c r="F25" i="117"/>
  <c r="F29" i="117"/>
  <c r="H30" i="117"/>
  <c r="W22" i="117"/>
  <c r="Z22" i="117"/>
  <c r="AB22" i="117" s="1"/>
  <c r="X23" i="117"/>
  <c r="AB23" i="117"/>
  <c r="D36" i="117"/>
  <c r="X20" i="117"/>
  <c r="Z20" i="117"/>
  <c r="AB20" i="117" s="1"/>
  <c r="G36" i="117"/>
  <c r="S36" i="117"/>
  <c r="N36" i="117"/>
  <c r="X12" i="117"/>
  <c r="Z12" i="117"/>
  <c r="AB12" i="117" s="1"/>
  <c r="K36" i="117"/>
  <c r="H13" i="117"/>
  <c r="U13" i="117" s="1"/>
  <c r="Z13" i="117" s="1"/>
  <c r="AB13" i="117" s="1"/>
  <c r="AB27" i="117" s="1"/>
  <c r="E11" i="59" s="1"/>
  <c r="R36" i="117"/>
  <c r="M36" i="117"/>
  <c r="T29" i="117"/>
  <c r="X22" i="117"/>
  <c r="U19" i="117"/>
  <c r="Z19" i="117" s="1"/>
  <c r="AB19" i="117" s="1"/>
  <c r="O36" i="117"/>
  <c r="F32" i="117"/>
  <c r="U18" i="117"/>
  <c r="W12" i="117"/>
  <c r="H34" i="117"/>
  <c r="W20" i="117"/>
  <c r="G27" i="119"/>
  <c r="T14" i="117" s="1"/>
  <c r="U11" i="117"/>
  <c r="Z11" i="117" s="1"/>
  <c r="H28" i="117"/>
  <c r="G13" i="118"/>
  <c r="G50" i="119"/>
  <c r="T21" i="117" s="1"/>
  <c r="U21" i="117" s="1"/>
  <c r="Z21" i="117" s="1"/>
  <c r="AB21" i="117" s="1"/>
  <c r="G43" i="119"/>
  <c r="T16" i="117" s="1"/>
  <c r="U16" i="117" s="1"/>
  <c r="Z16" i="117" s="1"/>
  <c r="AB16" i="117" s="1"/>
  <c r="H32" i="117"/>
  <c r="F28" i="117"/>
  <c r="E36" i="117"/>
  <c r="F36" i="117" s="1"/>
  <c r="W23" i="117"/>
  <c r="U34" i="117"/>
  <c r="X34" i="117" s="1"/>
  <c r="H33" i="117"/>
  <c r="U17" i="117"/>
  <c r="Z17" i="117" s="1"/>
  <c r="AB17" i="117" s="1"/>
  <c r="H31" i="117"/>
  <c r="U15" i="117"/>
  <c r="Z15" i="117" s="1"/>
  <c r="AB15" i="117" s="1"/>
  <c r="D41" i="118"/>
  <c r="D35" i="118"/>
  <c r="E28" i="118"/>
  <c r="E35" i="118" s="1"/>
  <c r="E37" i="118" s="1"/>
  <c r="H35" i="117"/>
  <c r="U24" i="117"/>
  <c r="Z24" i="117" s="1"/>
  <c r="AB24" i="117" s="1"/>
  <c r="H25" i="117" l="1"/>
  <c r="U28" i="117"/>
  <c r="AB11" i="117"/>
  <c r="AB26" i="117" s="1"/>
  <c r="D11" i="59" s="1"/>
  <c r="H29" i="117"/>
  <c r="T32" i="117"/>
  <c r="W34" i="117"/>
  <c r="T25" i="117"/>
  <c r="U14" i="117"/>
  <c r="T30" i="117"/>
  <c r="T36" i="117" s="1"/>
  <c r="H36" i="117"/>
  <c r="G52" i="119"/>
  <c r="W15" i="117"/>
  <c r="U31" i="117"/>
  <c r="X31" i="117" s="1"/>
  <c r="X15" i="117"/>
  <c r="U29" i="117"/>
  <c r="U32" i="117"/>
  <c r="X17" i="117"/>
  <c r="U33" i="117"/>
  <c r="X33" i="117" s="1"/>
  <c r="W17" i="117"/>
  <c r="U35" i="117"/>
  <c r="X35" i="117" s="1"/>
  <c r="W24" i="117"/>
  <c r="X24" i="117"/>
  <c r="T26" i="117" l="1"/>
  <c r="U30" i="117"/>
  <c r="Z14" i="117"/>
  <c r="AB14" i="117" s="1"/>
  <c r="AB28" i="117" s="1"/>
  <c r="F11" i="59" s="1"/>
  <c r="U25" i="117"/>
  <c r="W31" i="117"/>
  <c r="W35" i="117"/>
  <c r="W33" i="117"/>
  <c r="U36" i="117"/>
  <c r="D13" i="62" l="1"/>
  <c r="O55" i="116" l="1"/>
  <c r="E51" i="97"/>
  <c r="O54" i="116"/>
  <c r="E50" i="97"/>
  <c r="O51" i="116"/>
  <c r="E47" i="97"/>
  <c r="J50" i="116"/>
  <c r="O48" i="116"/>
  <c r="E44" i="97"/>
  <c r="O46" i="116"/>
  <c r="E42" i="97"/>
  <c r="O45" i="116"/>
  <c r="E41" i="97"/>
  <c r="O42" i="116"/>
  <c r="J41" i="116"/>
  <c r="O39" i="116"/>
  <c r="E35" i="97"/>
  <c r="O38" i="116"/>
  <c r="E34" i="97"/>
  <c r="O35" i="116"/>
  <c r="E30" i="97"/>
  <c r="J34" i="116"/>
  <c r="O32" i="116"/>
  <c r="E27" i="97"/>
  <c r="O30" i="116"/>
  <c r="E25" i="97"/>
  <c r="O29" i="116"/>
  <c r="E24" i="97"/>
  <c r="O26" i="116"/>
  <c r="E20" i="97"/>
  <c r="J25" i="116"/>
  <c r="O23" i="116"/>
  <c r="E17" i="97"/>
  <c r="J22" i="116"/>
  <c r="O20" i="116"/>
  <c r="E14" i="97"/>
  <c r="O18" i="116"/>
  <c r="E12" i="97"/>
  <c r="E18" i="116"/>
  <c r="E20" i="116" s="1"/>
  <c r="E23" i="116" s="1"/>
  <c r="E26" i="116" s="1"/>
  <c r="E29" i="116" s="1"/>
  <c r="E30" i="116" s="1"/>
  <c r="E32" i="116" s="1"/>
  <c r="E35" i="116" s="1"/>
  <c r="E38" i="116" s="1"/>
  <c r="E39" i="116" s="1"/>
  <c r="E42" i="116" s="1"/>
  <c r="E45" i="116" s="1"/>
  <c r="E46" i="116" s="1"/>
  <c r="E48" i="116" s="1"/>
  <c r="E51" i="116" s="1"/>
  <c r="E54" i="116" s="1"/>
  <c r="E55" i="116" s="1"/>
  <c r="J17" i="116"/>
  <c r="O15" i="116"/>
  <c r="E15" i="116"/>
  <c r="J14" i="116"/>
  <c r="I13" i="116"/>
  <c r="I14" i="116" s="1"/>
  <c r="I15" i="116" s="1"/>
  <c r="I16" i="116" s="1"/>
  <c r="I17" i="116" s="1"/>
  <c r="I18" i="116" s="1"/>
  <c r="I19" i="116" s="1"/>
  <c r="I20" i="116" s="1"/>
  <c r="I21" i="116" s="1"/>
  <c r="I22" i="116" s="1"/>
  <c r="I23" i="116" s="1"/>
  <c r="I24" i="116" s="1"/>
  <c r="I25" i="116" s="1"/>
  <c r="I26" i="116" s="1"/>
  <c r="I27" i="116" s="1"/>
  <c r="I28" i="116" s="1"/>
  <c r="I29" i="116" s="1"/>
  <c r="I30" i="116" s="1"/>
  <c r="I31" i="116" s="1"/>
  <c r="I32" i="116" s="1"/>
  <c r="I33" i="116" s="1"/>
  <c r="I34" i="116" s="1"/>
  <c r="I35" i="116" s="1"/>
  <c r="I36" i="116" s="1"/>
  <c r="I37" i="116" s="1"/>
  <c r="I38" i="116" s="1"/>
  <c r="I39" i="116" s="1"/>
  <c r="I40" i="116" s="1"/>
  <c r="I41" i="116" s="1"/>
  <c r="I42" i="116" s="1"/>
  <c r="I43" i="116" s="1"/>
  <c r="I44" i="116" s="1"/>
  <c r="I45" i="116" s="1"/>
  <c r="I46" i="116" s="1"/>
  <c r="I47" i="116" s="1"/>
  <c r="I48" i="116" s="1"/>
  <c r="I49" i="116" s="1"/>
  <c r="I50" i="116" s="1"/>
  <c r="I51" i="116" s="1"/>
  <c r="I52" i="116" s="1"/>
  <c r="I53" i="116" s="1"/>
  <c r="I54" i="116" s="1"/>
  <c r="I55" i="116" s="1"/>
  <c r="O12" i="116"/>
  <c r="M12" i="116"/>
  <c r="M15" i="116" s="1"/>
  <c r="M18" i="116" s="1"/>
  <c r="M20" i="116" s="1"/>
  <c r="M23" i="116" s="1"/>
  <c r="M26" i="116" s="1"/>
  <c r="M29" i="116" s="1"/>
  <c r="M30" i="116" s="1"/>
  <c r="M32" i="116" s="1"/>
  <c r="M35" i="116" s="1"/>
  <c r="M38" i="116" s="1"/>
  <c r="M39" i="116" s="1"/>
  <c r="M42" i="116" s="1"/>
  <c r="M45" i="116" s="1"/>
  <c r="M46" i="116" s="1"/>
  <c r="M48" i="116" s="1"/>
  <c r="M51" i="116" s="1"/>
  <c r="M54" i="116" s="1"/>
  <c r="M55" i="116" s="1"/>
  <c r="I12" i="116"/>
  <c r="A12" i="116"/>
  <c r="A13" i="116" s="1"/>
  <c r="A14" i="116" s="1"/>
  <c r="A15" i="116" s="1"/>
  <c r="A16" i="116" s="1"/>
  <c r="A17" i="116" s="1"/>
  <c r="A18" i="116" s="1"/>
  <c r="A19" i="116" s="1"/>
  <c r="A20" i="116" s="1"/>
  <c r="A21" i="116" s="1"/>
  <c r="A22" i="116" s="1"/>
  <c r="A23" i="116" s="1"/>
  <c r="A24" i="116" s="1"/>
  <c r="A25" i="116" s="1"/>
  <c r="A26" i="116" s="1"/>
  <c r="A27" i="116" s="1"/>
  <c r="A28" i="116" s="1"/>
  <c r="A29" i="116" s="1"/>
  <c r="A30" i="116" s="1"/>
  <c r="A31" i="116" s="1"/>
  <c r="A32" i="116" s="1"/>
  <c r="A33" i="116" s="1"/>
  <c r="A34" i="116" s="1"/>
  <c r="A35" i="116" s="1"/>
  <c r="A36" i="116" s="1"/>
  <c r="A37" i="116" s="1"/>
  <c r="A38" i="116" s="1"/>
  <c r="A39" i="116" s="1"/>
  <c r="A40" i="116" s="1"/>
  <c r="A41" i="116" s="1"/>
  <c r="A42" i="116" s="1"/>
  <c r="A43" i="116" s="1"/>
  <c r="A44" i="116" s="1"/>
  <c r="A45" i="116" s="1"/>
  <c r="A46" i="116" s="1"/>
  <c r="A47" i="116" s="1"/>
  <c r="A48" i="116" s="1"/>
  <c r="A49" i="116" s="1"/>
  <c r="A50" i="116" s="1"/>
  <c r="A51" i="116" s="1"/>
  <c r="A52" i="116" s="1"/>
  <c r="A53" i="116" s="1"/>
  <c r="A54" i="116" s="1"/>
  <c r="A55" i="116" s="1"/>
  <c r="J11" i="116"/>
  <c r="I4" i="116"/>
  <c r="I3" i="116"/>
  <c r="I2" i="116"/>
  <c r="I1" i="116"/>
  <c r="E38" i="97" l="1"/>
  <c r="EQ48" i="23"/>
  <c r="EP48" i="23"/>
  <c r="EL49" i="23"/>
  <c r="EM49" i="23"/>
  <c r="EN49" i="23"/>
  <c r="EO49" i="23"/>
  <c r="EO48" i="23"/>
  <c r="EN48" i="23"/>
  <c r="EM48" i="23"/>
  <c r="EL48" i="23"/>
  <c r="EK48" i="23"/>
  <c r="EJ48" i="23"/>
  <c r="EG49" i="23"/>
  <c r="EH49" i="23"/>
  <c r="EI49" i="23"/>
  <c r="EI48" i="23"/>
  <c r="EH48" i="23"/>
  <c r="EG48" i="23"/>
  <c r="EL13" i="23"/>
  <c r="EM13" i="23"/>
  <c r="EN13" i="23"/>
  <c r="EO13" i="23"/>
  <c r="EP13" i="23"/>
  <c r="EQ13" i="23"/>
  <c r="EK13" i="23"/>
  <c r="EJ13" i="23"/>
  <c r="EI13" i="23"/>
  <c r="EH14" i="23"/>
  <c r="EH13" i="23" l="1"/>
  <c r="EG13" i="23"/>
  <c r="EF48" i="23"/>
  <c r="EF13" i="23"/>
  <c r="C18" i="110"/>
  <c r="A45" i="110"/>
  <c r="A46" i="110" s="1"/>
  <c r="A47" i="110" s="1"/>
  <c r="A48" i="110" s="1"/>
  <c r="P26" i="112"/>
  <c r="O26" i="112"/>
  <c r="ER117" i="23"/>
  <c r="O20" i="112"/>
  <c r="O22" i="112"/>
  <c r="P22" i="112"/>
  <c r="P6" i="112"/>
  <c r="Q6" i="112"/>
  <c r="C22" i="112"/>
  <c r="C20" i="112"/>
  <c r="ER39" i="23" l="1"/>
  <c r="P10" i="112"/>
  <c r="P14" i="112" s="1"/>
  <c r="O10" i="112"/>
  <c r="O14" i="112" s="1"/>
  <c r="O24" i="112" s="1"/>
  <c r="C22" i="111" l="1"/>
  <c r="H22" i="111" s="1"/>
  <c r="C20" i="111"/>
  <c r="D20" i="111" s="1"/>
  <c r="ER108" i="23"/>
  <c r="E32" i="114"/>
  <c r="E34" i="114" s="1"/>
  <c r="E36" i="114" s="1"/>
  <c r="E12" i="114"/>
  <c r="E14" i="114" s="1"/>
  <c r="E16" i="114" s="1"/>
  <c r="D22" i="111" l="1"/>
  <c r="E22" i="111"/>
  <c r="G22" i="111"/>
  <c r="F22" i="111"/>
  <c r="P10" i="111"/>
  <c r="P14" i="111" s="1"/>
  <c r="O10" i="111"/>
  <c r="O14" i="111" s="1"/>
  <c r="E17" i="114"/>
  <c r="E18" i="114" s="1"/>
  <c r="C32" i="110"/>
  <c r="E37" i="114"/>
  <c r="E38" i="114" s="1"/>
  <c r="C34" i="110"/>
  <c r="ER87" i="23" l="1"/>
  <c r="O10" i="110" l="1"/>
  <c r="P10" i="110"/>
  <c r="O14" i="110"/>
  <c r="P14" i="110"/>
  <c r="O17" i="110"/>
  <c r="P17" i="110" s="1"/>
  <c r="P18" i="110" s="1"/>
  <c r="O6" i="110"/>
  <c r="D34" i="110"/>
  <c r="E34" i="110" s="1"/>
  <c r="F34" i="110" s="1"/>
  <c r="G34" i="110" s="1"/>
  <c r="H34" i="110" s="1"/>
  <c r="D32" i="110"/>
  <c r="P20" i="110" l="1"/>
  <c r="P22" i="110" s="1"/>
  <c r="O18" i="110"/>
  <c r="O20" i="110" s="1"/>
  <c r="O22" i="110" s="1"/>
  <c r="A33" i="112" l="1"/>
  <c r="A34" i="112" s="1"/>
  <c r="D20" i="112"/>
  <c r="E20" i="112" s="1"/>
  <c r="F20" i="112" s="1"/>
  <c r="G20" i="112" s="1"/>
  <c r="H20" i="112" s="1"/>
  <c r="I20" i="112" s="1"/>
  <c r="J20" i="112" s="1"/>
  <c r="K20" i="112" s="1"/>
  <c r="L20" i="112" s="1"/>
  <c r="M20" i="112" s="1"/>
  <c r="N20" i="112" s="1"/>
  <c r="EQ117" i="23"/>
  <c r="EP117" i="23"/>
  <c r="EO117" i="23"/>
  <c r="EN117" i="23"/>
  <c r="EM117" i="23"/>
  <c r="EL117" i="23"/>
  <c r="EK117" i="23"/>
  <c r="EJ117" i="23"/>
  <c r="EI117" i="23"/>
  <c r="EH117" i="23"/>
  <c r="EG117" i="23"/>
  <c r="EF117" i="23"/>
  <c r="J14" i="112"/>
  <c r="I14" i="112"/>
  <c r="N10" i="112"/>
  <c r="M10" i="112"/>
  <c r="L10" i="112"/>
  <c r="L14" i="112" s="1"/>
  <c r="K10" i="112"/>
  <c r="J10" i="112"/>
  <c r="I10" i="112"/>
  <c r="H10" i="112"/>
  <c r="G10" i="112"/>
  <c r="F10" i="112"/>
  <c r="E10" i="112"/>
  <c r="D10" i="112"/>
  <c r="C10" i="112"/>
  <c r="A9" i="112"/>
  <c r="A10" i="112" s="1"/>
  <c r="A11" i="112" s="1"/>
  <c r="A12" i="112" s="1"/>
  <c r="A13" i="112" s="1"/>
  <c r="A14" i="112" s="1"/>
  <c r="A15" i="112" s="1"/>
  <c r="A16" i="112" s="1"/>
  <c r="A17" i="112" s="1"/>
  <c r="A18" i="112" s="1"/>
  <c r="A19" i="112" s="1"/>
  <c r="A20" i="112" s="1"/>
  <c r="A21" i="112" s="1"/>
  <c r="A22" i="112" s="1"/>
  <c r="A23" i="112" s="1"/>
  <c r="A24" i="112" s="1"/>
  <c r="A25" i="112" s="1"/>
  <c r="A26" i="112" s="1"/>
  <c r="A27" i="112" s="1"/>
  <c r="A28" i="112" s="1"/>
  <c r="A29" i="112" s="1"/>
  <c r="A30" i="112" s="1"/>
  <c r="A31" i="112" s="1"/>
  <c r="D6" i="112"/>
  <c r="E6" i="112" s="1"/>
  <c r="F6" i="112" s="1"/>
  <c r="G6" i="112" s="1"/>
  <c r="H6" i="112" s="1"/>
  <c r="I6" i="112" s="1"/>
  <c r="J6" i="112" s="1"/>
  <c r="K6" i="112" s="1"/>
  <c r="L6" i="112" s="1"/>
  <c r="M6" i="112" s="1"/>
  <c r="N6" i="112" s="1"/>
  <c r="A33" i="111"/>
  <c r="A34" i="111" s="1"/>
  <c r="A35" i="111" s="1"/>
  <c r="E20" i="111"/>
  <c r="F20" i="111" s="1"/>
  <c r="G20" i="111" s="1"/>
  <c r="H20" i="111" s="1"/>
  <c r="I20" i="111" s="1"/>
  <c r="J20" i="111" s="1"/>
  <c r="EQ108" i="23"/>
  <c r="EP108" i="23"/>
  <c r="EO108" i="23"/>
  <c r="EN108" i="23"/>
  <c r="EM108" i="23"/>
  <c r="EL108" i="23"/>
  <c r="EK108" i="23"/>
  <c r="EJ108" i="23"/>
  <c r="EI108" i="23"/>
  <c r="EH108" i="23"/>
  <c r="EG108" i="23"/>
  <c r="EF108" i="23"/>
  <c r="J14" i="111"/>
  <c r="N10" i="111"/>
  <c r="M10" i="111"/>
  <c r="L10" i="111"/>
  <c r="K10" i="111"/>
  <c r="J10" i="111"/>
  <c r="I10" i="111"/>
  <c r="H10" i="111"/>
  <c r="G10" i="111"/>
  <c r="F10" i="111"/>
  <c r="E10" i="111"/>
  <c r="D10" i="111"/>
  <c r="C10" i="111"/>
  <c r="A9" i="111"/>
  <c r="A10" i="111" s="1"/>
  <c r="A11" i="111" s="1"/>
  <c r="A12" i="111" s="1"/>
  <c r="A13" i="111" s="1"/>
  <c r="A14" i="111" s="1"/>
  <c r="A15" i="111" s="1"/>
  <c r="A16" i="111" s="1"/>
  <c r="A17" i="111" s="1"/>
  <c r="A18" i="111" s="1"/>
  <c r="A19" i="111" s="1"/>
  <c r="A20" i="111" s="1"/>
  <c r="A21" i="111" s="1"/>
  <c r="A22" i="111" s="1"/>
  <c r="A23" i="111" s="1"/>
  <c r="A24" i="111" s="1"/>
  <c r="A25" i="111" s="1"/>
  <c r="A26" i="111" s="1"/>
  <c r="A27" i="111" s="1"/>
  <c r="A28" i="111" s="1"/>
  <c r="A29" i="111" s="1"/>
  <c r="A30" i="111" s="1"/>
  <c r="A31" i="111" s="1"/>
  <c r="D6" i="111"/>
  <c r="E6" i="111" s="1"/>
  <c r="F6" i="111" s="1"/>
  <c r="G6" i="111" s="1"/>
  <c r="H6" i="111" s="1"/>
  <c r="I6" i="111" s="1"/>
  <c r="J6" i="111" s="1"/>
  <c r="K6" i="111" s="1"/>
  <c r="L6" i="111" s="1"/>
  <c r="M6" i="111" s="1"/>
  <c r="N6" i="111" s="1"/>
  <c r="O6" i="111" s="1"/>
  <c r="Q6" i="111" s="1"/>
  <c r="I34" i="110"/>
  <c r="J34" i="110" s="1"/>
  <c r="K34" i="110" s="1"/>
  <c r="L34" i="110" s="1"/>
  <c r="M34" i="110" s="1"/>
  <c r="N34" i="110" s="1"/>
  <c r="O34" i="110" s="1"/>
  <c r="E32" i="110"/>
  <c r="F32" i="110" s="1"/>
  <c r="G32" i="110" s="1"/>
  <c r="H32" i="110" s="1"/>
  <c r="I32" i="110" s="1"/>
  <c r="J32" i="110" s="1"/>
  <c r="K32" i="110" s="1"/>
  <c r="L32" i="110" s="1"/>
  <c r="M32" i="110" s="1"/>
  <c r="N32" i="110" s="1"/>
  <c r="O32" i="110" s="1"/>
  <c r="O36" i="110" s="1"/>
  <c r="H26" i="110"/>
  <c r="I26" i="110" s="1"/>
  <c r="EQ87" i="23"/>
  <c r="EP87" i="23"/>
  <c r="EO87" i="23"/>
  <c r="EN87" i="23"/>
  <c r="EM87" i="23"/>
  <c r="EL87" i="23"/>
  <c r="EK87" i="23"/>
  <c r="EJ87" i="23"/>
  <c r="EI87" i="23"/>
  <c r="EH87" i="23"/>
  <c r="EG87" i="23"/>
  <c r="EF87" i="23"/>
  <c r="C14" i="110"/>
  <c r="E13" i="110"/>
  <c r="E14" i="110" s="1"/>
  <c r="D13" i="110"/>
  <c r="F13" i="110" s="1"/>
  <c r="N10" i="110"/>
  <c r="M10" i="110"/>
  <c r="L10" i="110"/>
  <c r="K10" i="110"/>
  <c r="J10" i="110"/>
  <c r="I10" i="110"/>
  <c r="H10" i="110"/>
  <c r="G10" i="110"/>
  <c r="F10" i="110"/>
  <c r="E10" i="110"/>
  <c r="D10" i="110"/>
  <c r="C10" i="110"/>
  <c r="A9" i="110"/>
  <c r="A10" i="110" s="1"/>
  <c r="A11" i="110" s="1"/>
  <c r="A12" i="110" s="1"/>
  <c r="A13" i="110" s="1"/>
  <c r="A14" i="110" s="1"/>
  <c r="A15" i="110" s="1"/>
  <c r="A16" i="110" s="1"/>
  <c r="A17" i="110" s="1"/>
  <c r="A18" i="110" s="1"/>
  <c r="A19" i="110" s="1"/>
  <c r="A20" i="110" s="1"/>
  <c r="A21" i="110" s="1"/>
  <c r="A22" i="110" s="1"/>
  <c r="A23" i="110" s="1"/>
  <c r="A24" i="110" s="1"/>
  <c r="A25" i="110" s="1"/>
  <c r="A26" i="110" s="1"/>
  <c r="A27" i="110" s="1"/>
  <c r="A28" i="110" s="1"/>
  <c r="A29" i="110" s="1"/>
  <c r="A30" i="110" s="1"/>
  <c r="A31" i="110" s="1"/>
  <c r="A32" i="110" s="1"/>
  <c r="A33" i="110" s="1"/>
  <c r="A34" i="110" s="1"/>
  <c r="A35" i="110" s="1"/>
  <c r="A36" i="110" s="1"/>
  <c r="A37" i="110" s="1"/>
  <c r="A38" i="110" s="1"/>
  <c r="A39" i="110" s="1"/>
  <c r="A40" i="110" s="1"/>
  <c r="A41" i="110" s="1"/>
  <c r="A42" i="110" s="1"/>
  <c r="A43" i="110" s="1"/>
  <c r="A44" i="110" s="1"/>
  <c r="D6" i="110"/>
  <c r="E6" i="110" s="1"/>
  <c r="F6" i="110" s="1"/>
  <c r="G6" i="110" s="1"/>
  <c r="H6" i="110" s="1"/>
  <c r="I6" i="110" s="1"/>
  <c r="J6" i="110" s="1"/>
  <c r="K6" i="110" s="1"/>
  <c r="L6" i="110" s="1"/>
  <c r="M6" i="110" s="1"/>
  <c r="N6" i="110" s="1"/>
  <c r="M14" i="112" l="1"/>
  <c r="H14" i="112"/>
  <c r="K14" i="112"/>
  <c r="N14" i="112"/>
  <c r="N24" i="112" s="1"/>
  <c r="EQ77" i="23" s="1"/>
  <c r="C14" i="112"/>
  <c r="C24" i="112" s="1"/>
  <c r="EF77" i="23" s="1"/>
  <c r="D14" i="112"/>
  <c r="D24" i="112" s="1"/>
  <c r="EG77" i="23" s="1"/>
  <c r="K24" i="112"/>
  <c r="EN77" i="23" s="1"/>
  <c r="L24" i="112"/>
  <c r="EO77" i="23" s="1"/>
  <c r="D14" i="111"/>
  <c r="D24" i="111" s="1"/>
  <c r="EG68" i="23" s="1"/>
  <c r="E14" i="111"/>
  <c r="E24" i="111" s="1"/>
  <c r="EH68" i="23" s="1"/>
  <c r="F14" i="111"/>
  <c r="F24" i="111" s="1"/>
  <c r="EI68" i="23" s="1"/>
  <c r="G14" i="111"/>
  <c r="G24" i="111" s="1"/>
  <c r="EJ68" i="23" s="1"/>
  <c r="N14" i="111"/>
  <c r="N24" i="111" s="1"/>
  <c r="EQ68" i="23" s="1"/>
  <c r="C14" i="111"/>
  <c r="C24" i="111" s="1"/>
  <c r="EF68" i="23" s="1"/>
  <c r="I14" i="111"/>
  <c r="I24" i="111" s="1"/>
  <c r="EL68" i="23" s="1"/>
  <c r="M14" i="111"/>
  <c r="H14" i="111"/>
  <c r="H24" i="111" s="1"/>
  <c r="EK68" i="23" s="1"/>
  <c r="L14" i="111"/>
  <c r="P34" i="110"/>
  <c r="K14" i="111"/>
  <c r="F14" i="112"/>
  <c r="F24" i="112" s="1"/>
  <c r="EI77" i="23" s="1"/>
  <c r="G14" i="112"/>
  <c r="G24" i="112" s="1"/>
  <c r="EJ77" i="23" s="1"/>
  <c r="E14" i="112"/>
  <c r="E24" i="112" s="1"/>
  <c r="EH77" i="23" s="1"/>
  <c r="F26" i="111"/>
  <c r="EI31" i="23" s="1"/>
  <c r="G13" i="110"/>
  <c r="M24" i="112"/>
  <c r="EP77" i="23" s="1"/>
  <c r="H24" i="112"/>
  <c r="EK77" i="23" s="1"/>
  <c r="J24" i="112"/>
  <c r="EM77" i="23" s="1"/>
  <c r="I24" i="112"/>
  <c r="EL77" i="23" s="1"/>
  <c r="D22" i="112"/>
  <c r="C26" i="112"/>
  <c r="EF39" i="23" s="1"/>
  <c r="J24" i="111"/>
  <c r="EM68" i="23" s="1"/>
  <c r="K20" i="111"/>
  <c r="L20" i="111" s="1"/>
  <c r="M20" i="111" s="1"/>
  <c r="N20" i="111" s="1"/>
  <c r="O20" i="111" s="1"/>
  <c r="O24" i="111" s="1"/>
  <c r="I22" i="111"/>
  <c r="H26" i="111"/>
  <c r="EK31" i="23" s="1"/>
  <c r="C26" i="111"/>
  <c r="EF31" i="23" s="1"/>
  <c r="D26" i="111"/>
  <c r="EG31" i="23" s="1"/>
  <c r="E26" i="111"/>
  <c r="EH31" i="23" s="1"/>
  <c r="G26" i="111"/>
  <c r="EJ31" i="23" s="1"/>
  <c r="D17" i="110"/>
  <c r="C20" i="110"/>
  <c r="C22" i="110" s="1"/>
  <c r="C36" i="110" s="1"/>
  <c r="G17" i="110"/>
  <c r="H13" i="110"/>
  <c r="F14" i="110"/>
  <c r="D14" i="110"/>
  <c r="J26" i="110"/>
  <c r="J28" i="110"/>
  <c r="K28" i="110" s="1"/>
  <c r="L28" i="110" s="1"/>
  <c r="M28" i="110" s="1"/>
  <c r="N28" i="110" s="1"/>
  <c r="O28" i="110" s="1"/>
  <c r="P28" i="110" s="1"/>
  <c r="G14" i="110" l="1"/>
  <c r="I13" i="110"/>
  <c r="E22" i="112"/>
  <c r="D26" i="112"/>
  <c r="EG39" i="23" s="1"/>
  <c r="J22" i="111"/>
  <c r="I26" i="111"/>
  <c r="EL31" i="23" s="1"/>
  <c r="M24" i="111"/>
  <c r="EP68" i="23" s="1"/>
  <c r="L24" i="111"/>
  <c r="EO68" i="23" s="1"/>
  <c r="K24" i="111"/>
  <c r="EN68" i="23" s="1"/>
  <c r="J13" i="110"/>
  <c r="H14" i="110"/>
  <c r="H17" i="110"/>
  <c r="G18" i="110"/>
  <c r="G20" i="110" s="1"/>
  <c r="G22" i="110" s="1"/>
  <c r="G36" i="110" s="1"/>
  <c r="J30" i="110"/>
  <c r="J38" i="110" s="1"/>
  <c r="K26" i="110"/>
  <c r="C30" i="110"/>
  <c r="C38" i="110" s="1"/>
  <c r="D28" i="110"/>
  <c r="E17" i="110"/>
  <c r="D18" i="110"/>
  <c r="D20" i="110" s="1"/>
  <c r="D22" i="110" s="1"/>
  <c r="D36" i="110" s="1"/>
  <c r="I14" i="110" l="1"/>
  <c r="K13" i="110"/>
  <c r="E26" i="112"/>
  <c r="EH39" i="23" s="1"/>
  <c r="F22" i="112"/>
  <c r="J26" i="111"/>
  <c r="EM31" i="23" s="1"/>
  <c r="K22" i="111"/>
  <c r="K30" i="110"/>
  <c r="K38" i="110" s="1"/>
  <c r="L26" i="110"/>
  <c r="F17" i="110"/>
  <c r="F18" i="110" s="1"/>
  <c r="F20" i="110" s="1"/>
  <c r="F22" i="110" s="1"/>
  <c r="F36" i="110" s="1"/>
  <c r="E18" i="110"/>
  <c r="E20" i="110" s="1"/>
  <c r="E22" i="110" s="1"/>
  <c r="E36" i="110" s="1"/>
  <c r="D30" i="110"/>
  <c r="D38" i="110" s="1"/>
  <c r="E28" i="110"/>
  <c r="I17" i="110"/>
  <c r="H18" i="110"/>
  <c r="H20" i="110" s="1"/>
  <c r="H22" i="110" s="1"/>
  <c r="H36" i="110" s="1"/>
  <c r="L13" i="110"/>
  <c r="J14" i="110"/>
  <c r="M13" i="110" l="1"/>
  <c r="M14" i="110" s="1"/>
  <c r="K14" i="110"/>
  <c r="F26" i="112"/>
  <c r="EI39" i="23" s="1"/>
  <c r="G22" i="112"/>
  <c r="L22" i="111"/>
  <c r="K26" i="111"/>
  <c r="EN31" i="23" s="1"/>
  <c r="L14" i="110"/>
  <c r="N13" i="110"/>
  <c r="N14" i="110" s="1"/>
  <c r="J17" i="110"/>
  <c r="I18" i="110"/>
  <c r="I20" i="110" s="1"/>
  <c r="I22" i="110" s="1"/>
  <c r="I36" i="110" s="1"/>
  <c r="E30" i="110"/>
  <c r="E38" i="110" s="1"/>
  <c r="F28" i="110"/>
  <c r="M26" i="110"/>
  <c r="L30" i="110"/>
  <c r="L38" i="110" s="1"/>
  <c r="H22" i="112" l="1"/>
  <c r="G26" i="112"/>
  <c r="EJ39" i="23" s="1"/>
  <c r="M22" i="111"/>
  <c r="L26" i="111"/>
  <c r="EO31" i="23" s="1"/>
  <c r="M30" i="110"/>
  <c r="M38" i="110" s="1"/>
  <c r="N26" i="110"/>
  <c r="F30" i="110"/>
  <c r="F38" i="110" s="1"/>
  <c r="G28" i="110"/>
  <c r="K17" i="110"/>
  <c r="J18" i="110"/>
  <c r="J20" i="110" s="1"/>
  <c r="J22" i="110" s="1"/>
  <c r="J36" i="110" s="1"/>
  <c r="N30" i="110" l="1"/>
  <c r="N38" i="110" s="1"/>
  <c r="O26" i="110"/>
  <c r="I22" i="112"/>
  <c r="H26" i="112"/>
  <c r="EK39" i="23" s="1"/>
  <c r="N22" i="111"/>
  <c r="M26" i="111"/>
  <c r="EP31" i="23" s="1"/>
  <c r="K18" i="110"/>
  <c r="K20" i="110" s="1"/>
  <c r="K22" i="110" s="1"/>
  <c r="K36" i="110" s="1"/>
  <c r="L17" i="110"/>
  <c r="G30" i="110"/>
  <c r="G38" i="110" s="1"/>
  <c r="H28" i="110"/>
  <c r="P26" i="110" l="1"/>
  <c r="P30" i="110" s="1"/>
  <c r="P38" i="110" s="1"/>
  <c r="O30" i="110"/>
  <c r="O38" i="110" s="1"/>
  <c r="ER13" i="23" s="1"/>
  <c r="N26" i="111"/>
  <c r="EQ31" i="23" s="1"/>
  <c r="O22" i="111"/>
  <c r="J22" i="112"/>
  <c r="I26" i="112"/>
  <c r="EL39" i="23" s="1"/>
  <c r="H30" i="110"/>
  <c r="H38" i="110" s="1"/>
  <c r="I28" i="110"/>
  <c r="I30" i="110" s="1"/>
  <c r="I38" i="110" s="1"/>
  <c r="L18" i="110"/>
  <c r="L20" i="110" s="1"/>
  <c r="L22" i="110" s="1"/>
  <c r="L36" i="110" s="1"/>
  <c r="M17" i="110"/>
  <c r="P22" i="111" l="1"/>
  <c r="P26" i="111" s="1"/>
  <c r="O26" i="111"/>
  <c r="ER31" i="23" s="1"/>
  <c r="K22" i="112"/>
  <c r="J26" i="112"/>
  <c r="EM39" i="23" s="1"/>
  <c r="N17" i="110"/>
  <c r="N18" i="110" s="1"/>
  <c r="N20" i="110" s="1"/>
  <c r="N22" i="110" s="1"/>
  <c r="N36" i="110" s="1"/>
  <c r="M18" i="110"/>
  <c r="M20" i="110" s="1"/>
  <c r="M22" i="110" s="1"/>
  <c r="M36" i="110" s="1"/>
  <c r="L22" i="112" l="1"/>
  <c r="K26" i="112"/>
  <c r="EN39" i="23" s="1"/>
  <c r="M22" i="112" l="1"/>
  <c r="L26" i="112"/>
  <c r="EO39" i="23" s="1"/>
  <c r="N22" i="112" l="1"/>
  <c r="N26" i="112" s="1"/>
  <c r="EQ39" i="23" s="1"/>
  <c r="M26" i="112"/>
  <c r="EP39" i="23" s="1"/>
  <c r="ES14" i="23" l="1"/>
  <c r="ES23" i="23"/>
  <c r="ET23" i="23"/>
  <c r="EU23" i="23"/>
  <c r="ES32" i="23"/>
  <c r="ES40" i="23"/>
  <c r="ET49" i="23"/>
  <c r="EU49" i="23"/>
  <c r="ES60" i="23"/>
  <c r="ET60" i="23"/>
  <c r="EU60" i="23"/>
  <c r="ET69" i="23"/>
  <c r="EU69" i="23"/>
  <c r="ET78" i="23"/>
  <c r="EU78" i="23"/>
  <c r="ES88" i="23"/>
  <c r="ET88" i="23"/>
  <c r="EU88" i="23"/>
  <c r="ES100" i="23"/>
  <c r="ET100" i="23"/>
  <c r="EU100" i="23"/>
  <c r="ES109" i="23"/>
  <c r="ET109" i="23"/>
  <c r="EU109" i="23"/>
  <c r="ES118" i="23"/>
  <c r="ET118" i="23"/>
  <c r="EU118" i="23"/>
  <c r="ER118" i="23" l="1"/>
  <c r="ER109" i="23"/>
  <c r="ER100" i="23"/>
  <c r="ER88" i="23"/>
  <c r="ER60" i="23"/>
  <c r="ER40" i="23"/>
  <c r="ER32" i="23"/>
  <c r="ER23" i="23"/>
  <c r="ER14" i="23"/>
  <c r="A25" i="102" l="1"/>
  <c r="A26" i="102" s="1"/>
  <c r="A10" i="102"/>
  <c r="A11" i="102" s="1"/>
  <c r="F28" i="102" l="1"/>
  <c r="E28" i="102"/>
  <c r="D28" i="102"/>
  <c r="A27" i="102"/>
  <c r="A28" i="102" s="1"/>
  <c r="F13" i="102"/>
  <c r="E13" i="102"/>
  <c r="D13" i="102"/>
  <c r="A12" i="102"/>
  <c r="A13" i="102" s="1"/>
  <c r="C28" i="102" l="1"/>
  <c r="C13" i="102"/>
  <c r="P45" i="21" l="1"/>
  <c r="P21" i="21"/>
  <c r="EJ49" i="23" l="1"/>
  <c r="EJ40" i="23"/>
  <c r="EK14" i="23"/>
  <c r="EL14" i="23"/>
  <c r="EM14" i="23"/>
  <c r="EN14" i="23"/>
  <c r="EO14" i="23"/>
  <c r="EP14" i="23"/>
  <c r="EQ14" i="23"/>
  <c r="EJ18" i="23"/>
  <c r="EJ23" i="23"/>
  <c r="EK23" i="23"/>
  <c r="EL23" i="23"/>
  <c r="EM23" i="23"/>
  <c r="EN23" i="23"/>
  <c r="EO23" i="23"/>
  <c r="EP23" i="23"/>
  <c r="EQ23" i="23"/>
  <c r="EJ24" i="23"/>
  <c r="EK18" i="23" s="1"/>
  <c r="EK24" i="23" s="1"/>
  <c r="EL18" i="23" s="1"/>
  <c r="EL24" i="23" s="1"/>
  <c r="EM18" i="23" s="1"/>
  <c r="EM24" i="23" s="1"/>
  <c r="EN18" i="23" s="1"/>
  <c r="EN24" i="23" s="1"/>
  <c r="EO18" i="23" s="1"/>
  <c r="EO24" i="23" s="1"/>
  <c r="EP18" i="23" s="1"/>
  <c r="EP24" i="23" s="1"/>
  <c r="EQ18" i="23" s="1"/>
  <c r="EQ24" i="23" s="1"/>
  <c r="ER18" i="23" s="1"/>
  <c r="ER24" i="23" s="1"/>
  <c r="ES18" i="23" s="1"/>
  <c r="ES24" i="23" s="1"/>
  <c r="ET18" i="23" s="1"/>
  <c r="ET24" i="23" s="1"/>
  <c r="EU18" i="23" s="1"/>
  <c r="EU24" i="23" s="1"/>
  <c r="EQ32" i="23"/>
  <c r="EK32" i="23"/>
  <c r="EL32" i="23"/>
  <c r="EM32" i="23"/>
  <c r="EN32" i="23"/>
  <c r="EO32" i="23"/>
  <c r="EP32" i="23"/>
  <c r="EO40" i="23"/>
  <c r="EP40" i="23"/>
  <c r="EQ40" i="23"/>
  <c r="EK40" i="23"/>
  <c r="EL40" i="23"/>
  <c r="EM40" i="23"/>
  <c r="EN40" i="23"/>
  <c r="EK49" i="23"/>
  <c r="EP49" i="23"/>
  <c r="EQ49" i="23"/>
  <c r="EJ53" i="23"/>
  <c r="EJ60" i="23"/>
  <c r="EK60" i="23"/>
  <c r="EL60" i="23"/>
  <c r="EM60" i="23"/>
  <c r="EN60" i="23"/>
  <c r="EO60" i="23"/>
  <c r="EP60" i="23"/>
  <c r="EQ60" i="23"/>
  <c r="EJ61" i="23"/>
  <c r="EK53" i="23" s="1"/>
  <c r="EK61" i="23" s="1"/>
  <c r="EL53" i="23" s="1"/>
  <c r="EL61" i="23" s="1"/>
  <c r="EM53" i="23" s="1"/>
  <c r="EM61" i="23" s="1"/>
  <c r="EN53" i="23" s="1"/>
  <c r="EN61" i="23" s="1"/>
  <c r="EO53" i="23" s="1"/>
  <c r="EO61" i="23" s="1"/>
  <c r="EP53" i="23" s="1"/>
  <c r="EP61" i="23" s="1"/>
  <c r="EQ53" i="23" s="1"/>
  <c r="EQ61" i="23" s="1"/>
  <c r="ER53" i="23" s="1"/>
  <c r="ER61" i="23" s="1"/>
  <c r="ES53" i="23" s="1"/>
  <c r="ES61" i="23" s="1"/>
  <c r="ET53" i="23" s="1"/>
  <c r="ET61" i="23" s="1"/>
  <c r="EU53" i="23" s="1"/>
  <c r="EU61" i="23" s="1"/>
  <c r="EK69" i="23"/>
  <c r="EL69" i="23"/>
  <c r="EM69" i="23"/>
  <c r="EN69" i="23"/>
  <c r="EO69" i="23"/>
  <c r="EP69" i="23"/>
  <c r="EQ69" i="23"/>
  <c r="EJ78" i="23"/>
  <c r="EK78" i="23"/>
  <c r="EL78" i="23"/>
  <c r="EM78" i="23"/>
  <c r="EN78" i="23"/>
  <c r="EO78" i="23"/>
  <c r="EP78" i="23"/>
  <c r="EQ78" i="23"/>
  <c r="EJ88" i="23"/>
  <c r="EK88" i="23"/>
  <c r="EL88" i="23"/>
  <c r="EM88" i="23"/>
  <c r="EN88" i="23"/>
  <c r="EO88" i="23"/>
  <c r="EQ88" i="23"/>
  <c r="EP88" i="23"/>
  <c r="EJ100" i="23"/>
  <c r="EK100" i="23"/>
  <c r="EL100" i="23"/>
  <c r="EM100" i="23"/>
  <c r="EN100" i="23"/>
  <c r="EO100" i="23"/>
  <c r="EP100" i="23"/>
  <c r="EQ100" i="23"/>
  <c r="EJ109" i="23"/>
  <c r="EK109" i="23"/>
  <c r="EL109" i="23"/>
  <c r="EM109" i="23"/>
  <c r="EN109" i="23"/>
  <c r="EO109" i="23"/>
  <c r="EP109" i="23"/>
  <c r="EQ109" i="23"/>
  <c r="EK118" i="23"/>
  <c r="EL118" i="23"/>
  <c r="EM118" i="23"/>
  <c r="EN118" i="23"/>
  <c r="EO118" i="23"/>
  <c r="EP118" i="23"/>
  <c r="EQ118" i="23"/>
  <c r="EJ69" i="23" l="1"/>
  <c r="EJ32" i="23"/>
  <c r="EK123" i="23"/>
  <c r="EJ14" i="23"/>
  <c r="EJ118" i="23"/>
  <c r="EO123" i="23"/>
  <c r="EN123" i="23"/>
  <c r="EP123" i="23"/>
  <c r="EQ123" i="23"/>
  <c r="EM123" i="23"/>
  <c r="EJ123" i="23"/>
  <c r="EL123" i="23"/>
  <c r="EI23" i="23" l="1"/>
  <c r="EI60" i="23"/>
  <c r="EI69" i="23"/>
  <c r="EI78" i="23"/>
  <c r="EI88" i="23"/>
  <c r="EI100" i="23"/>
  <c r="EI109" i="23"/>
  <c r="EI118" i="23"/>
  <c r="DX23" i="23"/>
  <c r="DY23" i="23"/>
  <c r="DZ23" i="23"/>
  <c r="EA23" i="23"/>
  <c r="EB23" i="23"/>
  <c r="EC23" i="23"/>
  <c r="ED23" i="23"/>
  <c r="EE23" i="23"/>
  <c r="EF23" i="23"/>
  <c r="EG23" i="23"/>
  <c r="EH23" i="23"/>
  <c r="DY32" i="23"/>
  <c r="DZ32" i="23"/>
  <c r="EA32" i="23"/>
  <c r="EG32" i="23"/>
  <c r="DX32" i="23"/>
  <c r="EB32" i="23"/>
  <c r="EC32" i="23"/>
  <c r="ED32" i="23"/>
  <c r="EE32" i="23"/>
  <c r="EF32" i="23"/>
  <c r="EC40" i="23"/>
  <c r="ED40" i="23"/>
  <c r="EE40" i="23"/>
  <c r="DX40" i="23"/>
  <c r="DY40" i="23"/>
  <c r="DZ40" i="23"/>
  <c r="EA40" i="23"/>
  <c r="EB40" i="23"/>
  <c r="EF40" i="23"/>
  <c r="EG40" i="23"/>
  <c r="DX49" i="23"/>
  <c r="DY49" i="23"/>
  <c r="DZ49" i="23"/>
  <c r="EA49" i="23"/>
  <c r="EB49" i="23"/>
  <c r="EC49" i="23"/>
  <c r="ED49" i="23"/>
  <c r="EE49" i="23"/>
  <c r="EF49" i="23"/>
  <c r="DX60" i="23"/>
  <c r="DY60" i="23"/>
  <c r="DZ60" i="23"/>
  <c r="EA60" i="23"/>
  <c r="EB60" i="23"/>
  <c r="EC60" i="23"/>
  <c r="ED60" i="23"/>
  <c r="EE60" i="23"/>
  <c r="EF60" i="23"/>
  <c r="EG60" i="23"/>
  <c r="EH60" i="23"/>
  <c r="DX69" i="23"/>
  <c r="DY69" i="23"/>
  <c r="DZ69" i="23"/>
  <c r="EA69" i="23"/>
  <c r="EB69" i="23"/>
  <c r="EC69" i="23"/>
  <c r="ED69" i="23"/>
  <c r="EE69" i="23"/>
  <c r="EF69" i="23"/>
  <c r="EG69" i="23"/>
  <c r="EH69" i="23"/>
  <c r="DX78" i="23"/>
  <c r="DY78" i="23"/>
  <c r="DZ78" i="23"/>
  <c r="EA78" i="23"/>
  <c r="EB78" i="23"/>
  <c r="EC78" i="23"/>
  <c r="ED78" i="23"/>
  <c r="EE78" i="23"/>
  <c r="EF78" i="23"/>
  <c r="EG78" i="23"/>
  <c r="EH78" i="23"/>
  <c r="DX88" i="23"/>
  <c r="DY88" i="23"/>
  <c r="DZ88" i="23"/>
  <c r="EA88" i="23"/>
  <c r="EB88" i="23"/>
  <c r="EC88" i="23"/>
  <c r="ED88" i="23"/>
  <c r="EE88" i="23"/>
  <c r="EF88" i="23"/>
  <c r="EG88" i="23"/>
  <c r="EH88" i="23"/>
  <c r="DX100" i="23"/>
  <c r="DY100" i="23"/>
  <c r="DZ100" i="23"/>
  <c r="EA100" i="23"/>
  <c r="EB100" i="23"/>
  <c r="EC100" i="23"/>
  <c r="ED100" i="23"/>
  <c r="EE100" i="23"/>
  <c r="EF100" i="23"/>
  <c r="EG100" i="23"/>
  <c r="EH100" i="23"/>
  <c r="DX109" i="23"/>
  <c r="DY109" i="23"/>
  <c r="DZ109" i="23"/>
  <c r="EA109" i="23"/>
  <c r="EB109" i="23"/>
  <c r="EC109" i="23"/>
  <c r="ED109" i="23"/>
  <c r="EE109" i="23"/>
  <c r="EF109" i="23"/>
  <c r="EG109" i="23"/>
  <c r="EH109" i="23"/>
  <c r="DX118" i="23"/>
  <c r="DY118" i="23"/>
  <c r="DZ118" i="23"/>
  <c r="EA118" i="23"/>
  <c r="EB118" i="23"/>
  <c r="EC118" i="23"/>
  <c r="ED118" i="23"/>
  <c r="EE118" i="23"/>
  <c r="EF118" i="23"/>
  <c r="EG118" i="23"/>
  <c r="EH118" i="23"/>
  <c r="EE14" i="23"/>
  <c r="EF14" i="23"/>
  <c r="EG14" i="23"/>
  <c r="DX14" i="23"/>
  <c r="EB14" i="23"/>
  <c r="EC14" i="23"/>
  <c r="ED14" i="23"/>
  <c r="DY14" i="23"/>
  <c r="DZ14" i="23"/>
  <c r="EA14" i="23"/>
  <c r="EG123" i="23" l="1"/>
  <c r="EF123" i="23"/>
  <c r="DX123" i="23"/>
  <c r="EA123" i="23"/>
  <c r="DZ123" i="23"/>
  <c r="DY123" i="23"/>
  <c r="EE123" i="23"/>
  <c r="ED123" i="23"/>
  <c r="EC123" i="23"/>
  <c r="EB123" i="23"/>
  <c r="A4" i="64" l="1"/>
  <c r="A2" i="64"/>
  <c r="B25" i="64"/>
  <c r="B37" i="64" s="1"/>
  <c r="B33" i="64"/>
  <c r="B31" i="64"/>
  <c r="A33" i="64" l="1"/>
  <c r="A34" i="64"/>
  <c r="A35" i="64" s="1"/>
  <c r="A36" i="64" s="1"/>
  <c r="A37" i="64" s="1"/>
  <c r="A38" i="64" s="1"/>
  <c r="A39" i="64" s="1"/>
  <c r="A40" i="64" s="1"/>
  <c r="A41" i="64" s="1"/>
  <c r="CW118" i="23" l="1"/>
  <c r="CX118" i="23"/>
  <c r="CY118" i="23"/>
  <c r="CZ118" i="23"/>
  <c r="DA118" i="23"/>
  <c r="DB118" i="23"/>
  <c r="DC118" i="23"/>
  <c r="DD118" i="23"/>
  <c r="DE118" i="23"/>
  <c r="DF118" i="23"/>
  <c r="DG118" i="23"/>
  <c r="DC109" i="23"/>
  <c r="DD109" i="23"/>
  <c r="DE109" i="23"/>
  <c r="DF109" i="23"/>
  <c r="DG109" i="23"/>
  <c r="DC88" i="23"/>
  <c r="DD88" i="23"/>
  <c r="DE88" i="23"/>
  <c r="DF88" i="23"/>
  <c r="DG88" i="23"/>
  <c r="DC78" i="23"/>
  <c r="DD78" i="23"/>
  <c r="DE78" i="23"/>
  <c r="DF78" i="23"/>
  <c r="DG78" i="23"/>
  <c r="DC69" i="23"/>
  <c r="DD69" i="23"/>
  <c r="DE69" i="23"/>
  <c r="DF69" i="23"/>
  <c r="DG69" i="23"/>
  <c r="DC49" i="23"/>
  <c r="DD49" i="23"/>
  <c r="DE49" i="23"/>
  <c r="DF49" i="23"/>
  <c r="DG49" i="23"/>
  <c r="DD40" i="23"/>
  <c r="DE40" i="23"/>
  <c r="DF40" i="23"/>
  <c r="DG40" i="23"/>
  <c r="DE32" i="23"/>
  <c r="DE123" i="23" s="1"/>
  <c r="DF32" i="23"/>
  <c r="DF123" i="23" s="1"/>
  <c r="DG32" i="23"/>
  <c r="DG123" i="23" s="1"/>
  <c r="DE14" i="23"/>
  <c r="DF14" i="23"/>
  <c r="DG14" i="23"/>
  <c r="DU118" i="23" l="1"/>
  <c r="DT118" i="23"/>
  <c r="DI118" i="23"/>
  <c r="DJ118" i="23"/>
  <c r="DK118" i="23"/>
  <c r="DM118" i="23"/>
  <c r="DN118" i="23"/>
  <c r="DO118" i="23"/>
  <c r="DP118" i="23"/>
  <c r="DQ118" i="23"/>
  <c r="DR118" i="23"/>
  <c r="DS118" i="23"/>
  <c r="DH118" i="23"/>
  <c r="DI88" i="23"/>
  <c r="DH88" i="23"/>
  <c r="DI109" i="23"/>
  <c r="DJ109" i="23"/>
  <c r="DH109" i="23"/>
  <c r="DL118" i="23" l="1"/>
  <c r="C22" i="62" l="1"/>
  <c r="C31" i="62" s="1"/>
  <c r="E14" i="101" l="1"/>
  <c r="E16" i="101" s="1"/>
  <c r="E18" i="101" s="1"/>
  <c r="P32" i="110" l="1"/>
  <c r="P20" i="112"/>
  <c r="P20" i="111"/>
  <c r="D32" i="56"/>
  <c r="E32" i="56" s="1"/>
  <c r="C19" i="64"/>
  <c r="D18" i="61"/>
  <c r="E19" i="101"/>
  <c r="E21" i="101" s="1"/>
  <c r="DH100" i="23"/>
  <c r="P24" i="111" l="1"/>
  <c r="ER68" i="23" s="1"/>
  <c r="ER69" i="23" s="1"/>
  <c r="Q20" i="111"/>
  <c r="Q24" i="111" s="1"/>
  <c r="ES68" i="23" s="1"/>
  <c r="ES69" i="23" s="1"/>
  <c r="P24" i="112"/>
  <c r="ER77" i="23" s="1"/>
  <c r="ER78" i="23" s="1"/>
  <c r="Q20" i="112"/>
  <c r="Q24" i="112" s="1"/>
  <c r="ES77" i="23" s="1"/>
  <c r="ES78" i="23" s="1"/>
  <c r="P36" i="110"/>
  <c r="ER48" i="23" s="1"/>
  <c r="ER49" i="23" s="1"/>
  <c r="Q32" i="110"/>
  <c r="Q36" i="110" s="1"/>
  <c r="ES48" i="23" s="1"/>
  <c r="ES49" i="23" s="1"/>
  <c r="ES123" i="23" s="1"/>
  <c r="ER123" i="23"/>
  <c r="F32" i="56"/>
  <c r="J47" i="21"/>
  <c r="I47" i="21"/>
  <c r="P8" i="21"/>
  <c r="H47" i="21"/>
  <c r="B47" i="21"/>
  <c r="N47" i="21"/>
  <c r="F47" i="21"/>
  <c r="O47" i="21"/>
  <c r="G47" i="21"/>
  <c r="M47" i="21"/>
  <c r="E47" i="21"/>
  <c r="L47" i="21"/>
  <c r="D47" i="21"/>
  <c r="K47" i="21"/>
  <c r="C47" i="21"/>
  <c r="CV118" i="23" l="1"/>
  <c r="CV109" i="23"/>
  <c r="CW109" i="23"/>
  <c r="CX109" i="23"/>
  <c r="CY109" i="23"/>
  <c r="CZ109" i="23"/>
  <c r="DA109" i="23"/>
  <c r="DB109" i="23"/>
  <c r="CV100" i="23"/>
  <c r="CW100" i="23"/>
  <c r="CX100" i="23"/>
  <c r="CY100" i="23"/>
  <c r="CZ100" i="23"/>
  <c r="DA100" i="23"/>
  <c r="DB100" i="23"/>
  <c r="DC100" i="23"/>
  <c r="DD100" i="23"/>
  <c r="DE100" i="23"/>
  <c r="DF100" i="23"/>
  <c r="DG100" i="23"/>
  <c r="CV88" i="23"/>
  <c r="CW88" i="23"/>
  <c r="CX88" i="23"/>
  <c r="CY88" i="23"/>
  <c r="CZ88" i="23"/>
  <c r="DA88" i="23"/>
  <c r="DB88" i="23"/>
  <c r="CV78" i="23"/>
  <c r="CW78" i="23"/>
  <c r="CX78" i="23"/>
  <c r="CY78" i="23"/>
  <c r="CZ78" i="23"/>
  <c r="DA78" i="23"/>
  <c r="DB78" i="23"/>
  <c r="CV69" i="23"/>
  <c r="CW69" i="23"/>
  <c r="CX69" i="23"/>
  <c r="CY69" i="23"/>
  <c r="CZ69" i="23"/>
  <c r="DA69" i="23"/>
  <c r="DB69" i="23"/>
  <c r="CV60" i="23"/>
  <c r="CW60" i="23"/>
  <c r="CX60" i="23"/>
  <c r="CY60" i="23"/>
  <c r="CZ60" i="23"/>
  <c r="DA60" i="23"/>
  <c r="DB60" i="23"/>
  <c r="DC60" i="23"/>
  <c r="DD60" i="23"/>
  <c r="DE60" i="23"/>
  <c r="DF60" i="23"/>
  <c r="DG60" i="23"/>
  <c r="DH60" i="23"/>
  <c r="CV49" i="23"/>
  <c r="CW49" i="23"/>
  <c r="CX49" i="23"/>
  <c r="CY49" i="23"/>
  <c r="CZ49" i="23"/>
  <c r="DA49" i="23"/>
  <c r="DB49" i="23"/>
  <c r="CV40" i="23"/>
  <c r="CW40" i="23"/>
  <c r="CX40" i="23"/>
  <c r="CY40" i="23"/>
  <c r="CZ40" i="23"/>
  <c r="DA40" i="23"/>
  <c r="DB40" i="23"/>
  <c r="DC40" i="23"/>
  <c r="CV32" i="23"/>
  <c r="CV123" i="23" s="1"/>
  <c r="CW32" i="23"/>
  <c r="CW123" i="23" s="1"/>
  <c r="CX32" i="23"/>
  <c r="CX123" i="23" s="1"/>
  <c r="CY32" i="23"/>
  <c r="CZ32" i="23"/>
  <c r="DA32" i="23"/>
  <c r="DB32" i="23"/>
  <c r="DB123" i="23" s="1"/>
  <c r="DC32" i="23"/>
  <c r="DC123" i="23" s="1"/>
  <c r="DD32" i="23"/>
  <c r="DD123" i="23" s="1"/>
  <c r="CV23" i="23"/>
  <c r="CW23" i="23"/>
  <c r="CX23" i="23"/>
  <c r="CY23" i="23"/>
  <c r="CZ23" i="23"/>
  <c r="DA23" i="23"/>
  <c r="DB23" i="23"/>
  <c r="DC23" i="23"/>
  <c r="DD23" i="23"/>
  <c r="DE23" i="23"/>
  <c r="DF23" i="23"/>
  <c r="DG23" i="23"/>
  <c r="CV14" i="23"/>
  <c r="CW14" i="23"/>
  <c r="CX14" i="23"/>
  <c r="CY14" i="23"/>
  <c r="CZ14" i="23"/>
  <c r="DA14" i="23"/>
  <c r="DB14" i="23"/>
  <c r="DC14" i="23"/>
  <c r="DD14" i="23"/>
  <c r="DA123" i="23" l="1"/>
  <c r="CZ123" i="23"/>
  <c r="CY123" i="23"/>
  <c r="A2" i="97" l="1"/>
  <c r="A4" i="97"/>
  <c r="A12" i="97"/>
  <c r="A13" i="97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4" i="97" s="1"/>
  <c r="A25" i="97" s="1"/>
  <c r="A26" i="97" s="1"/>
  <c r="A27" i="97" s="1"/>
  <c r="A28" i="97" s="1"/>
  <c r="A29" i="97" s="1"/>
  <c r="A30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A42" i="97" s="1"/>
  <c r="A43" i="97" s="1"/>
  <c r="A44" i="97" s="1"/>
  <c r="A45" i="97" s="1"/>
  <c r="A46" i="97" s="1"/>
  <c r="A47" i="97" s="1"/>
  <c r="A48" i="97" s="1"/>
  <c r="A49" i="97" s="1"/>
  <c r="A50" i="97" s="1"/>
  <c r="A51" i="97" s="1"/>
  <c r="CJ14" i="23" l="1"/>
  <c r="CK14" i="23"/>
  <c r="CL14" i="23"/>
  <c r="CM14" i="23"/>
  <c r="CN14" i="23"/>
  <c r="CO14" i="23"/>
  <c r="CP14" i="23"/>
  <c r="CQ14" i="23"/>
  <c r="CR14" i="23"/>
  <c r="CS14" i="23"/>
  <c r="CT14" i="23"/>
  <c r="CU14" i="23"/>
  <c r="CJ23" i="23"/>
  <c r="CK23" i="23"/>
  <c r="CL23" i="23"/>
  <c r="CM23" i="23"/>
  <c r="CN23" i="23"/>
  <c r="CO23" i="23"/>
  <c r="CP23" i="23"/>
  <c r="CQ23" i="23"/>
  <c r="CR23" i="23"/>
  <c r="CS23" i="23"/>
  <c r="CT23" i="23"/>
  <c r="CU23" i="23"/>
  <c r="CJ32" i="23"/>
  <c r="CK32" i="23"/>
  <c r="CL32" i="23"/>
  <c r="CM32" i="23"/>
  <c r="CN32" i="23"/>
  <c r="CO32" i="23"/>
  <c r="CP32" i="23"/>
  <c r="CQ32" i="23"/>
  <c r="CQ123" i="23" s="1"/>
  <c r="CR32" i="23"/>
  <c r="CS32" i="23"/>
  <c r="CT32" i="23"/>
  <c r="CU32" i="23"/>
  <c r="CJ40" i="23"/>
  <c r="CK40" i="23"/>
  <c r="CL40" i="23"/>
  <c r="CM40" i="23"/>
  <c r="CN40" i="23"/>
  <c r="CO40" i="23"/>
  <c r="CP40" i="23"/>
  <c r="CQ40" i="23"/>
  <c r="CR40" i="23"/>
  <c r="CS40" i="23"/>
  <c r="CT40" i="23"/>
  <c r="CU40" i="23"/>
  <c r="CJ49" i="23"/>
  <c r="CK49" i="23"/>
  <c r="CL49" i="23"/>
  <c r="CM49" i="23"/>
  <c r="CN49" i="23"/>
  <c r="CO49" i="23"/>
  <c r="CP49" i="23"/>
  <c r="CQ49" i="23"/>
  <c r="CR49" i="23"/>
  <c r="CS49" i="23"/>
  <c r="CT49" i="23"/>
  <c r="CU49" i="23"/>
  <c r="CJ60" i="23"/>
  <c r="CK60" i="23"/>
  <c r="CL60" i="23"/>
  <c r="CM60" i="23"/>
  <c r="CN60" i="23"/>
  <c r="CO60" i="23"/>
  <c r="CP60" i="23"/>
  <c r="CQ60" i="23"/>
  <c r="CR60" i="23"/>
  <c r="CS60" i="23"/>
  <c r="CT60" i="23"/>
  <c r="CU60" i="23"/>
  <c r="CJ69" i="23"/>
  <c r="CK69" i="23"/>
  <c r="CL69" i="23"/>
  <c r="CM69" i="23"/>
  <c r="CN69" i="23"/>
  <c r="CO69" i="23"/>
  <c r="CP69" i="23"/>
  <c r="CQ69" i="23"/>
  <c r="CR69" i="23"/>
  <c r="CS69" i="23"/>
  <c r="CT69" i="23"/>
  <c r="CU69" i="23"/>
  <c r="CJ78" i="23"/>
  <c r="CK78" i="23"/>
  <c r="CL78" i="23"/>
  <c r="CM78" i="23"/>
  <c r="CN78" i="23"/>
  <c r="CO78" i="23"/>
  <c r="CP78" i="23"/>
  <c r="CQ78" i="23"/>
  <c r="CR78" i="23"/>
  <c r="CS78" i="23"/>
  <c r="CT78" i="23"/>
  <c r="CU78" i="23"/>
  <c r="CJ88" i="23"/>
  <c r="CK88" i="23"/>
  <c r="CL88" i="23"/>
  <c r="CM88" i="23"/>
  <c r="CN88" i="23"/>
  <c r="CO88" i="23"/>
  <c r="CP88" i="23"/>
  <c r="CQ88" i="23"/>
  <c r="CR88" i="23"/>
  <c r="CS88" i="23"/>
  <c r="CT88" i="23"/>
  <c r="CU88" i="23"/>
  <c r="CJ100" i="23"/>
  <c r="CK100" i="23"/>
  <c r="CL100" i="23"/>
  <c r="CM100" i="23"/>
  <c r="CN100" i="23"/>
  <c r="CO100" i="23"/>
  <c r="CP100" i="23"/>
  <c r="CQ100" i="23"/>
  <c r="CR100" i="23"/>
  <c r="CS100" i="23"/>
  <c r="CT100" i="23"/>
  <c r="CU100" i="23"/>
  <c r="CJ109" i="23"/>
  <c r="CK109" i="23"/>
  <c r="CL109" i="23"/>
  <c r="CM109" i="23"/>
  <c r="CN109" i="23"/>
  <c r="CO109" i="23"/>
  <c r="CP109" i="23"/>
  <c r="CQ109" i="23"/>
  <c r="CR109" i="23"/>
  <c r="CS109" i="23"/>
  <c r="CT109" i="23"/>
  <c r="CU109" i="23"/>
  <c r="CJ118" i="23"/>
  <c r="CK118" i="23"/>
  <c r="CL118" i="23"/>
  <c r="CM118" i="23"/>
  <c r="CN118" i="23"/>
  <c r="CO118" i="23"/>
  <c r="CP118" i="23"/>
  <c r="CQ118" i="23"/>
  <c r="CR118" i="23"/>
  <c r="CS118" i="23"/>
  <c r="CT118" i="23"/>
  <c r="CU118" i="23"/>
  <c r="CO123" i="23" l="1"/>
  <c r="CN123" i="23"/>
  <c r="CU123" i="23"/>
  <c r="CM123" i="23"/>
  <c r="CT123" i="23"/>
  <c r="CL123" i="23"/>
  <c r="CS123" i="23"/>
  <c r="CK123" i="23"/>
  <c r="CP123" i="23"/>
  <c r="CR123" i="23"/>
  <c r="CJ123" i="23"/>
  <c r="A9" i="64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B23" i="64"/>
  <c r="A2" i="62" l="1"/>
  <c r="A4" i="62"/>
  <c r="E7" i="62"/>
  <c r="A9" i="62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2" i="61"/>
  <c r="A4" i="61"/>
  <c r="A10" i="6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" i="59" l="1"/>
  <c r="A4" i="59"/>
  <c r="A12" i="59"/>
  <c r="A13" i="59"/>
  <c r="C15" i="59" s="1"/>
  <c r="A14" i="59"/>
  <c r="A15" i="59"/>
  <c r="A16" i="59" s="1"/>
  <c r="A17" i="59" s="1"/>
  <c r="A18" i="59" s="1"/>
  <c r="A19" i="59" s="1"/>
  <c r="D10" i="62"/>
  <c r="E10" i="62" s="1"/>
  <c r="D19" i="62"/>
  <c r="E19" i="62" s="1"/>
  <c r="D28" i="62"/>
  <c r="E28" i="62" s="1"/>
  <c r="C21" i="59" l="1"/>
  <c r="A20" i="59"/>
  <c r="A21" i="59" s="1"/>
  <c r="A22" i="59" l="1"/>
  <c r="A23" i="59" s="1"/>
  <c r="A24" i="59" s="1"/>
  <c r="A25" i="59" s="1"/>
  <c r="C23" i="59"/>
  <c r="C27" i="59" l="1"/>
  <c r="A26" i="59"/>
  <c r="A27" i="59" s="1"/>
  <c r="A28" i="59" l="1"/>
  <c r="A29" i="59" s="1"/>
  <c r="C29" i="59"/>
  <c r="A2" i="57" l="1"/>
  <c r="A4" i="57"/>
  <c r="A11" i="57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12" i="56"/>
  <c r="A13" i="56" l="1"/>
  <c r="A14" i="56" s="1"/>
  <c r="A15" i="56" s="1"/>
  <c r="A16" i="56" s="1"/>
  <c r="A23" i="57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9" i="57" s="1"/>
  <c r="A40" i="57" s="1"/>
  <c r="A41" i="57" s="1"/>
  <c r="A42" i="57" s="1"/>
  <c r="A43" i="57" s="1"/>
  <c r="A44" i="57" s="1"/>
  <c r="A45" i="57" s="1"/>
  <c r="A46" i="57" s="1"/>
  <c r="A47" i="57" s="1"/>
  <c r="A48" i="57" s="1"/>
  <c r="A49" i="57" s="1"/>
  <c r="A50" i="57" s="1"/>
  <c r="A51" i="57" s="1"/>
  <c r="A52" i="57" s="1"/>
  <c r="A53" i="57" s="1"/>
  <c r="A54" i="57" s="1"/>
  <c r="A55" i="57" s="1"/>
  <c r="A56" i="57" s="1"/>
  <c r="A17" i="56" l="1"/>
  <c r="A18" i="56" s="1"/>
  <c r="A19" i="56" s="1"/>
  <c r="A20" i="56" s="1"/>
  <c r="A21" i="56" s="1"/>
  <c r="A22" i="56" s="1"/>
  <c r="A23" i="56" s="1"/>
  <c r="A24" i="56" s="1"/>
  <c r="A25" i="56" s="1"/>
  <c r="A26" i="56" s="1"/>
  <c r="C18" i="56"/>
  <c r="C28" i="56"/>
  <c r="C22" i="56"/>
  <c r="A27" i="56" l="1"/>
  <c r="A28" i="56" s="1"/>
  <c r="A29" i="56" l="1"/>
  <c r="C30" i="56"/>
  <c r="A30" i="56" l="1"/>
  <c r="A31" i="56" s="1"/>
  <c r="A32" i="56" s="1"/>
  <c r="A33" i="56" l="1"/>
  <c r="A34" i="56" s="1"/>
  <c r="A35" i="56" s="1"/>
  <c r="A36" i="56" s="1"/>
  <c r="A37" i="56" s="1"/>
  <c r="A38" i="56" s="1"/>
  <c r="C36" i="56"/>
  <c r="C34" i="56"/>
  <c r="A39" i="56" l="1"/>
  <c r="A40" i="56" s="1"/>
  <c r="C40" i="56"/>
  <c r="BX118" i="23" l="1"/>
  <c r="BY118" i="23"/>
  <c r="BZ118" i="23"/>
  <c r="CA118" i="23"/>
  <c r="CB118" i="23"/>
  <c r="CC118" i="23"/>
  <c r="CD118" i="23"/>
  <c r="CE118" i="23"/>
  <c r="CF118" i="23"/>
  <c r="CG118" i="23"/>
  <c r="CH118" i="23"/>
  <c r="CI118" i="23"/>
  <c r="BX109" i="23"/>
  <c r="BY109" i="23"/>
  <c r="BZ109" i="23"/>
  <c r="CA109" i="23"/>
  <c r="CB109" i="23"/>
  <c r="CC109" i="23"/>
  <c r="CD109" i="23"/>
  <c r="CE109" i="23"/>
  <c r="CF109" i="23"/>
  <c r="CG109" i="23"/>
  <c r="CH109" i="23"/>
  <c r="CI109" i="23"/>
  <c r="BX100" i="23"/>
  <c r="BY100" i="23"/>
  <c r="BZ100" i="23"/>
  <c r="CA100" i="23"/>
  <c r="CB100" i="23"/>
  <c r="CC100" i="23"/>
  <c r="CD100" i="23"/>
  <c r="CE100" i="23"/>
  <c r="CF100" i="23"/>
  <c r="CG100" i="23"/>
  <c r="CH100" i="23"/>
  <c r="CI100" i="23"/>
  <c r="BX88" i="23"/>
  <c r="BY88" i="23"/>
  <c r="BZ88" i="23"/>
  <c r="CA88" i="23"/>
  <c r="CB88" i="23"/>
  <c r="CC88" i="23"/>
  <c r="CD88" i="23"/>
  <c r="CE88" i="23"/>
  <c r="CF88" i="23"/>
  <c r="CG88" i="23"/>
  <c r="CH88" i="23"/>
  <c r="CI88" i="23"/>
  <c r="BX78" i="23"/>
  <c r="BY78" i="23"/>
  <c r="BZ78" i="23"/>
  <c r="CA78" i="23"/>
  <c r="CB78" i="23"/>
  <c r="CC78" i="23"/>
  <c r="CD78" i="23"/>
  <c r="CE78" i="23"/>
  <c r="CF78" i="23"/>
  <c r="CG78" i="23"/>
  <c r="CH78" i="23"/>
  <c r="CI78" i="23"/>
  <c r="BX69" i="23"/>
  <c r="BY69" i="23"/>
  <c r="BZ69" i="23"/>
  <c r="CA69" i="23"/>
  <c r="CB69" i="23"/>
  <c r="CC69" i="23"/>
  <c r="CD69" i="23"/>
  <c r="CE69" i="23"/>
  <c r="CF69" i="23"/>
  <c r="CG69" i="23"/>
  <c r="CH69" i="23"/>
  <c r="CI69" i="23"/>
  <c r="BX60" i="23"/>
  <c r="BY60" i="23"/>
  <c r="BZ60" i="23"/>
  <c r="CA60" i="23"/>
  <c r="CB60" i="23"/>
  <c r="CC60" i="23"/>
  <c r="CD60" i="23"/>
  <c r="CE60" i="23"/>
  <c r="CF60" i="23"/>
  <c r="CG60" i="23"/>
  <c r="CH60" i="23"/>
  <c r="CI60" i="23"/>
  <c r="BX49" i="23"/>
  <c r="BY49" i="23"/>
  <c r="BZ49" i="23"/>
  <c r="CA49" i="23"/>
  <c r="CB49" i="23"/>
  <c r="CC49" i="23"/>
  <c r="CD49" i="23"/>
  <c r="CE49" i="23"/>
  <c r="CF49" i="23"/>
  <c r="CG49" i="23"/>
  <c r="CH49" i="23"/>
  <c r="CI49" i="23"/>
  <c r="BX40" i="23"/>
  <c r="BY40" i="23"/>
  <c r="BZ40" i="23"/>
  <c r="CA40" i="23"/>
  <c r="CB40" i="23"/>
  <c r="CC40" i="23"/>
  <c r="CD40" i="23"/>
  <c r="CE40" i="23"/>
  <c r="CF40" i="23"/>
  <c r="CG40" i="23"/>
  <c r="CH40" i="23"/>
  <c r="CI40" i="23"/>
  <c r="BX32" i="23"/>
  <c r="BX123" i="23" s="1"/>
  <c r="BY32" i="23"/>
  <c r="BY123" i="23" s="1"/>
  <c r="BZ32" i="23"/>
  <c r="BZ123" i="23" s="1"/>
  <c r="CA32" i="23"/>
  <c r="CA123" i="23" s="1"/>
  <c r="CB32" i="23"/>
  <c r="CC32" i="23"/>
  <c r="CD32" i="23"/>
  <c r="CE32" i="23"/>
  <c r="CF32" i="23"/>
  <c r="CF123" i="23" s="1"/>
  <c r="CG32" i="23"/>
  <c r="CG123" i="23" s="1"/>
  <c r="CH32" i="23"/>
  <c r="CH123" i="23" s="1"/>
  <c r="CI32" i="23"/>
  <c r="CI123" i="23" s="1"/>
  <c r="BX23" i="23"/>
  <c r="BY23" i="23"/>
  <c r="BZ23" i="23"/>
  <c r="CA23" i="23"/>
  <c r="CB23" i="23"/>
  <c r="CC23" i="23"/>
  <c r="CD23" i="23"/>
  <c r="CE23" i="23"/>
  <c r="CF23" i="23"/>
  <c r="CG23" i="23"/>
  <c r="CH23" i="23"/>
  <c r="CI23" i="23"/>
  <c r="DH23" i="23"/>
  <c r="BX14" i="23"/>
  <c r="BY14" i="23"/>
  <c r="BZ14" i="23"/>
  <c r="CA14" i="23"/>
  <c r="CB14" i="23"/>
  <c r="CC14" i="23"/>
  <c r="CD14" i="23"/>
  <c r="CE14" i="23"/>
  <c r="CF14" i="23"/>
  <c r="CG14" i="23"/>
  <c r="CH14" i="23"/>
  <c r="CI14" i="23"/>
  <c r="CD123" i="23" l="1"/>
  <c r="CC123" i="23"/>
  <c r="CE123" i="23"/>
  <c r="CB123" i="23"/>
  <c r="BL118" i="23"/>
  <c r="BM118" i="23"/>
  <c r="BN118" i="23"/>
  <c r="BO118" i="23"/>
  <c r="BP118" i="23"/>
  <c r="BQ118" i="23"/>
  <c r="BR118" i="23"/>
  <c r="BS118" i="23"/>
  <c r="BT118" i="23"/>
  <c r="BU118" i="23"/>
  <c r="BV118" i="23"/>
  <c r="BW118" i="23"/>
  <c r="BL109" i="23"/>
  <c r="BM109" i="23"/>
  <c r="BN109" i="23"/>
  <c r="BO109" i="23"/>
  <c r="BP109" i="23"/>
  <c r="BQ109" i="23"/>
  <c r="BR109" i="23"/>
  <c r="BS109" i="23"/>
  <c r="BT109" i="23"/>
  <c r="BU109" i="23"/>
  <c r="BV109" i="23"/>
  <c r="BW109" i="23"/>
  <c r="BL100" i="23"/>
  <c r="BM100" i="23"/>
  <c r="BN100" i="23"/>
  <c r="BO100" i="23"/>
  <c r="BP100" i="23"/>
  <c r="BQ100" i="23"/>
  <c r="BR100" i="23"/>
  <c r="BS100" i="23"/>
  <c r="BT100" i="23"/>
  <c r="BU100" i="23"/>
  <c r="BV100" i="23"/>
  <c r="BW100" i="23"/>
  <c r="BL88" i="23"/>
  <c r="BM88" i="23"/>
  <c r="BN88" i="23"/>
  <c r="BO88" i="23"/>
  <c r="BP88" i="23"/>
  <c r="BQ88" i="23"/>
  <c r="BR88" i="23"/>
  <c r="BS88" i="23"/>
  <c r="BT88" i="23"/>
  <c r="BU88" i="23"/>
  <c r="BV88" i="23"/>
  <c r="BW88" i="23"/>
  <c r="BL78" i="23"/>
  <c r="BM78" i="23"/>
  <c r="BN78" i="23"/>
  <c r="BO78" i="23"/>
  <c r="BP78" i="23"/>
  <c r="BQ78" i="23"/>
  <c r="BR78" i="23"/>
  <c r="BS78" i="23"/>
  <c r="BT78" i="23"/>
  <c r="BU78" i="23"/>
  <c r="BV78" i="23"/>
  <c r="BW78" i="23"/>
  <c r="BL69" i="23"/>
  <c r="BM69" i="23"/>
  <c r="BN69" i="23"/>
  <c r="BO69" i="23"/>
  <c r="BP69" i="23"/>
  <c r="BQ69" i="23"/>
  <c r="BR69" i="23"/>
  <c r="BS69" i="23"/>
  <c r="BT69" i="23"/>
  <c r="BU69" i="23"/>
  <c r="BV69" i="23"/>
  <c r="BW69" i="23"/>
  <c r="BL60" i="23"/>
  <c r="BM60" i="23"/>
  <c r="BN60" i="23"/>
  <c r="BO60" i="23"/>
  <c r="BP60" i="23"/>
  <c r="BQ60" i="23"/>
  <c r="BR60" i="23"/>
  <c r="BS60" i="23"/>
  <c r="BT60" i="23"/>
  <c r="BU60" i="23"/>
  <c r="BV60" i="23"/>
  <c r="BW60" i="23"/>
  <c r="BL49" i="23"/>
  <c r="BM49" i="23"/>
  <c r="BN49" i="23"/>
  <c r="BO49" i="23"/>
  <c r="BP49" i="23"/>
  <c r="BQ49" i="23"/>
  <c r="BR49" i="23"/>
  <c r="BS49" i="23"/>
  <c r="BT49" i="23"/>
  <c r="BU49" i="23"/>
  <c r="BV49" i="23"/>
  <c r="BW49" i="23"/>
  <c r="BL40" i="23"/>
  <c r="BM40" i="23"/>
  <c r="BN40" i="23"/>
  <c r="BO40" i="23"/>
  <c r="BP40" i="23"/>
  <c r="BQ40" i="23"/>
  <c r="BR40" i="23"/>
  <c r="BS40" i="23"/>
  <c r="BT40" i="23"/>
  <c r="BU40" i="23"/>
  <c r="BV40" i="23"/>
  <c r="BW40" i="23"/>
  <c r="BL32" i="23"/>
  <c r="BM32" i="23"/>
  <c r="BN32" i="23"/>
  <c r="BO32" i="23"/>
  <c r="BP32" i="23"/>
  <c r="BP123" i="23" s="1"/>
  <c r="BQ32" i="23"/>
  <c r="BQ123" i="23" s="1"/>
  <c r="BR32" i="23"/>
  <c r="BR123" i="23" s="1"/>
  <c r="BS32" i="23"/>
  <c r="BS123" i="23" s="1"/>
  <c r="BT32" i="23"/>
  <c r="BU32" i="23"/>
  <c r="BV32" i="23"/>
  <c r="BW32" i="23"/>
  <c r="BL23" i="23"/>
  <c r="BM23" i="23"/>
  <c r="BN23" i="23"/>
  <c r="BO23" i="23"/>
  <c r="BP23" i="23"/>
  <c r="BQ23" i="23"/>
  <c r="BR23" i="23"/>
  <c r="BS23" i="23"/>
  <c r="BT23" i="23"/>
  <c r="BU23" i="23"/>
  <c r="BV23" i="23"/>
  <c r="BW23" i="23"/>
  <c r="BL14" i="23"/>
  <c r="BM14" i="23"/>
  <c r="BN14" i="23"/>
  <c r="BO14" i="23"/>
  <c r="BP14" i="23"/>
  <c r="BQ14" i="23"/>
  <c r="BR14" i="23"/>
  <c r="BS14" i="23"/>
  <c r="BT14" i="23"/>
  <c r="BU14" i="23"/>
  <c r="BV14" i="23"/>
  <c r="BW14" i="23"/>
  <c r="BV123" i="23" l="1"/>
  <c r="BN123" i="23"/>
  <c r="BO123" i="23"/>
  <c r="BU123" i="23"/>
  <c r="BM123" i="23"/>
  <c r="BW123" i="23"/>
  <c r="BT123" i="23"/>
  <c r="BL123" i="23"/>
  <c r="E49" i="21"/>
  <c r="I49" i="21"/>
  <c r="M49" i="21"/>
  <c r="B49" i="21"/>
  <c r="C50" i="21"/>
  <c r="F49" i="21"/>
  <c r="G50" i="21"/>
  <c r="J49" i="21"/>
  <c r="K50" i="21"/>
  <c r="N49" i="21"/>
  <c r="O50" i="21"/>
  <c r="C49" i="21"/>
  <c r="D50" i="21"/>
  <c r="G49" i="21"/>
  <c r="H50" i="21"/>
  <c r="K49" i="21"/>
  <c r="L50" i="21"/>
  <c r="O49" i="21"/>
  <c r="D49" i="21"/>
  <c r="E50" i="21"/>
  <c r="H49" i="21"/>
  <c r="I50" i="21"/>
  <c r="L49" i="21"/>
  <c r="M50" i="21"/>
  <c r="D51" i="21" l="1"/>
  <c r="F51" i="21"/>
  <c r="B51" i="21"/>
  <c r="M51" i="21"/>
  <c r="E51" i="21"/>
  <c r="H51" i="21"/>
  <c r="N50" i="21"/>
  <c r="F50" i="21"/>
  <c r="I51" i="21"/>
  <c r="J51" i="21"/>
  <c r="J50" i="21"/>
  <c r="L51" i="21"/>
  <c r="O51" i="21"/>
  <c r="K51" i="21"/>
  <c r="G51" i="21"/>
  <c r="C51" i="21"/>
  <c r="N51" i="21"/>
  <c r="B50" i="21"/>
  <c r="A4" i="21" l="1"/>
  <c r="E15" i="59" l="1"/>
  <c r="D15" i="59"/>
  <c r="F15" i="59" l="1"/>
  <c r="E19" i="64" l="1"/>
  <c r="DH40" i="23" l="1"/>
  <c r="DH78" i="23"/>
  <c r="DH32" i="23"/>
  <c r="DH69" i="23"/>
  <c r="D19" i="64"/>
  <c r="DH49" i="23"/>
  <c r="DH14" i="23"/>
  <c r="D31" i="62"/>
  <c r="E13" i="62"/>
  <c r="E22" i="62"/>
  <c r="E31" i="62"/>
  <c r="D22" i="62"/>
  <c r="E18" i="61"/>
  <c r="F18" i="61"/>
  <c r="D122" i="23"/>
  <c r="DI69" i="23" l="1"/>
  <c r="DI40" i="23"/>
  <c r="DI78" i="23"/>
  <c r="DH123" i="23"/>
  <c r="DI49" i="23"/>
  <c r="BD19" i="23"/>
  <c r="DJ40" i="23" l="1"/>
  <c r="DJ78" i="23"/>
  <c r="BJ118" i="23"/>
  <c r="BI118" i="23"/>
  <c r="BH118" i="23"/>
  <c r="BG118" i="23"/>
  <c r="BF118" i="23"/>
  <c r="BE118" i="23"/>
  <c r="BD118" i="23"/>
  <c r="BC118" i="23"/>
  <c r="BB118" i="23"/>
  <c r="BA118" i="23"/>
  <c r="AZ118" i="23"/>
  <c r="AY118" i="23"/>
  <c r="AX118" i="23"/>
  <c r="AW118" i="23"/>
  <c r="AV118" i="23"/>
  <c r="AU118" i="23"/>
  <c r="AT118" i="23"/>
  <c r="AS118" i="23"/>
  <c r="AR118" i="23"/>
  <c r="AQ118" i="23"/>
  <c r="AP118" i="23"/>
  <c r="AO118" i="23"/>
  <c r="AN118" i="23"/>
  <c r="AM118" i="23"/>
  <c r="AL118" i="23"/>
  <c r="AK118" i="23"/>
  <c r="AJ118" i="23"/>
  <c r="AI118" i="23"/>
  <c r="AH118" i="23"/>
  <c r="AG118" i="23"/>
  <c r="AF118" i="23"/>
  <c r="AE118" i="23"/>
  <c r="AD118" i="23"/>
  <c r="AC118" i="23"/>
  <c r="AB118" i="23"/>
  <c r="AA118" i="23"/>
  <c r="Z118" i="23"/>
  <c r="Y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F118" i="23"/>
  <c r="E118" i="23"/>
  <c r="D118" i="23"/>
  <c r="D119" i="23" s="1"/>
  <c r="E113" i="23" s="1"/>
  <c r="BK118" i="23"/>
  <c r="DK109" i="23"/>
  <c r="DL109" i="23"/>
  <c r="DM109" i="23"/>
  <c r="DN109" i="23"/>
  <c r="DO109" i="23"/>
  <c r="DP109" i="23"/>
  <c r="DQ109" i="23"/>
  <c r="DR109" i="23"/>
  <c r="BJ109" i="23"/>
  <c r="BI109" i="23"/>
  <c r="BH109" i="23"/>
  <c r="BG109" i="23"/>
  <c r="BF109" i="23"/>
  <c r="BE109" i="23"/>
  <c r="BD109" i="23"/>
  <c r="BC109" i="23"/>
  <c r="BB109" i="23"/>
  <c r="BA109" i="23"/>
  <c r="AZ109" i="23"/>
  <c r="AY109" i="23"/>
  <c r="AX109" i="23"/>
  <c r="AW109" i="23"/>
  <c r="AV109" i="23"/>
  <c r="AU109" i="23"/>
  <c r="AT109" i="23"/>
  <c r="AS109" i="23"/>
  <c r="AR109" i="23"/>
  <c r="AQ109" i="23"/>
  <c r="AP109" i="23"/>
  <c r="AO109" i="23"/>
  <c r="AN109" i="23"/>
  <c r="AM109" i="23"/>
  <c r="AL109" i="23"/>
  <c r="AK109" i="23"/>
  <c r="AJ109" i="23"/>
  <c r="AI109" i="23"/>
  <c r="AH109" i="23"/>
  <c r="AG109" i="23"/>
  <c r="AF109" i="23"/>
  <c r="AE109" i="23"/>
  <c r="AD109" i="23"/>
  <c r="AC109" i="23"/>
  <c r="AB109" i="23"/>
  <c r="AA109" i="23"/>
  <c r="Z109" i="23"/>
  <c r="Y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D109" i="23"/>
  <c r="D110" i="23" s="1"/>
  <c r="E104" i="23" s="1"/>
  <c r="BK109" i="23"/>
  <c r="DL100" i="23"/>
  <c r="DM100" i="23"/>
  <c r="DN100" i="23"/>
  <c r="DO100" i="23"/>
  <c r="DP100" i="23"/>
  <c r="DQ100" i="23"/>
  <c r="DR100" i="23"/>
  <c r="DS100" i="23"/>
  <c r="DT100" i="23"/>
  <c r="DU100" i="23"/>
  <c r="DV100" i="23"/>
  <c r="DW100" i="23"/>
  <c r="DK100" i="23"/>
  <c r="DJ100" i="23"/>
  <c r="DI100" i="23"/>
  <c r="AY100" i="23"/>
  <c r="AX100" i="23"/>
  <c r="AW100" i="23"/>
  <c r="AV100" i="23"/>
  <c r="AU100" i="23"/>
  <c r="AT100" i="23"/>
  <c r="AS100" i="23"/>
  <c r="AR100" i="23"/>
  <c r="AQ100" i="23"/>
  <c r="AP100" i="23"/>
  <c r="AO100" i="23"/>
  <c r="AN100" i="23"/>
  <c r="AM100" i="23"/>
  <c r="AL100" i="23"/>
  <c r="AK100" i="23"/>
  <c r="AJ100" i="23"/>
  <c r="AI100" i="23"/>
  <c r="AH100" i="23"/>
  <c r="AG100" i="23"/>
  <c r="AF100" i="23"/>
  <c r="AE100" i="23"/>
  <c r="AD100" i="23"/>
  <c r="AC100" i="23"/>
  <c r="AB100" i="23"/>
  <c r="AA100" i="23"/>
  <c r="Z100" i="23"/>
  <c r="Y100" i="23"/>
  <c r="X100" i="23"/>
  <c r="W100" i="23"/>
  <c r="V100" i="23"/>
  <c r="U100" i="23"/>
  <c r="T100" i="23"/>
  <c r="S100" i="23"/>
  <c r="R100" i="23"/>
  <c r="Q100" i="23"/>
  <c r="P100" i="23"/>
  <c r="O100" i="23"/>
  <c r="N100" i="23"/>
  <c r="M100" i="23"/>
  <c r="L100" i="23"/>
  <c r="K100" i="23"/>
  <c r="J100" i="23"/>
  <c r="I100" i="23"/>
  <c r="H100" i="23"/>
  <c r="G100" i="23"/>
  <c r="F100" i="23"/>
  <c r="E100" i="23"/>
  <c r="D100" i="23"/>
  <c r="D101" i="23" s="1"/>
  <c r="E92" i="23" s="1"/>
  <c r="BK100" i="23"/>
  <c r="BJ100" i="23"/>
  <c r="BI100" i="23"/>
  <c r="BH100" i="23"/>
  <c r="BG100" i="23"/>
  <c r="BF100" i="23"/>
  <c r="BE100" i="23"/>
  <c r="BD100" i="23"/>
  <c r="BC100" i="23"/>
  <c r="BB100" i="23"/>
  <c r="BA100" i="23"/>
  <c r="AZ100" i="23"/>
  <c r="DJ88" i="23"/>
  <c r="DK88" i="23"/>
  <c r="DL88" i="23"/>
  <c r="DM88" i="23"/>
  <c r="DN88" i="23"/>
  <c r="DO88" i="23"/>
  <c r="DP88" i="23"/>
  <c r="DQ88" i="23"/>
  <c r="DR88" i="23"/>
  <c r="DV88" i="23"/>
  <c r="AY88" i="23"/>
  <c r="AX88" i="23"/>
  <c r="AW88" i="23"/>
  <c r="AV88" i="23"/>
  <c r="AU88" i="23"/>
  <c r="AT88" i="23"/>
  <c r="AS88" i="23"/>
  <c r="AR88" i="23"/>
  <c r="AQ88" i="23"/>
  <c r="AP88" i="23"/>
  <c r="AO88" i="23"/>
  <c r="AN88" i="23"/>
  <c r="AM88" i="23"/>
  <c r="AL88" i="23"/>
  <c r="AK88" i="23"/>
  <c r="AJ88" i="23"/>
  <c r="AI88" i="23"/>
  <c r="AH88" i="23"/>
  <c r="AG88" i="23"/>
  <c r="AF88" i="23"/>
  <c r="AE88" i="23"/>
  <c r="AD88" i="23"/>
  <c r="AC88" i="23"/>
  <c r="AB88" i="23"/>
  <c r="AA88" i="23"/>
  <c r="Z88" i="23"/>
  <c r="Y88" i="23"/>
  <c r="X88" i="23"/>
  <c r="W88" i="23"/>
  <c r="V88" i="23"/>
  <c r="U88" i="23"/>
  <c r="T88" i="23"/>
  <c r="S88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8" i="23"/>
  <c r="E88" i="23"/>
  <c r="D88" i="23"/>
  <c r="D89" i="23" s="1"/>
  <c r="E82" i="23" s="1"/>
  <c r="BK88" i="23"/>
  <c r="BJ88" i="23"/>
  <c r="BI88" i="23"/>
  <c r="BH88" i="23"/>
  <c r="BG88" i="23"/>
  <c r="BF88" i="23"/>
  <c r="BE88" i="23"/>
  <c r="BC88" i="23"/>
  <c r="BB88" i="23"/>
  <c r="BA88" i="23"/>
  <c r="AZ88" i="23"/>
  <c r="BD88" i="23"/>
  <c r="DU88" i="23"/>
  <c r="DW88" i="23"/>
  <c r="J49" i="23"/>
  <c r="BJ69" i="23"/>
  <c r="BI69" i="23"/>
  <c r="BH69" i="23"/>
  <c r="BG69" i="23"/>
  <c r="BF69" i="23"/>
  <c r="BE69" i="23"/>
  <c r="BD69" i="23"/>
  <c r="BC69" i="23"/>
  <c r="BB69" i="23"/>
  <c r="BA69" i="23"/>
  <c r="AZ69" i="23"/>
  <c r="AY69" i="23"/>
  <c r="AX69" i="23"/>
  <c r="AW69" i="23"/>
  <c r="AV69" i="23"/>
  <c r="AU69" i="23"/>
  <c r="AT69" i="23"/>
  <c r="AS69" i="23"/>
  <c r="AR69" i="23"/>
  <c r="AQ69" i="23"/>
  <c r="AP69" i="23"/>
  <c r="AO69" i="23"/>
  <c r="AN69" i="23"/>
  <c r="AM69" i="23"/>
  <c r="AL69" i="23"/>
  <c r="AK69" i="23"/>
  <c r="AJ69" i="23"/>
  <c r="AI69" i="23"/>
  <c r="AH69" i="23"/>
  <c r="AG69" i="23"/>
  <c r="AF69" i="23"/>
  <c r="AE69" i="23"/>
  <c r="AD69" i="23"/>
  <c r="AC69" i="23"/>
  <c r="AB69" i="23"/>
  <c r="AA69" i="23"/>
  <c r="Z69" i="23"/>
  <c r="Y69" i="23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D69" i="23"/>
  <c r="D70" i="23" s="1"/>
  <c r="E64" i="23" s="1"/>
  <c r="BK69" i="23"/>
  <c r="DJ60" i="23"/>
  <c r="DK60" i="23"/>
  <c r="DL60" i="23"/>
  <c r="DM60" i="23"/>
  <c r="DN60" i="23"/>
  <c r="DO60" i="23"/>
  <c r="DP60" i="23"/>
  <c r="DQ60" i="23"/>
  <c r="DR60" i="23"/>
  <c r="DS60" i="23"/>
  <c r="DT60" i="23"/>
  <c r="DU60" i="23"/>
  <c r="DV60" i="23"/>
  <c r="DW60" i="23"/>
  <c r="DI60" i="23"/>
  <c r="AY60" i="23"/>
  <c r="AX60" i="23"/>
  <c r="AW60" i="23"/>
  <c r="AV60" i="23"/>
  <c r="AU60" i="23"/>
  <c r="AT60" i="23"/>
  <c r="AS60" i="23"/>
  <c r="AR60" i="23"/>
  <c r="AQ60" i="23"/>
  <c r="AP60" i="23"/>
  <c r="AO60" i="23"/>
  <c r="AN60" i="23"/>
  <c r="AM60" i="23"/>
  <c r="AL60" i="23"/>
  <c r="AK60" i="23"/>
  <c r="AJ60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D61" i="23" s="1"/>
  <c r="E53" i="23" s="1"/>
  <c r="BK60" i="23"/>
  <c r="BJ60" i="23"/>
  <c r="BI60" i="23"/>
  <c r="BH60" i="23"/>
  <c r="BG60" i="23"/>
  <c r="BF60" i="23"/>
  <c r="BE60" i="23"/>
  <c r="BD60" i="23"/>
  <c r="BC60" i="23"/>
  <c r="BB60" i="23"/>
  <c r="BA60" i="23"/>
  <c r="AZ60" i="23"/>
  <c r="DJ23" i="23"/>
  <c r="DK23" i="23"/>
  <c r="DL23" i="23"/>
  <c r="DM23" i="23"/>
  <c r="DN23" i="23"/>
  <c r="DO23" i="23"/>
  <c r="DP23" i="23"/>
  <c r="DQ23" i="23"/>
  <c r="DR23" i="23"/>
  <c r="DS23" i="23"/>
  <c r="DT23" i="23"/>
  <c r="DU23" i="23"/>
  <c r="DV23" i="23"/>
  <c r="DW23" i="23"/>
  <c r="DK78" i="23" l="1"/>
  <c r="E70" i="23"/>
  <c r="F64" i="23" s="1"/>
  <c r="F70" i="23" s="1"/>
  <c r="G64" i="23" s="1"/>
  <c r="G70" i="23" s="1"/>
  <c r="H64" i="23" s="1"/>
  <c r="H70" i="23" s="1"/>
  <c r="I64" i="23" s="1"/>
  <c r="I70" i="23" s="1"/>
  <c r="J64" i="23" s="1"/>
  <c r="J70" i="23" s="1"/>
  <c r="K64" i="23" s="1"/>
  <c r="K70" i="23" s="1"/>
  <c r="L64" i="23" s="1"/>
  <c r="L70" i="23" s="1"/>
  <c r="M64" i="23" s="1"/>
  <c r="M70" i="23" s="1"/>
  <c r="N64" i="23" s="1"/>
  <c r="N70" i="23" s="1"/>
  <c r="O64" i="23" s="1"/>
  <c r="O70" i="23" s="1"/>
  <c r="P64" i="23" s="1"/>
  <c r="P70" i="23" s="1"/>
  <c r="Q64" i="23" s="1"/>
  <c r="Q70" i="23" s="1"/>
  <c r="R64" i="23" s="1"/>
  <c r="R70" i="23" s="1"/>
  <c r="S64" i="23" s="1"/>
  <c r="S70" i="23" s="1"/>
  <c r="T64" i="23" s="1"/>
  <c r="T70" i="23" s="1"/>
  <c r="U64" i="23" s="1"/>
  <c r="U70" i="23" s="1"/>
  <c r="V64" i="23" s="1"/>
  <c r="V70" i="23" s="1"/>
  <c r="W64" i="23" s="1"/>
  <c r="W70" i="23" s="1"/>
  <c r="X64" i="23" s="1"/>
  <c r="X70" i="23" s="1"/>
  <c r="Y64" i="23" s="1"/>
  <c r="Y70" i="23" s="1"/>
  <c r="Z64" i="23" s="1"/>
  <c r="Z70" i="23" s="1"/>
  <c r="AA64" i="23" s="1"/>
  <c r="AA70" i="23" s="1"/>
  <c r="AB64" i="23" s="1"/>
  <c r="AB70" i="23" s="1"/>
  <c r="AC64" i="23" s="1"/>
  <c r="AC70" i="23" s="1"/>
  <c r="AD64" i="23" s="1"/>
  <c r="AD70" i="23" s="1"/>
  <c r="AE64" i="23" s="1"/>
  <c r="AE70" i="23" s="1"/>
  <c r="AF64" i="23" s="1"/>
  <c r="AF70" i="23" s="1"/>
  <c r="AG64" i="23" s="1"/>
  <c r="AG70" i="23" s="1"/>
  <c r="AH64" i="23" s="1"/>
  <c r="AH70" i="23" s="1"/>
  <c r="AI64" i="23" s="1"/>
  <c r="AI70" i="23" s="1"/>
  <c r="AJ64" i="23" s="1"/>
  <c r="AJ70" i="23" s="1"/>
  <c r="AK64" i="23" s="1"/>
  <c r="AK70" i="23" s="1"/>
  <c r="AL64" i="23" s="1"/>
  <c r="AL70" i="23" s="1"/>
  <c r="AM64" i="23" s="1"/>
  <c r="AM70" i="23" s="1"/>
  <c r="AN64" i="23" s="1"/>
  <c r="AN70" i="23" s="1"/>
  <c r="AO64" i="23" s="1"/>
  <c r="AO70" i="23" s="1"/>
  <c r="AP64" i="23" s="1"/>
  <c r="AP70" i="23" s="1"/>
  <c r="AQ64" i="23" s="1"/>
  <c r="AQ70" i="23" s="1"/>
  <c r="AR64" i="23" s="1"/>
  <c r="AR70" i="23" s="1"/>
  <c r="AS64" i="23" s="1"/>
  <c r="AS70" i="23" s="1"/>
  <c r="AT64" i="23" s="1"/>
  <c r="AT70" i="23" s="1"/>
  <c r="AU64" i="23" s="1"/>
  <c r="AU70" i="23" s="1"/>
  <c r="AV64" i="23" s="1"/>
  <c r="AV70" i="23" s="1"/>
  <c r="AW64" i="23" s="1"/>
  <c r="AW70" i="23" s="1"/>
  <c r="AX64" i="23" s="1"/>
  <c r="AX70" i="23" s="1"/>
  <c r="AY64" i="23" s="1"/>
  <c r="AY70" i="23" s="1"/>
  <c r="AZ64" i="23" s="1"/>
  <c r="AZ70" i="23" s="1"/>
  <c r="BA64" i="23" s="1"/>
  <c r="BA70" i="23" s="1"/>
  <c r="BB64" i="23" s="1"/>
  <c r="BB70" i="23" s="1"/>
  <c r="BC64" i="23" s="1"/>
  <c r="BC70" i="23" s="1"/>
  <c r="BD64" i="23" s="1"/>
  <c r="BD70" i="23" s="1"/>
  <c r="BE64" i="23" s="1"/>
  <c r="BE70" i="23" s="1"/>
  <c r="BF64" i="23" s="1"/>
  <c r="BF70" i="23" s="1"/>
  <c r="BG64" i="23" s="1"/>
  <c r="BG70" i="23" s="1"/>
  <c r="BH64" i="23" s="1"/>
  <c r="BH70" i="23" s="1"/>
  <c r="BI64" i="23" s="1"/>
  <c r="BI70" i="23" s="1"/>
  <c r="BJ64" i="23" s="1"/>
  <c r="BJ70" i="23" s="1"/>
  <c r="BK64" i="23" s="1"/>
  <c r="BK70" i="23" s="1"/>
  <c r="BL64" i="23" s="1"/>
  <c r="BL70" i="23" s="1"/>
  <c r="BM64" i="23" s="1"/>
  <c r="BM70" i="23" s="1"/>
  <c r="BN64" i="23" s="1"/>
  <c r="BN70" i="23" s="1"/>
  <c r="BO64" i="23" s="1"/>
  <c r="BO70" i="23" s="1"/>
  <c r="BP64" i="23" s="1"/>
  <c r="BP70" i="23" s="1"/>
  <c r="BQ64" i="23" s="1"/>
  <c r="BQ70" i="23" s="1"/>
  <c r="BR64" i="23" s="1"/>
  <c r="BR70" i="23" s="1"/>
  <c r="BS64" i="23" s="1"/>
  <c r="BS70" i="23" s="1"/>
  <c r="BT64" i="23" s="1"/>
  <c r="BT70" i="23" s="1"/>
  <c r="BU64" i="23" s="1"/>
  <c r="BU70" i="23" s="1"/>
  <c r="BV64" i="23" s="1"/>
  <c r="BV70" i="23" s="1"/>
  <c r="BW64" i="23" s="1"/>
  <c r="BW70" i="23" s="1"/>
  <c r="BX64" i="23" s="1"/>
  <c r="BX70" i="23" s="1"/>
  <c r="BY64" i="23" s="1"/>
  <c r="BY70" i="23" s="1"/>
  <c r="BZ64" i="23" s="1"/>
  <c r="BZ70" i="23" s="1"/>
  <c r="CA64" i="23" s="1"/>
  <c r="CA70" i="23" s="1"/>
  <c r="CB64" i="23" s="1"/>
  <c r="CB70" i="23" s="1"/>
  <c r="CC64" i="23" s="1"/>
  <c r="CC70" i="23" s="1"/>
  <c r="CD64" i="23" s="1"/>
  <c r="CD70" i="23" s="1"/>
  <c r="CE64" i="23" s="1"/>
  <c r="CE70" i="23" s="1"/>
  <c r="CF64" i="23" s="1"/>
  <c r="CF70" i="23" s="1"/>
  <c r="CG64" i="23" s="1"/>
  <c r="CG70" i="23" s="1"/>
  <c r="CH64" i="23" s="1"/>
  <c r="CH70" i="23" s="1"/>
  <c r="CI64" i="23" s="1"/>
  <c r="CI70" i="23" s="1"/>
  <c r="E110" i="23"/>
  <c r="F104" i="23" s="1"/>
  <c r="F110" i="23" s="1"/>
  <c r="G104" i="23" s="1"/>
  <c r="G110" i="23" s="1"/>
  <c r="H104" i="23" s="1"/>
  <c r="H110" i="23" s="1"/>
  <c r="I104" i="23" s="1"/>
  <c r="I110" i="23" s="1"/>
  <c r="J104" i="23" s="1"/>
  <c r="J110" i="23" s="1"/>
  <c r="K104" i="23" s="1"/>
  <c r="K110" i="23" s="1"/>
  <c r="L104" i="23" s="1"/>
  <c r="L110" i="23" s="1"/>
  <c r="M104" i="23" s="1"/>
  <c r="M110" i="23" s="1"/>
  <c r="N104" i="23" s="1"/>
  <c r="N110" i="23" s="1"/>
  <c r="O104" i="23" s="1"/>
  <c r="O110" i="23" s="1"/>
  <c r="P104" i="23" s="1"/>
  <c r="P110" i="23" s="1"/>
  <c r="Q104" i="23" s="1"/>
  <c r="Q110" i="23" s="1"/>
  <c r="R104" i="23" s="1"/>
  <c r="R110" i="23" s="1"/>
  <c r="S104" i="23" s="1"/>
  <c r="S110" i="23" s="1"/>
  <c r="T104" i="23" s="1"/>
  <c r="T110" i="23" s="1"/>
  <c r="U104" i="23" s="1"/>
  <c r="U110" i="23" s="1"/>
  <c r="V104" i="23" s="1"/>
  <c r="V110" i="23" s="1"/>
  <c r="W104" i="23" s="1"/>
  <c r="W110" i="23" s="1"/>
  <c r="X104" i="23" s="1"/>
  <c r="X110" i="23" s="1"/>
  <c r="Y104" i="23" s="1"/>
  <c r="Y110" i="23" s="1"/>
  <c r="Z104" i="23" s="1"/>
  <c r="Z110" i="23" s="1"/>
  <c r="AA104" i="23" s="1"/>
  <c r="AA110" i="23" s="1"/>
  <c r="AB104" i="23" s="1"/>
  <c r="AB110" i="23" s="1"/>
  <c r="AC104" i="23" s="1"/>
  <c r="AC110" i="23" s="1"/>
  <c r="AD104" i="23" s="1"/>
  <c r="AD110" i="23" s="1"/>
  <c r="AE104" i="23" s="1"/>
  <c r="AE110" i="23" s="1"/>
  <c r="AF104" i="23" s="1"/>
  <c r="AF110" i="23" s="1"/>
  <c r="AG104" i="23" s="1"/>
  <c r="AG110" i="23" s="1"/>
  <c r="AH104" i="23" s="1"/>
  <c r="AH110" i="23" s="1"/>
  <c r="AI104" i="23" s="1"/>
  <c r="AI110" i="23" s="1"/>
  <c r="AJ104" i="23" s="1"/>
  <c r="AJ110" i="23" s="1"/>
  <c r="AK104" i="23" s="1"/>
  <c r="AK110" i="23" s="1"/>
  <c r="AL104" i="23" s="1"/>
  <c r="AL110" i="23" s="1"/>
  <c r="AM104" i="23" s="1"/>
  <c r="AM110" i="23" s="1"/>
  <c r="AN104" i="23" s="1"/>
  <c r="AN110" i="23" s="1"/>
  <c r="AO104" i="23" s="1"/>
  <c r="AO110" i="23" s="1"/>
  <c r="AP104" i="23" s="1"/>
  <c r="AP110" i="23" s="1"/>
  <c r="AQ104" i="23" s="1"/>
  <c r="AQ110" i="23" s="1"/>
  <c r="AR104" i="23" s="1"/>
  <c r="AR110" i="23" s="1"/>
  <c r="AS104" i="23" s="1"/>
  <c r="AS110" i="23" s="1"/>
  <c r="AT104" i="23" s="1"/>
  <c r="AT110" i="23" s="1"/>
  <c r="AU104" i="23" s="1"/>
  <c r="AU110" i="23" s="1"/>
  <c r="AV104" i="23" s="1"/>
  <c r="AV110" i="23" s="1"/>
  <c r="AW104" i="23" s="1"/>
  <c r="AW110" i="23" s="1"/>
  <c r="AX104" i="23" s="1"/>
  <c r="AX110" i="23" s="1"/>
  <c r="AY104" i="23" s="1"/>
  <c r="AY110" i="23" s="1"/>
  <c r="AZ104" i="23" s="1"/>
  <c r="AZ110" i="23" s="1"/>
  <c r="BA104" i="23" s="1"/>
  <c r="BA110" i="23" s="1"/>
  <c r="BB104" i="23" s="1"/>
  <c r="BB110" i="23" s="1"/>
  <c r="BC104" i="23" s="1"/>
  <c r="BC110" i="23" s="1"/>
  <c r="BD104" i="23" s="1"/>
  <c r="BD110" i="23" s="1"/>
  <c r="BE104" i="23" s="1"/>
  <c r="BE110" i="23" s="1"/>
  <c r="BF104" i="23" s="1"/>
  <c r="BF110" i="23" s="1"/>
  <c r="BG104" i="23" s="1"/>
  <c r="BG110" i="23" s="1"/>
  <c r="BH104" i="23" s="1"/>
  <c r="BH110" i="23" s="1"/>
  <c r="BI104" i="23" s="1"/>
  <c r="BI110" i="23" s="1"/>
  <c r="BJ104" i="23" s="1"/>
  <c r="BJ110" i="23" s="1"/>
  <c r="BK104" i="23" s="1"/>
  <c r="BK110" i="23" s="1"/>
  <c r="E101" i="23"/>
  <c r="F92" i="23" s="1"/>
  <c r="F101" i="23" s="1"/>
  <c r="G92" i="23" s="1"/>
  <c r="G101" i="23" s="1"/>
  <c r="H92" i="23" s="1"/>
  <c r="H101" i="23" s="1"/>
  <c r="I92" i="23" s="1"/>
  <c r="I101" i="23" s="1"/>
  <c r="J92" i="23" s="1"/>
  <c r="J101" i="23" s="1"/>
  <c r="K92" i="23" s="1"/>
  <c r="K101" i="23" s="1"/>
  <c r="L92" i="23" s="1"/>
  <c r="L101" i="23" s="1"/>
  <c r="M92" i="23" s="1"/>
  <c r="M101" i="23" s="1"/>
  <c r="N92" i="23" s="1"/>
  <c r="N101" i="23" s="1"/>
  <c r="O92" i="23" s="1"/>
  <c r="O101" i="23" s="1"/>
  <c r="P92" i="23" s="1"/>
  <c r="P101" i="23" s="1"/>
  <c r="Q92" i="23" s="1"/>
  <c r="Q101" i="23" s="1"/>
  <c r="R92" i="23" s="1"/>
  <c r="R101" i="23" s="1"/>
  <c r="S92" i="23" s="1"/>
  <c r="S101" i="23" s="1"/>
  <c r="T92" i="23" s="1"/>
  <c r="T101" i="23" s="1"/>
  <c r="U92" i="23" s="1"/>
  <c r="U101" i="23" s="1"/>
  <c r="V92" i="23" s="1"/>
  <c r="V101" i="23" s="1"/>
  <c r="W92" i="23" s="1"/>
  <c r="W101" i="23" s="1"/>
  <c r="X92" i="23" s="1"/>
  <c r="X101" i="23" s="1"/>
  <c r="Y92" i="23" s="1"/>
  <c r="Y101" i="23" s="1"/>
  <c r="Z92" i="23" s="1"/>
  <c r="Z101" i="23" s="1"/>
  <c r="AA92" i="23" s="1"/>
  <c r="AA101" i="23" s="1"/>
  <c r="AB92" i="23" s="1"/>
  <c r="AB101" i="23" s="1"/>
  <c r="AC92" i="23" s="1"/>
  <c r="AC101" i="23" s="1"/>
  <c r="AD92" i="23" s="1"/>
  <c r="AD101" i="23" s="1"/>
  <c r="AE92" i="23" s="1"/>
  <c r="AE101" i="23" s="1"/>
  <c r="AF92" i="23" s="1"/>
  <c r="AF101" i="23" s="1"/>
  <c r="AG92" i="23" s="1"/>
  <c r="AG101" i="23" s="1"/>
  <c r="AH92" i="23" s="1"/>
  <c r="AH101" i="23" s="1"/>
  <c r="AI92" i="23" s="1"/>
  <c r="AI101" i="23" s="1"/>
  <c r="AJ92" i="23" s="1"/>
  <c r="AJ101" i="23" s="1"/>
  <c r="AK92" i="23" s="1"/>
  <c r="AK101" i="23" s="1"/>
  <c r="AL92" i="23" s="1"/>
  <c r="AL101" i="23" s="1"/>
  <c r="AM92" i="23" s="1"/>
  <c r="AM101" i="23" s="1"/>
  <c r="AN92" i="23" s="1"/>
  <c r="AN101" i="23" s="1"/>
  <c r="AO92" i="23" s="1"/>
  <c r="AO101" i="23" s="1"/>
  <c r="AP92" i="23" s="1"/>
  <c r="AP101" i="23" s="1"/>
  <c r="AQ92" i="23" s="1"/>
  <c r="AQ101" i="23" s="1"/>
  <c r="AR92" i="23" s="1"/>
  <c r="AR101" i="23" s="1"/>
  <c r="AS92" i="23" s="1"/>
  <c r="AS101" i="23" s="1"/>
  <c r="AT92" i="23" s="1"/>
  <c r="AT101" i="23" s="1"/>
  <c r="AU92" i="23" s="1"/>
  <c r="AU101" i="23" s="1"/>
  <c r="AV92" i="23" s="1"/>
  <c r="AV101" i="23" s="1"/>
  <c r="AW92" i="23" s="1"/>
  <c r="AW101" i="23" s="1"/>
  <c r="AX92" i="23" s="1"/>
  <c r="AX101" i="23" s="1"/>
  <c r="AY92" i="23" s="1"/>
  <c r="AY101" i="23" s="1"/>
  <c r="AZ92" i="23" s="1"/>
  <c r="AZ101" i="23" s="1"/>
  <c r="BA92" i="23" s="1"/>
  <c r="BA101" i="23" s="1"/>
  <c r="BB92" i="23" s="1"/>
  <c r="BB101" i="23" s="1"/>
  <c r="BC92" i="23" s="1"/>
  <c r="BC101" i="23" s="1"/>
  <c r="BD92" i="23" s="1"/>
  <c r="BD101" i="23" s="1"/>
  <c r="BE92" i="23" s="1"/>
  <c r="BE101" i="23" s="1"/>
  <c r="BF92" i="23" s="1"/>
  <c r="BF101" i="23" s="1"/>
  <c r="BG92" i="23" s="1"/>
  <c r="BG101" i="23" s="1"/>
  <c r="BH92" i="23" s="1"/>
  <c r="BH101" i="23" s="1"/>
  <c r="BI92" i="23" s="1"/>
  <c r="BI101" i="23" s="1"/>
  <c r="BJ92" i="23" s="1"/>
  <c r="BJ101" i="23" s="1"/>
  <c r="BK92" i="23" s="1"/>
  <c r="BK101" i="23" s="1"/>
  <c r="BL92" i="23" s="1"/>
  <c r="BL101" i="23" s="1"/>
  <c r="BM92" i="23" s="1"/>
  <c r="BM101" i="23" s="1"/>
  <c r="BN92" i="23" s="1"/>
  <c r="BN101" i="23" s="1"/>
  <c r="BO92" i="23" s="1"/>
  <c r="BO101" i="23" s="1"/>
  <c r="BP92" i="23" s="1"/>
  <c r="BP101" i="23" s="1"/>
  <c r="BQ92" i="23" s="1"/>
  <c r="BQ101" i="23" s="1"/>
  <c r="BR92" i="23" s="1"/>
  <c r="BR101" i="23" s="1"/>
  <c r="BS92" i="23" s="1"/>
  <c r="BS101" i="23" s="1"/>
  <c r="BT92" i="23" s="1"/>
  <c r="BT101" i="23" s="1"/>
  <c r="BU92" i="23" s="1"/>
  <c r="BU101" i="23" s="1"/>
  <c r="BV92" i="23" s="1"/>
  <c r="BV101" i="23" s="1"/>
  <c r="BW92" i="23" s="1"/>
  <c r="BW101" i="23" s="1"/>
  <c r="BX92" i="23" s="1"/>
  <c r="BX101" i="23" s="1"/>
  <c r="BY92" i="23" s="1"/>
  <c r="BY101" i="23" s="1"/>
  <c r="BZ92" i="23" s="1"/>
  <c r="BZ101" i="23" s="1"/>
  <c r="CA92" i="23" s="1"/>
  <c r="CA101" i="23" s="1"/>
  <c r="CB92" i="23" s="1"/>
  <c r="CB101" i="23" s="1"/>
  <c r="CC92" i="23" s="1"/>
  <c r="CC101" i="23" s="1"/>
  <c r="CD92" i="23" s="1"/>
  <c r="CD101" i="23" s="1"/>
  <c r="CE92" i="23" s="1"/>
  <c r="CE101" i="23" s="1"/>
  <c r="CF92" i="23" s="1"/>
  <c r="CF101" i="23" s="1"/>
  <c r="CG92" i="23" s="1"/>
  <c r="CG101" i="23" s="1"/>
  <c r="CH92" i="23" s="1"/>
  <c r="CH101" i="23" s="1"/>
  <c r="CI92" i="23" s="1"/>
  <c r="CI101" i="23" s="1"/>
  <c r="E119" i="23"/>
  <c r="F113" i="23" s="1"/>
  <c r="F119" i="23" s="1"/>
  <c r="G113" i="23" s="1"/>
  <c r="G119" i="23" s="1"/>
  <c r="H113" i="23" s="1"/>
  <c r="H119" i="23" s="1"/>
  <c r="I113" i="23" s="1"/>
  <c r="I119" i="23" s="1"/>
  <c r="J113" i="23" s="1"/>
  <c r="J119" i="23" s="1"/>
  <c r="K113" i="23" s="1"/>
  <c r="K119" i="23" s="1"/>
  <c r="L113" i="23" s="1"/>
  <c r="L119" i="23" s="1"/>
  <c r="M113" i="23" s="1"/>
  <c r="M119" i="23" s="1"/>
  <c r="N113" i="23" s="1"/>
  <c r="N119" i="23" s="1"/>
  <c r="O113" i="23" s="1"/>
  <c r="O119" i="23" s="1"/>
  <c r="P113" i="23" s="1"/>
  <c r="P119" i="23" s="1"/>
  <c r="Q113" i="23" s="1"/>
  <c r="Q119" i="23" s="1"/>
  <c r="R113" i="23" s="1"/>
  <c r="R119" i="23" s="1"/>
  <c r="S113" i="23" s="1"/>
  <c r="S119" i="23" s="1"/>
  <c r="T113" i="23" s="1"/>
  <c r="T119" i="23" s="1"/>
  <c r="U113" i="23" s="1"/>
  <c r="U119" i="23" s="1"/>
  <c r="V113" i="23" s="1"/>
  <c r="V119" i="23" s="1"/>
  <c r="W113" i="23" s="1"/>
  <c r="W119" i="23" s="1"/>
  <c r="X113" i="23" s="1"/>
  <c r="X119" i="23" s="1"/>
  <c r="Y113" i="23" s="1"/>
  <c r="Y119" i="23" s="1"/>
  <c r="Z113" i="23" s="1"/>
  <c r="Z119" i="23" s="1"/>
  <c r="AA113" i="23" s="1"/>
  <c r="AA119" i="23" s="1"/>
  <c r="AB113" i="23" s="1"/>
  <c r="AB119" i="23" s="1"/>
  <c r="AC113" i="23" s="1"/>
  <c r="AC119" i="23" s="1"/>
  <c r="AD113" i="23" s="1"/>
  <c r="AD119" i="23" s="1"/>
  <c r="AE113" i="23" s="1"/>
  <c r="AE119" i="23" s="1"/>
  <c r="AF113" i="23" s="1"/>
  <c r="AF119" i="23" s="1"/>
  <c r="AG113" i="23" s="1"/>
  <c r="AG119" i="23" s="1"/>
  <c r="AH113" i="23" s="1"/>
  <c r="AH119" i="23" s="1"/>
  <c r="AI113" i="23" s="1"/>
  <c r="AI119" i="23" s="1"/>
  <c r="AJ113" i="23" s="1"/>
  <c r="AJ119" i="23" s="1"/>
  <c r="AK113" i="23" s="1"/>
  <c r="AK119" i="23" s="1"/>
  <c r="AL113" i="23" s="1"/>
  <c r="AL119" i="23" s="1"/>
  <c r="AM113" i="23" s="1"/>
  <c r="AM119" i="23" s="1"/>
  <c r="AN113" i="23" s="1"/>
  <c r="AN119" i="23" s="1"/>
  <c r="AO113" i="23" s="1"/>
  <c r="AO119" i="23" s="1"/>
  <c r="AP113" i="23" s="1"/>
  <c r="AP119" i="23" s="1"/>
  <c r="AQ113" i="23" s="1"/>
  <c r="AQ119" i="23" s="1"/>
  <c r="AR113" i="23" s="1"/>
  <c r="AR119" i="23" s="1"/>
  <c r="AS113" i="23" s="1"/>
  <c r="AS119" i="23" s="1"/>
  <c r="AT113" i="23" s="1"/>
  <c r="AT119" i="23" s="1"/>
  <c r="AU113" i="23" s="1"/>
  <c r="AU119" i="23" s="1"/>
  <c r="AV113" i="23" s="1"/>
  <c r="AV119" i="23" s="1"/>
  <c r="AW113" i="23" s="1"/>
  <c r="AW119" i="23" s="1"/>
  <c r="AX113" i="23" s="1"/>
  <c r="AX119" i="23" s="1"/>
  <c r="AY113" i="23" s="1"/>
  <c r="AY119" i="23" s="1"/>
  <c r="AZ113" i="23" s="1"/>
  <c r="AZ119" i="23" s="1"/>
  <c r="BA113" i="23" s="1"/>
  <c r="BA119" i="23" s="1"/>
  <c r="BB113" i="23" s="1"/>
  <c r="BB119" i="23" s="1"/>
  <c r="BC113" i="23" s="1"/>
  <c r="BC119" i="23" s="1"/>
  <c r="BD113" i="23" s="1"/>
  <c r="BD119" i="23" s="1"/>
  <c r="BE113" i="23" s="1"/>
  <c r="BE119" i="23" s="1"/>
  <c r="BF113" i="23" s="1"/>
  <c r="BF119" i="23" s="1"/>
  <c r="BG113" i="23" s="1"/>
  <c r="BG119" i="23" s="1"/>
  <c r="BH113" i="23" s="1"/>
  <c r="BH119" i="23" s="1"/>
  <c r="BI113" i="23" s="1"/>
  <c r="BI119" i="23" s="1"/>
  <c r="BJ113" i="23" s="1"/>
  <c r="BJ119" i="23" s="1"/>
  <c r="BK113" i="23" s="1"/>
  <c r="BK119" i="23" s="1"/>
  <c r="E61" i="23"/>
  <c r="F53" i="23" s="1"/>
  <c r="DS88" i="23"/>
  <c r="DT88" i="23"/>
  <c r="E89" i="23"/>
  <c r="F82" i="23" s="1"/>
  <c r="F89" i="23" s="1"/>
  <c r="G82" i="23" s="1"/>
  <c r="G89" i="23" s="1"/>
  <c r="H82" i="23" s="1"/>
  <c r="H89" i="23" s="1"/>
  <c r="I82" i="23" s="1"/>
  <c r="I89" i="23" s="1"/>
  <c r="J82" i="23" s="1"/>
  <c r="J89" i="23" s="1"/>
  <c r="K82" i="23" s="1"/>
  <c r="K89" i="23" s="1"/>
  <c r="L82" i="23" s="1"/>
  <c r="L89" i="23" s="1"/>
  <c r="M82" i="23" s="1"/>
  <c r="M89" i="23" s="1"/>
  <c r="N82" i="23" s="1"/>
  <c r="N89" i="23" s="1"/>
  <c r="O82" i="23" s="1"/>
  <c r="O89" i="23" s="1"/>
  <c r="P82" i="23" s="1"/>
  <c r="P89" i="23" s="1"/>
  <c r="Q82" i="23" s="1"/>
  <c r="Q89" i="23" s="1"/>
  <c r="R82" i="23" s="1"/>
  <c r="R89" i="23" s="1"/>
  <c r="S82" i="23" s="1"/>
  <c r="S89" i="23" s="1"/>
  <c r="T82" i="23" s="1"/>
  <c r="T89" i="23" s="1"/>
  <c r="U82" i="23" s="1"/>
  <c r="U89" i="23" s="1"/>
  <c r="V82" i="23" s="1"/>
  <c r="V89" i="23" s="1"/>
  <c r="W82" i="23" s="1"/>
  <c r="W89" i="23" s="1"/>
  <c r="X82" i="23" s="1"/>
  <c r="X89" i="23" s="1"/>
  <c r="Y82" i="23" s="1"/>
  <c r="Y89" i="23" s="1"/>
  <c r="Z82" i="23" s="1"/>
  <c r="Z89" i="23" s="1"/>
  <c r="AA82" i="23" s="1"/>
  <c r="AA89" i="23" s="1"/>
  <c r="AB82" i="23" s="1"/>
  <c r="AB89" i="23" s="1"/>
  <c r="AC82" i="23" s="1"/>
  <c r="AC89" i="23" s="1"/>
  <c r="AD82" i="23" s="1"/>
  <c r="AD89" i="23" s="1"/>
  <c r="AE82" i="23" s="1"/>
  <c r="AE89" i="23" s="1"/>
  <c r="AF82" i="23" s="1"/>
  <c r="AF89" i="23" s="1"/>
  <c r="AG82" i="23" s="1"/>
  <c r="AG89" i="23" s="1"/>
  <c r="AH82" i="23" s="1"/>
  <c r="AH89" i="23" s="1"/>
  <c r="AI82" i="23" s="1"/>
  <c r="AI89" i="23" s="1"/>
  <c r="AJ82" i="23" s="1"/>
  <c r="AJ89" i="23" s="1"/>
  <c r="AK82" i="23" s="1"/>
  <c r="AK89" i="23" s="1"/>
  <c r="AL82" i="23" s="1"/>
  <c r="AL89" i="23" s="1"/>
  <c r="AM82" i="23" s="1"/>
  <c r="AM89" i="23" s="1"/>
  <c r="AN82" i="23" s="1"/>
  <c r="AN89" i="23" s="1"/>
  <c r="AO82" i="23" s="1"/>
  <c r="AO89" i="23" s="1"/>
  <c r="AP82" i="23" s="1"/>
  <c r="AP89" i="23" s="1"/>
  <c r="AQ82" i="23" s="1"/>
  <c r="AQ89" i="23" s="1"/>
  <c r="AR82" i="23" s="1"/>
  <c r="AR89" i="23" s="1"/>
  <c r="AS82" i="23" s="1"/>
  <c r="AS89" i="23" s="1"/>
  <c r="AT82" i="23" s="1"/>
  <c r="AT89" i="23" s="1"/>
  <c r="AU82" i="23" s="1"/>
  <c r="AU89" i="23" s="1"/>
  <c r="AV82" i="23" s="1"/>
  <c r="AV89" i="23" s="1"/>
  <c r="AW82" i="23" s="1"/>
  <c r="AW89" i="23" s="1"/>
  <c r="AX82" i="23" s="1"/>
  <c r="AX89" i="23" s="1"/>
  <c r="AY82" i="23" s="1"/>
  <c r="AY89" i="23" s="1"/>
  <c r="AZ82" i="23" s="1"/>
  <c r="AZ89" i="23" s="1"/>
  <c r="BA82" i="23" s="1"/>
  <c r="BA89" i="23" s="1"/>
  <c r="BB82" i="23" s="1"/>
  <c r="BB89" i="23" s="1"/>
  <c r="BC82" i="23" s="1"/>
  <c r="BC89" i="23" s="1"/>
  <c r="BD82" i="23" s="1"/>
  <c r="BD89" i="23" s="1"/>
  <c r="BE82" i="23" s="1"/>
  <c r="BE89" i="23" s="1"/>
  <c r="BF82" i="23" s="1"/>
  <c r="BF89" i="23" s="1"/>
  <c r="BG82" i="23" s="1"/>
  <c r="BG89" i="23" s="1"/>
  <c r="BH82" i="23" s="1"/>
  <c r="BH89" i="23" s="1"/>
  <c r="BI82" i="23" s="1"/>
  <c r="BI89" i="23" s="1"/>
  <c r="BJ82" i="23" s="1"/>
  <c r="BJ89" i="23" s="1"/>
  <c r="BK82" i="23" s="1"/>
  <c r="BK89" i="23" s="1"/>
  <c r="DL32" i="23" l="1"/>
  <c r="CJ92" i="23"/>
  <c r="CJ101" i="23" s="1"/>
  <c r="CK92" i="23" s="1"/>
  <c r="CK101" i="23" s="1"/>
  <c r="CL92" i="23" s="1"/>
  <c r="CL101" i="23" s="1"/>
  <c r="CM92" i="23" s="1"/>
  <c r="CM101" i="23" s="1"/>
  <c r="CN92" i="23" s="1"/>
  <c r="CN101" i="23" s="1"/>
  <c r="CO92" i="23" s="1"/>
  <c r="CO101" i="23" s="1"/>
  <c r="CP92" i="23" s="1"/>
  <c r="CP101" i="23" s="1"/>
  <c r="CQ92" i="23" s="1"/>
  <c r="CQ101" i="23" s="1"/>
  <c r="CR92" i="23" s="1"/>
  <c r="CR101" i="23" s="1"/>
  <c r="CS92" i="23" s="1"/>
  <c r="CS101" i="23" s="1"/>
  <c r="CT92" i="23" s="1"/>
  <c r="CT101" i="23" s="1"/>
  <c r="CU92" i="23" s="1"/>
  <c r="CU101" i="23" s="1"/>
  <c r="CV92" i="23" s="1"/>
  <c r="CV101" i="23" s="1"/>
  <c r="CW92" i="23" s="1"/>
  <c r="CW101" i="23" s="1"/>
  <c r="CX92" i="23" s="1"/>
  <c r="CX101" i="23" s="1"/>
  <c r="CY92" i="23" s="1"/>
  <c r="CY101" i="23" s="1"/>
  <c r="CZ92" i="23" s="1"/>
  <c r="CZ101" i="23" s="1"/>
  <c r="DA92" i="23" s="1"/>
  <c r="DA101" i="23" s="1"/>
  <c r="DB92" i="23" s="1"/>
  <c r="DB101" i="23" s="1"/>
  <c r="DC92" i="23" s="1"/>
  <c r="DC101" i="23" s="1"/>
  <c r="DD92" i="23" s="1"/>
  <c r="DD101" i="23" s="1"/>
  <c r="DE92" i="23" s="1"/>
  <c r="DE101" i="23" s="1"/>
  <c r="DF92" i="23" s="1"/>
  <c r="DF101" i="23" s="1"/>
  <c r="DG92" i="23" s="1"/>
  <c r="DG101" i="23" s="1"/>
  <c r="DH92" i="23" s="1"/>
  <c r="CJ64" i="23"/>
  <c r="CJ70" i="23" s="1"/>
  <c r="CK64" i="23" s="1"/>
  <c r="CK70" i="23" s="1"/>
  <c r="CL64" i="23" s="1"/>
  <c r="CL70" i="23" s="1"/>
  <c r="CM64" i="23" s="1"/>
  <c r="CM70" i="23" s="1"/>
  <c r="CN64" i="23" s="1"/>
  <c r="CN70" i="23" s="1"/>
  <c r="CO64" i="23" s="1"/>
  <c r="CO70" i="23" s="1"/>
  <c r="CP64" i="23" s="1"/>
  <c r="CP70" i="23" s="1"/>
  <c r="CQ64" i="23" s="1"/>
  <c r="CQ70" i="23" s="1"/>
  <c r="CR64" i="23" s="1"/>
  <c r="CR70" i="23" s="1"/>
  <c r="CS64" i="23" s="1"/>
  <c r="CS70" i="23" s="1"/>
  <c r="CT64" i="23" s="1"/>
  <c r="CT70" i="23" s="1"/>
  <c r="CU64" i="23" s="1"/>
  <c r="CU70" i="23" s="1"/>
  <c r="CV64" i="23" s="1"/>
  <c r="CV70" i="23" s="1"/>
  <c r="CW64" i="23" s="1"/>
  <c r="CW70" i="23" s="1"/>
  <c r="CX64" i="23" s="1"/>
  <c r="CX70" i="23" s="1"/>
  <c r="CY64" i="23" s="1"/>
  <c r="CY70" i="23" s="1"/>
  <c r="CZ64" i="23" s="1"/>
  <c r="CZ70" i="23" s="1"/>
  <c r="DA64" i="23" s="1"/>
  <c r="DA70" i="23" s="1"/>
  <c r="DB64" i="23" s="1"/>
  <c r="DB70" i="23" s="1"/>
  <c r="DC64" i="23" s="1"/>
  <c r="DC70" i="23" s="1"/>
  <c r="BL82" i="23"/>
  <c r="BL89" i="23" s="1"/>
  <c r="BM82" i="23" s="1"/>
  <c r="BM89" i="23" s="1"/>
  <c r="BN82" i="23" s="1"/>
  <c r="BN89" i="23" s="1"/>
  <c r="BO82" i="23" s="1"/>
  <c r="BO89" i="23" s="1"/>
  <c r="BP82" i="23" s="1"/>
  <c r="BP89" i="23" s="1"/>
  <c r="BQ82" i="23" s="1"/>
  <c r="BQ89" i="23" s="1"/>
  <c r="BR82" i="23" s="1"/>
  <c r="BR89" i="23" s="1"/>
  <c r="BS82" i="23" s="1"/>
  <c r="BS89" i="23" s="1"/>
  <c r="BT82" i="23" s="1"/>
  <c r="BT89" i="23" s="1"/>
  <c r="BU82" i="23" s="1"/>
  <c r="BU89" i="23" s="1"/>
  <c r="BV82" i="23" s="1"/>
  <c r="BV89" i="23" s="1"/>
  <c r="BW82" i="23" s="1"/>
  <c r="BW89" i="23" s="1"/>
  <c r="BL113" i="23"/>
  <c r="BL119" i="23" s="1"/>
  <c r="BM113" i="23" s="1"/>
  <c r="BM119" i="23" s="1"/>
  <c r="BN113" i="23" s="1"/>
  <c r="BN119" i="23" s="1"/>
  <c r="BO113" i="23" s="1"/>
  <c r="BO119" i="23" s="1"/>
  <c r="BP113" i="23" s="1"/>
  <c r="BP119" i="23" s="1"/>
  <c r="BQ113" i="23" s="1"/>
  <c r="BQ119" i="23" s="1"/>
  <c r="BR113" i="23" s="1"/>
  <c r="BR119" i="23" s="1"/>
  <c r="BS113" i="23" s="1"/>
  <c r="BS119" i="23" s="1"/>
  <c r="BT113" i="23" s="1"/>
  <c r="BT119" i="23" s="1"/>
  <c r="BU113" i="23" s="1"/>
  <c r="BU119" i="23" s="1"/>
  <c r="BV113" i="23" s="1"/>
  <c r="BV119" i="23" s="1"/>
  <c r="BW113" i="23" s="1"/>
  <c r="BW119" i="23" s="1"/>
  <c r="BL104" i="23"/>
  <c r="BL110" i="23" s="1"/>
  <c r="BM104" i="23" s="1"/>
  <c r="BM110" i="23" s="1"/>
  <c r="BN104" i="23" s="1"/>
  <c r="BN110" i="23" s="1"/>
  <c r="BO104" i="23" s="1"/>
  <c r="BO110" i="23" s="1"/>
  <c r="BP104" i="23" s="1"/>
  <c r="BP110" i="23" s="1"/>
  <c r="BQ104" i="23" s="1"/>
  <c r="BQ110" i="23" s="1"/>
  <c r="BR104" i="23" s="1"/>
  <c r="BR110" i="23" s="1"/>
  <c r="BS104" i="23" s="1"/>
  <c r="BS110" i="23" s="1"/>
  <c r="BT104" i="23" s="1"/>
  <c r="BT110" i="23" s="1"/>
  <c r="BU104" i="23" s="1"/>
  <c r="BU110" i="23" s="1"/>
  <c r="BV104" i="23" s="1"/>
  <c r="BV110" i="23" s="1"/>
  <c r="BW104" i="23" s="1"/>
  <c r="BW110" i="23" s="1"/>
  <c r="F61" i="23"/>
  <c r="G53" i="23" s="1"/>
  <c r="DM32" i="23" l="1"/>
  <c r="DH101" i="23"/>
  <c r="DI92" i="23" s="1"/>
  <c r="DI101" i="23" s="1"/>
  <c r="DJ92" i="23" s="1"/>
  <c r="DJ101" i="23" s="1"/>
  <c r="DD64" i="23"/>
  <c r="DD70" i="23" s="1"/>
  <c r="BX113" i="23"/>
  <c r="BX119" i="23" s="1"/>
  <c r="BY113" i="23" s="1"/>
  <c r="BY119" i="23" s="1"/>
  <c r="BZ113" i="23" s="1"/>
  <c r="BZ119" i="23" s="1"/>
  <c r="CA113" i="23" s="1"/>
  <c r="CA119" i="23" s="1"/>
  <c r="CB113" i="23" s="1"/>
  <c r="CB119" i="23" s="1"/>
  <c r="CC113" i="23" s="1"/>
  <c r="CC119" i="23" s="1"/>
  <c r="CD113" i="23" s="1"/>
  <c r="CD119" i="23" s="1"/>
  <c r="CE113" i="23" s="1"/>
  <c r="CE119" i="23" s="1"/>
  <c r="CF113" i="23" s="1"/>
  <c r="CF119" i="23" s="1"/>
  <c r="CG113" i="23" s="1"/>
  <c r="CG119" i="23" s="1"/>
  <c r="CH113" i="23" s="1"/>
  <c r="CH119" i="23" s="1"/>
  <c r="CI113" i="23" s="1"/>
  <c r="CI119" i="23" s="1"/>
  <c r="BX104" i="23"/>
  <c r="BX110" i="23" s="1"/>
  <c r="BY104" i="23" s="1"/>
  <c r="BY110" i="23" s="1"/>
  <c r="BZ104" i="23" s="1"/>
  <c r="BZ110" i="23" s="1"/>
  <c r="CA104" i="23" s="1"/>
  <c r="CA110" i="23" s="1"/>
  <c r="CB104" i="23" s="1"/>
  <c r="CB110" i="23" s="1"/>
  <c r="CC104" i="23" s="1"/>
  <c r="CC110" i="23" s="1"/>
  <c r="CD104" i="23" s="1"/>
  <c r="CD110" i="23" s="1"/>
  <c r="CE104" i="23" s="1"/>
  <c r="CE110" i="23" s="1"/>
  <c r="CF104" i="23" s="1"/>
  <c r="CF110" i="23" s="1"/>
  <c r="CG104" i="23" s="1"/>
  <c r="CG110" i="23" s="1"/>
  <c r="CH104" i="23" s="1"/>
  <c r="CH110" i="23" s="1"/>
  <c r="CI104" i="23" s="1"/>
  <c r="CI110" i="23" s="1"/>
  <c r="BX82" i="23"/>
  <c r="BX89" i="23" s="1"/>
  <c r="BY82" i="23" s="1"/>
  <c r="BY89" i="23" s="1"/>
  <c r="BZ82" i="23" s="1"/>
  <c r="BZ89" i="23" s="1"/>
  <c r="CA82" i="23" s="1"/>
  <c r="CA89" i="23" s="1"/>
  <c r="CB82" i="23" s="1"/>
  <c r="CB89" i="23" s="1"/>
  <c r="CC82" i="23" s="1"/>
  <c r="CC89" i="23" s="1"/>
  <c r="CD82" i="23" s="1"/>
  <c r="CD89" i="23" s="1"/>
  <c r="CE82" i="23" s="1"/>
  <c r="CE89" i="23" s="1"/>
  <c r="CF82" i="23" s="1"/>
  <c r="CF89" i="23" s="1"/>
  <c r="CG82" i="23" s="1"/>
  <c r="CG89" i="23" s="1"/>
  <c r="CH82" i="23" s="1"/>
  <c r="CH89" i="23" s="1"/>
  <c r="CI82" i="23" s="1"/>
  <c r="CI89" i="23" s="1"/>
  <c r="G61" i="23"/>
  <c r="H53" i="23" s="1"/>
  <c r="DN32" i="23" l="1"/>
  <c r="DE64" i="23"/>
  <c r="DE70" i="23" s="1"/>
  <c r="CJ82" i="23"/>
  <c r="CJ89" i="23" s="1"/>
  <c r="CK82" i="23" s="1"/>
  <c r="CK89" i="23" s="1"/>
  <c r="CL82" i="23" s="1"/>
  <c r="CL89" i="23" s="1"/>
  <c r="CM82" i="23" s="1"/>
  <c r="CM89" i="23" s="1"/>
  <c r="CN82" i="23" s="1"/>
  <c r="CN89" i="23" s="1"/>
  <c r="CO82" i="23" s="1"/>
  <c r="CO89" i="23" s="1"/>
  <c r="CP82" i="23" s="1"/>
  <c r="CP89" i="23" s="1"/>
  <c r="CQ82" i="23" s="1"/>
  <c r="CQ89" i="23" s="1"/>
  <c r="CR82" i="23" s="1"/>
  <c r="CR89" i="23" s="1"/>
  <c r="CS82" i="23" s="1"/>
  <c r="CS89" i="23" s="1"/>
  <c r="CT82" i="23" s="1"/>
  <c r="CT89" i="23" s="1"/>
  <c r="CU82" i="23" s="1"/>
  <c r="CU89" i="23" s="1"/>
  <c r="CV82" i="23" s="1"/>
  <c r="CV89" i="23" s="1"/>
  <c r="CW82" i="23" s="1"/>
  <c r="CW89" i="23" s="1"/>
  <c r="CX82" i="23" s="1"/>
  <c r="CX89" i="23" s="1"/>
  <c r="CY82" i="23" s="1"/>
  <c r="CY89" i="23" s="1"/>
  <c r="CZ82" i="23" s="1"/>
  <c r="CZ89" i="23" s="1"/>
  <c r="DA82" i="23" s="1"/>
  <c r="DA89" i="23" s="1"/>
  <c r="DB82" i="23" s="1"/>
  <c r="DB89" i="23" s="1"/>
  <c r="DC82" i="23" s="1"/>
  <c r="DC89" i="23" s="1"/>
  <c r="CJ104" i="23"/>
  <c r="CJ110" i="23" s="1"/>
  <c r="CK104" i="23" s="1"/>
  <c r="CK110" i="23" s="1"/>
  <c r="CL104" i="23" s="1"/>
  <c r="CL110" i="23" s="1"/>
  <c r="CM104" i="23" s="1"/>
  <c r="CM110" i="23" s="1"/>
  <c r="CN104" i="23" s="1"/>
  <c r="CN110" i="23" s="1"/>
  <c r="CO104" i="23" s="1"/>
  <c r="CO110" i="23" s="1"/>
  <c r="CP104" i="23" s="1"/>
  <c r="CP110" i="23" s="1"/>
  <c r="CQ104" i="23" s="1"/>
  <c r="CQ110" i="23" s="1"/>
  <c r="CR104" i="23" s="1"/>
  <c r="CR110" i="23" s="1"/>
  <c r="CS104" i="23" s="1"/>
  <c r="CS110" i="23" s="1"/>
  <c r="CT104" i="23" s="1"/>
  <c r="CT110" i="23" s="1"/>
  <c r="CU104" i="23" s="1"/>
  <c r="CU110" i="23" s="1"/>
  <c r="CJ113" i="23"/>
  <c r="CJ119" i="23" s="1"/>
  <c r="CK113" i="23" s="1"/>
  <c r="CK119" i="23" s="1"/>
  <c r="CL113" i="23" s="1"/>
  <c r="CL119" i="23" s="1"/>
  <c r="CM113" i="23" s="1"/>
  <c r="CM119" i="23" s="1"/>
  <c r="CN113" i="23" s="1"/>
  <c r="CN119" i="23" s="1"/>
  <c r="CO113" i="23" s="1"/>
  <c r="CO119" i="23" s="1"/>
  <c r="CP113" i="23" s="1"/>
  <c r="CP119" i="23" s="1"/>
  <c r="CQ113" i="23" s="1"/>
  <c r="CQ119" i="23" s="1"/>
  <c r="CR113" i="23" s="1"/>
  <c r="CR119" i="23" s="1"/>
  <c r="CS113" i="23" s="1"/>
  <c r="CS119" i="23" s="1"/>
  <c r="CT113" i="23" s="1"/>
  <c r="CT119" i="23" s="1"/>
  <c r="CU113" i="23" s="1"/>
  <c r="CU119" i="23" s="1"/>
  <c r="DK92" i="23"/>
  <c r="DK101" i="23" s="1"/>
  <c r="DL92" i="23" s="1"/>
  <c r="DL101" i="23" s="1"/>
  <c r="DM92" i="23" s="1"/>
  <c r="DM101" i="23" s="1"/>
  <c r="DN92" i="23" s="1"/>
  <c r="DN101" i="23" s="1"/>
  <c r="DO92" i="23" s="1"/>
  <c r="DO101" i="23" s="1"/>
  <c r="DP92" i="23" s="1"/>
  <c r="DP101" i="23" s="1"/>
  <c r="DQ92" i="23" s="1"/>
  <c r="DQ101" i="23" s="1"/>
  <c r="DR92" i="23" s="1"/>
  <c r="DR101" i="23" s="1"/>
  <c r="DS92" i="23" s="1"/>
  <c r="DS101" i="23" s="1"/>
  <c r="DT92" i="23" s="1"/>
  <c r="DT101" i="23" s="1"/>
  <c r="DU92" i="23" s="1"/>
  <c r="DU101" i="23" s="1"/>
  <c r="DV92" i="23" s="1"/>
  <c r="DV101" i="23" s="1"/>
  <c r="DW92" i="23" s="1"/>
  <c r="DW101" i="23" s="1"/>
  <c r="DX92" i="23" s="1"/>
  <c r="DX101" i="23" s="1"/>
  <c r="DY92" i="23" s="1"/>
  <c r="DY101" i="23" s="1"/>
  <c r="DZ92" i="23" s="1"/>
  <c r="DZ101" i="23" s="1"/>
  <c r="EA92" i="23" s="1"/>
  <c r="EA101" i="23" s="1"/>
  <c r="EB92" i="23" s="1"/>
  <c r="EB101" i="23" s="1"/>
  <c r="EC92" i="23" s="1"/>
  <c r="EC101" i="23" s="1"/>
  <c r="ED92" i="23" s="1"/>
  <c r="ED101" i="23" s="1"/>
  <c r="EE92" i="23" s="1"/>
  <c r="EE101" i="23" s="1"/>
  <c r="EF92" i="23" s="1"/>
  <c r="EF101" i="23" s="1"/>
  <c r="EG92" i="23" s="1"/>
  <c r="EG101" i="23" s="1"/>
  <c r="EH92" i="23" s="1"/>
  <c r="EH101" i="23" s="1"/>
  <c r="EI92" i="23" s="1"/>
  <c r="EI101" i="23" s="1"/>
  <c r="EJ92" i="23" s="1"/>
  <c r="EJ101" i="23" s="1"/>
  <c r="EK92" i="23" s="1"/>
  <c r="EK101" i="23" s="1"/>
  <c r="EL92" i="23" s="1"/>
  <c r="EL101" i="23" s="1"/>
  <c r="EM92" i="23" s="1"/>
  <c r="EM101" i="23" s="1"/>
  <c r="EN92" i="23" s="1"/>
  <c r="EN101" i="23" s="1"/>
  <c r="EO92" i="23" s="1"/>
  <c r="EO101" i="23" s="1"/>
  <c r="EP92" i="23" s="1"/>
  <c r="EP101" i="23" s="1"/>
  <c r="EQ92" i="23" s="1"/>
  <c r="EQ101" i="23" s="1"/>
  <c r="ER92" i="23" s="1"/>
  <c r="ER101" i="23" s="1"/>
  <c r="ES92" i="23" s="1"/>
  <c r="ES101" i="23" s="1"/>
  <c r="ET92" i="23" s="1"/>
  <c r="ET101" i="23" s="1"/>
  <c r="EU92" i="23" s="1"/>
  <c r="EU101" i="23" s="1"/>
  <c r="H61" i="23"/>
  <c r="I53" i="23" s="1"/>
  <c r="DO32" i="23" l="1"/>
  <c r="DD82" i="23"/>
  <c r="DD89" i="23" s="1"/>
  <c r="DF64" i="23"/>
  <c r="DF70" i="23" s="1"/>
  <c r="CV113" i="23"/>
  <c r="CV119" i="23" s="1"/>
  <c r="CW113" i="23" s="1"/>
  <c r="CV104" i="23"/>
  <c r="I61" i="23"/>
  <c r="J53" i="23" s="1"/>
  <c r="DP32" i="23" l="1"/>
  <c r="CW119" i="23"/>
  <c r="DE82" i="23"/>
  <c r="DE89" i="23" s="1"/>
  <c r="DG64" i="23"/>
  <c r="CV110" i="23"/>
  <c r="CW104" i="23" s="1"/>
  <c r="CW110" i="23" s="1"/>
  <c r="CX104" i="23" s="1"/>
  <c r="J61" i="23"/>
  <c r="K53" i="23" s="1"/>
  <c r="DQ32" i="23" l="1"/>
  <c r="CX113" i="23"/>
  <c r="CX119" i="23" s="1"/>
  <c r="CY113" i="23"/>
  <c r="DF82" i="23"/>
  <c r="DF89" i="23" s="1"/>
  <c r="DG70" i="23"/>
  <c r="DH64" i="23" s="1"/>
  <c r="DH70" i="23" s="1"/>
  <c r="CX110" i="23"/>
  <c r="CY104" i="23" s="1"/>
  <c r="K61" i="23"/>
  <c r="L53" i="23" s="1"/>
  <c r="DR32" i="23" l="1"/>
  <c r="CY119" i="23"/>
  <c r="DG82" i="23"/>
  <c r="DG89" i="23" s="1"/>
  <c r="CY110" i="23"/>
  <c r="CZ104" i="23" s="1"/>
  <c r="L61" i="23"/>
  <c r="M53" i="23" s="1"/>
  <c r="DS32" i="23" l="1"/>
  <c r="CZ113" i="23"/>
  <c r="DH82" i="23"/>
  <c r="DH89" i="23" s="1"/>
  <c r="CZ110" i="23"/>
  <c r="DA104" i="23" s="1"/>
  <c r="M61" i="23"/>
  <c r="N53" i="23" s="1"/>
  <c r="CZ119" i="23" l="1"/>
  <c r="DI82" i="23"/>
  <c r="DI89" i="23" s="1"/>
  <c r="DA110" i="23"/>
  <c r="DB104" i="23" s="1"/>
  <c r="N61" i="23"/>
  <c r="O53" i="23" s="1"/>
  <c r="DU32" i="23" l="1"/>
  <c r="DT32" i="23"/>
  <c r="DA113" i="23"/>
  <c r="DJ82" i="23"/>
  <c r="DJ89" i="23" s="1"/>
  <c r="DK82" i="23" s="1"/>
  <c r="DK89" i="23" s="1"/>
  <c r="DL82" i="23" s="1"/>
  <c r="DL89" i="23" s="1"/>
  <c r="DM82" i="23" s="1"/>
  <c r="DM89" i="23" s="1"/>
  <c r="DN82" i="23" s="1"/>
  <c r="DN89" i="23" s="1"/>
  <c r="DO82" i="23" s="1"/>
  <c r="DO89" i="23" s="1"/>
  <c r="DP82" i="23" s="1"/>
  <c r="DP89" i="23" s="1"/>
  <c r="DQ82" i="23" s="1"/>
  <c r="DQ89" i="23" s="1"/>
  <c r="DR82" i="23" s="1"/>
  <c r="DR89" i="23" s="1"/>
  <c r="DS82" i="23" s="1"/>
  <c r="DB110" i="23"/>
  <c r="DC104" i="23" s="1"/>
  <c r="DC110" i="23" s="1"/>
  <c r="O61" i="23"/>
  <c r="P53" i="23" s="1"/>
  <c r="DA119" i="23" l="1"/>
  <c r="DD104" i="23"/>
  <c r="DD110" i="23" s="1"/>
  <c r="P61" i="23"/>
  <c r="Q53" i="23" s="1"/>
  <c r="DB113" i="23" l="1"/>
  <c r="DE104" i="23"/>
  <c r="Q61" i="23"/>
  <c r="R53" i="23" s="1"/>
  <c r="DB119" i="23" l="1"/>
  <c r="DE110" i="23"/>
  <c r="DF104" i="23" s="1"/>
  <c r="DF110" i="23" s="1"/>
  <c r="DG104" i="23" s="1"/>
  <c r="R61" i="23"/>
  <c r="S53" i="23" s="1"/>
  <c r="DC113" i="23" l="1"/>
  <c r="DG110" i="23"/>
  <c r="DH104" i="23" s="1"/>
  <c r="DH110" i="23" s="1"/>
  <c r="DI104" i="23" s="1"/>
  <c r="DI110" i="23" s="1"/>
  <c r="DJ104" i="23" s="1"/>
  <c r="DJ110" i="23" s="1"/>
  <c r="S61" i="23"/>
  <c r="T53" i="23" s="1"/>
  <c r="DC119" i="23" l="1"/>
  <c r="DK104" i="23"/>
  <c r="DK110" i="23" s="1"/>
  <c r="DL104" i="23" s="1"/>
  <c r="DL110" i="23" s="1"/>
  <c r="DM104" i="23" s="1"/>
  <c r="DM110" i="23" s="1"/>
  <c r="DN104" i="23" s="1"/>
  <c r="DN110" i="23" s="1"/>
  <c r="DO104" i="23" s="1"/>
  <c r="DO110" i="23" s="1"/>
  <c r="DP104" i="23" s="1"/>
  <c r="DP110" i="23" s="1"/>
  <c r="DQ104" i="23" s="1"/>
  <c r="DQ110" i="23" s="1"/>
  <c r="DR104" i="23" s="1"/>
  <c r="DR110" i="23" s="1"/>
  <c r="DS104" i="23" s="1"/>
  <c r="T61" i="23"/>
  <c r="U53" i="23" s="1"/>
  <c r="DD113" i="23" l="1"/>
  <c r="U61" i="23"/>
  <c r="V53" i="23" s="1"/>
  <c r="DD119" i="23" l="1"/>
  <c r="V61" i="23"/>
  <c r="W53" i="23" s="1"/>
  <c r="DE113" i="23" l="1"/>
  <c r="W61" i="23"/>
  <c r="X53" i="23" s="1"/>
  <c r="DE119" i="23" l="1"/>
  <c r="X61" i="23"/>
  <c r="Y53" i="23" s="1"/>
  <c r="DF113" i="23" l="1"/>
  <c r="Y61" i="23"/>
  <c r="Z53" i="23" s="1"/>
  <c r="DF119" i="23" l="1"/>
  <c r="Z61" i="23"/>
  <c r="AA53" i="23" s="1"/>
  <c r="DG113" i="23" l="1"/>
  <c r="AA61" i="23"/>
  <c r="AB53" i="23" s="1"/>
  <c r="DG119" i="23" l="1"/>
  <c r="AB61" i="23"/>
  <c r="AC53" i="23" s="1"/>
  <c r="DH113" i="23" l="1"/>
  <c r="AC61" i="23"/>
  <c r="AD53" i="23" s="1"/>
  <c r="DH119" i="23" l="1"/>
  <c r="AD61" i="23"/>
  <c r="AE53" i="23" s="1"/>
  <c r="DI113" i="23" l="1"/>
  <c r="AE61" i="23"/>
  <c r="AF53" i="23" s="1"/>
  <c r="DI119" i="23" l="1"/>
  <c r="AF61" i="23"/>
  <c r="AG53" i="23" s="1"/>
  <c r="DJ113" i="23" l="1"/>
  <c r="AG61" i="23"/>
  <c r="AH53" i="23" s="1"/>
  <c r="DJ119" i="23" l="1"/>
  <c r="AH61" i="23"/>
  <c r="AI53" i="23" s="1"/>
  <c r="DK113" i="23" l="1"/>
  <c r="AI61" i="23"/>
  <c r="AJ53" i="23" s="1"/>
  <c r="DK119" i="23" l="1"/>
  <c r="AJ61" i="23"/>
  <c r="AK53" i="23" s="1"/>
  <c r="DL113" i="23" l="1"/>
  <c r="AK61" i="23"/>
  <c r="AL53" i="23" s="1"/>
  <c r="DL119" i="23" l="1"/>
  <c r="AL61" i="23"/>
  <c r="AM53" i="23" s="1"/>
  <c r="DM113" i="23" l="1"/>
  <c r="AM61" i="23"/>
  <c r="AN53" i="23" s="1"/>
  <c r="DM119" i="23" l="1"/>
  <c r="AN61" i="23"/>
  <c r="AO53" i="23" s="1"/>
  <c r="DN113" i="23" l="1"/>
  <c r="AO61" i="23"/>
  <c r="AP53" i="23" s="1"/>
  <c r="DN119" i="23" l="1"/>
  <c r="AP61" i="23"/>
  <c r="AQ53" i="23" s="1"/>
  <c r="DO113" i="23" l="1"/>
  <c r="AQ61" i="23"/>
  <c r="AR53" i="23" s="1"/>
  <c r="DO119" i="23" l="1"/>
  <c r="AR61" i="23"/>
  <c r="AS53" i="23" s="1"/>
  <c r="DP113" i="23" l="1"/>
  <c r="AS61" i="23"/>
  <c r="AT53" i="23" s="1"/>
  <c r="DP119" i="23" l="1"/>
  <c r="AT61" i="23"/>
  <c r="AU53" i="23" s="1"/>
  <c r="DQ113" i="23" l="1"/>
  <c r="AU61" i="23"/>
  <c r="AV53" i="23" s="1"/>
  <c r="DQ119" i="23" l="1"/>
  <c r="AV61" i="23"/>
  <c r="AW53" i="23" s="1"/>
  <c r="DR113" i="23" l="1"/>
  <c r="AW61" i="23"/>
  <c r="AX53" i="23" s="1"/>
  <c r="DR119" i="23" l="1"/>
  <c r="AX61" i="23"/>
  <c r="AY53" i="23" s="1"/>
  <c r="DS113" i="23" l="1"/>
  <c r="AY61" i="23"/>
  <c r="AZ53" i="23" s="1"/>
  <c r="DS119" i="23" l="1"/>
  <c r="AZ61" i="23"/>
  <c r="BA53" i="23" s="1"/>
  <c r="BA61" i="23" l="1"/>
  <c r="BB53" i="23" s="1"/>
  <c r="BB61" i="23" l="1"/>
  <c r="BC53" i="23" s="1"/>
  <c r="BC61" i="23" l="1"/>
  <c r="BD53" i="23" s="1"/>
  <c r="BD61" i="23" l="1"/>
  <c r="BE53" i="23" l="1"/>
  <c r="BE61" i="23" s="1"/>
  <c r="BF53" i="23" l="1"/>
  <c r="BF61" i="23" s="1"/>
  <c r="BG53" i="23" l="1"/>
  <c r="BG61" i="23" s="1"/>
  <c r="BH53" i="23" l="1"/>
  <c r="BH61" i="23" s="1"/>
  <c r="BI53" i="23" l="1"/>
  <c r="BI61" i="23" s="1"/>
  <c r="BJ53" i="23" l="1"/>
  <c r="BJ61" i="23" s="1"/>
  <c r="BK53" i="23" l="1"/>
  <c r="BK61" i="23" l="1"/>
  <c r="BL53" i="23" s="1"/>
  <c r="BL61" i="23" s="1"/>
  <c r="BM53" i="23" s="1"/>
  <c r="BM61" i="23" s="1"/>
  <c r="BN53" i="23" s="1"/>
  <c r="BN61" i="23" s="1"/>
  <c r="BO53" i="23" s="1"/>
  <c r="BO61" i="23" s="1"/>
  <c r="BP53" i="23" s="1"/>
  <c r="BP61" i="23" s="1"/>
  <c r="BQ53" i="23" s="1"/>
  <c r="BQ61" i="23" s="1"/>
  <c r="BR53" i="23" s="1"/>
  <c r="BR61" i="23" s="1"/>
  <c r="BS53" i="23" s="1"/>
  <c r="BS61" i="23" s="1"/>
  <c r="BT53" i="23" s="1"/>
  <c r="BT61" i="23" s="1"/>
  <c r="BU53" i="23" s="1"/>
  <c r="BU61" i="23" s="1"/>
  <c r="BV53" i="23" s="1"/>
  <c r="BV61" i="23" s="1"/>
  <c r="BW53" i="23" s="1"/>
  <c r="BW61" i="23" s="1"/>
  <c r="BX53" i="23" s="1"/>
  <c r="BX61" i="23" s="1"/>
  <c r="BY53" i="23" s="1"/>
  <c r="BY61" i="23" s="1"/>
  <c r="BZ53" i="23" s="1"/>
  <c r="BZ61" i="23" s="1"/>
  <c r="CA53" i="23" s="1"/>
  <c r="CA61" i="23" s="1"/>
  <c r="CB53" i="23" s="1"/>
  <c r="CB61" i="23" s="1"/>
  <c r="CC53" i="23" s="1"/>
  <c r="CC61" i="23" s="1"/>
  <c r="CD53" i="23" s="1"/>
  <c r="CD61" i="23" s="1"/>
  <c r="CE53" i="23" s="1"/>
  <c r="CE61" i="23" s="1"/>
  <c r="CF53" i="23" s="1"/>
  <c r="CF61" i="23" s="1"/>
  <c r="CG53" i="23" s="1"/>
  <c r="CG61" i="23" s="1"/>
  <c r="CH53" i="23" s="1"/>
  <c r="CH61" i="23" s="1"/>
  <c r="CI53" i="23" s="1"/>
  <c r="CI61" i="23" s="1"/>
  <c r="CJ53" i="23" l="1"/>
  <c r="CJ61" i="23" s="1"/>
  <c r="CK53" i="23" s="1"/>
  <c r="CK61" i="23" s="1"/>
  <c r="CL53" i="23" s="1"/>
  <c r="CL61" i="23" s="1"/>
  <c r="CM53" i="23" s="1"/>
  <c r="CM61" i="23" s="1"/>
  <c r="CN53" i="23" s="1"/>
  <c r="CN61" i="23" s="1"/>
  <c r="CO53" i="23" s="1"/>
  <c r="CO61" i="23" s="1"/>
  <c r="CP53" i="23" s="1"/>
  <c r="CP61" i="23" s="1"/>
  <c r="CQ53" i="23" s="1"/>
  <c r="CQ61" i="23" s="1"/>
  <c r="CR53" i="23" s="1"/>
  <c r="CR61" i="23" s="1"/>
  <c r="CS53" i="23" s="1"/>
  <c r="CS61" i="23" s="1"/>
  <c r="CT53" i="23" s="1"/>
  <c r="CT61" i="23" s="1"/>
  <c r="CU53" i="23" s="1"/>
  <c r="CU61" i="23" s="1"/>
  <c r="CV53" i="23" l="1"/>
  <c r="CV61" i="23" l="1"/>
  <c r="CW53" i="23" s="1"/>
  <c r="CW61" i="23" l="1"/>
  <c r="CX53" i="23" s="1"/>
  <c r="CX61" i="23" l="1"/>
  <c r="CY53" i="23" s="1"/>
  <c r="CY61" i="23" l="1"/>
  <c r="CZ53" i="23" s="1"/>
  <c r="CZ61" i="23" l="1"/>
  <c r="DA53" i="23" s="1"/>
  <c r="DA61" i="23" l="1"/>
  <c r="DB53" i="23" s="1"/>
  <c r="DB61" i="23" l="1"/>
  <c r="DC53" i="23" s="1"/>
  <c r="DC61" i="23" l="1"/>
  <c r="DD53" i="23" s="1"/>
  <c r="DD61" i="23" l="1"/>
  <c r="DE53" i="23" s="1"/>
  <c r="DE61" i="23" l="1"/>
  <c r="DF53" i="23" s="1"/>
  <c r="DF61" i="23" l="1"/>
  <c r="DG53" i="23" s="1"/>
  <c r="DG61" i="23" l="1"/>
  <c r="DH53" i="23" s="1"/>
  <c r="DH61" i="23" l="1"/>
  <c r="DI53" i="23" s="1"/>
  <c r="DI61" i="23" s="1"/>
  <c r="DJ53" i="23" s="1"/>
  <c r="DJ61" i="23" s="1"/>
  <c r="DK53" i="23" s="1"/>
  <c r="DK61" i="23" s="1"/>
  <c r="DL53" i="23" s="1"/>
  <c r="DL61" i="23" s="1"/>
  <c r="DM53" i="23" s="1"/>
  <c r="DM61" i="23" s="1"/>
  <c r="DN53" i="23" s="1"/>
  <c r="DN61" i="23" s="1"/>
  <c r="DO53" i="23" s="1"/>
  <c r="DO61" i="23" s="1"/>
  <c r="DP53" i="23" s="1"/>
  <c r="DP61" i="23" l="1"/>
  <c r="DQ53" i="23" l="1"/>
  <c r="DQ61" i="23" l="1"/>
  <c r="DR53" i="23" l="1"/>
  <c r="DR61" i="23" l="1"/>
  <c r="DS53" i="23" l="1"/>
  <c r="DS61" i="23" l="1"/>
  <c r="DT53" i="23" l="1"/>
  <c r="DT61" i="23" l="1"/>
  <c r="DU53" i="23" l="1"/>
  <c r="DU61" i="23" l="1"/>
  <c r="DV53" i="23" l="1"/>
  <c r="DV61" i="23" l="1"/>
  <c r="DW53" i="23" l="1"/>
  <c r="DW61" i="23" l="1"/>
  <c r="DX53" i="23" s="1"/>
  <c r="DX61" i="23" s="1"/>
  <c r="DY53" i="23" s="1"/>
  <c r="DY61" i="23" s="1"/>
  <c r="DZ53" i="23" s="1"/>
  <c r="DZ61" i="23" s="1"/>
  <c r="EA53" i="23" s="1"/>
  <c r="EA61" i="23" s="1"/>
  <c r="EB53" i="23" s="1"/>
  <c r="EB61" i="23" s="1"/>
  <c r="EC53" i="23" s="1"/>
  <c r="EC61" i="23" s="1"/>
  <c r="ED53" i="23" s="1"/>
  <c r="ED61" i="23" s="1"/>
  <c r="EE53" i="23" s="1"/>
  <c r="EE61" i="23" s="1"/>
  <c r="EF53" i="23" s="1"/>
  <c r="EF61" i="23" s="1"/>
  <c r="EG53" i="23" s="1"/>
  <c r="EG61" i="23" s="1"/>
  <c r="EH53" i="23" s="1"/>
  <c r="EH61" i="23" s="1"/>
  <c r="EI53" i="23" s="1"/>
  <c r="EI61" i="23" s="1"/>
  <c r="BJ78" i="23" l="1"/>
  <c r="BI78" i="23"/>
  <c r="BH78" i="23"/>
  <c r="BG78" i="23"/>
  <c r="BF78" i="23"/>
  <c r="BE78" i="23"/>
  <c r="BD78" i="23"/>
  <c r="BC78" i="23"/>
  <c r="BB78" i="23"/>
  <c r="BA78" i="23"/>
  <c r="AZ78" i="23"/>
  <c r="AY78" i="23"/>
  <c r="AX78" i="23"/>
  <c r="AW78" i="23"/>
  <c r="AV78" i="23"/>
  <c r="AU78" i="23"/>
  <c r="AT78" i="23"/>
  <c r="AS78" i="23"/>
  <c r="AR78" i="23"/>
  <c r="AQ78" i="23"/>
  <c r="AP78" i="23"/>
  <c r="AO78" i="23"/>
  <c r="AN78" i="23"/>
  <c r="AM78" i="23"/>
  <c r="AL78" i="23"/>
  <c r="AK78" i="23"/>
  <c r="AJ78" i="23"/>
  <c r="AI78" i="23"/>
  <c r="AH78" i="23"/>
  <c r="AG78" i="23"/>
  <c r="AF78" i="23"/>
  <c r="AE78" i="23"/>
  <c r="AD78" i="23"/>
  <c r="AC78" i="23"/>
  <c r="AB78" i="23"/>
  <c r="AA78" i="23"/>
  <c r="Z78" i="23"/>
  <c r="Y78" i="23"/>
  <c r="X78" i="23"/>
  <c r="W78" i="23"/>
  <c r="V78" i="23"/>
  <c r="U78" i="23"/>
  <c r="T78" i="23"/>
  <c r="S78" i="23"/>
  <c r="R78" i="23"/>
  <c r="Q78" i="23"/>
  <c r="P78" i="23"/>
  <c r="O78" i="23"/>
  <c r="N78" i="23"/>
  <c r="M78" i="23"/>
  <c r="L78" i="23"/>
  <c r="K78" i="23"/>
  <c r="J78" i="23"/>
  <c r="I78" i="23"/>
  <c r="H78" i="23"/>
  <c r="G78" i="23"/>
  <c r="F78" i="23"/>
  <c r="E78" i="23"/>
  <c r="D78" i="23"/>
  <c r="D79" i="23" s="1"/>
  <c r="E73" i="23" s="1"/>
  <c r="BK78" i="23"/>
  <c r="BK49" i="23"/>
  <c r="BJ49" i="23"/>
  <c r="BI49" i="23"/>
  <c r="BH49" i="23"/>
  <c r="BG49" i="23"/>
  <c r="BF49" i="23"/>
  <c r="BE49" i="23"/>
  <c r="BD49" i="23"/>
  <c r="BC49" i="23"/>
  <c r="BB49" i="23"/>
  <c r="BA49" i="23"/>
  <c r="AZ49" i="23"/>
  <c r="AY49" i="23"/>
  <c r="AX49" i="23"/>
  <c r="AW49" i="23"/>
  <c r="AV49" i="23"/>
  <c r="AU49" i="23"/>
  <c r="AT49" i="23"/>
  <c r="AS49" i="23"/>
  <c r="AR49" i="23"/>
  <c r="AQ49" i="23"/>
  <c r="AP49" i="23"/>
  <c r="AO49" i="23"/>
  <c r="AN49" i="23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I49" i="23"/>
  <c r="H49" i="23"/>
  <c r="G49" i="23"/>
  <c r="F49" i="23"/>
  <c r="E49" i="23"/>
  <c r="D49" i="23"/>
  <c r="D50" i="23" s="1"/>
  <c r="E44" i="23" s="1"/>
  <c r="BJ40" i="23"/>
  <c r="BI40" i="23"/>
  <c r="BH40" i="23"/>
  <c r="BG40" i="23"/>
  <c r="BF40" i="23"/>
  <c r="BE40" i="23"/>
  <c r="BD40" i="23"/>
  <c r="BC40" i="23"/>
  <c r="BB40" i="23"/>
  <c r="BA40" i="23"/>
  <c r="AZ40" i="23"/>
  <c r="AY40" i="23"/>
  <c r="AX40" i="23"/>
  <c r="AW40" i="23"/>
  <c r="AV40" i="23"/>
  <c r="AU40" i="23"/>
  <c r="AT40" i="23"/>
  <c r="AS40" i="23"/>
  <c r="AR40" i="23"/>
  <c r="AQ40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D41" i="23" s="1"/>
  <c r="E36" i="23" s="1"/>
  <c r="BK40" i="23"/>
  <c r="BJ32" i="23"/>
  <c r="BJ123" i="23" s="1"/>
  <c r="BI32" i="23"/>
  <c r="BI123" i="23" s="1"/>
  <c r="BH32" i="23"/>
  <c r="BH123" i="23" s="1"/>
  <c r="BG32" i="23"/>
  <c r="BG123" i="23" s="1"/>
  <c r="BF32" i="23"/>
  <c r="BF123" i="23" s="1"/>
  <c r="BE32" i="23"/>
  <c r="BD32" i="23"/>
  <c r="BC32" i="23"/>
  <c r="BB32" i="23"/>
  <c r="BB123" i="23" s="1"/>
  <c r="BA32" i="23"/>
  <c r="BA123" i="23" s="1"/>
  <c r="AZ32" i="23"/>
  <c r="AZ123" i="23" s="1"/>
  <c r="AY32" i="23"/>
  <c r="AY123" i="23" s="1"/>
  <c r="AX32" i="23"/>
  <c r="AX123" i="23" s="1"/>
  <c r="AW32" i="23"/>
  <c r="AV32" i="23"/>
  <c r="AU32" i="23"/>
  <c r="AT32" i="23"/>
  <c r="AT123" i="23" s="1"/>
  <c r="AS32" i="23"/>
  <c r="AS123" i="23" s="1"/>
  <c r="AR32" i="23"/>
  <c r="AR123" i="23" s="1"/>
  <c r="AQ32" i="23"/>
  <c r="AQ123" i="23" s="1"/>
  <c r="AP32" i="23"/>
  <c r="AP123" i="23" s="1"/>
  <c r="AO32" i="23"/>
  <c r="AN32" i="23"/>
  <c r="AM32" i="23"/>
  <c r="AL32" i="23"/>
  <c r="AL123" i="23" s="1"/>
  <c r="AK32" i="23"/>
  <c r="AK123" i="23" s="1"/>
  <c r="AJ32" i="23"/>
  <c r="AJ123" i="23" s="1"/>
  <c r="AI32" i="23"/>
  <c r="AI123" i="23" s="1"/>
  <c r="AH32" i="23"/>
  <c r="AH123" i="23" s="1"/>
  <c r="AG32" i="23"/>
  <c r="AG123" i="23" s="1"/>
  <c r="AF32" i="23"/>
  <c r="AE32" i="23"/>
  <c r="AD32" i="23"/>
  <c r="AD123" i="23" s="1"/>
  <c r="AC32" i="23"/>
  <c r="AC123" i="23" s="1"/>
  <c r="AB32" i="23"/>
  <c r="AB123" i="23" s="1"/>
  <c r="AA32" i="23"/>
  <c r="AA123" i="23" s="1"/>
  <c r="Z32" i="23"/>
  <c r="Z123" i="23" s="1"/>
  <c r="Y32" i="23"/>
  <c r="Y123" i="23" s="1"/>
  <c r="X32" i="23"/>
  <c r="W32" i="23"/>
  <c r="V32" i="23"/>
  <c r="V123" i="23" s="1"/>
  <c r="U32" i="23"/>
  <c r="U123" i="23" s="1"/>
  <c r="T32" i="23"/>
  <c r="T123" i="23" s="1"/>
  <c r="S32" i="23"/>
  <c r="S123" i="23" s="1"/>
  <c r="R32" i="23"/>
  <c r="R123" i="23" s="1"/>
  <c r="Q32" i="23"/>
  <c r="Q123" i="23" s="1"/>
  <c r="P32" i="23"/>
  <c r="P123" i="23" s="1"/>
  <c r="O32" i="23"/>
  <c r="N32" i="23"/>
  <c r="N123" i="23" s="1"/>
  <c r="M32" i="23"/>
  <c r="M123" i="23" s="1"/>
  <c r="L32" i="23"/>
  <c r="L123" i="23" s="1"/>
  <c r="K32" i="23"/>
  <c r="K123" i="23" s="1"/>
  <c r="J32" i="23"/>
  <c r="J123" i="23" s="1"/>
  <c r="I32" i="23"/>
  <c r="I123" i="23" s="1"/>
  <c r="H32" i="23"/>
  <c r="H123" i="23" s="1"/>
  <c r="G32" i="23"/>
  <c r="G123" i="23" s="1"/>
  <c r="F32" i="23"/>
  <c r="F123" i="23" s="1"/>
  <c r="E32" i="23"/>
  <c r="E123" i="23" s="1"/>
  <c r="D32" i="23"/>
  <c r="D33" i="23" s="1"/>
  <c r="E27" i="23" s="1"/>
  <c r="E122" i="23" s="1"/>
  <c r="BK32" i="23"/>
  <c r="BK123" i="23" s="1"/>
  <c r="DI23" i="23"/>
  <c r="AY23" i="23"/>
  <c r="AX23" i="23"/>
  <c r="AW23" i="23"/>
  <c r="AV23" i="23"/>
  <c r="AU23" i="23"/>
  <c r="AT23" i="23"/>
  <c r="AS23" i="23"/>
  <c r="AR23" i="23"/>
  <c r="AQ23" i="23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D24" i="23" s="1"/>
  <c r="E18" i="23" s="1"/>
  <c r="BK23" i="23"/>
  <c r="BJ23" i="23"/>
  <c r="BI23" i="23"/>
  <c r="BH23" i="23"/>
  <c r="BG23" i="23"/>
  <c r="BF23" i="23"/>
  <c r="BE23" i="23"/>
  <c r="BC23" i="23"/>
  <c r="BB23" i="23"/>
  <c r="BA23" i="23"/>
  <c r="AZ23" i="23"/>
  <c r="AY14" i="23"/>
  <c r="AX14" i="23"/>
  <c r="AW14" i="23"/>
  <c r="AV14" i="23"/>
  <c r="AU14" i="23"/>
  <c r="AT14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BK14" i="23"/>
  <c r="BJ14" i="23"/>
  <c r="BI14" i="23"/>
  <c r="BH14" i="23"/>
  <c r="BG14" i="23"/>
  <c r="BF14" i="23"/>
  <c r="BE14" i="23"/>
  <c r="BC14" i="23"/>
  <c r="BB14" i="23"/>
  <c r="BA14" i="23"/>
  <c r="AZ14" i="23"/>
  <c r="O123" i="23" l="1"/>
  <c r="W123" i="23"/>
  <c r="AE123" i="23"/>
  <c r="AM123" i="23"/>
  <c r="AU123" i="23"/>
  <c r="BC123" i="23"/>
  <c r="X123" i="23"/>
  <c r="AF123" i="23"/>
  <c r="AN123" i="23"/>
  <c r="AV123" i="23"/>
  <c r="BD123" i="23"/>
  <c r="AO123" i="23"/>
  <c r="AW123" i="23"/>
  <c r="BE123" i="23"/>
  <c r="D123" i="23"/>
  <c r="E41" i="23"/>
  <c r="F36" i="23" s="1"/>
  <c r="F41" i="23" s="1"/>
  <c r="G36" i="23" s="1"/>
  <c r="G41" i="23" s="1"/>
  <c r="H36" i="23" s="1"/>
  <c r="H41" i="23" s="1"/>
  <c r="I36" i="23" s="1"/>
  <c r="I41" i="23" s="1"/>
  <c r="J36" i="23" s="1"/>
  <c r="J41" i="23" s="1"/>
  <c r="K36" i="23" s="1"/>
  <c r="K41" i="23" s="1"/>
  <c r="L36" i="23" s="1"/>
  <c r="L41" i="23" s="1"/>
  <c r="M36" i="23" s="1"/>
  <c r="M41" i="23" s="1"/>
  <c r="N36" i="23" s="1"/>
  <c r="N41" i="23" s="1"/>
  <c r="O36" i="23" s="1"/>
  <c r="O41" i="23" s="1"/>
  <c r="P36" i="23" s="1"/>
  <c r="P41" i="23" s="1"/>
  <c r="Q36" i="23" s="1"/>
  <c r="Q41" i="23" s="1"/>
  <c r="R36" i="23" s="1"/>
  <c r="R41" i="23" s="1"/>
  <c r="S36" i="23" s="1"/>
  <c r="S41" i="23" s="1"/>
  <c r="T36" i="23" s="1"/>
  <c r="T41" i="23" s="1"/>
  <c r="U36" i="23" s="1"/>
  <c r="U41" i="23" s="1"/>
  <c r="V36" i="23" s="1"/>
  <c r="V41" i="23" s="1"/>
  <c r="W36" i="23" s="1"/>
  <c r="W41" i="23" s="1"/>
  <c r="X36" i="23" s="1"/>
  <c r="X41" i="23" s="1"/>
  <c r="Y36" i="23" s="1"/>
  <c r="Y41" i="23" s="1"/>
  <c r="Z36" i="23" s="1"/>
  <c r="Z41" i="23" s="1"/>
  <c r="AA36" i="23" s="1"/>
  <c r="AA41" i="23" s="1"/>
  <c r="AB36" i="23" s="1"/>
  <c r="AB41" i="23" s="1"/>
  <c r="AC36" i="23" s="1"/>
  <c r="AC41" i="23" s="1"/>
  <c r="AD36" i="23" s="1"/>
  <c r="AD41" i="23" s="1"/>
  <c r="AE36" i="23" s="1"/>
  <c r="AE41" i="23" s="1"/>
  <c r="AF36" i="23" s="1"/>
  <c r="AF41" i="23" s="1"/>
  <c r="AG36" i="23" s="1"/>
  <c r="AG41" i="23" s="1"/>
  <c r="AH36" i="23" s="1"/>
  <c r="AH41" i="23" s="1"/>
  <c r="AI36" i="23" s="1"/>
  <c r="AI41" i="23" s="1"/>
  <c r="AJ36" i="23" s="1"/>
  <c r="AJ41" i="23" s="1"/>
  <c r="AK36" i="23" s="1"/>
  <c r="AK41" i="23" s="1"/>
  <c r="AL36" i="23" s="1"/>
  <c r="AL41" i="23" s="1"/>
  <c r="AM36" i="23" s="1"/>
  <c r="AM41" i="23" s="1"/>
  <c r="AN36" i="23" s="1"/>
  <c r="AN41" i="23" s="1"/>
  <c r="AO36" i="23" s="1"/>
  <c r="AO41" i="23" s="1"/>
  <c r="AP36" i="23" s="1"/>
  <c r="AP41" i="23" s="1"/>
  <c r="AQ36" i="23" s="1"/>
  <c r="AQ41" i="23" s="1"/>
  <c r="AR36" i="23" s="1"/>
  <c r="AR41" i="23" s="1"/>
  <c r="AS36" i="23" s="1"/>
  <c r="AS41" i="23" s="1"/>
  <c r="AT36" i="23" s="1"/>
  <c r="AT41" i="23" s="1"/>
  <c r="AU36" i="23" s="1"/>
  <c r="AU41" i="23" s="1"/>
  <c r="AV36" i="23" s="1"/>
  <c r="AV41" i="23" s="1"/>
  <c r="AW36" i="23" s="1"/>
  <c r="AW41" i="23" s="1"/>
  <c r="AX36" i="23" s="1"/>
  <c r="AX41" i="23" s="1"/>
  <c r="AY36" i="23" s="1"/>
  <c r="AY41" i="23" s="1"/>
  <c r="AZ36" i="23" s="1"/>
  <c r="AZ41" i="23" s="1"/>
  <c r="BA36" i="23" s="1"/>
  <c r="BA41" i="23" s="1"/>
  <c r="BB36" i="23" s="1"/>
  <c r="BB41" i="23" s="1"/>
  <c r="BC36" i="23" s="1"/>
  <c r="BC41" i="23" s="1"/>
  <c r="BD36" i="23" s="1"/>
  <c r="BD41" i="23" s="1"/>
  <c r="BE36" i="23" s="1"/>
  <c r="BE41" i="23" s="1"/>
  <c r="BF36" i="23" s="1"/>
  <c r="BF41" i="23" s="1"/>
  <c r="BG36" i="23" s="1"/>
  <c r="BG41" i="23" s="1"/>
  <c r="BH36" i="23" s="1"/>
  <c r="BH41" i="23" s="1"/>
  <c r="BI36" i="23" s="1"/>
  <c r="BI41" i="23" s="1"/>
  <c r="BJ36" i="23" s="1"/>
  <c r="BJ41" i="23" s="1"/>
  <c r="BK36" i="23" s="1"/>
  <c r="BK41" i="23" s="1"/>
  <c r="BL36" i="23" s="1"/>
  <c r="BL41" i="23" s="1"/>
  <c r="BM36" i="23" s="1"/>
  <c r="BM41" i="23" s="1"/>
  <c r="BN36" i="23" s="1"/>
  <c r="BN41" i="23" s="1"/>
  <c r="BO36" i="23" s="1"/>
  <c r="BO41" i="23" s="1"/>
  <c r="BP36" i="23" s="1"/>
  <c r="BP41" i="23" s="1"/>
  <c r="BQ36" i="23" s="1"/>
  <c r="BQ41" i="23" s="1"/>
  <c r="BR36" i="23" s="1"/>
  <c r="BR41" i="23" s="1"/>
  <c r="BS36" i="23" s="1"/>
  <c r="BS41" i="23" s="1"/>
  <c r="BT36" i="23" s="1"/>
  <c r="BT41" i="23" s="1"/>
  <c r="BU36" i="23" s="1"/>
  <c r="BU41" i="23" s="1"/>
  <c r="BV36" i="23" s="1"/>
  <c r="BV41" i="23" s="1"/>
  <c r="BW36" i="23" s="1"/>
  <c r="BW41" i="23" s="1"/>
  <c r="BX36" i="23" s="1"/>
  <c r="BX41" i="23" s="1"/>
  <c r="BY36" i="23" s="1"/>
  <c r="BY41" i="23" s="1"/>
  <c r="BZ36" i="23" s="1"/>
  <c r="BZ41" i="23" s="1"/>
  <c r="CA36" i="23" s="1"/>
  <c r="CA41" i="23" s="1"/>
  <c r="CB36" i="23" s="1"/>
  <c r="CB41" i="23" s="1"/>
  <c r="CC36" i="23" s="1"/>
  <c r="CC41" i="23" s="1"/>
  <c r="CD36" i="23" s="1"/>
  <c r="CD41" i="23" s="1"/>
  <c r="CE36" i="23" s="1"/>
  <c r="CE41" i="23" s="1"/>
  <c r="CF36" i="23" s="1"/>
  <c r="CF41" i="23" s="1"/>
  <c r="CG36" i="23" s="1"/>
  <c r="CG41" i="23" s="1"/>
  <c r="CH36" i="23" s="1"/>
  <c r="CH41" i="23" s="1"/>
  <c r="CI36" i="23" s="1"/>
  <c r="CI41" i="23" s="1"/>
  <c r="E50" i="23"/>
  <c r="F44" i="23" s="1"/>
  <c r="F50" i="23" s="1"/>
  <c r="G44" i="23" s="1"/>
  <c r="G50" i="23" s="1"/>
  <c r="H44" i="23" s="1"/>
  <c r="H50" i="23" s="1"/>
  <c r="I44" i="23" s="1"/>
  <c r="I50" i="23" s="1"/>
  <c r="J44" i="23" s="1"/>
  <c r="J50" i="23" s="1"/>
  <c r="K44" i="23" s="1"/>
  <c r="K50" i="23" s="1"/>
  <c r="L44" i="23" s="1"/>
  <c r="L50" i="23" s="1"/>
  <c r="M44" i="23" s="1"/>
  <c r="M50" i="23" s="1"/>
  <c r="N44" i="23" s="1"/>
  <c r="N50" i="23" s="1"/>
  <c r="O44" i="23" s="1"/>
  <c r="O50" i="23" s="1"/>
  <c r="P44" i="23" s="1"/>
  <c r="P50" i="23" s="1"/>
  <c r="Q44" i="23" s="1"/>
  <c r="Q50" i="23" s="1"/>
  <c r="R44" i="23" s="1"/>
  <c r="E33" i="23"/>
  <c r="E24" i="23"/>
  <c r="F18" i="23" s="1"/>
  <c r="F24" i="23" s="1"/>
  <c r="G18" i="23" s="1"/>
  <c r="G24" i="23" s="1"/>
  <c r="H18" i="23" s="1"/>
  <c r="H24" i="23" s="1"/>
  <c r="I18" i="23" s="1"/>
  <c r="I24" i="23" s="1"/>
  <c r="J18" i="23" s="1"/>
  <c r="J24" i="23" s="1"/>
  <c r="K18" i="23" s="1"/>
  <c r="K24" i="23" s="1"/>
  <c r="L18" i="23" s="1"/>
  <c r="L24" i="23" s="1"/>
  <c r="M18" i="23" s="1"/>
  <c r="M24" i="23" s="1"/>
  <c r="N18" i="23" s="1"/>
  <c r="N24" i="23" s="1"/>
  <c r="O18" i="23" s="1"/>
  <c r="O24" i="23" s="1"/>
  <c r="P18" i="23" s="1"/>
  <c r="P24" i="23" s="1"/>
  <c r="Q18" i="23" s="1"/>
  <c r="Q24" i="23" s="1"/>
  <c r="R18" i="23" s="1"/>
  <c r="R24" i="23" s="1"/>
  <c r="S18" i="23" s="1"/>
  <c r="S24" i="23" s="1"/>
  <c r="T18" i="23" s="1"/>
  <c r="T24" i="23" s="1"/>
  <c r="U18" i="23" s="1"/>
  <c r="U24" i="23" s="1"/>
  <c r="V18" i="23" s="1"/>
  <c r="V24" i="23" s="1"/>
  <c r="W18" i="23" s="1"/>
  <c r="W24" i="23" s="1"/>
  <c r="X18" i="23" s="1"/>
  <c r="X24" i="23" s="1"/>
  <c r="Y18" i="23" s="1"/>
  <c r="Y24" i="23" s="1"/>
  <c r="Z18" i="23" s="1"/>
  <c r="Z24" i="23" s="1"/>
  <c r="AA18" i="23" s="1"/>
  <c r="AA24" i="23" s="1"/>
  <c r="AB18" i="23" s="1"/>
  <c r="AB24" i="23" s="1"/>
  <c r="AC18" i="23" s="1"/>
  <c r="AC24" i="23" s="1"/>
  <c r="AD18" i="23" s="1"/>
  <c r="AD24" i="23" s="1"/>
  <c r="AE18" i="23" s="1"/>
  <c r="AE24" i="23" s="1"/>
  <c r="AF18" i="23" s="1"/>
  <c r="AF24" i="23" s="1"/>
  <c r="AG18" i="23" s="1"/>
  <c r="AG24" i="23" s="1"/>
  <c r="AH18" i="23" s="1"/>
  <c r="AH24" i="23" s="1"/>
  <c r="AI18" i="23" s="1"/>
  <c r="AI24" i="23" s="1"/>
  <c r="AJ18" i="23" s="1"/>
  <c r="AJ24" i="23" s="1"/>
  <c r="AK18" i="23" s="1"/>
  <c r="AK24" i="23" s="1"/>
  <c r="AL18" i="23" s="1"/>
  <c r="AL24" i="23" s="1"/>
  <c r="AM18" i="23" s="1"/>
  <c r="AM24" i="23" s="1"/>
  <c r="AN18" i="23" s="1"/>
  <c r="AN24" i="23" s="1"/>
  <c r="AO18" i="23" s="1"/>
  <c r="AO24" i="23" s="1"/>
  <c r="AP18" i="23" s="1"/>
  <c r="AP24" i="23" s="1"/>
  <c r="AQ18" i="23" s="1"/>
  <c r="AQ24" i="23" s="1"/>
  <c r="AR18" i="23" s="1"/>
  <c r="AR24" i="23" s="1"/>
  <c r="AS18" i="23" s="1"/>
  <c r="AS24" i="23" s="1"/>
  <c r="AT18" i="23" s="1"/>
  <c r="AT24" i="23" s="1"/>
  <c r="AU18" i="23" s="1"/>
  <c r="AU24" i="23" s="1"/>
  <c r="AV18" i="23" s="1"/>
  <c r="AV24" i="23" s="1"/>
  <c r="AW18" i="23" s="1"/>
  <c r="AW24" i="23" s="1"/>
  <c r="AX18" i="23" s="1"/>
  <c r="AX24" i="23" s="1"/>
  <c r="AY18" i="23" s="1"/>
  <c r="AY24" i="23" s="1"/>
  <c r="AZ18" i="23" s="1"/>
  <c r="AZ24" i="23" s="1"/>
  <c r="E79" i="23"/>
  <c r="F73" i="23" s="1"/>
  <c r="F79" i="23" s="1"/>
  <c r="G73" i="23" s="1"/>
  <c r="G79" i="23" s="1"/>
  <c r="H73" i="23" s="1"/>
  <c r="H79" i="23" s="1"/>
  <c r="I73" i="23" s="1"/>
  <c r="I79" i="23" s="1"/>
  <c r="J73" i="23" s="1"/>
  <c r="J79" i="23" s="1"/>
  <c r="K73" i="23" s="1"/>
  <c r="K79" i="23" s="1"/>
  <c r="L73" i="23" s="1"/>
  <c r="L79" i="23" s="1"/>
  <c r="M73" i="23" s="1"/>
  <c r="M79" i="23" s="1"/>
  <c r="N73" i="23" s="1"/>
  <c r="N79" i="23" s="1"/>
  <c r="O73" i="23" s="1"/>
  <c r="O79" i="23" s="1"/>
  <c r="P73" i="23" s="1"/>
  <c r="P79" i="23" s="1"/>
  <c r="Q73" i="23" s="1"/>
  <c r="Q79" i="23" s="1"/>
  <c r="R73" i="23" s="1"/>
  <c r="R79" i="23" s="1"/>
  <c r="S73" i="23" s="1"/>
  <c r="S79" i="23" s="1"/>
  <c r="T73" i="23" s="1"/>
  <c r="T79" i="23" s="1"/>
  <c r="U73" i="23" s="1"/>
  <c r="U79" i="23" s="1"/>
  <c r="V73" i="23" s="1"/>
  <c r="V79" i="23" s="1"/>
  <c r="W73" i="23" s="1"/>
  <c r="W79" i="23" s="1"/>
  <c r="X73" i="23" s="1"/>
  <c r="X79" i="23" s="1"/>
  <c r="Y73" i="23" s="1"/>
  <c r="Y79" i="23" s="1"/>
  <c r="Z73" i="23" s="1"/>
  <c r="Z79" i="23" s="1"/>
  <c r="AA73" i="23" s="1"/>
  <c r="AA79" i="23" s="1"/>
  <c r="AB73" i="23" s="1"/>
  <c r="AB79" i="23" s="1"/>
  <c r="AC73" i="23" s="1"/>
  <c r="AC79" i="23" s="1"/>
  <c r="AD73" i="23" s="1"/>
  <c r="AD79" i="23" s="1"/>
  <c r="AE73" i="23" s="1"/>
  <c r="AE79" i="23" s="1"/>
  <c r="AF73" i="23" s="1"/>
  <c r="AF79" i="23" s="1"/>
  <c r="AG73" i="23" s="1"/>
  <c r="AG79" i="23" s="1"/>
  <c r="AH73" i="23" s="1"/>
  <c r="AH79" i="23" s="1"/>
  <c r="AI73" i="23" s="1"/>
  <c r="AI79" i="23" s="1"/>
  <c r="AJ73" i="23" s="1"/>
  <c r="AJ79" i="23" s="1"/>
  <c r="AK73" i="23" s="1"/>
  <c r="AK79" i="23" s="1"/>
  <c r="AL73" i="23" s="1"/>
  <c r="AL79" i="23" s="1"/>
  <c r="AM73" i="23" s="1"/>
  <c r="AM79" i="23" s="1"/>
  <c r="AN73" i="23" s="1"/>
  <c r="AN79" i="23" s="1"/>
  <c r="AO73" i="23" s="1"/>
  <c r="AO79" i="23" s="1"/>
  <c r="AP73" i="23" s="1"/>
  <c r="AP79" i="23" s="1"/>
  <c r="AQ73" i="23" s="1"/>
  <c r="AQ79" i="23" s="1"/>
  <c r="AR73" i="23" s="1"/>
  <c r="AR79" i="23" s="1"/>
  <c r="AS73" i="23" s="1"/>
  <c r="AS79" i="23" s="1"/>
  <c r="AT73" i="23" s="1"/>
  <c r="AT79" i="23" s="1"/>
  <c r="AU73" i="23" s="1"/>
  <c r="AU79" i="23" s="1"/>
  <c r="AV73" i="23" s="1"/>
  <c r="AV79" i="23" s="1"/>
  <c r="AW73" i="23" s="1"/>
  <c r="AW79" i="23" s="1"/>
  <c r="AX73" i="23" s="1"/>
  <c r="AX79" i="23" s="1"/>
  <c r="AY73" i="23" s="1"/>
  <c r="AY79" i="23" s="1"/>
  <c r="AZ73" i="23" s="1"/>
  <c r="AZ79" i="23" s="1"/>
  <c r="BA73" i="23" s="1"/>
  <c r="BA79" i="23" s="1"/>
  <c r="BB73" i="23" s="1"/>
  <c r="BB79" i="23" s="1"/>
  <c r="BC73" i="23" s="1"/>
  <c r="BC79" i="23" s="1"/>
  <c r="BD73" i="23" s="1"/>
  <c r="BD79" i="23" s="1"/>
  <c r="BE73" i="23" s="1"/>
  <c r="BE79" i="23" s="1"/>
  <c r="BF73" i="23" s="1"/>
  <c r="BF79" i="23" s="1"/>
  <c r="BG73" i="23" s="1"/>
  <c r="BG79" i="23" s="1"/>
  <c r="BH73" i="23" s="1"/>
  <c r="BH79" i="23" s="1"/>
  <c r="BI73" i="23" s="1"/>
  <c r="BI79" i="23" s="1"/>
  <c r="BJ73" i="23" s="1"/>
  <c r="BJ79" i="23" s="1"/>
  <c r="BK73" i="23" s="1"/>
  <c r="BK79" i="23" s="1"/>
  <c r="BL73" i="23" s="1"/>
  <c r="BL79" i="23" s="1"/>
  <c r="BM73" i="23" s="1"/>
  <c r="BM79" i="23" s="1"/>
  <c r="BN73" i="23" s="1"/>
  <c r="BN79" i="23" s="1"/>
  <c r="BO73" i="23" s="1"/>
  <c r="BO79" i="23" s="1"/>
  <c r="BP73" i="23" s="1"/>
  <c r="BP79" i="23" s="1"/>
  <c r="BQ73" i="23" s="1"/>
  <c r="BQ79" i="23" s="1"/>
  <c r="BR73" i="23" s="1"/>
  <c r="BR79" i="23" s="1"/>
  <c r="BS73" i="23" s="1"/>
  <c r="BS79" i="23" s="1"/>
  <c r="BT73" i="23" s="1"/>
  <c r="BT79" i="23" s="1"/>
  <c r="BU73" i="23" s="1"/>
  <c r="BU79" i="23" s="1"/>
  <c r="BV73" i="23" s="1"/>
  <c r="BV79" i="23" s="1"/>
  <c r="BW73" i="23" s="1"/>
  <c r="BW79" i="23" s="1"/>
  <c r="BX73" i="23" s="1"/>
  <c r="BX79" i="23" s="1"/>
  <c r="BY73" i="23" s="1"/>
  <c r="BY79" i="23" s="1"/>
  <c r="BZ73" i="23" s="1"/>
  <c r="BZ79" i="23" s="1"/>
  <c r="CA73" i="23" s="1"/>
  <c r="CA79" i="23" s="1"/>
  <c r="CB73" i="23" s="1"/>
  <c r="CB79" i="23" s="1"/>
  <c r="CC73" i="23" s="1"/>
  <c r="CC79" i="23" s="1"/>
  <c r="CD73" i="23" s="1"/>
  <c r="CD79" i="23" s="1"/>
  <c r="CE73" i="23" s="1"/>
  <c r="CE79" i="23" s="1"/>
  <c r="CF73" i="23" s="1"/>
  <c r="CF79" i="23" s="1"/>
  <c r="CG73" i="23" s="1"/>
  <c r="CG79" i="23" s="1"/>
  <c r="CH73" i="23" s="1"/>
  <c r="CH79" i="23" s="1"/>
  <c r="CI73" i="23" s="1"/>
  <c r="CI79" i="23" s="1"/>
  <c r="BD23" i="23"/>
  <c r="BD14" i="23"/>
  <c r="D15" i="23"/>
  <c r="F27" i="23" l="1"/>
  <c r="E125" i="23"/>
  <c r="E124" i="23"/>
  <c r="E126" i="23" s="1"/>
  <c r="CJ73" i="23"/>
  <c r="CJ79" i="23" s="1"/>
  <c r="CK73" i="23" s="1"/>
  <c r="CK79" i="23" s="1"/>
  <c r="CL73" i="23" s="1"/>
  <c r="CL79" i="23" s="1"/>
  <c r="CM73" i="23" s="1"/>
  <c r="CM79" i="23" s="1"/>
  <c r="CN73" i="23" s="1"/>
  <c r="CN79" i="23" s="1"/>
  <c r="CO73" i="23" s="1"/>
  <c r="CO79" i="23" s="1"/>
  <c r="CP73" i="23" s="1"/>
  <c r="CP79" i="23" s="1"/>
  <c r="CQ73" i="23" s="1"/>
  <c r="CQ79" i="23" s="1"/>
  <c r="CR73" i="23" s="1"/>
  <c r="CR79" i="23" s="1"/>
  <c r="CS73" i="23" s="1"/>
  <c r="CS79" i="23" s="1"/>
  <c r="CT73" i="23" s="1"/>
  <c r="CT79" i="23" s="1"/>
  <c r="CU73" i="23" s="1"/>
  <c r="CU79" i="23" s="1"/>
  <c r="CV73" i="23" s="1"/>
  <c r="CJ36" i="23"/>
  <c r="CJ41" i="23" s="1"/>
  <c r="CK36" i="23" s="1"/>
  <c r="CK41" i="23" s="1"/>
  <c r="CL36" i="23" s="1"/>
  <c r="CL41" i="23" s="1"/>
  <c r="CM36" i="23" s="1"/>
  <c r="CM41" i="23" s="1"/>
  <c r="CN36" i="23" s="1"/>
  <c r="CN41" i="23" s="1"/>
  <c r="CO36" i="23" s="1"/>
  <c r="CO41" i="23" s="1"/>
  <c r="CP36" i="23" s="1"/>
  <c r="CP41" i="23" s="1"/>
  <c r="CQ36" i="23" s="1"/>
  <c r="CQ41" i="23" s="1"/>
  <c r="CR36" i="23" s="1"/>
  <c r="CR41" i="23" s="1"/>
  <c r="CS36" i="23" s="1"/>
  <c r="CS41" i="23" s="1"/>
  <c r="CT36" i="23" s="1"/>
  <c r="CT41" i="23" s="1"/>
  <c r="CU36" i="23" s="1"/>
  <c r="CU41" i="23" s="1"/>
  <c r="CV36" i="23" s="1"/>
  <c r="CV41" i="23" s="1"/>
  <c r="CW36" i="23" s="1"/>
  <c r="CW41" i="23" s="1"/>
  <c r="CX36" i="23" s="1"/>
  <c r="CX41" i="23" s="1"/>
  <c r="CY36" i="23" s="1"/>
  <c r="CY41" i="23" s="1"/>
  <c r="CZ36" i="23" s="1"/>
  <c r="CZ41" i="23" s="1"/>
  <c r="DA36" i="23" s="1"/>
  <c r="DA41" i="23" s="1"/>
  <c r="DB36" i="23" s="1"/>
  <c r="DB41" i="23" s="1"/>
  <c r="DC36" i="23" s="1"/>
  <c r="DC41" i="23" s="1"/>
  <c r="DD36" i="23" s="1"/>
  <c r="DD41" i="23" s="1"/>
  <c r="D125" i="23"/>
  <c r="D124" i="23"/>
  <c r="BA18" i="23"/>
  <c r="E9" i="23"/>
  <c r="R50" i="23"/>
  <c r="S44" i="23" s="1"/>
  <c r="F33" i="23" l="1"/>
  <c r="F122" i="23"/>
  <c r="DE36" i="23"/>
  <c r="DE41" i="23" s="1"/>
  <c r="CV79" i="23"/>
  <c r="D126" i="23"/>
  <c r="BA24" i="23"/>
  <c r="E15" i="23"/>
  <c r="S50" i="23"/>
  <c r="T44" i="23" s="1"/>
  <c r="G27" i="23" l="1"/>
  <c r="F124" i="23"/>
  <c r="F125" i="23"/>
  <c r="DF36" i="23"/>
  <c r="DF41" i="23" s="1"/>
  <c r="CW73" i="23"/>
  <c r="BB18" i="23"/>
  <c r="F9" i="23"/>
  <c r="T50" i="23"/>
  <c r="U44" i="23" s="1"/>
  <c r="F126" i="23" l="1"/>
  <c r="G33" i="23"/>
  <c r="G122" i="23"/>
  <c r="DG36" i="23"/>
  <c r="CW79" i="23"/>
  <c r="BB24" i="23"/>
  <c r="F15" i="23"/>
  <c r="U50" i="23"/>
  <c r="V44" i="23" s="1"/>
  <c r="H27" i="23" l="1"/>
  <c r="G124" i="23"/>
  <c r="G125" i="23"/>
  <c r="DG41" i="23"/>
  <c r="DH36" i="23" s="1"/>
  <c r="DH41" i="23" s="1"/>
  <c r="CX73" i="23"/>
  <c r="BC18" i="23"/>
  <c r="G9" i="23"/>
  <c r="V50" i="23"/>
  <c r="W44" i="23" s="1"/>
  <c r="G126" i="23" l="1"/>
  <c r="H33" i="23"/>
  <c r="H122" i="23"/>
  <c r="CX79" i="23"/>
  <c r="BC24" i="23"/>
  <c r="G15" i="23"/>
  <c r="W50" i="23"/>
  <c r="X44" i="23" s="1"/>
  <c r="I27" i="23" l="1"/>
  <c r="H124" i="23"/>
  <c r="H125" i="23"/>
  <c r="CY73" i="23"/>
  <c r="BD18" i="23"/>
  <c r="H9" i="23"/>
  <c r="X50" i="23"/>
  <c r="Y44" i="23" s="1"/>
  <c r="H126" i="23" l="1"/>
  <c r="I33" i="23"/>
  <c r="I122" i="23"/>
  <c r="CY79" i="23"/>
  <c r="BD24" i="23"/>
  <c r="H15" i="23"/>
  <c r="Y50" i="23"/>
  <c r="Z44" i="23" s="1"/>
  <c r="J27" i="23" l="1"/>
  <c r="I124" i="23"/>
  <c r="I125" i="23"/>
  <c r="I126" i="23" s="1"/>
  <c r="CZ73" i="23"/>
  <c r="BE18" i="23"/>
  <c r="I9" i="23"/>
  <c r="Z50" i="23"/>
  <c r="AA44" i="23" s="1"/>
  <c r="J33" i="23" l="1"/>
  <c r="J122" i="23"/>
  <c r="CZ79" i="23"/>
  <c r="BE24" i="23"/>
  <c r="I15" i="23"/>
  <c r="AA50" i="23"/>
  <c r="AB44" i="23" s="1"/>
  <c r="K27" i="23" l="1"/>
  <c r="J124" i="23"/>
  <c r="J125" i="23"/>
  <c r="J126" i="23" s="1"/>
  <c r="DA73" i="23"/>
  <c r="BF18" i="23"/>
  <c r="J9" i="23"/>
  <c r="AB50" i="23"/>
  <c r="AC44" i="23" s="1"/>
  <c r="K33" i="23" l="1"/>
  <c r="K122" i="23"/>
  <c r="DA79" i="23"/>
  <c r="BF24" i="23"/>
  <c r="J15" i="23"/>
  <c r="AC50" i="23"/>
  <c r="AD44" i="23" s="1"/>
  <c r="L27" i="23" l="1"/>
  <c r="K125" i="23"/>
  <c r="K124" i="23"/>
  <c r="K126" i="23" s="1"/>
  <c r="DB73" i="23"/>
  <c r="BG18" i="23"/>
  <c r="K9" i="23"/>
  <c r="AD50" i="23"/>
  <c r="AE44" i="23" s="1"/>
  <c r="L33" i="23" l="1"/>
  <c r="L122" i="23"/>
  <c r="DB79" i="23"/>
  <c r="DC73" i="23" s="1"/>
  <c r="DC79" i="23" s="1"/>
  <c r="BG24" i="23"/>
  <c r="K15" i="23"/>
  <c r="AE50" i="23"/>
  <c r="AF44" i="23" s="1"/>
  <c r="M27" i="23" l="1"/>
  <c r="L125" i="23"/>
  <c r="L124" i="23"/>
  <c r="L126" i="23" s="1"/>
  <c r="BH18" i="23"/>
  <c r="L9" i="23"/>
  <c r="AF50" i="23"/>
  <c r="AG44" i="23" s="1"/>
  <c r="M33" i="23" l="1"/>
  <c r="M122" i="23"/>
  <c r="DD73" i="23"/>
  <c r="DD79" i="23" s="1"/>
  <c r="BH24" i="23"/>
  <c r="L15" i="23"/>
  <c r="AG50" i="23"/>
  <c r="AH44" i="23" s="1"/>
  <c r="N27" i="23" l="1"/>
  <c r="M125" i="23"/>
  <c r="M124" i="23"/>
  <c r="M126" i="23" s="1"/>
  <c r="BI18" i="23"/>
  <c r="M9" i="23"/>
  <c r="AH50" i="23"/>
  <c r="AI44" i="23" s="1"/>
  <c r="DQ40" i="23"/>
  <c r="DQ69" i="23"/>
  <c r="N33" i="23" l="1"/>
  <c r="N122" i="23"/>
  <c r="DE73" i="23"/>
  <c r="DE79" i="23" s="1"/>
  <c r="BI24" i="23"/>
  <c r="M15" i="23"/>
  <c r="AI50" i="23"/>
  <c r="AJ44" i="23" s="1"/>
  <c r="DQ78" i="23"/>
  <c r="O27" i="23" l="1"/>
  <c r="N124" i="23"/>
  <c r="N125" i="23"/>
  <c r="BJ18" i="23"/>
  <c r="N9" i="23"/>
  <c r="AJ50" i="23"/>
  <c r="AK44" i="23" s="1"/>
  <c r="N126" i="23" l="1"/>
  <c r="O33" i="23"/>
  <c r="O122" i="23"/>
  <c r="DF73" i="23"/>
  <c r="DF79" i="23" s="1"/>
  <c r="BJ24" i="23"/>
  <c r="N15" i="23"/>
  <c r="AK50" i="23"/>
  <c r="AL44" i="23" s="1"/>
  <c r="P27" i="23" l="1"/>
  <c r="O124" i="23"/>
  <c r="O125" i="23"/>
  <c r="BK18" i="23"/>
  <c r="O9" i="23"/>
  <c r="AL50" i="23"/>
  <c r="AM44" i="23" s="1"/>
  <c r="O126" i="23" l="1"/>
  <c r="P33" i="23"/>
  <c r="P122" i="23"/>
  <c r="DG73" i="23"/>
  <c r="DG79" i="23" s="1"/>
  <c r="BK24" i="23"/>
  <c r="BL18" i="23" s="1"/>
  <c r="BL24" i="23" s="1"/>
  <c r="BM18" i="23" s="1"/>
  <c r="BM24" i="23" s="1"/>
  <c r="BN18" i="23" s="1"/>
  <c r="BN24" i="23" s="1"/>
  <c r="BO18" i="23" s="1"/>
  <c r="BO24" i="23" s="1"/>
  <c r="BP18" i="23" s="1"/>
  <c r="BP24" i="23" s="1"/>
  <c r="BQ18" i="23" s="1"/>
  <c r="BQ24" i="23" s="1"/>
  <c r="BR18" i="23" s="1"/>
  <c r="BR24" i="23" s="1"/>
  <c r="BS18" i="23" s="1"/>
  <c r="BS24" i="23" s="1"/>
  <c r="BT18" i="23" s="1"/>
  <c r="BT24" i="23" s="1"/>
  <c r="BU18" i="23" s="1"/>
  <c r="BU24" i="23" s="1"/>
  <c r="BV18" i="23" s="1"/>
  <c r="BV24" i="23" s="1"/>
  <c r="BW18" i="23" s="1"/>
  <c r="BW24" i="23" s="1"/>
  <c r="O15" i="23"/>
  <c r="AM50" i="23"/>
  <c r="AN44" i="23" s="1"/>
  <c r="Q27" i="23" l="1"/>
  <c r="P124" i="23"/>
  <c r="P125" i="23"/>
  <c r="P126" i="23" s="1"/>
  <c r="BX18" i="23"/>
  <c r="BX24" i="23" s="1"/>
  <c r="BY18" i="23" s="1"/>
  <c r="BY24" i="23" s="1"/>
  <c r="BZ18" i="23" s="1"/>
  <c r="BZ24" i="23" s="1"/>
  <c r="CA18" i="23" s="1"/>
  <c r="CA24" i="23" s="1"/>
  <c r="CB18" i="23" s="1"/>
  <c r="CB24" i="23" s="1"/>
  <c r="CC18" i="23" s="1"/>
  <c r="CC24" i="23" s="1"/>
  <c r="CD18" i="23" s="1"/>
  <c r="CD24" i="23" s="1"/>
  <c r="CE18" i="23" s="1"/>
  <c r="CE24" i="23" s="1"/>
  <c r="CF18" i="23" s="1"/>
  <c r="CF24" i="23" s="1"/>
  <c r="CG18" i="23" s="1"/>
  <c r="CG24" i="23" s="1"/>
  <c r="CH18" i="23" s="1"/>
  <c r="CH24" i="23" s="1"/>
  <c r="CI18" i="23" s="1"/>
  <c r="CI24" i="23" s="1"/>
  <c r="P9" i="23"/>
  <c r="AN50" i="23"/>
  <c r="AO44" i="23" s="1"/>
  <c r="Q33" i="23" l="1"/>
  <c r="Q122" i="23"/>
  <c r="DH73" i="23"/>
  <c r="DH79" i="23" s="1"/>
  <c r="CJ18" i="23"/>
  <c r="CJ24" i="23" s="1"/>
  <c r="CK18" i="23" s="1"/>
  <c r="CK24" i="23" s="1"/>
  <c r="CL18" i="23" s="1"/>
  <c r="CL24" i="23" s="1"/>
  <c r="CM18" i="23" s="1"/>
  <c r="CM24" i="23" s="1"/>
  <c r="CN18" i="23" s="1"/>
  <c r="CN24" i="23" s="1"/>
  <c r="CO18" i="23" s="1"/>
  <c r="CO24" i="23" s="1"/>
  <c r="CP18" i="23" s="1"/>
  <c r="CP24" i="23" s="1"/>
  <c r="CQ18" i="23" s="1"/>
  <c r="CQ24" i="23" s="1"/>
  <c r="CR18" i="23" s="1"/>
  <c r="CR24" i="23" s="1"/>
  <c r="CS18" i="23" s="1"/>
  <c r="CS24" i="23" s="1"/>
  <c r="CT18" i="23" s="1"/>
  <c r="CT24" i="23" s="1"/>
  <c r="CU18" i="23" s="1"/>
  <c r="CU24" i="23" s="1"/>
  <c r="P15" i="23"/>
  <c r="AO50" i="23"/>
  <c r="AP44" i="23" s="1"/>
  <c r="R27" i="23" l="1"/>
  <c r="Q124" i="23"/>
  <c r="Q125" i="23"/>
  <c r="Q126" i="23" s="1"/>
  <c r="CV18" i="23"/>
  <c r="CV24" i="23" s="1"/>
  <c r="CW18" i="23" s="1"/>
  <c r="CW24" i="23" s="1"/>
  <c r="CX18" i="23" s="1"/>
  <c r="CX24" i="23" s="1"/>
  <c r="CY18" i="23" s="1"/>
  <c r="CY24" i="23" s="1"/>
  <c r="CZ18" i="23" s="1"/>
  <c r="CZ24" i="23" s="1"/>
  <c r="DA18" i="23" s="1"/>
  <c r="DA24" i="23" s="1"/>
  <c r="DB18" i="23" s="1"/>
  <c r="DB24" i="23" s="1"/>
  <c r="DC18" i="23" s="1"/>
  <c r="DC24" i="23" s="1"/>
  <c r="DD18" i="23" s="1"/>
  <c r="DD24" i="23" s="1"/>
  <c r="DE18" i="23" s="1"/>
  <c r="DE24" i="23" s="1"/>
  <c r="DF18" i="23" s="1"/>
  <c r="DF24" i="23" s="1"/>
  <c r="DG18" i="23" s="1"/>
  <c r="DG24" i="23" s="1"/>
  <c r="DH18" i="23" s="1"/>
  <c r="DH24" i="23" s="1"/>
  <c r="DI18" i="23" s="1"/>
  <c r="Q9" i="23"/>
  <c r="AP50" i="23"/>
  <c r="AQ44" i="23" s="1"/>
  <c r="R33" i="23" l="1"/>
  <c r="R122" i="23"/>
  <c r="DI24" i="23"/>
  <c r="DJ18" i="23" s="1"/>
  <c r="Q15" i="23"/>
  <c r="AQ50" i="23"/>
  <c r="AR44" i="23" s="1"/>
  <c r="S27" i="23" l="1"/>
  <c r="R124" i="23"/>
  <c r="R125" i="23"/>
  <c r="R126" i="23" s="1"/>
  <c r="R9" i="23"/>
  <c r="P30" i="21"/>
  <c r="S33" i="23" l="1"/>
  <c r="S122" i="23"/>
  <c r="DJ24" i="23"/>
  <c r="DK18" i="23" s="1"/>
  <c r="R15" i="23"/>
  <c r="AR50" i="23"/>
  <c r="AS44" i="23" s="1"/>
  <c r="T27" i="23" l="1"/>
  <c r="S125" i="23"/>
  <c r="S124" i="23"/>
  <c r="S126" i="23" s="1"/>
  <c r="S9" i="23"/>
  <c r="AS50" i="23"/>
  <c r="AT44" i="23" s="1"/>
  <c r="T33" i="23" l="1"/>
  <c r="T122" i="23"/>
  <c r="DK24" i="23"/>
  <c r="DL18" i="23" s="1"/>
  <c r="S15" i="23"/>
  <c r="AT50" i="23"/>
  <c r="AU44" i="23" s="1"/>
  <c r="U27" i="23" l="1"/>
  <c r="T125" i="23"/>
  <c r="T124" i="23"/>
  <c r="T126" i="23" s="1"/>
  <c r="T9" i="23"/>
  <c r="AU50" i="23"/>
  <c r="AV44" i="23" s="1"/>
  <c r="U33" i="23" l="1"/>
  <c r="U122" i="23"/>
  <c r="DL24" i="23"/>
  <c r="DM18" i="23" s="1"/>
  <c r="T15" i="23"/>
  <c r="AV50" i="23"/>
  <c r="AW44" i="23" s="1"/>
  <c r="V27" i="23" l="1"/>
  <c r="U125" i="23"/>
  <c r="U124" i="23"/>
  <c r="U126" i="23" s="1"/>
  <c r="U9" i="23"/>
  <c r="AW50" i="23"/>
  <c r="AX44" i="23" s="1"/>
  <c r="V33" i="23" l="1"/>
  <c r="V122" i="23"/>
  <c r="DM24" i="23"/>
  <c r="DN18" i="23" s="1"/>
  <c r="U15" i="23"/>
  <c r="AX50" i="23"/>
  <c r="AY44" i="23" s="1"/>
  <c r="W27" i="23" l="1"/>
  <c r="V124" i="23"/>
  <c r="V125" i="23"/>
  <c r="V9" i="23"/>
  <c r="AY50" i="23"/>
  <c r="AZ44" i="23" s="1"/>
  <c r="V126" i="23" l="1"/>
  <c r="W33" i="23"/>
  <c r="W122" i="23"/>
  <c r="DN24" i="23"/>
  <c r="DO18" i="23" s="1"/>
  <c r="V15" i="23"/>
  <c r="AZ50" i="23"/>
  <c r="BA44" i="23" s="1"/>
  <c r="X27" i="23" l="1"/>
  <c r="W124" i="23"/>
  <c r="W125" i="23"/>
  <c r="W9" i="23"/>
  <c r="BA50" i="23"/>
  <c r="BB44" i="23" s="1"/>
  <c r="W126" i="23" l="1"/>
  <c r="X33" i="23"/>
  <c r="X122" i="23"/>
  <c r="DO24" i="23"/>
  <c r="DP18" i="23" s="1"/>
  <c r="W15" i="23"/>
  <c r="BB50" i="23"/>
  <c r="BC44" i="23" s="1"/>
  <c r="Y27" i="23" l="1"/>
  <c r="X124" i="23"/>
  <c r="X125" i="23"/>
  <c r="X126" i="23" s="1"/>
  <c r="X9" i="23"/>
  <c r="BC50" i="23"/>
  <c r="BD44" i="23" s="1"/>
  <c r="Y33" i="23" l="1"/>
  <c r="Y122" i="23"/>
  <c r="DP24" i="23"/>
  <c r="DQ18" i="23" s="1"/>
  <c r="X15" i="23"/>
  <c r="BD50" i="23"/>
  <c r="BE44" i="23" s="1"/>
  <c r="Z27" i="23" l="1"/>
  <c r="Y124" i="23"/>
  <c r="Y125" i="23"/>
  <c r="Y9" i="23"/>
  <c r="BE50" i="23"/>
  <c r="BF44" i="23" s="1"/>
  <c r="Y126" i="23" l="1"/>
  <c r="Z33" i="23"/>
  <c r="Z122" i="23"/>
  <c r="DQ24" i="23"/>
  <c r="DR18" i="23" s="1"/>
  <c r="Y15" i="23"/>
  <c r="BF50" i="23"/>
  <c r="BG44" i="23" s="1"/>
  <c r="AA27" i="23" l="1"/>
  <c r="Z124" i="23"/>
  <c r="Z125" i="23"/>
  <c r="Z9" i="23"/>
  <c r="BG50" i="23"/>
  <c r="BH44" i="23" s="1"/>
  <c r="Z126" i="23" l="1"/>
  <c r="AA33" i="23"/>
  <c r="AA122" i="23"/>
  <c r="DR24" i="23"/>
  <c r="DS18" i="23" s="1"/>
  <c r="Z15" i="23"/>
  <c r="BH50" i="23"/>
  <c r="BI44" i="23" s="1"/>
  <c r="AB27" i="23" l="1"/>
  <c r="AA125" i="23"/>
  <c r="AA124" i="23"/>
  <c r="AA126" i="23" s="1"/>
  <c r="AA9" i="23"/>
  <c r="BI50" i="23"/>
  <c r="BJ44" i="23" s="1"/>
  <c r="AB33" i="23" l="1"/>
  <c r="AB122" i="23"/>
  <c r="DS24" i="23"/>
  <c r="DT18" i="23" s="1"/>
  <c r="AA15" i="23"/>
  <c r="BJ50" i="23"/>
  <c r="BK44" i="23" s="1"/>
  <c r="AC27" i="23" l="1"/>
  <c r="AB125" i="23"/>
  <c r="AB124" i="23"/>
  <c r="AB126" i="23" s="1"/>
  <c r="DT24" i="23"/>
  <c r="DU18" i="23" s="1"/>
  <c r="AB9" i="23"/>
  <c r="BK50" i="23"/>
  <c r="BL44" i="23" s="1"/>
  <c r="BL50" i="23" s="1"/>
  <c r="BM44" i="23" s="1"/>
  <c r="BM50" i="23" s="1"/>
  <c r="BN44" i="23" s="1"/>
  <c r="BN50" i="23" s="1"/>
  <c r="BO44" i="23" s="1"/>
  <c r="BO50" i="23" s="1"/>
  <c r="BP44" i="23" s="1"/>
  <c r="BP50" i="23" s="1"/>
  <c r="BQ44" i="23" s="1"/>
  <c r="BQ50" i="23" s="1"/>
  <c r="BR44" i="23" s="1"/>
  <c r="BR50" i="23" s="1"/>
  <c r="BS44" i="23" s="1"/>
  <c r="BS50" i="23" s="1"/>
  <c r="BT44" i="23" s="1"/>
  <c r="BT50" i="23" s="1"/>
  <c r="BU44" i="23" s="1"/>
  <c r="BU50" i="23" s="1"/>
  <c r="BV44" i="23" s="1"/>
  <c r="BV50" i="23" s="1"/>
  <c r="BW44" i="23" s="1"/>
  <c r="BW50" i="23" s="1"/>
  <c r="BX44" i="23" s="1"/>
  <c r="DS89" i="23"/>
  <c r="AC33" i="23" l="1"/>
  <c r="AC122" i="23"/>
  <c r="DT82" i="23"/>
  <c r="BX50" i="23"/>
  <c r="DU24" i="23"/>
  <c r="DV18" i="23" s="1"/>
  <c r="AB15" i="23"/>
  <c r="AD27" i="23" l="1"/>
  <c r="AC125" i="23"/>
  <c r="AC124" i="23"/>
  <c r="AC126" i="23" s="1"/>
  <c r="BY44" i="23"/>
  <c r="DV24" i="23"/>
  <c r="AC9" i="23"/>
  <c r="AD33" i="23" l="1"/>
  <c r="AD122" i="23"/>
  <c r="BY50" i="23"/>
  <c r="DW18" i="23"/>
  <c r="DW24" i="23" s="1"/>
  <c r="DX18" i="23" s="1"/>
  <c r="DX24" i="23" s="1"/>
  <c r="DY18" i="23" s="1"/>
  <c r="DY24" i="23" s="1"/>
  <c r="DZ18" i="23" s="1"/>
  <c r="DZ24" i="23" s="1"/>
  <c r="EA18" i="23" s="1"/>
  <c r="EA24" i="23" s="1"/>
  <c r="EB18" i="23" s="1"/>
  <c r="EB24" i="23" s="1"/>
  <c r="EC18" i="23" s="1"/>
  <c r="EC24" i="23" s="1"/>
  <c r="ED18" i="23" s="1"/>
  <c r="ED24" i="23" s="1"/>
  <c r="EE18" i="23" s="1"/>
  <c r="EE24" i="23" s="1"/>
  <c r="EF18" i="23" s="1"/>
  <c r="EF24" i="23" s="1"/>
  <c r="EG18" i="23" s="1"/>
  <c r="EG24" i="23" s="1"/>
  <c r="EH18" i="23" s="1"/>
  <c r="EH24" i="23" s="1"/>
  <c r="EI18" i="23" s="1"/>
  <c r="EI24" i="23" s="1"/>
  <c r="AC15" i="23"/>
  <c r="AE27" i="23" l="1"/>
  <c r="AD124" i="23"/>
  <c r="AD125" i="23"/>
  <c r="BZ44" i="23"/>
  <c r="AD9" i="23"/>
  <c r="AD126" i="23" l="1"/>
  <c r="AE33" i="23"/>
  <c r="AE122" i="23"/>
  <c r="BZ50" i="23"/>
  <c r="AD15" i="23"/>
  <c r="AF27" i="23" l="1"/>
  <c r="AE124" i="23"/>
  <c r="AE125" i="23"/>
  <c r="CA44" i="23"/>
  <c r="AE9" i="23"/>
  <c r="AE126" i="23" l="1"/>
  <c r="AF33" i="23"/>
  <c r="AF122" i="23"/>
  <c r="CA50" i="23"/>
  <c r="AE15" i="23"/>
  <c r="AG27" i="23" l="1"/>
  <c r="AF124" i="23"/>
  <c r="AF125" i="23"/>
  <c r="CB44" i="23"/>
  <c r="AF9" i="23"/>
  <c r="AF126" i="23" l="1"/>
  <c r="AG33" i="23"/>
  <c r="AG122" i="23"/>
  <c r="CB50" i="23"/>
  <c r="AF15" i="23"/>
  <c r="AH27" i="23" l="1"/>
  <c r="AG124" i="23"/>
  <c r="AG125" i="23"/>
  <c r="CC44" i="23"/>
  <c r="AG9" i="23"/>
  <c r="AG126" i="23" l="1"/>
  <c r="AH33" i="23"/>
  <c r="AH122" i="23"/>
  <c r="CC50" i="23"/>
  <c r="AG15" i="23"/>
  <c r="AI27" i="23" l="1"/>
  <c r="AH124" i="23"/>
  <c r="AH125" i="23"/>
  <c r="CD44" i="23"/>
  <c r="AH9" i="23"/>
  <c r="AH126" i="23" l="1"/>
  <c r="AI33" i="23"/>
  <c r="AI122" i="23"/>
  <c r="CD50" i="23"/>
  <c r="AH15" i="23"/>
  <c r="AJ27" i="23" l="1"/>
  <c r="AI125" i="23"/>
  <c r="AI124" i="23"/>
  <c r="AI126" i="23" s="1"/>
  <c r="CE44" i="23"/>
  <c r="AI9" i="23"/>
  <c r="AJ33" i="23" l="1"/>
  <c r="AJ122" i="23"/>
  <c r="CE50" i="23"/>
  <c r="AI15" i="23"/>
  <c r="AK27" i="23" l="1"/>
  <c r="AJ125" i="23"/>
  <c r="AJ124" i="23"/>
  <c r="AJ126" i="23" s="1"/>
  <c r="CF44" i="23"/>
  <c r="AJ9" i="23"/>
  <c r="A2" i="21"/>
  <c r="A4" i="23"/>
  <c r="A2" i="23"/>
  <c r="AK33" i="23" l="1"/>
  <c r="AK122" i="23"/>
  <c r="CF50" i="23"/>
  <c r="AJ15" i="23"/>
  <c r="AL27" i="23" l="1"/>
  <c r="AK125" i="23"/>
  <c r="AK124" i="23"/>
  <c r="AK126" i="23" s="1"/>
  <c r="CG44" i="23"/>
  <c r="AK9" i="23"/>
  <c r="AL33" i="23" l="1"/>
  <c r="AL122" i="23"/>
  <c r="CG50" i="23"/>
  <c r="AK15" i="23"/>
  <c r="AM27" i="23" l="1"/>
  <c r="AL124" i="23"/>
  <c r="AL125" i="23"/>
  <c r="CH44" i="23"/>
  <c r="AL9" i="23"/>
  <c r="AL126" i="23" l="1"/>
  <c r="AM33" i="23"/>
  <c r="AM122" i="23"/>
  <c r="CH50" i="23"/>
  <c r="AL15" i="23"/>
  <c r="AN27" i="23" l="1"/>
  <c r="AM124" i="23"/>
  <c r="AM126" i="23" s="1"/>
  <c r="AM125" i="23"/>
  <c r="CI44" i="23"/>
  <c r="AM9" i="23"/>
  <c r="DW78" i="23"/>
  <c r="DU78" i="23"/>
  <c r="DV78" i="23"/>
  <c r="DW69" i="23"/>
  <c r="DU69" i="23"/>
  <c r="DV69" i="23"/>
  <c r="DU49" i="23"/>
  <c r="DT49" i="23"/>
  <c r="DW49" i="23"/>
  <c r="DV49" i="23"/>
  <c r="DU40" i="23"/>
  <c r="DT14" i="23"/>
  <c r="DU14" i="23"/>
  <c r="AN33" i="23" l="1"/>
  <c r="AN122" i="23"/>
  <c r="CI50" i="23"/>
  <c r="CJ44" i="23" s="1"/>
  <c r="CJ50" i="23" s="1"/>
  <c r="CK44" i="23" s="1"/>
  <c r="CK50" i="23" s="1"/>
  <c r="CL44" i="23" s="1"/>
  <c r="CL50" i="23" s="1"/>
  <c r="CM44" i="23" s="1"/>
  <c r="CM50" i="23" s="1"/>
  <c r="CN44" i="23" s="1"/>
  <c r="CN50" i="23" s="1"/>
  <c r="CO44" i="23" s="1"/>
  <c r="CO50" i="23" s="1"/>
  <c r="CP44" i="23" s="1"/>
  <c r="CP50" i="23" s="1"/>
  <c r="CQ44" i="23" s="1"/>
  <c r="CQ50" i="23" s="1"/>
  <c r="CR44" i="23" s="1"/>
  <c r="CR50" i="23" s="1"/>
  <c r="CS44" i="23" s="1"/>
  <c r="CS50" i="23" s="1"/>
  <c r="CT44" i="23" s="1"/>
  <c r="CT50" i="23" s="1"/>
  <c r="CU44" i="23" s="1"/>
  <c r="CU50" i="23" s="1"/>
  <c r="CV44" i="23" s="1"/>
  <c r="CV50" i="23" s="1"/>
  <c r="CW44" i="23" s="1"/>
  <c r="CW50" i="23" s="1"/>
  <c r="CX44" i="23" s="1"/>
  <c r="CX50" i="23" s="1"/>
  <c r="CY44" i="23" s="1"/>
  <c r="CY50" i="23" s="1"/>
  <c r="CZ44" i="23" s="1"/>
  <c r="CZ50" i="23" s="1"/>
  <c r="DA44" i="23" s="1"/>
  <c r="DA50" i="23" s="1"/>
  <c r="DB44" i="23" s="1"/>
  <c r="DB50" i="23" s="1"/>
  <c r="DC44" i="23" s="1"/>
  <c r="DC50" i="23" s="1"/>
  <c r="DD44" i="23" s="1"/>
  <c r="DD50" i="23" s="1"/>
  <c r="AM15" i="23"/>
  <c r="DT78" i="23"/>
  <c r="DT40" i="23"/>
  <c r="AO27" i="23" l="1"/>
  <c r="AN124" i="23"/>
  <c r="AN125" i="23"/>
  <c r="DE44" i="23"/>
  <c r="DE50" i="23" s="1"/>
  <c r="AN9" i="23"/>
  <c r="DT69" i="23"/>
  <c r="AN126" i="23" l="1"/>
  <c r="AO33" i="23"/>
  <c r="AO122" i="23"/>
  <c r="DF44" i="23"/>
  <c r="DF50" i="23" s="1"/>
  <c r="AN15" i="23"/>
  <c r="AP27" i="23" l="1"/>
  <c r="AO124" i="23"/>
  <c r="AO126" i="23" s="1"/>
  <c r="AO125" i="23"/>
  <c r="DG44" i="23"/>
  <c r="AO9" i="23"/>
  <c r="AP33" i="23" l="1"/>
  <c r="AP122" i="23"/>
  <c r="DG50" i="23"/>
  <c r="DH44" i="23" s="1"/>
  <c r="DH50" i="23" s="1"/>
  <c r="AO15" i="23"/>
  <c r="AQ27" i="23" l="1"/>
  <c r="AP124" i="23"/>
  <c r="AP125" i="23"/>
  <c r="AP126" i="23" s="1"/>
  <c r="AP9" i="23"/>
  <c r="DS109" i="23"/>
  <c r="AQ33" i="23" l="1"/>
  <c r="AQ122" i="23"/>
  <c r="DS110" i="23"/>
  <c r="AP15" i="23"/>
  <c r="DT109" i="23"/>
  <c r="DT123" i="23" s="1"/>
  <c r="AR27" i="23" l="1"/>
  <c r="AQ125" i="23"/>
  <c r="AQ124" i="23"/>
  <c r="AQ126" i="23" s="1"/>
  <c r="DT104" i="23"/>
  <c r="AQ9" i="23"/>
  <c r="DU109" i="23"/>
  <c r="DU123" i="23" s="1"/>
  <c r="AR33" i="23" l="1"/>
  <c r="AR122" i="23"/>
  <c r="DT110" i="23"/>
  <c r="AQ15" i="23"/>
  <c r="DW109" i="23"/>
  <c r="AS27" i="23" l="1"/>
  <c r="AR125" i="23"/>
  <c r="AR124" i="23"/>
  <c r="AR126" i="23" s="1"/>
  <c r="DT113" i="23"/>
  <c r="DU104" i="23"/>
  <c r="AR9" i="23"/>
  <c r="DT89" i="23"/>
  <c r="DV109" i="23"/>
  <c r="DW118" i="23"/>
  <c r="DV118" i="23"/>
  <c r="AS33" i="23" l="1"/>
  <c r="AS122" i="23"/>
  <c r="DT119" i="23"/>
  <c r="DU110" i="23"/>
  <c r="AR15" i="23"/>
  <c r="AT27" i="23" l="1"/>
  <c r="AS125" i="23"/>
  <c r="AS124" i="23"/>
  <c r="AS126" i="23" s="1"/>
  <c r="DV104" i="23"/>
  <c r="DU113" i="23"/>
  <c r="AS9" i="23"/>
  <c r="DU82" i="23"/>
  <c r="DU89" i="23" s="1"/>
  <c r="AT33" i="23" l="1"/>
  <c r="AT122" i="23"/>
  <c r="DU119" i="23"/>
  <c r="DV110" i="23"/>
  <c r="DW104" i="23" s="1"/>
  <c r="DW110" i="23" s="1"/>
  <c r="DX104" i="23" s="1"/>
  <c r="DX110" i="23" s="1"/>
  <c r="DY104" i="23" s="1"/>
  <c r="DY110" i="23" s="1"/>
  <c r="DZ104" i="23" s="1"/>
  <c r="DZ110" i="23" s="1"/>
  <c r="EA104" i="23" s="1"/>
  <c r="EA110" i="23" s="1"/>
  <c r="EB104" i="23" s="1"/>
  <c r="EB110" i="23" s="1"/>
  <c r="EC104" i="23" s="1"/>
  <c r="EC110" i="23" s="1"/>
  <c r="ED104" i="23" s="1"/>
  <c r="ED110" i="23" s="1"/>
  <c r="EE104" i="23" s="1"/>
  <c r="EE110" i="23" s="1"/>
  <c r="AS15" i="23"/>
  <c r="EF104" i="23" l="1"/>
  <c r="EF110" i="23" s="1"/>
  <c r="EG104" i="23" s="1"/>
  <c r="EG110" i="23" s="1"/>
  <c r="EH104" i="23" s="1"/>
  <c r="EH110" i="23" s="1"/>
  <c r="EI104" i="23" s="1"/>
  <c r="EI110" i="23" s="1"/>
  <c r="EJ104" i="23" s="1"/>
  <c r="EJ110" i="23" s="1"/>
  <c r="EK104" i="23" s="1"/>
  <c r="EK110" i="23" s="1"/>
  <c r="EL104" i="23" s="1"/>
  <c r="EL110" i="23" s="1"/>
  <c r="EM104" i="23" s="1"/>
  <c r="EM110" i="23" s="1"/>
  <c r="EN104" i="23" s="1"/>
  <c r="EN110" i="23" s="1"/>
  <c r="EO104" i="23" s="1"/>
  <c r="EO110" i="23" s="1"/>
  <c r="EP104" i="23" s="1"/>
  <c r="EP110" i="23" s="1"/>
  <c r="EQ104" i="23" s="1"/>
  <c r="EQ110" i="23" s="1"/>
  <c r="AU27" i="23"/>
  <c r="AT124" i="23"/>
  <c r="AT125" i="23"/>
  <c r="DV113" i="23"/>
  <c r="AT9" i="23"/>
  <c r="DV82" i="23"/>
  <c r="DV89" i="23" s="1"/>
  <c r="E14" i="61" l="1"/>
  <c r="E24" i="61" s="1"/>
  <c r="E16" i="56" s="1"/>
  <c r="E36" i="56" s="1"/>
  <c r="ER104" i="23"/>
  <c r="ER110" i="23" s="1"/>
  <c r="ES104" i="23" s="1"/>
  <c r="ES110" i="23" s="1"/>
  <c r="ET104" i="23" s="1"/>
  <c r="ET110" i="23" s="1"/>
  <c r="EU104" i="23" s="1"/>
  <c r="EU110" i="23" s="1"/>
  <c r="AT126" i="23"/>
  <c r="AU33" i="23"/>
  <c r="AU122" i="23"/>
  <c r="DV119" i="23"/>
  <c r="DW113" i="23" s="1"/>
  <c r="DW119" i="23" s="1"/>
  <c r="DX113" i="23" s="1"/>
  <c r="DX119" i="23" s="1"/>
  <c r="DY113" i="23" s="1"/>
  <c r="DY119" i="23" s="1"/>
  <c r="DZ113" i="23" s="1"/>
  <c r="DZ119" i="23" s="1"/>
  <c r="EA113" i="23" s="1"/>
  <c r="EA119" i="23" s="1"/>
  <c r="EB113" i="23" s="1"/>
  <c r="EB119" i="23" s="1"/>
  <c r="EC113" i="23" s="1"/>
  <c r="EC119" i="23" s="1"/>
  <c r="ED113" i="23" s="1"/>
  <c r="ED119" i="23" s="1"/>
  <c r="EE113" i="23" s="1"/>
  <c r="EE119" i="23" s="1"/>
  <c r="AT15" i="23"/>
  <c r="D15" i="64" l="1"/>
  <c r="EF113" i="23"/>
  <c r="EF119" i="23" s="1"/>
  <c r="EG113" i="23" s="1"/>
  <c r="EG119" i="23" s="1"/>
  <c r="EH113" i="23" s="1"/>
  <c r="EH119" i="23" s="1"/>
  <c r="EI113" i="23" s="1"/>
  <c r="EI119" i="23" s="1"/>
  <c r="EJ113" i="23" s="1"/>
  <c r="EJ119" i="23" s="1"/>
  <c r="EK113" i="23" s="1"/>
  <c r="EK119" i="23" s="1"/>
  <c r="EL113" i="23" s="1"/>
  <c r="EL119" i="23" s="1"/>
  <c r="EM113" i="23" s="1"/>
  <c r="EM119" i="23" s="1"/>
  <c r="EN113" i="23" s="1"/>
  <c r="EN119" i="23" s="1"/>
  <c r="EO113" i="23" s="1"/>
  <c r="EO119" i="23" s="1"/>
  <c r="EP113" i="23" s="1"/>
  <c r="EP119" i="23" s="1"/>
  <c r="EQ113" i="23" s="1"/>
  <c r="EQ119" i="23" s="1"/>
  <c r="D25" i="64"/>
  <c r="D37" i="64"/>
  <c r="AV27" i="23"/>
  <c r="AU124" i="23"/>
  <c r="AU126" i="23" s="1"/>
  <c r="AU125" i="23"/>
  <c r="AU9" i="23"/>
  <c r="DW82" i="23"/>
  <c r="F14" i="61" l="1"/>
  <c r="F24" i="61" s="1"/>
  <c r="F16" i="56" s="1"/>
  <c r="F36" i="56" s="1"/>
  <c r="ER113" i="23"/>
  <c r="ER119" i="23" s="1"/>
  <c r="ES113" i="23" s="1"/>
  <c r="ES119" i="23" s="1"/>
  <c r="ET113" i="23" s="1"/>
  <c r="ET119" i="23" s="1"/>
  <c r="EU113" i="23" s="1"/>
  <c r="EU119" i="23" s="1"/>
  <c r="AV33" i="23"/>
  <c r="AV122" i="23"/>
  <c r="AU15" i="23"/>
  <c r="DW89" i="23"/>
  <c r="DX82" i="23" s="1"/>
  <c r="DX89" i="23" s="1"/>
  <c r="DY82" i="23" s="1"/>
  <c r="DY89" i="23" s="1"/>
  <c r="DZ82" i="23" s="1"/>
  <c r="DZ89" i="23" s="1"/>
  <c r="EA82" i="23" s="1"/>
  <c r="EA89" i="23" s="1"/>
  <c r="EB82" i="23" s="1"/>
  <c r="EB89" i="23" s="1"/>
  <c r="EC82" i="23" s="1"/>
  <c r="EC89" i="23" s="1"/>
  <c r="ED82" i="23" s="1"/>
  <c r="ED89" i="23" s="1"/>
  <c r="EE82" i="23" s="1"/>
  <c r="EE89" i="23" s="1"/>
  <c r="E15" i="64" l="1"/>
  <c r="EF82" i="23"/>
  <c r="EF89" i="23" s="1"/>
  <c r="EG82" i="23" s="1"/>
  <c r="EG89" i="23" s="1"/>
  <c r="EH82" i="23" s="1"/>
  <c r="EH89" i="23" s="1"/>
  <c r="EI82" i="23" s="1"/>
  <c r="EI89" i="23" s="1"/>
  <c r="EJ82" i="23" s="1"/>
  <c r="EJ89" i="23" s="1"/>
  <c r="EK82" i="23" s="1"/>
  <c r="EK89" i="23" s="1"/>
  <c r="EL82" i="23" s="1"/>
  <c r="EL89" i="23" s="1"/>
  <c r="EM82" i="23" s="1"/>
  <c r="EM89" i="23" s="1"/>
  <c r="EN82" i="23" s="1"/>
  <c r="EN89" i="23" s="1"/>
  <c r="EO82" i="23" s="1"/>
  <c r="EO89" i="23" s="1"/>
  <c r="EP82" i="23" s="1"/>
  <c r="EP89" i="23" s="1"/>
  <c r="EQ82" i="23" s="1"/>
  <c r="EQ89" i="23" s="1"/>
  <c r="E37" i="64"/>
  <c r="E25" i="64"/>
  <c r="AW27" i="23"/>
  <c r="AV124" i="23"/>
  <c r="AV126" i="23" s="1"/>
  <c r="AV125" i="23"/>
  <c r="AV9" i="23"/>
  <c r="D14" i="61" l="1"/>
  <c r="D24" i="61" s="1"/>
  <c r="D16" i="56" s="1"/>
  <c r="D36" i="56" s="1"/>
  <c r="ER82" i="23"/>
  <c r="ER89" i="23" s="1"/>
  <c r="ES82" i="23" s="1"/>
  <c r="ES89" i="23" s="1"/>
  <c r="ET82" i="23" s="1"/>
  <c r="ET89" i="23" s="1"/>
  <c r="EU82" i="23" s="1"/>
  <c r="EU89" i="23" s="1"/>
  <c r="AW33" i="23"/>
  <c r="AW122" i="23"/>
  <c r="AV15" i="23"/>
  <c r="C15" i="64" l="1"/>
  <c r="C25" i="64" s="1"/>
  <c r="AX27" i="23"/>
  <c r="AW124" i="23"/>
  <c r="AW125" i="23"/>
  <c r="AW9" i="23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B27" i="21"/>
  <c r="B26" i="21"/>
  <c r="P46" i="2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B31" i="21"/>
  <c r="B25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P22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C7" i="21"/>
  <c r="C31" i="21" s="1"/>
  <c r="C37" i="64" l="1"/>
  <c r="AW126" i="23"/>
  <c r="AX33" i="23"/>
  <c r="AX122" i="23"/>
  <c r="P47" i="21"/>
  <c r="D9" i="62"/>
  <c r="D11" i="62" s="1"/>
  <c r="D15" i="62" s="1"/>
  <c r="E9" i="62"/>
  <c r="E11" i="62" s="1"/>
  <c r="E15" i="62" s="1"/>
  <c r="D27" i="62"/>
  <c r="D29" i="62" s="1"/>
  <c r="D33" i="62" s="1"/>
  <c r="E27" i="62"/>
  <c r="E29" i="62" s="1"/>
  <c r="E33" i="62" s="1"/>
  <c r="D18" i="62"/>
  <c r="D20" i="62" s="1"/>
  <c r="D24" i="62" s="1"/>
  <c r="E18" i="62"/>
  <c r="E20" i="62" s="1"/>
  <c r="E24" i="62" s="1"/>
  <c r="AW15" i="23"/>
  <c r="P23" i="21"/>
  <c r="P26" i="21"/>
  <c r="E20" i="56" s="1"/>
  <c r="E38" i="56" s="1"/>
  <c r="P51" i="21"/>
  <c r="P50" i="21"/>
  <c r="P27" i="21"/>
  <c r="F20" i="56" s="1"/>
  <c r="F38" i="56" s="1"/>
  <c r="P25" i="21"/>
  <c r="D20" i="56" s="1"/>
  <c r="P49" i="21"/>
  <c r="D7" i="21"/>
  <c r="ET31" i="23" l="1"/>
  <c r="ET32" i="23" s="1"/>
  <c r="EU31" i="23"/>
  <c r="EU32" i="23" s="1"/>
  <c r="ET39" i="23"/>
  <c r="ET40" i="23" s="1"/>
  <c r="EU13" i="23"/>
  <c r="EU14" i="23" s="1"/>
  <c r="EU39" i="23"/>
  <c r="EU40" i="23" s="1"/>
  <c r="ET13" i="23"/>
  <c r="ET14" i="23" s="1"/>
  <c r="DW40" i="23"/>
  <c r="EI40" i="23"/>
  <c r="DV40" i="23"/>
  <c r="EH40" i="23"/>
  <c r="DW14" i="23"/>
  <c r="EI14" i="23"/>
  <c r="DV14" i="23"/>
  <c r="DW32" i="23"/>
  <c r="EI32" i="23"/>
  <c r="DV32" i="23"/>
  <c r="EH32" i="23"/>
  <c r="AY27" i="23"/>
  <c r="AX124" i="23"/>
  <c r="AX125" i="23"/>
  <c r="AX9" i="23"/>
  <c r="D31" i="21"/>
  <c r="E7" i="21"/>
  <c r="EU123" i="23" l="1"/>
  <c r="ET123" i="23"/>
  <c r="EH123" i="23"/>
  <c r="DV123" i="23"/>
  <c r="DW123" i="23"/>
  <c r="EI123" i="23"/>
  <c r="AX126" i="23"/>
  <c r="AY33" i="23"/>
  <c r="AY122" i="23"/>
  <c r="AX15" i="23"/>
  <c r="F7" i="21"/>
  <c r="E31" i="21"/>
  <c r="AZ27" i="23" l="1"/>
  <c r="AY125" i="23"/>
  <c r="AY124" i="23"/>
  <c r="AY126" i="23" s="1"/>
  <c r="AY9" i="23"/>
  <c r="G7" i="21"/>
  <c r="F31" i="21"/>
  <c r="AZ33" i="23" l="1"/>
  <c r="AZ122" i="23"/>
  <c r="AY15" i="23"/>
  <c r="H7" i="21"/>
  <c r="G31" i="21"/>
  <c r="BA27" i="23" l="1"/>
  <c r="AZ125" i="23"/>
  <c r="AZ124" i="23"/>
  <c r="AZ126" i="23" s="1"/>
  <c r="AZ9" i="23"/>
  <c r="H31" i="21"/>
  <c r="I7" i="21"/>
  <c r="BA33" i="23" l="1"/>
  <c r="BA122" i="23"/>
  <c r="AZ15" i="23"/>
  <c r="J7" i="21"/>
  <c r="I31" i="21"/>
  <c r="BB27" i="23" l="1"/>
  <c r="BA125" i="23"/>
  <c r="BA124" i="23"/>
  <c r="BA126" i="23" s="1"/>
  <c r="BA9" i="23"/>
  <c r="J31" i="21"/>
  <c r="K7" i="21"/>
  <c r="BB33" i="23" l="1"/>
  <c r="BB122" i="23"/>
  <c r="BA15" i="23"/>
  <c r="K31" i="21"/>
  <c r="L7" i="21"/>
  <c r="BC27" i="23" l="1"/>
  <c r="BB124" i="23"/>
  <c r="BB125" i="23"/>
  <c r="BB9" i="23"/>
  <c r="L31" i="21"/>
  <c r="M7" i="21"/>
  <c r="BB126" i="23" l="1"/>
  <c r="BC33" i="23"/>
  <c r="BC122" i="23"/>
  <c r="BB15" i="23"/>
  <c r="N7" i="21"/>
  <c r="M31" i="21"/>
  <c r="BD27" i="23" l="1"/>
  <c r="BC124" i="23"/>
  <c r="BC125" i="23"/>
  <c r="BC9" i="23"/>
  <c r="O7" i="21"/>
  <c r="O31" i="21" s="1"/>
  <c r="N31" i="21"/>
  <c r="BC126" i="23" l="1"/>
  <c r="BD33" i="23"/>
  <c r="BD122" i="23"/>
  <c r="BC15" i="23"/>
  <c r="BE27" i="23" l="1"/>
  <c r="BD124" i="23"/>
  <c r="BD125" i="23"/>
  <c r="BD9" i="23"/>
  <c r="BD126" i="23" l="1"/>
  <c r="BE33" i="23"/>
  <c r="BE122" i="23"/>
  <c r="BD15" i="23"/>
  <c r="BF27" i="23" l="1"/>
  <c r="BE124" i="23"/>
  <c r="BE125" i="23"/>
  <c r="BE9" i="23"/>
  <c r="BE126" i="23" l="1"/>
  <c r="BF33" i="23"/>
  <c r="BF122" i="23"/>
  <c r="BE15" i="23"/>
  <c r="BG27" i="23" l="1"/>
  <c r="BF124" i="23"/>
  <c r="BF125" i="23"/>
  <c r="BF9" i="23"/>
  <c r="BF126" i="23" l="1"/>
  <c r="BG33" i="23"/>
  <c r="BG122" i="23"/>
  <c r="BF15" i="23"/>
  <c r="BH27" i="23" l="1"/>
  <c r="BG125" i="23"/>
  <c r="BG124" i="23"/>
  <c r="BG126" i="23" s="1"/>
  <c r="BG9" i="23"/>
  <c r="BH33" i="23" l="1"/>
  <c r="BH122" i="23"/>
  <c r="BG15" i="23"/>
  <c r="BI27" i="23" l="1"/>
  <c r="BH125" i="23"/>
  <c r="BH124" i="23"/>
  <c r="BH126" i="23" s="1"/>
  <c r="BH9" i="23"/>
  <c r="BI33" i="23" l="1"/>
  <c r="BI122" i="23"/>
  <c r="BH15" i="23"/>
  <c r="BJ27" i="23" l="1"/>
  <c r="BI125" i="23"/>
  <c r="BI124" i="23"/>
  <c r="BI126" i="23" s="1"/>
  <c r="BI9" i="23"/>
  <c r="BJ33" i="23" l="1"/>
  <c r="BJ122" i="23"/>
  <c r="BI15" i="23"/>
  <c r="BK27" i="23" l="1"/>
  <c r="BJ124" i="23"/>
  <c r="BJ125" i="23"/>
  <c r="BJ9" i="23"/>
  <c r="BJ126" i="23" l="1"/>
  <c r="BK33" i="23"/>
  <c r="BK122" i="23"/>
  <c r="BJ15" i="23"/>
  <c r="BL27" i="23" l="1"/>
  <c r="BK124" i="23"/>
  <c r="BK125" i="23"/>
  <c r="BK9" i="23"/>
  <c r="BK126" i="23" l="1"/>
  <c r="BL33" i="23"/>
  <c r="BL122" i="23"/>
  <c r="BK15" i="23"/>
  <c r="BL9" i="23" s="1"/>
  <c r="BM27" i="23" l="1"/>
  <c r="BL124" i="23"/>
  <c r="BL125" i="23"/>
  <c r="BL15" i="23"/>
  <c r="BL126" i="23" l="1"/>
  <c r="BM33" i="23"/>
  <c r="BM122" i="23"/>
  <c r="BM9" i="23"/>
  <c r="BN27" i="23" l="1"/>
  <c r="BM124" i="23"/>
  <c r="BM125" i="23"/>
  <c r="BM15" i="23"/>
  <c r="BM126" i="23" l="1"/>
  <c r="BN33" i="23"/>
  <c r="BN122" i="23"/>
  <c r="BN9" i="23"/>
  <c r="BO27" i="23" l="1"/>
  <c r="BN124" i="23"/>
  <c r="BN125" i="23"/>
  <c r="BN126" i="23" s="1"/>
  <c r="BN15" i="23"/>
  <c r="BO33" i="23" l="1"/>
  <c r="BO122" i="23"/>
  <c r="BO9" i="23"/>
  <c r="BP27" i="23" l="1"/>
  <c r="BO125" i="23"/>
  <c r="BO124" i="23"/>
  <c r="BO126" i="23" s="1"/>
  <c r="BO15" i="23"/>
  <c r="BP33" i="23" l="1"/>
  <c r="BP122" i="23"/>
  <c r="BP9" i="23"/>
  <c r="BQ27" i="23" l="1"/>
  <c r="BP125" i="23"/>
  <c r="BP124" i="23"/>
  <c r="BP126" i="23" s="1"/>
  <c r="BP15" i="23"/>
  <c r="BQ33" i="23" l="1"/>
  <c r="BQ122" i="23"/>
  <c r="BQ9" i="23"/>
  <c r="BR27" i="23" l="1"/>
  <c r="BQ125" i="23"/>
  <c r="BQ124" i="23"/>
  <c r="BQ126" i="23" s="1"/>
  <c r="BQ15" i="23"/>
  <c r="BR33" i="23" l="1"/>
  <c r="BR122" i="23"/>
  <c r="BR9" i="23"/>
  <c r="BS27" i="23" l="1"/>
  <c r="BR124" i="23"/>
  <c r="BR125" i="23"/>
  <c r="BR15" i="23"/>
  <c r="BR126" i="23" l="1"/>
  <c r="BS33" i="23"/>
  <c r="BS122" i="23"/>
  <c r="BS9" i="23"/>
  <c r="BT27" i="23" l="1"/>
  <c r="BS124" i="23"/>
  <c r="BS125" i="23"/>
  <c r="BS15" i="23"/>
  <c r="BS126" i="23" l="1"/>
  <c r="BT33" i="23"/>
  <c r="BT122" i="23"/>
  <c r="BT9" i="23"/>
  <c r="BU27" i="23" l="1"/>
  <c r="BT124" i="23"/>
  <c r="BT125" i="23"/>
  <c r="BT15" i="23"/>
  <c r="BT126" i="23" l="1"/>
  <c r="BU33" i="23"/>
  <c r="BU122" i="23"/>
  <c r="BU9" i="23"/>
  <c r="BV27" i="23" l="1"/>
  <c r="BU124" i="23"/>
  <c r="BU125" i="23"/>
  <c r="BU15" i="23"/>
  <c r="BU126" i="23" l="1"/>
  <c r="BV33" i="23"/>
  <c r="BV122" i="23"/>
  <c r="BV9" i="23"/>
  <c r="BW27" i="23" l="1"/>
  <c r="BV124" i="23"/>
  <c r="BV125" i="23"/>
  <c r="BV126" i="23" s="1"/>
  <c r="BV15" i="23"/>
  <c r="BW33" i="23" l="1"/>
  <c r="BW122" i="23"/>
  <c r="BW9" i="23"/>
  <c r="BX27" i="23" l="1"/>
  <c r="BW125" i="23"/>
  <c r="BW124" i="23"/>
  <c r="BW126" i="23" s="1"/>
  <c r="BW15" i="23"/>
  <c r="BX9" i="23" s="1"/>
  <c r="BX33" i="23" l="1"/>
  <c r="BX122" i="23"/>
  <c r="BX15" i="23"/>
  <c r="BY27" i="23" l="1"/>
  <c r="BX125" i="23"/>
  <c r="BX124" i="23"/>
  <c r="BX126" i="23" s="1"/>
  <c r="BY9" i="23"/>
  <c r="BY33" i="23" l="1"/>
  <c r="BY122" i="23"/>
  <c r="BY15" i="23"/>
  <c r="BZ27" i="23" l="1"/>
  <c r="BY125" i="23"/>
  <c r="BY124" i="23"/>
  <c r="BY126" i="23" s="1"/>
  <c r="DQ49" i="23"/>
  <c r="DN49" i="23"/>
  <c r="BZ9" i="23"/>
  <c r="DP49" i="23"/>
  <c r="DS49" i="23"/>
  <c r="DK49" i="23"/>
  <c r="DL49" i="23"/>
  <c r="DO49" i="23"/>
  <c r="DI44" i="23"/>
  <c r="BZ33" i="23" l="1"/>
  <c r="BZ122" i="23"/>
  <c r="DI50" i="23"/>
  <c r="DR49" i="23"/>
  <c r="DJ49" i="23"/>
  <c r="DM49" i="23"/>
  <c r="BZ15" i="23"/>
  <c r="DJ44" i="23"/>
  <c r="CA27" i="23" l="1"/>
  <c r="BZ124" i="23"/>
  <c r="BZ125" i="23"/>
  <c r="DJ50" i="23"/>
  <c r="CA9" i="23"/>
  <c r="BZ126" i="23" l="1"/>
  <c r="CA33" i="23"/>
  <c r="CA122" i="23"/>
  <c r="DK44" i="23"/>
  <c r="CA15" i="23"/>
  <c r="CB27" i="23" l="1"/>
  <c r="CA124" i="23"/>
  <c r="CA125" i="23"/>
  <c r="DK50" i="23"/>
  <c r="DR14" i="23"/>
  <c r="DQ14" i="23"/>
  <c r="DQ123" i="23" s="1"/>
  <c r="DS14" i="23"/>
  <c r="DP14" i="23"/>
  <c r="DK14" i="23"/>
  <c r="DL14" i="23"/>
  <c r="DN14" i="23"/>
  <c r="DO14" i="23"/>
  <c r="DM14" i="23"/>
  <c r="DJ14" i="23"/>
  <c r="CB9" i="23"/>
  <c r="DI14" i="23"/>
  <c r="CA126" i="23" l="1"/>
  <c r="CB33" i="23"/>
  <c r="CB122" i="23"/>
  <c r="DL44" i="23"/>
  <c r="CB15" i="23"/>
  <c r="CC27" i="23" l="1"/>
  <c r="CB124" i="23"/>
  <c r="CB125" i="23"/>
  <c r="DL50" i="23"/>
  <c r="DM44" i="23" s="1"/>
  <c r="DM50" i="23" s="1"/>
  <c r="DN44" i="23" s="1"/>
  <c r="DN50" i="23" s="1"/>
  <c r="DO44" i="23" s="1"/>
  <c r="DO50" i="23" s="1"/>
  <c r="DP44" i="23" s="1"/>
  <c r="DP50" i="23" s="1"/>
  <c r="DQ44" i="23" s="1"/>
  <c r="DQ50" i="23" s="1"/>
  <c r="DR44" i="23" s="1"/>
  <c r="DR50" i="23" s="1"/>
  <c r="DS44" i="23" s="1"/>
  <c r="DS50" i="23" s="1"/>
  <c r="CC9" i="23"/>
  <c r="CB126" i="23" l="1"/>
  <c r="CC33" i="23"/>
  <c r="CC122" i="23"/>
  <c r="DT44" i="23"/>
  <c r="DT50" i="23" s="1"/>
  <c r="DU44" i="23" s="1"/>
  <c r="DU50" i="23" s="1"/>
  <c r="DV44" i="23" s="1"/>
  <c r="DV50" i="23" s="1"/>
  <c r="CC15" i="23"/>
  <c r="CD27" i="23" l="1"/>
  <c r="CC124" i="23"/>
  <c r="CC125" i="23"/>
  <c r="DW44" i="23"/>
  <c r="CD9" i="23"/>
  <c r="CC126" i="23" l="1"/>
  <c r="CD33" i="23"/>
  <c r="CD122" i="23"/>
  <c r="DW50" i="23"/>
  <c r="DX44" i="23" s="1"/>
  <c r="DX50" i="23" s="1"/>
  <c r="DY44" i="23" s="1"/>
  <c r="DY50" i="23" s="1"/>
  <c r="DZ44" i="23" s="1"/>
  <c r="DZ50" i="23" s="1"/>
  <c r="EA44" i="23" s="1"/>
  <c r="EA50" i="23" s="1"/>
  <c r="EB44" i="23" s="1"/>
  <c r="EB50" i="23" s="1"/>
  <c r="EC44" i="23" s="1"/>
  <c r="EC50" i="23" s="1"/>
  <c r="ED44" i="23" s="1"/>
  <c r="ED50" i="23" s="1"/>
  <c r="EE44" i="23" s="1"/>
  <c r="EE50" i="23" s="1"/>
  <c r="CD15" i="23"/>
  <c r="EF44" i="23" l="1"/>
  <c r="EF50" i="23" s="1"/>
  <c r="EG44" i="23" s="1"/>
  <c r="EG50" i="23" s="1"/>
  <c r="EH44" i="23" s="1"/>
  <c r="EH50" i="23" s="1"/>
  <c r="EI44" i="23" s="1"/>
  <c r="EI50" i="23" s="1"/>
  <c r="EJ44" i="23" s="1"/>
  <c r="EJ50" i="23" s="1"/>
  <c r="EK44" i="23" s="1"/>
  <c r="EK50" i="23" s="1"/>
  <c r="EL44" i="23" s="1"/>
  <c r="CE27" i="23"/>
  <c r="CD124" i="23"/>
  <c r="CD125" i="23"/>
  <c r="CD126" i="23" s="1"/>
  <c r="CE9" i="23"/>
  <c r="EL50" i="23" l="1"/>
  <c r="EM44" i="23" s="1"/>
  <c r="EM50" i="23" s="1"/>
  <c r="EN44" i="23" s="1"/>
  <c r="CE33" i="23"/>
  <c r="CE122" i="23"/>
  <c r="CE15" i="23"/>
  <c r="EN50" i="23" l="1"/>
  <c r="EO44" i="23" s="1"/>
  <c r="CF27" i="23"/>
  <c r="CE125" i="23"/>
  <c r="CE124" i="23"/>
  <c r="CE126" i="23" s="1"/>
  <c r="CF9" i="23"/>
  <c r="EO50" i="23" l="1"/>
  <c r="EP44" i="23" s="1"/>
  <c r="EP50" i="23" s="1"/>
  <c r="EQ44" i="23" s="1"/>
  <c r="EQ50" i="23" s="1"/>
  <c r="CF33" i="23"/>
  <c r="CF122" i="23"/>
  <c r="CF15" i="23"/>
  <c r="D12" i="61" l="1"/>
  <c r="D22" i="61" s="1"/>
  <c r="D14" i="56" s="1"/>
  <c r="ER44" i="23"/>
  <c r="ER50" i="23" s="1"/>
  <c r="ES44" i="23" s="1"/>
  <c r="ES50" i="23" s="1"/>
  <c r="ET44" i="23" s="1"/>
  <c r="ET50" i="23" s="1"/>
  <c r="EU44" i="23" s="1"/>
  <c r="EU50" i="23" s="1"/>
  <c r="CG27" i="23"/>
  <c r="CF125" i="23"/>
  <c r="CF124" i="23"/>
  <c r="CF126" i="23" s="1"/>
  <c r="CG9" i="23"/>
  <c r="CG33" i="23" l="1"/>
  <c r="CG122" i="23"/>
  <c r="CG15" i="23"/>
  <c r="CH27" i="23" l="1"/>
  <c r="CG125" i="23"/>
  <c r="CG124" i="23"/>
  <c r="CG126" i="23" s="1"/>
  <c r="CH9" i="23"/>
  <c r="CH33" i="23" l="1"/>
  <c r="CH122" i="23"/>
  <c r="CH15" i="23"/>
  <c r="CI27" i="23" l="1"/>
  <c r="CH124" i="23"/>
  <c r="CH125" i="23"/>
  <c r="CI9" i="23"/>
  <c r="CH126" i="23" l="1"/>
  <c r="CI33" i="23"/>
  <c r="CI122" i="23"/>
  <c r="CI15" i="23"/>
  <c r="CJ9" i="23" s="1"/>
  <c r="CI124" i="23" l="1"/>
  <c r="CI125" i="23"/>
  <c r="CJ27" i="23"/>
  <c r="CJ15" i="23"/>
  <c r="CJ33" i="23" l="1"/>
  <c r="CJ122" i="23"/>
  <c r="CI126" i="23"/>
  <c r="CK9" i="23"/>
  <c r="CK27" i="23" l="1"/>
  <c r="CJ124" i="23"/>
  <c r="CJ125" i="23"/>
  <c r="CK15" i="23"/>
  <c r="CJ126" i="23" l="1"/>
  <c r="CK33" i="23"/>
  <c r="CK122" i="23"/>
  <c r="CL9" i="23"/>
  <c r="CL27" i="23" l="1"/>
  <c r="CK124" i="23"/>
  <c r="CK125" i="23"/>
  <c r="CL15" i="23"/>
  <c r="CK126" i="23" l="1"/>
  <c r="CL33" i="23"/>
  <c r="CL122" i="23"/>
  <c r="CM9" i="23"/>
  <c r="CM27" i="23" l="1"/>
  <c r="CL124" i="23"/>
  <c r="CL125" i="23"/>
  <c r="CM15" i="23"/>
  <c r="CL126" i="23" l="1"/>
  <c r="CM33" i="23"/>
  <c r="CM122" i="23"/>
  <c r="CN9" i="23"/>
  <c r="CN27" i="23" l="1"/>
  <c r="CM125" i="23"/>
  <c r="CM124" i="23"/>
  <c r="CM126" i="23" s="1"/>
  <c r="CN15" i="23"/>
  <c r="CN33" i="23" l="1"/>
  <c r="CN122" i="23"/>
  <c r="CO9" i="23"/>
  <c r="CO27" i="23" l="1"/>
  <c r="CN125" i="23"/>
  <c r="CN124" i="23"/>
  <c r="CN126" i="23" s="1"/>
  <c r="CO15" i="23"/>
  <c r="CO33" i="23" l="1"/>
  <c r="CO122" i="23"/>
  <c r="CP9" i="23"/>
  <c r="CP27" i="23" l="1"/>
  <c r="CO125" i="23"/>
  <c r="CO124" i="23"/>
  <c r="CO126" i="23" s="1"/>
  <c r="CP15" i="23"/>
  <c r="CP33" i="23" l="1"/>
  <c r="CP122" i="23"/>
  <c r="CQ9" i="23"/>
  <c r="CQ27" i="23" l="1"/>
  <c r="CP124" i="23"/>
  <c r="CP125" i="23"/>
  <c r="CQ15" i="23"/>
  <c r="CP126" i="23" l="1"/>
  <c r="CQ33" i="23"/>
  <c r="CQ122" i="23"/>
  <c r="CR9" i="23"/>
  <c r="CR27" i="23" l="1"/>
  <c r="CQ124" i="23"/>
  <c r="CQ125" i="23"/>
  <c r="CR15" i="23"/>
  <c r="CQ126" i="23" l="1"/>
  <c r="CR33" i="23"/>
  <c r="CR122" i="23"/>
  <c r="CS9" i="23"/>
  <c r="CS27" i="23" l="1"/>
  <c r="CR124" i="23"/>
  <c r="CR125" i="23"/>
  <c r="CS15" i="23"/>
  <c r="CR126" i="23" l="1"/>
  <c r="CS33" i="23"/>
  <c r="CS122" i="23"/>
  <c r="CT9" i="23"/>
  <c r="CT27" i="23" l="1"/>
  <c r="CS124" i="23"/>
  <c r="CS125" i="23"/>
  <c r="CT15" i="23"/>
  <c r="CS126" i="23" l="1"/>
  <c r="CT33" i="23"/>
  <c r="CT122" i="23"/>
  <c r="CU9" i="23"/>
  <c r="CU27" i="23" l="1"/>
  <c r="CT124" i="23"/>
  <c r="CT125" i="23"/>
  <c r="CU15" i="23"/>
  <c r="CV9" i="23" s="1"/>
  <c r="DR69" i="23"/>
  <c r="DJ69" i="23"/>
  <c r="DJ123" i="23" s="1"/>
  <c r="DL69" i="23"/>
  <c r="DS69" i="23"/>
  <c r="DM69" i="23"/>
  <c r="DP69" i="23"/>
  <c r="DK32" i="23"/>
  <c r="DJ32" i="23"/>
  <c r="DI32" i="23"/>
  <c r="DI123" i="23" s="1"/>
  <c r="DN69" i="23"/>
  <c r="DK69" i="23"/>
  <c r="DI64" i="23"/>
  <c r="DO69" i="23"/>
  <c r="CT126" i="23" l="1"/>
  <c r="CU33" i="23"/>
  <c r="CU122" i="23"/>
  <c r="DI70" i="23"/>
  <c r="CV15" i="23"/>
  <c r="CV27" i="23" l="1"/>
  <c r="CU125" i="23"/>
  <c r="CU124" i="23"/>
  <c r="CU126" i="23" s="1"/>
  <c r="DJ64" i="23"/>
  <c r="CW9" i="23"/>
  <c r="CV33" i="23" l="1"/>
  <c r="CV122" i="23"/>
  <c r="DJ70" i="23"/>
  <c r="CW15" i="23"/>
  <c r="CW27" i="23" l="1"/>
  <c r="CV125" i="23"/>
  <c r="CV124" i="23"/>
  <c r="CV126" i="23" s="1"/>
  <c r="DK64" i="23"/>
  <c r="CX9" i="23"/>
  <c r="CW33" i="23" l="1"/>
  <c r="CW122" i="23"/>
  <c r="DK70" i="23"/>
  <c r="CX15" i="23"/>
  <c r="CX27" i="23" l="1"/>
  <c r="CW125" i="23"/>
  <c r="CW124" i="23"/>
  <c r="CW126" i="23" s="1"/>
  <c r="DL64" i="23"/>
  <c r="CY9" i="23"/>
  <c r="CX33" i="23" l="1"/>
  <c r="CX122" i="23"/>
  <c r="DL70" i="23"/>
  <c r="DM64" i="23" s="1"/>
  <c r="DM70" i="23" s="1"/>
  <c r="DN64" i="23" s="1"/>
  <c r="DN70" i="23" s="1"/>
  <c r="DO64" i="23" s="1"/>
  <c r="DO70" i="23" s="1"/>
  <c r="DP64" i="23" s="1"/>
  <c r="DP70" i="23" s="1"/>
  <c r="DQ64" i="23" s="1"/>
  <c r="DQ70" i="23" s="1"/>
  <c r="DR64" i="23" s="1"/>
  <c r="DR70" i="23" s="1"/>
  <c r="DS64" i="23" s="1"/>
  <c r="DS70" i="23" s="1"/>
  <c r="CY15" i="23"/>
  <c r="CY27" i="23" l="1"/>
  <c r="CX124" i="23"/>
  <c r="CX125" i="23"/>
  <c r="DT64" i="23"/>
  <c r="DT70" i="23" s="1"/>
  <c r="DU64" i="23" s="1"/>
  <c r="DU70" i="23" s="1"/>
  <c r="DV64" i="23" s="1"/>
  <c r="DV70" i="23" s="1"/>
  <c r="DW64" i="23" s="1"/>
  <c r="DW70" i="23" s="1"/>
  <c r="DX64" i="23" s="1"/>
  <c r="DX70" i="23" s="1"/>
  <c r="DY64" i="23" s="1"/>
  <c r="DY70" i="23" s="1"/>
  <c r="DZ64" i="23" s="1"/>
  <c r="DZ70" i="23" s="1"/>
  <c r="EA64" i="23" s="1"/>
  <c r="EA70" i="23" s="1"/>
  <c r="EB64" i="23" s="1"/>
  <c r="EB70" i="23" s="1"/>
  <c r="EC64" i="23" s="1"/>
  <c r="EC70" i="23" s="1"/>
  <c r="ED64" i="23" s="1"/>
  <c r="ED70" i="23" s="1"/>
  <c r="EE64" i="23" s="1"/>
  <c r="EE70" i="23" s="1"/>
  <c r="CZ9" i="23"/>
  <c r="EF64" i="23" l="1"/>
  <c r="EF70" i="23" s="1"/>
  <c r="EG64" i="23" s="1"/>
  <c r="EG70" i="23" s="1"/>
  <c r="EH64" i="23" s="1"/>
  <c r="EH70" i="23" s="1"/>
  <c r="EI64" i="23" s="1"/>
  <c r="EI70" i="23" s="1"/>
  <c r="EJ64" i="23" s="1"/>
  <c r="EJ70" i="23" s="1"/>
  <c r="EK64" i="23" s="1"/>
  <c r="EK70" i="23" s="1"/>
  <c r="EL64" i="23" s="1"/>
  <c r="EL70" i="23" s="1"/>
  <c r="EM64" i="23" s="1"/>
  <c r="EM70" i="23" s="1"/>
  <c r="EN64" i="23" s="1"/>
  <c r="EN70" i="23" s="1"/>
  <c r="EO64" i="23" s="1"/>
  <c r="EO70" i="23" s="1"/>
  <c r="EP64" i="23" s="1"/>
  <c r="EP70" i="23" s="1"/>
  <c r="EQ64" i="23" s="1"/>
  <c r="EQ70" i="23" s="1"/>
  <c r="CX126" i="23"/>
  <c r="CY33" i="23"/>
  <c r="CY122" i="23"/>
  <c r="CZ15" i="23"/>
  <c r="E12" i="61" l="1"/>
  <c r="E22" i="61" s="1"/>
  <c r="E14" i="56" s="1"/>
  <c r="ER64" i="23"/>
  <c r="ER70" i="23" s="1"/>
  <c r="ES64" i="23" s="1"/>
  <c r="ES70" i="23" s="1"/>
  <c r="ET64" i="23" s="1"/>
  <c r="ET70" i="23" s="1"/>
  <c r="EU64" i="23" s="1"/>
  <c r="EU70" i="23" s="1"/>
  <c r="CZ27" i="23"/>
  <c r="CY124" i="23"/>
  <c r="CY125" i="23"/>
  <c r="DA9" i="23"/>
  <c r="CY126" i="23" l="1"/>
  <c r="CZ33" i="23"/>
  <c r="CZ122" i="23"/>
  <c r="DA15" i="23"/>
  <c r="DA27" i="23" l="1"/>
  <c r="CZ124" i="23"/>
  <c r="CZ125" i="23"/>
  <c r="DB9" i="23"/>
  <c r="CZ126" i="23" l="1"/>
  <c r="DA33" i="23"/>
  <c r="DA122" i="23"/>
  <c r="DB15" i="23"/>
  <c r="DB27" i="23" l="1"/>
  <c r="DA124" i="23"/>
  <c r="DA125" i="23"/>
  <c r="DC9" i="23"/>
  <c r="DA126" i="23" l="1"/>
  <c r="DB33" i="23"/>
  <c r="DB122" i="23"/>
  <c r="DC15" i="23"/>
  <c r="DC27" i="23" l="1"/>
  <c r="DB124" i="23"/>
  <c r="DB125" i="23"/>
  <c r="DD9" i="23"/>
  <c r="DB126" i="23" l="1"/>
  <c r="DC33" i="23"/>
  <c r="DC122" i="23"/>
  <c r="DD15" i="23"/>
  <c r="DD27" i="23" l="1"/>
  <c r="DC125" i="23"/>
  <c r="DC124" i="23"/>
  <c r="DC126" i="23" s="1"/>
  <c r="DE9" i="23"/>
  <c r="DD33" i="23" l="1"/>
  <c r="DD122" i="23"/>
  <c r="DE15" i="23"/>
  <c r="DF9" i="23"/>
  <c r="DE27" i="23" l="1"/>
  <c r="DD125" i="23"/>
  <c r="DD124" i="23"/>
  <c r="DD126" i="23" s="1"/>
  <c r="DF15" i="23"/>
  <c r="DE33" i="23" l="1"/>
  <c r="DE122" i="23"/>
  <c r="DG9" i="23"/>
  <c r="DE125" i="23" l="1"/>
  <c r="DE124" i="23"/>
  <c r="DE126" i="23" s="1"/>
  <c r="DF27" i="23"/>
  <c r="DG15" i="23"/>
  <c r="DF33" i="23" l="1"/>
  <c r="DF122" i="23"/>
  <c r="DH9" i="23"/>
  <c r="DF124" i="23" l="1"/>
  <c r="DF125" i="23"/>
  <c r="DG27" i="23"/>
  <c r="DH15" i="23"/>
  <c r="DG122" i="23" l="1"/>
  <c r="DG33" i="23"/>
  <c r="DF126" i="23"/>
  <c r="DI9" i="23"/>
  <c r="DH27" i="23" l="1"/>
  <c r="DG124" i="23"/>
  <c r="DG125" i="23"/>
  <c r="DI15" i="23"/>
  <c r="DJ9" i="23" s="1"/>
  <c r="DG126" i="23" l="1"/>
  <c r="DH33" i="23"/>
  <c r="DH122" i="23"/>
  <c r="DJ15" i="23"/>
  <c r="DI27" i="23" l="1"/>
  <c r="DI33" i="23" s="1"/>
  <c r="DJ27" i="23" s="1"/>
  <c r="DJ33" i="23" s="1"/>
  <c r="DK27" i="23" s="1"/>
  <c r="DK33" i="23" s="1"/>
  <c r="DL27" i="23" s="1"/>
  <c r="DL33" i="23" s="1"/>
  <c r="DM27" i="23" s="1"/>
  <c r="DM33" i="23" s="1"/>
  <c r="DN27" i="23" s="1"/>
  <c r="DN33" i="23" s="1"/>
  <c r="DO27" i="23" s="1"/>
  <c r="DO33" i="23" s="1"/>
  <c r="DP27" i="23" s="1"/>
  <c r="DP33" i="23" s="1"/>
  <c r="DQ27" i="23" s="1"/>
  <c r="DQ33" i="23" s="1"/>
  <c r="DR27" i="23" s="1"/>
  <c r="DR33" i="23" s="1"/>
  <c r="DS27" i="23" s="1"/>
  <c r="DS33" i="23" s="1"/>
  <c r="DT27" i="23" s="1"/>
  <c r="DT33" i="23" s="1"/>
  <c r="DU27" i="23" s="1"/>
  <c r="DU33" i="23" s="1"/>
  <c r="DV27" i="23" s="1"/>
  <c r="DV33" i="23" s="1"/>
  <c r="DH125" i="23"/>
  <c r="DH124" i="23"/>
  <c r="DH126" i="23" s="1"/>
  <c r="DK9" i="23"/>
  <c r="DK15" i="23" l="1"/>
  <c r="DW27" i="23"/>
  <c r="DL9" i="23" l="1"/>
  <c r="DW33" i="23"/>
  <c r="DX27" i="23" l="1"/>
  <c r="DX33" i="23" s="1"/>
  <c r="DY27" i="23" s="1"/>
  <c r="DY33" i="23" s="1"/>
  <c r="DZ27" i="23" s="1"/>
  <c r="DZ33" i="23" s="1"/>
  <c r="EA27" i="23" s="1"/>
  <c r="EA33" i="23" s="1"/>
  <c r="EB27" i="23" s="1"/>
  <c r="EB33" i="23" s="1"/>
  <c r="EC27" i="23" s="1"/>
  <c r="EC33" i="23" s="1"/>
  <c r="ED27" i="23" s="1"/>
  <c r="ED33" i="23" s="1"/>
  <c r="EE27" i="23" s="1"/>
  <c r="EE33" i="23" s="1"/>
  <c r="EF27" i="23" s="1"/>
  <c r="EF33" i="23" s="1"/>
  <c r="EG27" i="23" s="1"/>
  <c r="EG33" i="23" s="1"/>
  <c r="EH27" i="23" s="1"/>
  <c r="EH33" i="23" s="1"/>
  <c r="EI27" i="23" s="1"/>
  <c r="EI33" i="23" s="1"/>
  <c r="DL15" i="23"/>
  <c r="EJ27" i="23" l="1"/>
  <c r="EJ33" i="23" s="1"/>
  <c r="EK27" i="23" s="1"/>
  <c r="EK33" i="23" s="1"/>
  <c r="EL27" i="23" s="1"/>
  <c r="EL33" i="23" s="1"/>
  <c r="EM27" i="23" s="1"/>
  <c r="EM33" i="23" s="1"/>
  <c r="EN27" i="23" s="1"/>
  <c r="EN33" i="23" s="1"/>
  <c r="EO27" i="23" s="1"/>
  <c r="EO33" i="23" s="1"/>
  <c r="EP27" i="23" s="1"/>
  <c r="EP33" i="23" s="1"/>
  <c r="EQ27" i="23" s="1"/>
  <c r="DM9" i="23"/>
  <c r="EQ33" i="23" l="1"/>
  <c r="ER27" i="23" s="1"/>
  <c r="ER33" i="23" s="1"/>
  <c r="ES27" i="23" s="1"/>
  <c r="ES33" i="23" s="1"/>
  <c r="ET27" i="23" s="1"/>
  <c r="ET33" i="23" s="1"/>
  <c r="EU27" i="23" s="1"/>
  <c r="EU33" i="23" s="1"/>
  <c r="E10" i="61" s="1"/>
  <c r="DM15" i="23"/>
  <c r="E20" i="61" l="1"/>
  <c r="E16" i="61"/>
  <c r="DN9" i="23"/>
  <c r="E26" i="61" l="1"/>
  <c r="E12" i="56"/>
  <c r="DN15" i="23"/>
  <c r="E18" i="56" l="1"/>
  <c r="E22" i="56" s="1"/>
  <c r="E19" i="59" s="1"/>
  <c r="E21" i="59" s="1"/>
  <c r="E23" i="59" s="1"/>
  <c r="E25" i="59" s="1"/>
  <c r="E27" i="59" s="1"/>
  <c r="E29" i="59" s="1"/>
  <c r="E24" i="56" s="1"/>
  <c r="E26" i="56" s="1"/>
  <c r="D11" i="64"/>
  <c r="D31" i="64" s="1"/>
  <c r="DO9" i="23"/>
  <c r="E34" i="56" l="1"/>
  <c r="E28" i="56"/>
  <c r="D13" i="64"/>
  <c r="DO15" i="23"/>
  <c r="D17" i="64" l="1"/>
  <c r="D33" i="64"/>
  <c r="D23" i="64"/>
  <c r="D27" i="64" s="1"/>
  <c r="D43" i="64" s="1"/>
  <c r="E30" i="56"/>
  <c r="E40" i="56"/>
  <c r="G12" i="97" s="1"/>
  <c r="DP9" i="23"/>
  <c r="DN78" i="23"/>
  <c r="DN123" i="23" s="1"/>
  <c r="DM78" i="23"/>
  <c r="DM123" i="23" s="1"/>
  <c r="DS78" i="23"/>
  <c r="DL78" i="23"/>
  <c r="DP78" i="23"/>
  <c r="DP40" i="23"/>
  <c r="DL40" i="23"/>
  <c r="DK40" i="23"/>
  <c r="DK123" i="23" s="1"/>
  <c r="DO40" i="23"/>
  <c r="DO78" i="23"/>
  <c r="DO123" i="23" s="1"/>
  <c r="DS40" i="23"/>
  <c r="DR40" i="23"/>
  <c r="DN40" i="23"/>
  <c r="DM40" i="23"/>
  <c r="DR78" i="23"/>
  <c r="I12" i="97" l="1"/>
  <c r="K12" i="97" s="1"/>
  <c r="E17" i="57" s="1"/>
  <c r="F13" i="119" s="1"/>
  <c r="H13" i="119" s="1"/>
  <c r="G14" i="97"/>
  <c r="I14" i="97" s="1"/>
  <c r="K14" i="97" s="1"/>
  <c r="E19" i="57" s="1"/>
  <c r="F14" i="119" s="1"/>
  <c r="H14" i="119" s="1"/>
  <c r="I14" i="119" s="1"/>
  <c r="J14" i="119" s="1"/>
  <c r="G17" i="97"/>
  <c r="I17" i="97" s="1"/>
  <c r="K17" i="97" s="1"/>
  <c r="E22" i="57" s="1"/>
  <c r="F18" i="119" s="1"/>
  <c r="D35" i="64"/>
  <c r="D39" i="64"/>
  <c r="DR123" i="23"/>
  <c r="DL123" i="23"/>
  <c r="DP123" i="23"/>
  <c r="DS123" i="23"/>
  <c r="DP15" i="23"/>
  <c r="H18" i="119" l="1"/>
  <c r="I18" i="119" s="1"/>
  <c r="V18" i="117" s="1"/>
  <c r="W18" i="117" s="1"/>
  <c r="J18" i="119"/>
  <c r="D41" i="64"/>
  <c r="I13" i="119"/>
  <c r="H15" i="119"/>
  <c r="DQ9" i="23"/>
  <c r="DI73" i="23"/>
  <c r="DI36" i="23"/>
  <c r="J13" i="119" l="1"/>
  <c r="I15" i="119"/>
  <c r="DI79" i="23"/>
  <c r="DI122" i="23"/>
  <c r="DI41" i="23"/>
  <c r="DI125" i="23" s="1"/>
  <c r="DQ15" i="23"/>
  <c r="DJ73" i="23"/>
  <c r="V13" i="117" l="1"/>
  <c r="X18" i="117" s="1"/>
  <c r="J15" i="119"/>
  <c r="DI124" i="23"/>
  <c r="DI126" i="23" s="1"/>
  <c r="DR9" i="23"/>
  <c r="DJ79" i="23"/>
  <c r="DJ36" i="23"/>
  <c r="DJ122" i="23" s="1"/>
  <c r="V29" i="117" l="1"/>
  <c r="X29" i="117" s="1"/>
  <c r="W13" i="117"/>
  <c r="W29" i="117" s="1"/>
  <c r="X13" i="117"/>
  <c r="DK73" i="23"/>
  <c r="DK79" i="23" s="1"/>
  <c r="DJ41" i="23"/>
  <c r="DJ125" i="23" s="1"/>
  <c r="DR15" i="23"/>
  <c r="DJ124" i="23" l="1"/>
  <c r="DJ126" i="23" s="1"/>
  <c r="DL73" i="23"/>
  <c r="DS9" i="23"/>
  <c r="DK36" i="23"/>
  <c r="DK122" i="23" s="1"/>
  <c r="DL79" i="23" l="1"/>
  <c r="DM73" i="23" s="1"/>
  <c r="DM79" i="23" s="1"/>
  <c r="DN73" i="23" s="1"/>
  <c r="DN79" i="23" s="1"/>
  <c r="DO73" i="23" s="1"/>
  <c r="DO79" i="23" s="1"/>
  <c r="DP73" i="23" s="1"/>
  <c r="DP79" i="23" s="1"/>
  <c r="DQ73" i="23" s="1"/>
  <c r="DQ79" i="23" s="1"/>
  <c r="DR73" i="23" s="1"/>
  <c r="DR79" i="23" s="1"/>
  <c r="DS73" i="23" s="1"/>
  <c r="DS79" i="23" s="1"/>
  <c r="DS15" i="23"/>
  <c r="DK41" i="23"/>
  <c r="DK125" i="23" l="1"/>
  <c r="DK124" i="23"/>
  <c r="DK126" i="23" s="1"/>
  <c r="DT73" i="23"/>
  <c r="DT79" i="23" s="1"/>
  <c r="DU73" i="23" s="1"/>
  <c r="DU79" i="23" s="1"/>
  <c r="DV73" i="23" s="1"/>
  <c r="DV79" i="23" s="1"/>
  <c r="DW73" i="23" s="1"/>
  <c r="DW79" i="23" s="1"/>
  <c r="DX73" i="23" s="1"/>
  <c r="DX79" i="23" s="1"/>
  <c r="DY73" i="23" s="1"/>
  <c r="DY79" i="23" s="1"/>
  <c r="DZ73" i="23" s="1"/>
  <c r="DZ79" i="23" s="1"/>
  <c r="EA73" i="23" s="1"/>
  <c r="EA79" i="23" s="1"/>
  <c r="EB73" i="23" s="1"/>
  <c r="EB79" i="23" s="1"/>
  <c r="EC73" i="23" s="1"/>
  <c r="EC79" i="23" s="1"/>
  <c r="ED73" i="23" s="1"/>
  <c r="ED79" i="23" s="1"/>
  <c r="EE73" i="23" s="1"/>
  <c r="EE79" i="23" s="1"/>
  <c r="DT9" i="23"/>
  <c r="DL36" i="23"/>
  <c r="DL122" i="23" s="1"/>
  <c r="EF73" i="23" l="1"/>
  <c r="EF79" i="23" s="1"/>
  <c r="EG73" i="23" s="1"/>
  <c r="EG79" i="23" s="1"/>
  <c r="EH73" i="23" s="1"/>
  <c r="EH79" i="23" s="1"/>
  <c r="EI73" i="23" s="1"/>
  <c r="EI79" i="23" s="1"/>
  <c r="EJ73" i="23" s="1"/>
  <c r="EJ79" i="23" s="1"/>
  <c r="EK73" i="23" s="1"/>
  <c r="EK79" i="23" s="1"/>
  <c r="EL73" i="23" s="1"/>
  <c r="EL79" i="23" s="1"/>
  <c r="EM73" i="23" s="1"/>
  <c r="EM79" i="23" s="1"/>
  <c r="EN73" i="23" s="1"/>
  <c r="EN79" i="23" s="1"/>
  <c r="EO73" i="23" s="1"/>
  <c r="EO79" i="23" s="1"/>
  <c r="EP73" i="23" s="1"/>
  <c r="EP79" i="23" s="1"/>
  <c r="EQ73" i="23" s="1"/>
  <c r="EQ79" i="23" s="1"/>
  <c r="DT15" i="23"/>
  <c r="DL41" i="23"/>
  <c r="F12" i="61" l="1"/>
  <c r="F22" i="61" s="1"/>
  <c r="F14" i="56" s="1"/>
  <c r="ER73" i="23"/>
  <c r="ER79" i="23" s="1"/>
  <c r="ES73" i="23" s="1"/>
  <c r="ES79" i="23" s="1"/>
  <c r="ET73" i="23" s="1"/>
  <c r="ET79" i="23" s="1"/>
  <c r="EU73" i="23" s="1"/>
  <c r="EU79" i="23" s="1"/>
  <c r="DL125" i="23"/>
  <c r="DL124" i="23"/>
  <c r="DL126" i="23" s="1"/>
  <c r="DU9" i="23"/>
  <c r="DM36" i="23"/>
  <c r="DM122" i="23" s="1"/>
  <c r="DU15" i="23" l="1"/>
  <c r="DM41" i="23"/>
  <c r="DM125" i="23" l="1"/>
  <c r="DM124" i="23"/>
  <c r="DM126" i="23" s="1"/>
  <c r="DV9" i="23"/>
  <c r="DN36" i="23"/>
  <c r="DN122" i="23" s="1"/>
  <c r="DV15" i="23" l="1"/>
  <c r="DN41" i="23"/>
  <c r="DN125" i="23" l="1"/>
  <c r="DN124" i="23"/>
  <c r="DN126" i="23" s="1"/>
  <c r="DW9" i="23"/>
  <c r="DO36" i="23"/>
  <c r="DO122" i="23" s="1"/>
  <c r="DW15" i="23" l="1"/>
  <c r="DX9" i="23" s="1"/>
  <c r="DO41" i="23"/>
  <c r="DX15" i="23" l="1"/>
  <c r="DO125" i="23"/>
  <c r="DO124" i="23"/>
  <c r="DO126" i="23" s="1"/>
  <c r="DP36" i="23"/>
  <c r="DP122" i="23" s="1"/>
  <c r="DY9" i="23" l="1"/>
  <c r="DP41" i="23"/>
  <c r="DY15" i="23" l="1"/>
  <c r="DP125" i="23"/>
  <c r="DP124" i="23"/>
  <c r="DP126" i="23" s="1"/>
  <c r="DQ36" i="23"/>
  <c r="DQ122" i="23" s="1"/>
  <c r="DZ9" i="23" l="1"/>
  <c r="DQ41" i="23"/>
  <c r="DZ15" i="23" l="1"/>
  <c r="DQ125" i="23"/>
  <c r="DQ124" i="23"/>
  <c r="DQ126" i="23" s="1"/>
  <c r="DR36" i="23"/>
  <c r="DR122" i="23" s="1"/>
  <c r="EA9" i="23" l="1"/>
  <c r="DR41" i="23"/>
  <c r="EA15" i="23" l="1"/>
  <c r="DR125" i="23"/>
  <c r="DR124" i="23"/>
  <c r="DR126" i="23" s="1"/>
  <c r="DS36" i="23"/>
  <c r="DS122" i="23" s="1"/>
  <c r="EB9" i="23" l="1"/>
  <c r="DS41" i="23"/>
  <c r="EB15" i="23" l="1"/>
  <c r="DS124" i="23"/>
  <c r="DS125" i="23"/>
  <c r="DT36" i="23"/>
  <c r="DT122" i="23" s="1"/>
  <c r="EC9" i="23" l="1"/>
  <c r="DS126" i="23"/>
  <c r="DT41" i="23"/>
  <c r="EC15" i="23" l="1"/>
  <c r="DT124" i="23"/>
  <c r="DT125" i="23"/>
  <c r="DU36" i="23"/>
  <c r="DU122" i="23" s="1"/>
  <c r="ED9" i="23" l="1"/>
  <c r="DT126" i="23"/>
  <c r="DU41" i="23"/>
  <c r="ED15" i="23" l="1"/>
  <c r="DU125" i="23"/>
  <c r="DU124" i="23"/>
  <c r="DV36" i="23"/>
  <c r="DV122" i="23" s="1"/>
  <c r="EE9" i="23" l="1"/>
  <c r="DU126" i="23"/>
  <c r="DV41" i="23"/>
  <c r="EE15" i="23" l="1"/>
  <c r="DV125" i="23"/>
  <c r="DV124" i="23"/>
  <c r="DW36" i="23"/>
  <c r="DW122" i="23" s="1"/>
  <c r="EF9" i="23" l="1"/>
  <c r="DV126" i="23"/>
  <c r="DW41" i="23"/>
  <c r="DX36" i="23" s="1"/>
  <c r="DX41" i="23" l="1"/>
  <c r="DX122" i="23"/>
  <c r="EF15" i="23"/>
  <c r="DW125" i="23"/>
  <c r="DW124" i="23"/>
  <c r="DW126" i="23" l="1"/>
  <c r="EG9" i="23"/>
  <c r="DY36" i="23"/>
  <c r="DX125" i="23"/>
  <c r="DX124" i="23"/>
  <c r="DX126" i="23" l="1"/>
  <c r="DY41" i="23"/>
  <c r="DY122" i="23"/>
  <c r="EG15" i="23"/>
  <c r="DZ36" i="23" l="1"/>
  <c r="DY125" i="23"/>
  <c r="DY124" i="23"/>
  <c r="DY126" i="23" s="1"/>
  <c r="EH9" i="23"/>
  <c r="EH15" i="23" s="1"/>
  <c r="DZ41" i="23" l="1"/>
  <c r="DZ122" i="23"/>
  <c r="EA36" i="23" l="1"/>
  <c r="DZ125" i="23"/>
  <c r="DZ124" i="23"/>
  <c r="DZ126" i="23" s="1"/>
  <c r="EI9" i="23"/>
  <c r="EI15" i="23" l="1"/>
  <c r="EA41" i="23"/>
  <c r="EA122" i="23"/>
  <c r="EJ9" i="23" l="1"/>
  <c r="EB36" i="23"/>
  <c r="EA124" i="23"/>
  <c r="EA125" i="23"/>
  <c r="EJ15" i="23" l="1"/>
  <c r="EA126" i="23"/>
  <c r="EB41" i="23"/>
  <c r="EB122" i="23"/>
  <c r="EK9" i="23" l="1"/>
  <c r="EC36" i="23"/>
  <c r="EB124" i="23"/>
  <c r="EB125" i="23"/>
  <c r="EK15" i="23" l="1"/>
  <c r="EB126" i="23"/>
  <c r="EC41" i="23"/>
  <c r="EC122" i="23"/>
  <c r="EL9" i="23" l="1"/>
  <c r="ED36" i="23"/>
  <c r="EC125" i="23"/>
  <c r="EC124" i="23"/>
  <c r="EL15" i="23" l="1"/>
  <c r="EC126" i="23"/>
  <c r="ED41" i="23"/>
  <c r="ED122" i="23"/>
  <c r="EM9" i="23" l="1"/>
  <c r="EE36" i="23"/>
  <c r="ED125" i="23"/>
  <c r="ED124" i="23"/>
  <c r="EM15" i="23" l="1"/>
  <c r="ED126" i="23"/>
  <c r="EE41" i="23"/>
  <c r="EE122" i="23"/>
  <c r="EN9" i="23" l="1"/>
  <c r="EF36" i="23"/>
  <c r="EE124" i="23"/>
  <c r="EE125" i="23"/>
  <c r="EN15" i="23" l="1"/>
  <c r="EE126" i="23"/>
  <c r="EF41" i="23"/>
  <c r="EF122" i="23"/>
  <c r="EO9" i="23" l="1"/>
  <c r="EG36" i="23"/>
  <c r="EF125" i="23"/>
  <c r="EF124" i="23"/>
  <c r="EF126" i="23" s="1"/>
  <c r="EO15" i="23" l="1"/>
  <c r="EG41" i="23"/>
  <c r="EG122" i="23"/>
  <c r="EP9" i="23" l="1"/>
  <c r="EH36" i="23"/>
  <c r="EG124" i="23"/>
  <c r="EG125" i="23"/>
  <c r="EP15" i="23" l="1"/>
  <c r="EG126" i="23"/>
  <c r="EH41" i="23"/>
  <c r="EH122" i="23"/>
  <c r="EQ9" i="23" l="1"/>
  <c r="EQ15" i="23" s="1"/>
  <c r="EI36" i="23"/>
  <c r="EH124" i="23"/>
  <c r="EH125" i="23"/>
  <c r="ER9" i="23" l="1"/>
  <c r="EH126" i="23"/>
  <c r="EI41" i="23"/>
  <c r="EI122" i="23"/>
  <c r="ER15" i="23" l="1"/>
  <c r="ES9" i="23" s="1"/>
  <c r="EJ36" i="23"/>
  <c r="EI124" i="23"/>
  <c r="EI125" i="23"/>
  <c r="ES15" i="23" l="1"/>
  <c r="EJ41" i="23"/>
  <c r="EJ122" i="23"/>
  <c r="EI126" i="23"/>
  <c r="ET9" i="23" l="1"/>
  <c r="EK36" i="23"/>
  <c r="EJ125" i="23"/>
  <c r="EJ124" i="23"/>
  <c r="EJ126" i="23" l="1"/>
  <c r="ET15" i="23"/>
  <c r="EK41" i="23"/>
  <c r="EK122" i="23"/>
  <c r="EU9" i="23" l="1"/>
  <c r="EL36" i="23"/>
  <c r="EK125" i="23"/>
  <c r="EK124" i="23"/>
  <c r="EK126" i="23" l="1"/>
  <c r="EU15" i="23"/>
  <c r="EL41" i="23"/>
  <c r="EL122" i="23"/>
  <c r="D10" i="61" l="1"/>
  <c r="EM36" i="23"/>
  <c r="EL125" i="23"/>
  <c r="EL124" i="23"/>
  <c r="D16" i="61" l="1"/>
  <c r="D20" i="61"/>
  <c r="EL126" i="23"/>
  <c r="EM41" i="23"/>
  <c r="EM122" i="23"/>
  <c r="D12" i="56" l="1"/>
  <c r="D26" i="61"/>
  <c r="EN36" i="23"/>
  <c r="EM124" i="23"/>
  <c r="EM125" i="23"/>
  <c r="C11" i="64" l="1"/>
  <c r="D18" i="56"/>
  <c r="D22" i="56" s="1"/>
  <c r="EM126" i="23"/>
  <c r="EN41" i="23"/>
  <c r="EN122" i="23"/>
  <c r="D19" i="59" l="1"/>
  <c r="D21" i="59" s="1"/>
  <c r="D23" i="59" s="1"/>
  <c r="D25" i="59" s="1"/>
  <c r="D27" i="59" s="1"/>
  <c r="D29" i="59" s="1"/>
  <c r="D24" i="56" s="1"/>
  <c r="D26" i="56" s="1"/>
  <c r="C31" i="64"/>
  <c r="EO36" i="23"/>
  <c r="EN124" i="23"/>
  <c r="EN125" i="23"/>
  <c r="D34" i="56" l="1"/>
  <c r="D28" i="56"/>
  <c r="D30" i="56" s="1"/>
  <c r="C13" i="64"/>
  <c r="E14" i="57"/>
  <c r="E11" i="57"/>
  <c r="EN126" i="23"/>
  <c r="EO41" i="23"/>
  <c r="EO122" i="23"/>
  <c r="F10" i="119" l="1"/>
  <c r="G27" i="118" s="1"/>
  <c r="C23" i="64"/>
  <c r="C27" i="64" s="1"/>
  <c r="C43" i="64" s="1"/>
  <c r="C33" i="64"/>
  <c r="C17" i="64"/>
  <c r="EP36" i="23"/>
  <c r="EO124" i="23"/>
  <c r="EO125" i="23"/>
  <c r="G28" i="118" l="1"/>
  <c r="H10" i="119"/>
  <c r="C39" i="64"/>
  <c r="C35" i="64"/>
  <c r="EO126" i="23"/>
  <c r="EP41" i="23"/>
  <c r="EP122" i="23"/>
  <c r="I10" i="119" l="1"/>
  <c r="V11" i="117" s="1"/>
  <c r="G41" i="118"/>
  <c r="H28" i="118"/>
  <c r="H35" i="118" s="1"/>
  <c r="H37" i="118" s="1"/>
  <c r="H38" i="118" s="1"/>
  <c r="H39" i="118" s="1"/>
  <c r="G35" i="118"/>
  <c r="C41" i="64"/>
  <c r="EQ36" i="23"/>
  <c r="EQ41" i="23" s="1"/>
  <c r="EP124" i="23"/>
  <c r="EP125" i="23"/>
  <c r="V28" i="117" l="1"/>
  <c r="X11" i="117"/>
  <c r="W11" i="117"/>
  <c r="J10" i="119"/>
  <c r="ER36" i="23"/>
  <c r="EQ122" i="23"/>
  <c r="EP126" i="23"/>
  <c r="W28" i="117" l="1"/>
  <c r="X28" i="117"/>
  <c r="ER41" i="23"/>
  <c r="ES36" i="23" s="1"/>
  <c r="ER122" i="23"/>
  <c r="EQ124" i="23"/>
  <c r="EQ125" i="23"/>
  <c r="ES41" i="23" l="1"/>
  <c r="ES122" i="23"/>
  <c r="ER124" i="23"/>
  <c r="ER125" i="23"/>
  <c r="EQ126" i="23"/>
  <c r="ET36" i="23" l="1"/>
  <c r="ES124" i="23"/>
  <c r="ES125" i="23"/>
  <c r="ER126" i="23"/>
  <c r="ES126" i="23" l="1"/>
  <c r="ET41" i="23"/>
  <c r="ET122" i="23"/>
  <c r="EU36" i="23" l="1"/>
  <c r="ET124" i="23"/>
  <c r="ET125" i="23"/>
  <c r="ET126" i="23" l="1"/>
  <c r="EU41" i="23"/>
  <c r="EU122" i="23"/>
  <c r="F10" i="61" l="1"/>
  <c r="EU124" i="23"/>
  <c r="EU125" i="23"/>
  <c r="EU126" i="23" l="1"/>
  <c r="F20" i="61"/>
  <c r="F16" i="61"/>
  <c r="F26" i="61" l="1"/>
  <c r="F12" i="56"/>
  <c r="F18" i="56" l="1"/>
  <c r="F22" i="56" s="1"/>
  <c r="F19" i="59" s="1"/>
  <c r="F21" i="59" s="1"/>
  <c r="F23" i="59" s="1"/>
  <c r="F25" i="59" s="1"/>
  <c r="F27" i="59" s="1"/>
  <c r="F29" i="59" s="1"/>
  <c r="F24" i="56" s="1"/>
  <c r="F26" i="56" s="1"/>
  <c r="E11" i="64"/>
  <c r="E31" i="64" l="1"/>
  <c r="F34" i="56"/>
  <c r="E13" i="64"/>
  <c r="F28" i="56"/>
  <c r="F40" i="56" l="1"/>
  <c r="G20" i="97" s="1"/>
  <c r="F30" i="56"/>
  <c r="E23" i="64"/>
  <c r="E27" i="64" s="1"/>
  <c r="E43" i="64" s="1"/>
  <c r="E33" i="64"/>
  <c r="E39" i="64" s="1"/>
  <c r="E17" i="64"/>
  <c r="E35" i="64"/>
  <c r="E41" i="64" l="1"/>
  <c r="G30" i="97"/>
  <c r="I30" i="97" s="1"/>
  <c r="K30" i="97" s="1"/>
  <c r="E35" i="57" s="1"/>
  <c r="G27" i="97"/>
  <c r="I27" i="97" s="1"/>
  <c r="K27" i="97" s="1"/>
  <c r="E32" i="57" s="1"/>
  <c r="G51" i="97"/>
  <c r="I51" i="97" s="1"/>
  <c r="K51" i="97" s="1"/>
  <c r="E56" i="57" s="1"/>
  <c r="G44" i="97"/>
  <c r="I44" i="97" s="1"/>
  <c r="K44" i="97" s="1"/>
  <c r="E49" i="57" s="1"/>
  <c r="G50" i="97"/>
  <c r="I50" i="97" s="1"/>
  <c r="K50" i="97" s="1"/>
  <c r="E55" i="57" s="1"/>
  <c r="G23" i="97"/>
  <c r="I23" i="97" s="1"/>
  <c r="K23" i="97" s="1"/>
  <c r="E28" i="57" s="1"/>
  <c r="G24" i="97"/>
  <c r="I24" i="97" s="1"/>
  <c r="K24" i="97" s="1"/>
  <c r="E29" i="57" s="1"/>
  <c r="G35" i="97"/>
  <c r="I35" i="97" s="1"/>
  <c r="K35" i="97" s="1"/>
  <c r="E40" i="57" s="1"/>
  <c r="G25" i="97"/>
  <c r="I25" i="97" s="1"/>
  <c r="K25" i="97" s="1"/>
  <c r="E30" i="57" s="1"/>
  <c r="G34" i="97"/>
  <c r="I34" i="97" s="1"/>
  <c r="K34" i="97" s="1"/>
  <c r="E39" i="57" s="1"/>
  <c r="G33" i="97"/>
  <c r="I33" i="97" s="1"/>
  <c r="K33" i="97" s="1"/>
  <c r="E38" i="57" s="1"/>
  <c r="G42" i="97"/>
  <c r="I42" i="97" s="1"/>
  <c r="K42" i="97" s="1"/>
  <c r="E47" i="57" s="1"/>
  <c r="G47" i="97"/>
  <c r="I47" i="97" s="1"/>
  <c r="K47" i="97" s="1"/>
  <c r="E52" i="57" s="1"/>
  <c r="I20" i="97"/>
  <c r="K20" i="97" s="1"/>
  <c r="E25" i="57" s="1"/>
  <c r="G38" i="97"/>
  <c r="I38" i="97" s="1"/>
  <c r="K38" i="97" s="1"/>
  <c r="E43" i="57" s="1"/>
  <c r="G41" i="97"/>
  <c r="I41" i="97" s="1"/>
  <c r="K41" i="97" s="1"/>
  <c r="E46" i="57" s="1"/>
  <c r="F32" i="119" l="1"/>
  <c r="H32" i="119" s="1"/>
  <c r="I32" i="119" s="1"/>
  <c r="F39" i="119"/>
  <c r="H39" i="119" s="1"/>
  <c r="I39" i="119" s="1"/>
  <c r="J39" i="119" s="1"/>
  <c r="F34" i="119"/>
  <c r="H34" i="119" s="1"/>
  <c r="I34" i="119" s="1"/>
  <c r="J34" i="119" s="1"/>
  <c r="F49" i="119"/>
  <c r="H49" i="119" s="1"/>
  <c r="I49" i="119" s="1"/>
  <c r="J49" i="119" s="1"/>
  <c r="F42" i="119"/>
  <c r="H42" i="119" s="1"/>
  <c r="F24" i="119"/>
  <c r="H24" i="119" s="1"/>
  <c r="I24" i="119" s="1"/>
  <c r="F22" i="119"/>
  <c r="H22" i="119" s="1"/>
  <c r="I22" i="119" s="1"/>
  <c r="J22" i="119" s="1"/>
  <c r="F26" i="119"/>
  <c r="H26" i="119" s="1"/>
  <c r="I26" i="119" s="1"/>
  <c r="J26" i="119" s="1"/>
  <c r="F48" i="119"/>
  <c r="H48" i="119" s="1"/>
  <c r="I48" i="119" s="1"/>
  <c r="J48" i="119" s="1"/>
  <c r="F38" i="119"/>
  <c r="H38" i="119" s="1"/>
  <c r="I38" i="119" s="1"/>
  <c r="F30" i="119"/>
  <c r="H30" i="119" s="1"/>
  <c r="F46" i="119"/>
  <c r="H46" i="119" s="1"/>
  <c r="F33" i="119"/>
  <c r="H33" i="119" s="1"/>
  <c r="I33" i="119" s="1"/>
  <c r="J33" i="119" s="1"/>
  <c r="F25" i="119"/>
  <c r="H25" i="119" s="1"/>
  <c r="I25" i="119" s="1"/>
  <c r="J25" i="119" s="1"/>
  <c r="F41" i="119"/>
  <c r="H41" i="119" s="1"/>
  <c r="I41" i="119" s="1"/>
  <c r="J41" i="119" s="1"/>
  <c r="F21" i="119"/>
  <c r="H21" i="119" s="1"/>
  <c r="H50" i="119" l="1"/>
  <c r="I46" i="119"/>
  <c r="J38" i="119"/>
  <c r="I21" i="119"/>
  <c r="H27" i="119"/>
  <c r="H43" i="119"/>
  <c r="I42" i="119"/>
  <c r="J42" i="119" s="1"/>
  <c r="I30" i="119"/>
  <c r="H35" i="119"/>
  <c r="I35" i="119" l="1"/>
  <c r="J30" i="119"/>
  <c r="H52" i="119"/>
  <c r="I27" i="119"/>
  <c r="V14" i="117" s="1"/>
  <c r="J21" i="119"/>
  <c r="I43" i="119"/>
  <c r="I50" i="119"/>
  <c r="J46" i="119"/>
  <c r="J50" i="119" l="1"/>
  <c r="V21" i="117"/>
  <c r="X14" i="117"/>
  <c r="W14" i="117"/>
  <c r="J43" i="119"/>
  <c r="V16" i="117"/>
  <c r="J35" i="119"/>
  <c r="V19" i="117"/>
  <c r="J27" i="119"/>
  <c r="I52" i="119"/>
  <c r="V25" i="117" l="1"/>
  <c r="X25" i="117" s="1"/>
  <c r="J52" i="119"/>
  <c r="V32" i="117"/>
  <c r="X32" i="117" s="1"/>
  <c r="X16" i="117"/>
  <c r="W16" i="117"/>
  <c r="X21" i="117"/>
  <c r="W21" i="117"/>
  <c r="X19" i="117"/>
  <c r="W19" i="117"/>
  <c r="V30" i="117"/>
  <c r="V26" i="117" l="1"/>
  <c r="W25" i="117"/>
  <c r="W30" i="117"/>
  <c r="X30" i="117"/>
  <c r="V36" i="117"/>
  <c r="X36" i="117" s="1"/>
  <c r="W32" i="117"/>
  <c r="W36" i="117" l="1"/>
</calcChain>
</file>

<file path=xl/comments1.xml><?xml version="1.0" encoding="utf-8"?>
<comments xmlns="http://schemas.openxmlformats.org/spreadsheetml/2006/main">
  <authors>
    <author>Kelly Xu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Therms from the UBR report</t>
        </r>
      </text>
    </comment>
  </commentList>
</comments>
</file>

<file path=xl/sharedStrings.xml><?xml version="1.0" encoding="utf-8"?>
<sst xmlns="http://schemas.openxmlformats.org/spreadsheetml/2006/main" count="1470" uniqueCount="495">
  <si>
    <t>Puget Sound Energy</t>
  </si>
  <si>
    <t>Gas Decoupling Mechanism</t>
  </si>
  <si>
    <t>Line</t>
  </si>
  <si>
    <t>Schedules</t>
  </si>
  <si>
    <t>No.</t>
  </si>
  <si>
    <t>Source</t>
  </si>
  <si>
    <t>23 &amp; 53</t>
  </si>
  <si>
    <t>31 &amp; 31T</t>
  </si>
  <si>
    <t>41, 41T, 86 &amp; 86T</t>
  </si>
  <si>
    <t>(a)</t>
  </si>
  <si>
    <t>(b)</t>
  </si>
  <si>
    <t>(c)</t>
  </si>
  <si>
    <t>(d)</t>
  </si>
  <si>
    <t>(e)</t>
  </si>
  <si>
    <t>Work Paper</t>
  </si>
  <si>
    <t>Total Balance to Amortize</t>
  </si>
  <si>
    <t>Forecasted Rate Year Base Sales (therms)</t>
  </si>
  <si>
    <t>Rate Year Amortization Rate ($/therm)</t>
  </si>
  <si>
    <t>Post-Rate Test Amortization Rate ($/therm)</t>
  </si>
  <si>
    <t>Post-Rate Test Deferred Balance to Recover/(Refund)</t>
  </si>
  <si>
    <t>Calculation</t>
  </si>
  <si>
    <t xml:space="preserve">Post-Rate Test Total Balance for Amortization </t>
  </si>
  <si>
    <t>Post-Rate Test Deferred Balance not Amortized</t>
  </si>
  <si>
    <t>Rate Year Decoupled Revenue</t>
  </si>
  <si>
    <t>Average Rate ($/therm)</t>
  </si>
  <si>
    <t>Current Schedule 142 Delivery Margin Amortization Rate ($/therm)</t>
  </si>
  <si>
    <t>Proposed Schedule 142 Delivery Margin Amortization Rate ($/therm)</t>
  </si>
  <si>
    <t>Incremental Change in Volumetric Delivery Revenue per Unit ($/therm)</t>
  </si>
  <si>
    <t>% Change to Revenues</t>
  </si>
  <si>
    <t>% above Rate Test Maximum</t>
  </si>
  <si>
    <t>Adjust Schedule 142 Delivery Margin Amortization Rate ($/therm)</t>
  </si>
  <si>
    <t>Post-Rate Test Schedule 142 Delivery Margin Amortization Rate ($/therm)</t>
  </si>
  <si>
    <t>Sched 142</t>
  </si>
  <si>
    <t>Rate</t>
  </si>
  <si>
    <t>Volume</t>
  </si>
  <si>
    <t>Decoupling</t>
  </si>
  <si>
    <t>Rate Class</t>
  </si>
  <si>
    <t>Schedule</t>
  </si>
  <si>
    <t>$/Therm</t>
  </si>
  <si>
    <t>Revenue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</si>
  <si>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</si>
  <si>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</si>
  <si>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</si>
  <si>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</si>
  <si>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</si>
  <si>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</si>
  <si>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</si>
  <si>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</si>
  <si>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</si>
  <si>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</si>
  <si>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</si>
  <si>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</si>
  <si>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</si>
  <si>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</si>
  <si>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</si>
  <si>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Residential</t>
  </si>
  <si>
    <t>23,53</t>
  </si>
  <si>
    <t>Commercial &amp; Industrial</t>
  </si>
  <si>
    <t>Commercial &amp; Industrial Transportation</t>
  </si>
  <si>
    <t>31T</t>
  </si>
  <si>
    <t>Total</t>
  </si>
  <si>
    <t>Large Volume</t>
  </si>
  <si>
    <t>Large Volume Transportation</t>
  </si>
  <si>
    <t>41T</t>
  </si>
  <si>
    <t>Limited Interruptible</t>
  </si>
  <si>
    <t>Limited Interruptible Transportation</t>
  </si>
  <si>
    <t>86T</t>
  </si>
  <si>
    <t>Line No.</t>
  </si>
  <si>
    <t>Actual Customers</t>
  </si>
  <si>
    <t>Schedule 142</t>
  </si>
  <si>
    <t xml:space="preserve">Proposed Rates </t>
  </si>
  <si>
    <t>Proposed 142</t>
  </si>
  <si>
    <t>Units</t>
  </si>
  <si>
    <t>Rates</t>
  </si>
  <si>
    <t>w/ Sch 142 Rates</t>
  </si>
  <si>
    <t>Adjusting Rates</t>
  </si>
  <si>
    <t>(e) = (c) x (d)</t>
  </si>
  <si>
    <t>(f) = (e) - (c)</t>
  </si>
  <si>
    <t>Schedule 31 Commercial &amp; Industrial - Sales</t>
  </si>
  <si>
    <t>Delivery Charge</t>
  </si>
  <si>
    <t>Procurement Charge</t>
  </si>
  <si>
    <t>Schedule 31 Commercial &amp; Industrial - Transportation</t>
  </si>
  <si>
    <t>Schedule 41 Large Volume High Load Factor - Sales</t>
  </si>
  <si>
    <t>Demand Charge</t>
  </si>
  <si>
    <t>Delivery Charge:</t>
  </si>
  <si>
    <t>Schedule 41 Large Volume High Load Factor - Transportation</t>
  </si>
  <si>
    <t>Schedule 86 Limited Interruptible - Sales</t>
  </si>
  <si>
    <t>First 1,000 therms</t>
  </si>
  <si>
    <t>All over 1,000 therms</t>
  </si>
  <si>
    <t>Schedule 86 Limited Interruptible - Transportation</t>
  </si>
  <si>
    <t xml:space="preserve">Total Proposed  </t>
  </si>
  <si>
    <t xml:space="preserve">Schedule 142 </t>
  </si>
  <si>
    <t>Amortization Rates</t>
  </si>
  <si>
    <t>Schedule 23 Residential</t>
  </si>
  <si>
    <t>Schedule 53 Residential Propane</t>
  </si>
  <si>
    <t>Forecasted</t>
  </si>
  <si>
    <t>Volume (Therms)</t>
  </si>
  <si>
    <t>Residential Gas Lights</t>
  </si>
  <si>
    <t>Interruptible</t>
  </si>
  <si>
    <t>Non-exclusive Interruptible</t>
  </si>
  <si>
    <t>Interruptible Transportation</t>
  </si>
  <si>
    <t>85T</t>
  </si>
  <si>
    <t>Non-exclusive Interruptible Transportation</t>
  </si>
  <si>
    <t>87T</t>
  </si>
  <si>
    <t>Contracts</t>
  </si>
  <si>
    <t>Subtotal</t>
  </si>
  <si>
    <t>Sch 142</t>
  </si>
  <si>
    <t>Percent</t>
  </si>
  <si>
    <t>Change</t>
  </si>
  <si>
    <t>Current Rates</t>
  </si>
  <si>
    <t>23/53</t>
  </si>
  <si>
    <t>Commercial &amp; industrial</t>
  </si>
  <si>
    <t>Large volume</t>
  </si>
  <si>
    <t>901 to 5,000 therms</t>
  </si>
  <si>
    <t>Over 5,000 therms</t>
  </si>
  <si>
    <t>Large volume - Trans.</t>
  </si>
  <si>
    <t>Over 1,000 therms</t>
  </si>
  <si>
    <t>Limited Interruptible - Trans.</t>
  </si>
  <si>
    <t>Charges</t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</si>
  <si>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</si>
  <si>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</si>
  <si>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</si>
  <si>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</si>
  <si>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</si>
  <si>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</si>
  <si>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</si>
  <si>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</si>
  <si>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Conversion Factor</t>
  </si>
  <si>
    <t>Development of Delivery Margin Amortization Rate</t>
  </si>
  <si>
    <t>Forecast Delivered Sales Volumes and Customer Counts</t>
  </si>
  <si>
    <t>Projected Delivered Sales Volume by Month (Therms)</t>
  </si>
  <si>
    <t>Rate Schedule</t>
  </si>
  <si>
    <t>Contract</t>
  </si>
  <si>
    <t xml:space="preserve">Projected Customers by Month </t>
  </si>
  <si>
    <t>Average</t>
  </si>
  <si>
    <t>Schedules 23 &amp; 53</t>
  </si>
  <si>
    <t>Schedules 31 &amp; 31T</t>
  </si>
  <si>
    <t>Schedules 41, 41T, 86 &amp; 86T</t>
  </si>
  <si>
    <t>Acct No.</t>
  </si>
  <si>
    <t xml:space="preserve">Sch. 23 &amp; 53 Decoupling Refund/Surcharge Amortization </t>
  </si>
  <si>
    <t>Beginning</t>
  </si>
  <si>
    <t>Transfer Deferral Amounts to Surcharge/Refund Account</t>
  </si>
  <si>
    <t>Surcharge/Refund Amortization</t>
  </si>
  <si>
    <t>Total Month</t>
  </si>
  <si>
    <t>Ending</t>
  </si>
  <si>
    <t xml:space="preserve">Sch. 31 &amp; 31T Decoupling Refund/Surcharge Amortization </t>
  </si>
  <si>
    <t>Allocation of Non-Residential Amortization Amounts</t>
  </si>
  <si>
    <t xml:space="preserve">Sch. 41, 41T, 86 &amp; 86T Decoupling Refund/Surcharge Amortization </t>
  </si>
  <si>
    <t>Current Sch. 23 &amp; 53 Decoupling Deferral</t>
  </si>
  <si>
    <t>PSE Deferral</t>
  </si>
  <si>
    <t>Current Sch. 31 &amp; 31T Decoupling Deferral</t>
  </si>
  <si>
    <t>Allocation of Non-Residential Deferral Amounts</t>
  </si>
  <si>
    <t>Current Sch. 41, 41T, 86 &amp; 86T Decoupling Deferral</t>
  </si>
  <si>
    <t>Interest on Sch. 23 &amp; 53 Decoupling Deferral</t>
  </si>
  <si>
    <t xml:space="preserve">Activity </t>
  </si>
  <si>
    <t>Interest on Sch. 31 &amp; 31T Decoupling Deferral</t>
  </si>
  <si>
    <t>Allocation of Non-Residential Interest Amounts</t>
  </si>
  <si>
    <t>Interest on 41, 41T, 86 &amp; 86T Decoupling Deferral</t>
  </si>
  <si>
    <t xml:space="preserve">Total </t>
  </si>
  <si>
    <t>Less:  Acct. being Amortized</t>
  </si>
  <si>
    <t>Current Period Under/(Over) Recovered</t>
  </si>
  <si>
    <t>Check</t>
  </si>
  <si>
    <t>Actual</t>
  </si>
  <si>
    <t>Recovery of Deferral Balance by Rate Group</t>
  </si>
  <si>
    <t>Exhibit 9</t>
  </si>
  <si>
    <t xml:space="preserve">Total Balance   </t>
  </si>
  <si>
    <t>(2) + (4) + (6)</t>
  </si>
  <si>
    <t>Amortization Balance including Revenue Senstive Items</t>
  </si>
  <si>
    <t>(2) / (10)</t>
  </si>
  <si>
    <t>Estimated Deferral Balance including Revenue Sensitive Items</t>
  </si>
  <si>
    <t>(4) / (10)</t>
  </si>
  <si>
    <t>Interest Balance including Revenue Sensitive Items</t>
  </si>
  <si>
    <t>(6) / (10)</t>
  </si>
  <si>
    <t>Total Balance including Revenue Sensitive Items</t>
  </si>
  <si>
    <t>(12) + (14) + (16)</t>
  </si>
  <si>
    <t>CONVERSION FACTOR</t>
  </si>
  <si>
    <t>LINE</t>
  </si>
  <si>
    <t>NO.</t>
  </si>
  <si>
    <t>DESCRIPTION</t>
  </si>
  <si>
    <t>RATE</t>
  </si>
  <si>
    <t>AMOUNT</t>
  </si>
  <si>
    <t>BAD DEBTS</t>
  </si>
  <si>
    <t>ANNUAL FILING FEE</t>
  </si>
  <si>
    <t>SUM OF TAXES OTHER</t>
  </si>
  <si>
    <t>CONVERSION FACTOR EXCLUDING FEDERAL INCOME TAX ( 1 - LINE 5)</t>
  </si>
  <si>
    <t>FEDERAL INCOME TAX ( LINE 7 * 35%)</t>
  </si>
  <si>
    <t>Projected</t>
  </si>
  <si>
    <t>Therms</t>
  </si>
  <si>
    <t>Deferral Amortization Rate ($/Therm)</t>
  </si>
  <si>
    <t>Deferral Amortization</t>
  </si>
  <si>
    <t>Deferral Amortization Net of Rev Sensitive Items</t>
  </si>
  <si>
    <t>Deferral Amortization Rate ($/Therm)*</t>
  </si>
  <si>
    <t>*Represents a blended rate not the tariffed rates</t>
  </si>
  <si>
    <t xml:space="preserve">Schedule 23 &amp; 53 Refund/Surcharge Amortization </t>
  </si>
  <si>
    <t xml:space="preserve">Schedule 31 &amp; 31T Refund/Surcharge Amortization </t>
  </si>
  <si>
    <t xml:space="preserve">Schedule 41, 41T, 86 &amp; 86T Refund/Surcharge Amortization </t>
  </si>
  <si>
    <t>Annual Rate Test (Limit 5%)</t>
  </si>
  <si>
    <t>Rate Sch.</t>
  </si>
  <si>
    <t>Calendarized Volume According to Unbilled Report (Therms)</t>
  </si>
  <si>
    <t>Residential lamps</t>
  </si>
  <si>
    <t>Propane</t>
  </si>
  <si>
    <t>General service - commercial</t>
  </si>
  <si>
    <t>Large volume - commercial</t>
  </si>
  <si>
    <t>Emergency Compressed Nature Gas Service</t>
  </si>
  <si>
    <t>Interruptible with firm option - com</t>
  </si>
  <si>
    <t>Limited interrupt w/ firm option - com</t>
  </si>
  <si>
    <t>Non-exclus interrupt/firm option - com</t>
  </si>
  <si>
    <t>General service - industrial</t>
  </si>
  <si>
    <t>Large volume - industrial</t>
  </si>
  <si>
    <t>Interruptible with firm option - ind</t>
  </si>
  <si>
    <t>Limited interrupt w/ firm option - ind</t>
  </si>
  <si>
    <t>Non-excl interrupt w/ firm option - ind</t>
  </si>
  <si>
    <t>Trans.  - commercial</t>
  </si>
  <si>
    <t>Trans. large volume - commercial</t>
  </si>
  <si>
    <t>Trans. interrupt with firm option - com</t>
  </si>
  <si>
    <t>Trans. non-exclus inter w/ firm option - com</t>
  </si>
  <si>
    <t>Trans. large volume - industrial</t>
  </si>
  <si>
    <t>Trans. interrupt with firm option - ind</t>
  </si>
  <si>
    <t>Trans. limited interrupt w/ firm option - ind</t>
  </si>
  <si>
    <t>Trans. non-exclus inter w/ firm option - ind</t>
  </si>
  <si>
    <t>Special contracts - ind</t>
  </si>
  <si>
    <t>SC</t>
  </si>
  <si>
    <t>Total sales &amp; transportation volume</t>
  </si>
  <si>
    <t>Subtotal transportation</t>
  </si>
  <si>
    <t>Customer Counts</t>
  </si>
  <si>
    <t>Standby &amp; auxiliary heating - res</t>
  </si>
  <si>
    <t xml:space="preserve">General service - commercial </t>
  </si>
  <si>
    <t xml:space="preserve">Large volume - commercial </t>
  </si>
  <si>
    <t>Standby &amp; auxiliary heating - com</t>
  </si>
  <si>
    <t>Non-excl interrupt w/ firm option - com</t>
  </si>
  <si>
    <t>Standby &amp; auxiliary heating - ind</t>
  </si>
  <si>
    <t>Usage Per Customer (Therms)</t>
  </si>
  <si>
    <t>Weather Data</t>
  </si>
  <si>
    <t>Actual heating degree days (HDD)</t>
  </si>
  <si>
    <t>Normal heating degree days (HDD)</t>
  </si>
  <si>
    <t>Difference (actual - normal HDD)</t>
  </si>
  <si>
    <t>Weather Normalization Coefficients</t>
  </si>
  <si>
    <t>Weather Normalized Usage per Customer (Therms)</t>
  </si>
  <si>
    <t>Weather Normalized Volume - Rate Class Analysis (Therms)</t>
  </si>
  <si>
    <t>Total weather normalized portion of volume</t>
  </si>
  <si>
    <t>Weather Adjustment to Volume - Rate Class Analysis (Therms)</t>
  </si>
  <si>
    <t>Total adjustment</t>
  </si>
  <si>
    <t>Percent change</t>
  </si>
  <si>
    <t>Residential lights</t>
  </si>
  <si>
    <t>Trans. - commercial</t>
  </si>
  <si>
    <t>Total other volume</t>
  </si>
  <si>
    <t>Total weather normalized volume</t>
  </si>
  <si>
    <t>Weather Adjustment by Rate Class (Therms)</t>
  </si>
  <si>
    <t>Residential (16)</t>
  </si>
  <si>
    <t>Residential (23,53)</t>
  </si>
  <si>
    <t>Commercial &amp; industrial (31)</t>
  </si>
  <si>
    <t>Large volume (41)</t>
  </si>
  <si>
    <t>Compressed natural gas (50)</t>
  </si>
  <si>
    <t>Standby &amp; auxiliary heating (61)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</si>
  <si>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</si>
  <si>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</si>
  <si>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</si>
  <si>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</si>
  <si>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</si>
  <si>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</si>
  <si>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limited interrupt w/ firm option - ind (86T)</t>
  </si>
  <si>
    <t>Trans. non-exclus inter w/firm option (87T)</t>
  </si>
  <si>
    <t>Summary of Weather Normalized Volume by Rate Class (Therms)</t>
  </si>
  <si>
    <t>Trans. limited interrupt w/ firm option (86T)</t>
  </si>
  <si>
    <t>Total sales and transport volume</t>
  </si>
  <si>
    <t>Summary of Customer Counts by Rate Groups</t>
  </si>
  <si>
    <t xml:space="preserve">Residential (16,23,53) </t>
  </si>
  <si>
    <t>Standby service (61)</t>
  </si>
  <si>
    <t>Total customer counts</t>
  </si>
  <si>
    <t>Summary of Weather Normalized Volume by Rate Groups (Therms)</t>
  </si>
  <si>
    <t>Total sales volume</t>
  </si>
  <si>
    <t>Total transportation volume</t>
  </si>
  <si>
    <t>Weather Normalized Usage Per Customer (Therms)</t>
  </si>
  <si>
    <t>Residential &amp; residential propane</t>
  </si>
  <si>
    <t>General service - commercial &amp; industrial</t>
  </si>
  <si>
    <t xml:space="preserve">Large volume </t>
  </si>
  <si>
    <t xml:space="preserve">Interruptible with firm option </t>
  </si>
  <si>
    <t xml:space="preserve">Limited interrupt w/ firm option </t>
  </si>
  <si>
    <t xml:space="preserve">Non-exclus interrupt/firm option </t>
  </si>
  <si>
    <t>Summary of Proposed Rates</t>
  </si>
  <si>
    <t>Actual Therms (New Rate)</t>
  </si>
  <si>
    <t>Total Actual Volumetric Delivery Revenue</t>
  </si>
  <si>
    <t>Deferral</t>
  </si>
  <si>
    <t>Delivery Revenue Deferral and Amortization Calculations</t>
  </si>
  <si>
    <t>Allowed Delivery Revenue</t>
  </si>
  <si>
    <t>Actual Delivery Revenue</t>
  </si>
  <si>
    <t>Interest</t>
  </si>
  <si>
    <t>Deferral for Journal Entry</t>
  </si>
  <si>
    <t>The conversion factor should be updated as necessary when rates change and can be obtained from the Revenue Requirement Department.</t>
  </si>
  <si>
    <t>Decoupling Account Balance</t>
  </si>
  <si>
    <t>Rate Change Impacts by Rate Schedule</t>
  </si>
  <si>
    <t>Total Forecasted</t>
  </si>
  <si>
    <t>Typical Residential Bill Impacts</t>
  </si>
  <si>
    <t>Customer Class</t>
  </si>
  <si>
    <t>Revenue Change</t>
  </si>
  <si>
    <t>Commercial &amp; industrial - Trans.</t>
  </si>
  <si>
    <t>Note: Rates above are current schedule 142 amortization rates</t>
  </si>
  <si>
    <t>Trans. limited interrupt w/ firm option - com</t>
  </si>
  <si>
    <t>Trans.  - industrial</t>
  </si>
  <si>
    <t xml:space="preserve">Non-Residential Decoupling Refund/Surcharge Amortization </t>
  </si>
  <si>
    <t>Current Non-Residential Decoupling Deferral</t>
  </si>
  <si>
    <t>Adjustment to Remove Amortization from Actual Revenue</t>
  </si>
  <si>
    <t>Allocate Deferral Amounts to Sch. 85, 85T, 87, 87T</t>
  </si>
  <si>
    <t>Interest on Non-Residential Decoupling Deferral</t>
  </si>
  <si>
    <t>Interest Adjustment (2016)</t>
  </si>
  <si>
    <t>Allocate Interest Amounts to Sch. 85, 85T, 87, 87T</t>
  </si>
  <si>
    <t>Activity (19100022)</t>
  </si>
  <si>
    <t xml:space="preserve">Deferral Adjustment </t>
  </si>
  <si>
    <t>Activity (19100012)</t>
  </si>
  <si>
    <t>P</t>
  </si>
  <si>
    <t>Demand</t>
  </si>
  <si>
    <t>Trans. limited interrupt w/ firm option - Com</t>
  </si>
  <si>
    <t>0 to 900 therms</t>
  </si>
  <si>
    <t>Transfer Balance to new Surcharge/Refund Account - Per 2019 GRC</t>
  </si>
  <si>
    <t>PUGET SOUND ENERGY-GAS</t>
  </si>
  <si>
    <t>STATE UTILITY TAX - NET OF BAD DEBTS ( 3.852% - ( LINE 1 * 3.852%) )</t>
  </si>
  <si>
    <t xml:space="preserve">Account Write off </t>
  </si>
  <si>
    <t xml:space="preserve">Tariff Sheet No. 1142-D </t>
  </si>
  <si>
    <t>Tariff Sheet No. 1142-E</t>
  </si>
  <si>
    <t>Development of Schedule 142 Rates for Rate Schedules 31, 31T, 41, 41T, 86 &amp; 86T</t>
  </si>
  <si>
    <t>Calculation of Amortization Interest Ratio:</t>
  </si>
  <si>
    <t>Balances to Transfer to Amortization Accounts:</t>
  </si>
  <si>
    <t>Balances Set Into Rates (including revenue sensitive items):</t>
  </si>
  <si>
    <t>Gas Decoupling Mechanism (Schedule 142)</t>
  </si>
  <si>
    <t>Proposed:</t>
  </si>
  <si>
    <t xml:space="preserve">   Total Balance Transferred to Amortization Account</t>
  </si>
  <si>
    <t xml:space="preserve">   Total Amortization Balance</t>
  </si>
  <si>
    <t>Amortization Interest Ratio</t>
  </si>
  <si>
    <t>Sch. 142</t>
  </si>
  <si>
    <t>Base Sch.</t>
  </si>
  <si>
    <t>Base Schedule</t>
  </si>
  <si>
    <t>Sch. 101</t>
  </si>
  <si>
    <t>Sch. 106</t>
  </si>
  <si>
    <t>Sch. 120</t>
  </si>
  <si>
    <t>Sch. 129</t>
  </si>
  <si>
    <t>Sch. 140</t>
  </si>
  <si>
    <t>By Customer Class:</t>
  </si>
  <si>
    <t>16,23,53</t>
  </si>
  <si>
    <t>31,31T</t>
  </si>
  <si>
    <t>41,41T</t>
  </si>
  <si>
    <t>85,85T</t>
  </si>
  <si>
    <t>Limited interruptible</t>
  </si>
  <si>
    <t>86,86T</t>
  </si>
  <si>
    <t>Non-exclusive interruptible</t>
  </si>
  <si>
    <t>87,87T</t>
  </si>
  <si>
    <t>Rate Change</t>
  </si>
  <si>
    <t>Basic charge (Sch. 23)</t>
  </si>
  <si>
    <t>Delivery charge (Sch. 23)</t>
  </si>
  <si>
    <t>Decoupling charge (Sch. 142)</t>
  </si>
  <si>
    <t>Conservation charge (Sch. 120)</t>
  </si>
  <si>
    <t>Gas cost charge (Sch. 101)</t>
  </si>
  <si>
    <t>Gas cost amort. charge (Sch. 106)</t>
  </si>
  <si>
    <t>Revenue Decoupling Adjustment Mechanism - Decoupling Rates</t>
  </si>
  <si>
    <t>Current</t>
  </si>
  <si>
    <t>Proposed</t>
  </si>
  <si>
    <t>Proposed Rates</t>
  </si>
  <si>
    <t>Notes:</t>
  </si>
  <si>
    <r>
      <rPr>
        <vertAlign val="superscript"/>
        <sz val="8"/>
        <color theme="1"/>
        <rFont val="Arial"/>
        <family val="2"/>
      </rPr>
      <t>(1)</t>
    </r>
    <r>
      <rPr>
        <sz val="8"/>
        <color theme="1"/>
        <rFont val="Arial"/>
        <family val="2"/>
      </rPr>
      <t xml:space="preserve"> Time Slice is only done for 3 months following the rate change due to materiality impacts.</t>
    </r>
  </si>
  <si>
    <r>
      <t>Change from Rate Year Decoupled Revenue</t>
    </r>
    <r>
      <rPr>
        <vertAlign val="superscript"/>
        <sz val="8"/>
        <color theme="1"/>
        <rFont val="Arial"/>
        <family val="2"/>
      </rPr>
      <t>(1)</t>
    </r>
  </si>
  <si>
    <r>
      <rPr>
        <vertAlign val="superscript"/>
        <sz val="8"/>
        <color theme="1"/>
        <rFont val="Arial"/>
        <family val="2"/>
      </rPr>
      <t>(1)</t>
    </r>
    <r>
      <rPr>
        <sz val="8"/>
        <color theme="1"/>
        <rFont val="Arial"/>
        <family val="2"/>
      </rPr>
      <t xml:space="preserve"> Used to develop amortization rates for these decoupling groups</t>
    </r>
  </si>
  <si>
    <t>Adder %</t>
  </si>
  <si>
    <t>Deferral Amortization Rate ($/Therm) (Old Rate)</t>
  </si>
  <si>
    <t>Deferral Amortization for Journal Entry</t>
  </si>
  <si>
    <t>Amounts highlighted in green must be updated with actuals each month using customer count and volume reports from SAP Business Objects.</t>
  </si>
  <si>
    <t>Amounts highlighted in orange will be updated each May when rates change by the Cost of Service Department.</t>
  </si>
  <si>
    <t>Conversion Factor (2022 GRC)</t>
  </si>
  <si>
    <t>cross check</t>
  </si>
  <si>
    <t>Amounts highlighted in green must be updated with actuals each month using customer count reports from SAP Business Objects.</t>
  </si>
  <si>
    <t>Gas Volumetric Delivery Revenue Per Unit ($/therm) (Informational Only!)</t>
  </si>
  <si>
    <t>31 &amp; 31T*</t>
  </si>
  <si>
    <t>41, 41T, 86 &amp; 86T*</t>
  </si>
  <si>
    <t>Volumetric Delivery Revenue Per Unit ($/therm)</t>
  </si>
  <si>
    <t>* Actual delivery revenue will be calculated using actual delivery rates.</t>
  </si>
  <si>
    <t>Dist. Pipeline Provisional (Sch. 141D)</t>
  </si>
  <si>
    <t>Rates Subject to Refund (Sch. 141R)</t>
  </si>
  <si>
    <t>Sch. 141D</t>
  </si>
  <si>
    <t>Sch. 141R</t>
  </si>
  <si>
    <t>Q</t>
  </si>
  <si>
    <t xml:space="preserve">   Total Residual Amortization and Deferral </t>
  </si>
  <si>
    <t xml:space="preserve">   Total Residual Amortization, Deferral and Interest Balance</t>
  </si>
  <si>
    <t>Account Write off / Roundings</t>
  </si>
  <si>
    <t>Deferral balance to Transfer to amortization account</t>
  </si>
  <si>
    <t>Interest balance to Transfer to amortization account</t>
  </si>
  <si>
    <r>
      <t xml:space="preserve">Deferral Amortization Rate ($/Therms) </t>
    </r>
    <r>
      <rPr>
        <vertAlign val="superscript"/>
        <sz val="8"/>
        <color theme="1"/>
        <rFont val="Arial"/>
        <family val="2"/>
      </rPr>
      <t>(3)</t>
    </r>
  </si>
  <si>
    <r>
      <t xml:space="preserve">Delivery Revenue Per Unit ($/Therm) </t>
    </r>
    <r>
      <rPr>
        <vertAlign val="superscript"/>
        <sz val="8"/>
        <color theme="1"/>
        <rFont val="Arial"/>
        <family val="2"/>
      </rPr>
      <t>(2)</t>
    </r>
  </si>
  <si>
    <r>
      <t xml:space="preserve">Monthly Allowed Delivery RPC </t>
    </r>
    <r>
      <rPr>
        <vertAlign val="superscript"/>
        <sz val="8"/>
        <color theme="1"/>
        <rFont val="Arial"/>
        <family val="2"/>
      </rPr>
      <t>(2)</t>
    </r>
  </si>
  <si>
    <r>
      <t xml:space="preserve">Deferral Amortization </t>
    </r>
    <r>
      <rPr>
        <vertAlign val="superscript"/>
        <sz val="8"/>
        <color theme="1"/>
        <rFont val="Arial"/>
        <family val="2"/>
      </rPr>
      <t>(1 &amp; 3)</t>
    </r>
  </si>
  <si>
    <r>
      <t xml:space="preserve">Total Actual Volumetric Delivery Revenue </t>
    </r>
    <r>
      <rPr>
        <vertAlign val="superscript"/>
        <sz val="8"/>
        <color theme="1"/>
        <rFont val="Arial"/>
        <family val="2"/>
      </rPr>
      <t>(1 &amp; 2)</t>
    </r>
  </si>
  <si>
    <t>Sch. 111</t>
  </si>
  <si>
    <t>Sch. 129D</t>
  </si>
  <si>
    <t>R</t>
  </si>
  <si>
    <t>Cap &amp; Invest Non-Vol Credit (Sch. 111)</t>
  </si>
  <si>
    <t>Low Income charge (Sch. 129)</t>
  </si>
  <si>
    <t>Low Income Discount charge (Sch. 129D)</t>
  </si>
  <si>
    <t>Property Tax charge (Sch. 140)</t>
  </si>
  <si>
    <t>Cap &amp; Invest charge (Sch. 111)</t>
  </si>
  <si>
    <t>Gas Schedule 142</t>
  </si>
  <si>
    <t>Delivery Revenue Per Unit ($/Therm)</t>
  </si>
  <si>
    <t xml:space="preserve">Conversion Factor (2022 GRC) </t>
  </si>
  <si>
    <t>Exhibit JDT-7, Delivery Rev</t>
  </si>
  <si>
    <t>Exhibit JDT-7, Monthly Allow RPC)</t>
  </si>
  <si>
    <t>Balances to Transfer to Amortization Accounts</t>
  </si>
  <si>
    <t>Avg. Rate per therm</t>
  </si>
  <si>
    <t>@ rates effective</t>
  </si>
  <si>
    <t>Normalized</t>
  </si>
  <si>
    <t>Volumes</t>
  </si>
  <si>
    <t>Revenues</t>
  </si>
  <si>
    <r>
      <t xml:space="preserve">Estimated Amortization Balance as of </t>
    </r>
    <r>
      <rPr>
        <sz val="8"/>
        <color rgb="FF0000FF"/>
        <rFont val="Arial"/>
        <family val="2"/>
      </rPr>
      <t>April 30, 2025</t>
    </r>
  </si>
  <si>
    <r>
      <t xml:space="preserve">Deferral Balance at End of </t>
    </r>
    <r>
      <rPr>
        <sz val="8"/>
        <color rgb="FF0000FF"/>
        <rFont val="Arial"/>
        <family val="2"/>
      </rPr>
      <t>CY 2024</t>
    </r>
  </si>
  <si>
    <r>
      <t xml:space="preserve">Interest Balance at End of </t>
    </r>
    <r>
      <rPr>
        <sz val="8"/>
        <color rgb="FF0000FF"/>
        <rFont val="Arial"/>
        <family val="2"/>
      </rPr>
      <t>CY 2024</t>
    </r>
  </si>
  <si>
    <t>2024 GENERAL RATE CASE</t>
  </si>
  <si>
    <t>88T</t>
  </si>
  <si>
    <t>Source: F2024 Forecast (5-30-2024)</t>
  </si>
  <si>
    <r>
      <t xml:space="preserve">Deferred Balance at End of </t>
    </r>
    <r>
      <rPr>
        <sz val="8"/>
        <color rgb="FF0000FF"/>
        <rFont val="Arial"/>
        <family val="2"/>
      </rPr>
      <t>CY 2024</t>
    </r>
  </si>
  <si>
    <t>Proposed Effective May 1, 2025</t>
  </si>
  <si>
    <r>
      <rPr>
        <sz val="8"/>
        <color rgb="FF0000FF"/>
        <rFont val="Arial"/>
        <family val="2"/>
      </rPr>
      <t>CY 2024</t>
    </r>
    <r>
      <rPr>
        <sz val="8"/>
        <color theme="1"/>
        <rFont val="Arial"/>
        <family val="2"/>
      </rPr>
      <t xml:space="preserve"> Normalized Revenues </t>
    </r>
  </si>
  <si>
    <r>
      <rPr>
        <sz val="8"/>
        <color rgb="FF0000FF"/>
        <rFont val="Arial"/>
        <family val="2"/>
      </rPr>
      <t xml:space="preserve">CY 2024 </t>
    </r>
    <r>
      <rPr>
        <sz val="8"/>
        <color theme="1"/>
        <rFont val="Arial"/>
        <family val="2"/>
      </rPr>
      <t>Normalized Sales (therm)</t>
    </r>
  </si>
  <si>
    <t>2024 Filing</t>
  </si>
  <si>
    <r>
      <t xml:space="preserve">   Estimated Amortization Balance as of</t>
    </r>
    <r>
      <rPr>
        <sz val="8"/>
        <color rgb="FF0000FF"/>
        <rFont val="Arial"/>
        <family val="2"/>
      </rPr>
      <t xml:space="preserve"> April 30, 2025</t>
    </r>
  </si>
  <si>
    <r>
      <t xml:space="preserve">   Deferral Balance at End of Calendar Year </t>
    </r>
    <r>
      <rPr>
        <sz val="8"/>
        <color rgb="FF0000FF"/>
        <rFont val="Arial"/>
        <family val="2"/>
      </rPr>
      <t>2024</t>
    </r>
    <r>
      <rPr>
        <sz val="8"/>
        <color theme="1"/>
        <rFont val="Arial"/>
        <family val="2"/>
      </rPr>
      <t xml:space="preserve"> (Post 5% Test)</t>
    </r>
  </si>
  <si>
    <r>
      <t xml:space="preserve">   Interest Balance at End of Calendar Year</t>
    </r>
    <r>
      <rPr>
        <sz val="8"/>
        <color rgb="FF0000FF"/>
        <rFont val="Arial"/>
        <family val="2"/>
      </rPr>
      <t xml:space="preserve"> 2024</t>
    </r>
  </si>
  <si>
    <t>Conversion Factor (2024 GRC)</t>
  </si>
  <si>
    <t xml:space="preserve">2024 GRC Compliance Filing Rates </t>
  </si>
  <si>
    <t>Effective 01/29/2025</t>
  </si>
  <si>
    <t>Rate Year Delivery Revenue</t>
  </si>
  <si>
    <t>2024 Gas General Rate Case (Dockets UE-240004 &amp; 240005)</t>
  </si>
  <si>
    <t>Proposed Effective January 2026</t>
  </si>
  <si>
    <t>Proposed Effective January 2025</t>
  </si>
  <si>
    <t>Rate Year Base Sales (therms)</t>
  </si>
  <si>
    <t>FOR THE TWELVE MONTHS ENDED JUNE 30, 2023</t>
  </si>
  <si>
    <t>Gas Weather Normalization of Volume (Therms)</t>
  </si>
  <si>
    <t>12 Months Ended December 31, 2024</t>
  </si>
  <si>
    <t>CY 2024</t>
  </si>
  <si>
    <r>
      <rPr>
        <vertAlign val="superscript"/>
        <sz val="8"/>
        <rFont val="Arial"/>
        <family val="2"/>
      </rPr>
      <t>(3)</t>
    </r>
    <r>
      <rPr>
        <sz val="8"/>
        <rFont val="Arial"/>
        <family val="2"/>
      </rPr>
      <t xml:space="preserve"> Schedule 142 Amort Rate Eff. 5/1/2024 (UG-240222)</t>
    </r>
  </si>
  <si>
    <t>28 days</t>
  </si>
  <si>
    <t>3 days</t>
  </si>
  <si>
    <t>FOR THE TWELVE MONTHS ENDED JUNE 30, 2021</t>
  </si>
  <si>
    <t>2022 GENERAL RATE CASE</t>
  </si>
  <si>
    <t>STATE UTILITY TAX ( 3.852% - ( LINE 1 * 3.852% )  )</t>
  </si>
  <si>
    <t>*Note: Updated to new UTC Fees</t>
  </si>
  <si>
    <t>(4)</t>
  </si>
  <si>
    <r>
      <t>Actual Therms (Old Rate)</t>
    </r>
    <r>
      <rPr>
        <vertAlign val="superscript"/>
        <sz val="8"/>
        <color theme="1"/>
        <rFont val="Arial"/>
        <family val="2"/>
      </rPr>
      <t>(1)</t>
    </r>
  </si>
  <si>
    <r>
      <rPr>
        <vertAlign val="superscript"/>
        <sz val="8"/>
        <rFont val="Arial"/>
        <family val="2"/>
      </rPr>
      <t>(2)</t>
    </r>
    <r>
      <rPr>
        <sz val="8"/>
        <rFont val="Arial"/>
        <family val="2"/>
      </rPr>
      <t xml:space="preserve"> 2022 GRC rates went into effect 01/07/2023 (UG-220067)</t>
    </r>
  </si>
  <si>
    <r>
      <rPr>
        <vertAlign val="superscript"/>
        <sz val="8"/>
        <color theme="1"/>
        <rFont val="Arial"/>
        <family val="2"/>
      </rPr>
      <t>(4)</t>
    </r>
    <r>
      <rPr>
        <sz val="8"/>
        <color theme="1"/>
        <rFont val="Arial"/>
        <family val="2"/>
      </rPr>
      <t xml:space="preserve"> 2024 GRC rates went into effect January 29, 20225 (UG-240005).</t>
    </r>
  </si>
  <si>
    <r>
      <t xml:space="preserve">Total Actual Volumetric Delivery Revenue </t>
    </r>
    <r>
      <rPr>
        <vertAlign val="superscript"/>
        <sz val="8"/>
        <color theme="1"/>
        <rFont val="Arial"/>
        <family val="2"/>
      </rPr>
      <t>(1)(2)</t>
    </r>
  </si>
  <si>
    <r>
      <t xml:space="preserve">Conversion Factor (2022 GRC) </t>
    </r>
    <r>
      <rPr>
        <vertAlign val="superscript"/>
        <sz val="8"/>
        <color theme="1"/>
        <rFont val="Arial"/>
        <family val="2"/>
      </rPr>
      <t>(2)(4)</t>
    </r>
  </si>
  <si>
    <t>Conversion Factor (2022 GRC)-Adjusted per UTC Fees</t>
  </si>
  <si>
    <t xml:space="preserve">Conversion Factor (2022 GRC)-Adjusted per UTC Fees </t>
  </si>
  <si>
    <t>Summary of Delivery Revenue Per Unit Rates ($/therm)</t>
  </si>
  <si>
    <t>Proposed Rates:</t>
  </si>
  <si>
    <t>Base Delivery Revenue</t>
  </si>
  <si>
    <t>Per Unit Rates</t>
  </si>
  <si>
    <t>Tariff</t>
  </si>
  <si>
    <t>Exhibit JDT-11, GAS RATE SPREAD DESIGN</t>
  </si>
  <si>
    <t>Sheet No. 1142-A</t>
  </si>
  <si>
    <t>Sheet No. 1142-B</t>
  </si>
  <si>
    <t>All over 5,000 therms</t>
  </si>
  <si>
    <r>
      <t xml:space="preserve">Remove Rev Sensitive Items </t>
    </r>
    <r>
      <rPr>
        <sz val="8"/>
        <color rgb="FF0000FF"/>
        <rFont val="Arial"/>
        <family val="2"/>
      </rPr>
      <t>(2022 GRC Conversion Factor)</t>
    </r>
  </si>
  <si>
    <t>Proposed Rates Effective May 1, 2025</t>
  </si>
  <si>
    <t>12ME Apr. 2026</t>
  </si>
  <si>
    <t>UG-240005</t>
  </si>
  <si>
    <t>May 2025 -</t>
  </si>
  <si>
    <t>Sch. 141LNG</t>
  </si>
  <si>
    <t>Sch. 141PFG</t>
  </si>
  <si>
    <t xml:space="preserve">Revenue at 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</si>
  <si>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</si>
  <si>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</si>
  <si>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Apr. 2026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</si>
  <si>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</si>
  <si>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S</t>
  </si>
  <si>
    <t>T=sum(G:S)</t>
  </si>
  <si>
    <t>U</t>
  </si>
  <si>
    <t>V=T+U</t>
  </si>
  <si>
    <t>W=U/T</t>
  </si>
  <si>
    <t>Exclusive Interruptible Transportation</t>
  </si>
  <si>
    <t>Exclusive interruptible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</si>
  <si>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29, 2025.</t>
    </r>
  </si>
  <si>
    <t>check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</si>
  <si>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</si>
  <si>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LNG charge (Sch. 141LNG)</t>
  </si>
  <si>
    <t>Participatory Funding (Sch. 141PFG)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</si>
  <si>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29, 2025.</t>
    </r>
  </si>
  <si>
    <r>
      <rPr>
        <b/>
        <sz val="8"/>
        <rFont val="Arial"/>
        <family val="2"/>
      </rPr>
      <t>Estimated Amortization through</t>
    </r>
    <r>
      <rPr>
        <b/>
        <sz val="8"/>
        <color rgb="FF0000FF"/>
        <rFont val="Arial"/>
        <family val="2"/>
      </rPr>
      <t xml:space="preserve"> April 2025</t>
    </r>
  </si>
  <si>
    <t>12ME Apr 2026</t>
  </si>
  <si>
    <t>2025 Gas Schedule 142 Decoupling Filing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</si>
  <si>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Forecasted volume and base schedule revenue for the 12 months ending January 28, 2026 from the UG-240005 GRC compliance filing.</t>
    </r>
  </si>
  <si>
    <t xml:space="preserve">Schedule 142 Decoupling </t>
  </si>
  <si>
    <t>Trans. exclus inter w/ firm option - ind</t>
  </si>
  <si>
    <t>Trans. exclus inter w/ firm option (88T)</t>
  </si>
  <si>
    <t>Trans. General services</t>
  </si>
  <si>
    <t>Trans. large volume</t>
  </si>
  <si>
    <t>Trans. interrupt with firm option</t>
  </si>
  <si>
    <t>Trans. limited interrupt w/ firm option</t>
  </si>
  <si>
    <t>Trans. non-exclus inter w/firm option</t>
  </si>
  <si>
    <t>Trans. exclus inter w/ firm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</si>
</sst>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0.0%"/>
    <numFmt numFmtId="168" formatCode="&quot;$&quot;#,##0\ ;\(&quot;$&quot;#,##0\)"/>
    <numFmt numFmtId="169" formatCode="&quot;$&quot;#,##0.00000"/>
    <numFmt numFmtId="170" formatCode="&quot;$&quot;#,##0.00\ ;\(&quot;$&quot;#,##0.00\)"/>
    <numFmt numFmtId="171" formatCode="0.000%"/>
    <numFmt numFmtId="172" formatCode="&quot;$&quot;#,##0.00000_);\(&quot;$&quot;#,##0.00000\)"/>
    <numFmt numFmtId="173" formatCode="&quot;$&quot;#,##0.00000\ ;\(&quot;$&quot;#,##0.00000\)"/>
    <numFmt numFmtId="174" formatCode="_(&quot;$&quot;* #,##0.00000_);_(&quot;$&quot;* \(#,##0.00000\);_(&quot;$&quot;* &quot;-&quot;?????_);_(@_)"/>
    <numFmt numFmtId="175" formatCode="_(&quot;$&quot;* #,##0.00_);_(&quot;$&quot;* \(#,##0.00\);_(&quot;$&quot;* &quot;-&quot;?????_);_(@_)"/>
    <numFmt numFmtId="176" formatCode="_(&quot;$&quot;* #,##0.00_);_(&quot;$&quot;* \(#,##0.00\);_(&quot;$&quot;* &quot;-&quot;_);_(@_)"/>
    <numFmt numFmtId="177" formatCode="#,##0.000_);\(#,##0.000\)"/>
    <numFmt numFmtId="178" formatCode="_(&quot;$&quot;* #,##0.0_);_(&quot;$&quot;* \(#,##0.0\);_(&quot;$&quot;* &quot;-&quot;??_);_(@_)"/>
    <numFmt numFmtId="179" formatCode="0.000000"/>
    <numFmt numFmtId="180" formatCode="_(* #,##0.000000_);_(* \(#,##0.000000\);_(* &quot;-&quot;?????_);_(@_)"/>
    <numFmt numFmtId="181" formatCode="[$-409]mmm\-yy;@"/>
    <numFmt numFmtId="182" formatCode="0.0000"/>
    <numFmt numFmtId="183" formatCode="0.00000"/>
    <numFmt numFmtId="184" formatCode="_(&quot;$&quot;* #,##0.000000_);_(&quot;$&quot;* \(#,##0.000000\);_(&quot;$&quot;* &quot;-&quot;??_);_(@_)"/>
    <numFmt numFmtId="185" formatCode="_(* #,##0.00000_);_(* \(#,##0.00000\);_(* &quot;-&quot;??_);_(@_)"/>
    <numFmt numFmtId="186" formatCode="0.0000%"/>
    <numFmt numFmtId="187" formatCode="_(* #,##0.000000_);_(* \(#,##0.000000\);_(* &quot;-&quot;??_);_(@_)"/>
    <numFmt numFmtId="188" formatCode="0.00000%"/>
    <numFmt numFmtId="189" formatCode="0.0000000"/>
    <numFmt numFmtId="190" formatCode="&quot;$&quot;#,##0.00"/>
    <numFmt numFmtId="191" formatCode="_(* #,##0.000_);_(* \(#,##0.000\);_(* &quot;-&quot;??_);_(@_)"/>
  </numFmts>
  <fonts count="53" x14ac:knownFonts="1">
    <font>
      <sz val="11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8080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sz val="8"/>
      <color rgb="FF008080"/>
      <name val="Arial"/>
      <family val="2"/>
    </font>
    <font>
      <sz val="8"/>
      <color indexed="17"/>
      <name val="Arial"/>
      <family val="2"/>
    </font>
    <font>
      <sz val="8"/>
      <color theme="1"/>
      <name val="Calibri"/>
      <family val="2"/>
    </font>
    <font>
      <b/>
      <sz val="8"/>
      <color rgb="FF0000FF"/>
      <name val="Arial"/>
      <family val="2"/>
    </font>
    <font>
      <b/>
      <i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vertAlign val="superscript"/>
      <sz val="8"/>
      <color theme="1"/>
      <name val="Arial"/>
      <family val="2"/>
    </font>
    <font>
      <sz val="8"/>
      <name val="Helv"/>
    </font>
    <font>
      <b/>
      <i/>
      <u/>
      <sz val="8"/>
      <name val="Arial"/>
      <family val="2"/>
    </font>
    <font>
      <sz val="11"/>
      <color rgb="FF00808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</font>
    <font>
      <vertAlign val="superscript"/>
      <sz val="8"/>
      <name val="Arial"/>
      <family val="2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8"/>
      <color rgb="FF102EB0"/>
      <name val="Arial"/>
      <family val="2"/>
    </font>
    <font>
      <sz val="8"/>
      <color rgb="FF0070C0"/>
      <name val="Arial"/>
      <family val="2"/>
    </font>
    <font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9" fontId="24" fillId="0" borderId="0">
      <alignment horizontal="left" wrapText="1"/>
    </xf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525">
    <xf numFmtId="0" fontId="0" fillId="0" borderId="0" xfId="0"/>
    <xf numFmtId="0" fontId="6" fillId="0" borderId="0" xfId="0" applyFont="1" applyFill="1" applyAlignment="1"/>
    <xf numFmtId="0" fontId="7" fillId="0" borderId="0" xfId="0" applyFont="1" applyFill="1" applyAlignment="1"/>
    <xf numFmtId="0" fontId="5" fillId="0" borderId="0" xfId="0" applyFont="1" applyFill="1"/>
    <xf numFmtId="0" fontId="8" fillId="0" borderId="0" xfId="0" applyFont="1" applyFill="1" applyAlignment="1"/>
    <xf numFmtId="0" fontId="9" fillId="0" borderId="0" xfId="0" applyFont="1" applyFill="1" applyAlignment="1"/>
    <xf numFmtId="0" fontId="3" fillId="0" borderId="0" xfId="0" applyFont="1" applyFill="1"/>
    <xf numFmtId="0" fontId="10" fillId="0" borderId="0" xfId="0" applyFont="1" applyFill="1" applyAlignment="1">
      <alignment horizontal="center"/>
    </xf>
    <xf numFmtId="17" fontId="11" fillId="0" borderId="0" xfId="0" applyNumberFormat="1" applyFont="1" applyFill="1" applyAlignment="1">
      <alignment horizontal="center" wrapText="1"/>
    </xf>
    <xf numFmtId="0" fontId="12" fillId="0" borderId="0" xfId="0" applyFont="1" applyFill="1" applyAlignment="1">
      <alignment horizontal="left"/>
    </xf>
    <xf numFmtId="44" fontId="5" fillId="0" borderId="0" xfId="0" applyNumberFormat="1" applyFont="1" applyFill="1"/>
    <xf numFmtId="0" fontId="3" fillId="0" borderId="0" xfId="0" applyFont="1" applyFill="1" applyAlignment="1">
      <alignment horizontal="left"/>
    </xf>
    <xf numFmtId="43" fontId="12" fillId="0" borderId="0" xfId="0" applyNumberFormat="1" applyFont="1" applyFill="1"/>
    <xf numFmtId="43" fontId="14" fillId="0" borderId="0" xfId="0" applyNumberFormat="1" applyFont="1" applyFill="1"/>
    <xf numFmtId="43" fontId="4" fillId="0" borderId="0" xfId="0" applyNumberFormat="1" applyFont="1" applyFill="1"/>
    <xf numFmtId="43" fontId="5" fillId="0" borderId="5" xfId="0" applyNumberFormat="1" applyFont="1" applyFill="1" applyBorder="1"/>
    <xf numFmtId="44" fontId="5" fillId="0" borderId="0" xfId="0" applyNumberFormat="1" applyFont="1" applyFill="1" applyBorder="1"/>
    <xf numFmtId="43" fontId="5" fillId="0" borderId="1" xfId="0" applyNumberFormat="1" applyFont="1" applyFill="1" applyBorder="1"/>
    <xf numFmtId="44" fontId="5" fillId="0" borderId="2" xfId="0" applyNumberFormat="1" applyFont="1" applyFill="1" applyBorder="1"/>
    <xf numFmtId="43" fontId="5" fillId="0" borderId="0" xfId="0" applyNumberFormat="1" applyFont="1" applyFill="1"/>
    <xf numFmtId="44" fontId="5" fillId="0" borderId="3" xfId="0" applyNumberFormat="1" applyFont="1" applyFill="1" applyBorder="1"/>
    <xf numFmtId="0" fontId="4" fillId="0" borderId="0" xfId="0" applyFont="1" applyFill="1" applyAlignment="1">
      <alignment horizontal="center"/>
    </xf>
    <xf numFmtId="0" fontId="16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164" fontId="12" fillId="0" borderId="0" xfId="0" applyNumberFormat="1" applyFont="1" applyFill="1" applyBorder="1"/>
    <xf numFmtId="164" fontId="14" fillId="0" borderId="0" xfId="0" applyNumberFormat="1" applyFont="1" applyFill="1" applyBorder="1"/>
    <xf numFmtId="165" fontId="12" fillId="0" borderId="2" xfId="0" applyNumberFormat="1" applyFont="1" applyFill="1" applyBorder="1"/>
    <xf numFmtId="165" fontId="12" fillId="0" borderId="0" xfId="0" applyNumberFormat="1" applyFont="1" applyFill="1"/>
    <xf numFmtId="164" fontId="12" fillId="0" borderId="0" xfId="0" applyNumberFormat="1" applyFont="1" applyFill="1"/>
    <xf numFmtId="10" fontId="12" fillId="0" borderId="0" xfId="0" applyNumberFormat="1" applyFont="1" applyFill="1"/>
    <xf numFmtId="41" fontId="6" fillId="0" borderId="1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/>
    </xf>
    <xf numFmtId="9" fontId="14" fillId="0" borderId="0" xfId="0" applyNumberFormat="1" applyFont="1" applyFill="1" applyBorder="1"/>
    <xf numFmtId="9" fontId="5" fillId="0" borderId="0" xfId="0" applyNumberFormat="1" applyFont="1" applyFill="1" applyBorder="1"/>
    <xf numFmtId="0" fontId="6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5" fillId="0" borderId="0" xfId="0" applyFont="1" applyFill="1" applyBorder="1"/>
    <xf numFmtId="173" fontId="5" fillId="0" borderId="0" xfId="0" applyNumberFormat="1" applyFont="1" applyFill="1" applyBorder="1"/>
    <xf numFmtId="170" fontId="5" fillId="0" borderId="0" xfId="0" applyNumberFormat="1" applyFont="1" applyFill="1" applyBorder="1"/>
    <xf numFmtId="0" fontId="5" fillId="0" borderId="0" xfId="0" applyFont="1" applyFill="1" applyBorder="1" applyProtection="1">
      <protection locked="0"/>
    </xf>
    <xf numFmtId="0" fontId="6" fillId="0" borderId="0" xfId="0" applyFont="1" applyFill="1"/>
    <xf numFmtId="0" fontId="6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19" fillId="0" borderId="0" xfId="0" applyFont="1" applyFill="1"/>
    <xf numFmtId="0" fontId="12" fillId="0" borderId="1" xfId="0" applyFont="1" applyFill="1" applyBorder="1" applyAlignment="1"/>
    <xf numFmtId="164" fontId="14" fillId="0" borderId="0" xfId="0" applyNumberFormat="1" applyFont="1" applyFill="1"/>
    <xf numFmtId="0" fontId="14" fillId="0" borderId="0" xfId="0" applyFont="1" applyFill="1"/>
    <xf numFmtId="10" fontId="12" fillId="0" borderId="0" xfId="0" applyNumberFormat="1" applyFont="1" applyFill="1" applyBorder="1"/>
    <xf numFmtId="165" fontId="12" fillId="0" borderId="0" xfId="0" applyNumberFormat="1" applyFont="1" applyFill="1" applyBorder="1"/>
    <xf numFmtId="165" fontId="16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164" fontId="12" fillId="0" borderId="0" xfId="0" quotePrefix="1" applyNumberFormat="1" applyFont="1" applyFill="1" applyAlignment="1">
      <alignment horizontal="center"/>
    </xf>
    <xf numFmtId="167" fontId="12" fillId="0" borderId="0" xfId="0" applyNumberFormat="1" applyFont="1" applyFill="1" applyBorder="1"/>
    <xf numFmtId="164" fontId="14" fillId="0" borderId="0" xfId="0" quotePrefix="1" applyNumberFormat="1" applyFont="1" applyFill="1" applyAlignment="1">
      <alignment horizontal="center"/>
    </xf>
    <xf numFmtId="41" fontId="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37" fontId="5" fillId="0" borderId="0" xfId="0" applyNumberFormat="1" applyFont="1" applyFill="1"/>
    <xf numFmtId="166" fontId="5" fillId="0" borderId="0" xfId="0" applyNumberFormat="1" applyFont="1" applyFill="1"/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 applyBorder="1"/>
    <xf numFmtId="43" fontId="5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37" fontId="5" fillId="0" borderId="0" xfId="0" applyNumberFormat="1" applyFont="1" applyFill="1" applyBorder="1"/>
    <xf numFmtId="166" fontId="5" fillId="0" borderId="0" xfId="0" applyNumberFormat="1" applyFont="1" applyFill="1" applyAlignment="1">
      <alignment horizontal="left"/>
    </xf>
    <xf numFmtId="17" fontId="5" fillId="0" borderId="0" xfId="0" applyNumberFormat="1" applyFont="1" applyFill="1" applyBorder="1"/>
    <xf numFmtId="37" fontId="13" fillId="0" borderId="0" xfId="0" applyNumberFormat="1" applyFont="1" applyFill="1" applyBorder="1"/>
    <xf numFmtId="39" fontId="5" fillId="0" borderId="0" xfId="0" applyNumberFormat="1" applyFont="1" applyFill="1"/>
    <xf numFmtId="2" fontId="5" fillId="0" borderId="0" xfId="0" applyNumberFormat="1" applyFont="1" applyFill="1"/>
    <xf numFmtId="177" fontId="5" fillId="0" borderId="0" xfId="0" applyNumberFormat="1" applyFont="1" applyFill="1"/>
    <xf numFmtId="177" fontId="5" fillId="0" borderId="0" xfId="0" applyNumberFormat="1" applyFont="1" applyFill="1" applyAlignment="1">
      <alignment horizontal="center"/>
    </xf>
    <xf numFmtId="0" fontId="12" fillId="2" borderId="0" xfId="0" applyFont="1" applyFill="1"/>
    <xf numFmtId="165" fontId="5" fillId="0" borderId="0" xfId="0" applyNumberFormat="1" applyFont="1" applyFill="1"/>
    <xf numFmtId="0" fontId="12" fillId="3" borderId="0" xfId="0" applyFont="1" applyFill="1"/>
    <xf numFmtId="0" fontId="12" fillId="4" borderId="0" xfId="0" applyFont="1" applyFill="1"/>
    <xf numFmtId="0" fontId="12" fillId="0" borderId="0" xfId="0" applyFont="1" applyFill="1" applyBorder="1"/>
    <xf numFmtId="0" fontId="13" fillId="0" borderId="0" xfId="0" applyFont="1" applyFill="1"/>
    <xf numFmtId="0" fontId="15" fillId="0" borderId="0" xfId="0" applyFont="1" applyFill="1"/>
    <xf numFmtId="0" fontId="4" fillId="0" borderId="0" xfId="0" applyFont="1" applyFill="1"/>
    <xf numFmtId="0" fontId="22" fillId="0" borderId="0" xfId="0" applyFont="1" applyFill="1" applyAlignment="1">
      <alignment horizontal="center"/>
    </xf>
    <xf numFmtId="166" fontId="22" fillId="0" borderId="0" xfId="0" applyNumberFormat="1" applyFont="1" applyFill="1"/>
    <xf numFmtId="43" fontId="13" fillId="0" borderId="0" xfId="0" applyNumberFormat="1" applyFont="1" applyFill="1"/>
    <xf numFmtId="44" fontId="4" fillId="0" borderId="0" xfId="0" applyNumberFormat="1" applyFont="1" applyFill="1"/>
    <xf numFmtId="0" fontId="22" fillId="0" borderId="0" xfId="0" applyFont="1" applyFill="1"/>
    <xf numFmtId="173" fontId="5" fillId="0" borderId="0" xfId="0" applyNumberFormat="1" applyFont="1" applyFill="1"/>
    <xf numFmtId="173" fontId="5" fillId="0" borderId="0" xfId="0" applyNumberFormat="1" applyFont="1" applyFill="1" applyBorder="1" applyAlignment="1">
      <alignment horizontal="left"/>
    </xf>
    <xf numFmtId="170" fontId="5" fillId="0" borderId="0" xfId="0" applyNumberFormat="1" applyFont="1" applyFill="1"/>
    <xf numFmtId="0" fontId="5" fillId="0" borderId="0" xfId="0" applyNumberFormat="1" applyFont="1" applyFill="1" applyAlignment="1"/>
    <xf numFmtId="0" fontId="5" fillId="0" borderId="0" xfId="0" applyFont="1" applyFill="1" applyAlignment="1"/>
    <xf numFmtId="180" fontId="5" fillId="0" borderId="0" xfId="0" applyNumberFormat="1" applyFont="1" applyFill="1" applyBorder="1" applyAlignment="1"/>
    <xf numFmtId="0" fontId="6" fillId="0" borderId="0" xfId="0" applyNumberFormat="1" applyFont="1" applyFill="1" applyAlignment="1"/>
    <xf numFmtId="184" fontId="12" fillId="4" borderId="0" xfId="0" applyNumberFormat="1" applyFont="1" applyFill="1"/>
    <xf numFmtId="164" fontId="5" fillId="0" borderId="0" xfId="0" applyNumberFormat="1" applyFont="1" applyFill="1"/>
    <xf numFmtId="181" fontId="6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wrapText="1"/>
    </xf>
    <xf numFmtId="0" fontId="7" fillId="0" borderId="0" xfId="0" quotePrefix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14" fillId="0" borderId="0" xfId="0" applyFont="1" applyFill="1" applyAlignment="1"/>
    <xf numFmtId="44" fontId="3" fillId="0" borderId="0" xfId="0" applyNumberFormat="1" applyFont="1" applyFill="1"/>
    <xf numFmtId="166" fontId="4" fillId="5" borderId="0" xfId="0" applyNumberFormat="1" applyFont="1" applyFill="1"/>
    <xf numFmtId="171" fontId="5" fillId="0" borderId="0" xfId="0" applyNumberFormat="1" applyFont="1" applyFill="1" applyBorder="1"/>
    <xf numFmtId="172" fontId="5" fillId="0" borderId="0" xfId="0" applyNumberFormat="1" applyFont="1" applyFill="1" applyAlignment="1"/>
    <xf numFmtId="171" fontId="5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/>
    <xf numFmtId="173" fontId="5" fillId="0" borderId="0" xfId="0" applyNumberFormat="1" applyFont="1" applyFill="1" applyAlignment="1"/>
    <xf numFmtId="170" fontId="5" fillId="0" borderId="0" xfId="0" applyNumberFormat="1" applyFont="1" applyFill="1" applyAlignment="1"/>
    <xf numFmtId="10" fontId="14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/>
    </xf>
    <xf numFmtId="9" fontId="5" fillId="0" borderId="0" xfId="0" applyNumberFormat="1" applyFont="1" applyFill="1" applyBorder="1" applyAlignment="1">
      <alignment horizontal="center"/>
    </xf>
    <xf numFmtId="17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171" fontId="5" fillId="0" borderId="0" xfId="0" applyNumberFormat="1" applyFont="1" applyFill="1" applyBorder="1" applyAlignment="1"/>
    <xf numFmtId="9" fontId="6" fillId="0" borderId="0" xfId="0" applyNumberFormat="1" applyFont="1" applyFill="1" applyBorder="1" applyAlignment="1">
      <alignment horizontal="center"/>
    </xf>
    <xf numFmtId="171" fontId="6" fillId="0" borderId="0" xfId="0" applyNumberFormat="1" applyFont="1" applyFill="1" applyBorder="1" applyAlignment="1"/>
    <xf numFmtId="170" fontId="6" fillId="0" borderId="0" xfId="0" applyNumberFormat="1" applyFont="1" applyFill="1" applyBorder="1" applyAlignment="1"/>
    <xf numFmtId="169" fontId="6" fillId="0" borderId="0" xfId="0" applyNumberFormat="1" applyFont="1" applyFill="1" applyAlignment="1"/>
    <xf numFmtId="168" fontId="6" fillId="0" borderId="0" xfId="0" applyNumberFormat="1" applyFont="1" applyFill="1" applyAlignment="1">
      <alignment horizontal="centerContinuous"/>
    </xf>
    <xf numFmtId="169" fontId="5" fillId="0" borderId="0" xfId="0" applyNumberFormat="1" applyFont="1" applyFill="1" applyAlignment="1"/>
    <xf numFmtId="168" fontId="5" fillId="0" borderId="0" xfId="0" applyNumberFormat="1" applyFont="1" applyFill="1" applyAlignment="1">
      <alignment horizontal="centerContinuous"/>
    </xf>
    <xf numFmtId="0" fontId="9" fillId="0" borderId="0" xfId="0" applyFont="1" applyFill="1"/>
    <xf numFmtId="164" fontId="12" fillId="0" borderId="5" xfId="0" applyNumberFormat="1" applyFont="1" applyFill="1" applyBorder="1"/>
    <xf numFmtId="0" fontId="20" fillId="0" borderId="0" xfId="0" applyFont="1" applyFill="1"/>
    <xf numFmtId="10" fontId="12" fillId="0" borderId="0" xfId="0" quotePrefix="1" applyNumberFormat="1" applyFont="1" applyFill="1" applyBorder="1" applyAlignment="1">
      <alignment horizontal="right"/>
    </xf>
    <xf numFmtId="164" fontId="14" fillId="0" borderId="0" xfId="0" quotePrefix="1" applyNumberFormat="1" applyFont="1" applyFill="1" applyBorder="1" applyAlignment="1">
      <alignment horizontal="center"/>
    </xf>
    <xf numFmtId="164" fontId="12" fillId="0" borderId="0" xfId="0" quotePrefix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4" fontId="14" fillId="0" borderId="0" xfId="0" quotePrefix="1" applyNumberFormat="1" applyFont="1" applyFill="1" applyAlignment="1">
      <alignment horizontal="center"/>
    </xf>
    <xf numFmtId="44" fontId="12" fillId="0" borderId="0" xfId="0" quotePrefix="1" applyNumberFormat="1" applyFont="1" applyFill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12" fillId="0" borderId="7" xfId="0" applyFont="1" applyFill="1" applyBorder="1"/>
    <xf numFmtId="41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/>
    <xf numFmtId="0" fontId="5" fillId="0" borderId="0" xfId="0" quotePrefix="1" applyFont="1" applyFill="1" applyAlignment="1">
      <alignment horizontal="center"/>
    </xf>
    <xf numFmtId="0" fontId="23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left"/>
    </xf>
    <xf numFmtId="9" fontId="6" fillId="0" borderId="7" xfId="0" applyNumberFormat="1" applyFont="1" applyFill="1" applyBorder="1" applyAlignment="1">
      <alignment horizontal="center"/>
    </xf>
    <xf numFmtId="41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181" fontId="6" fillId="0" borderId="7" xfId="0" applyNumberFormat="1" applyFont="1" applyFill="1" applyBorder="1" applyAlignment="1">
      <alignment horizontal="center" vertical="center"/>
    </xf>
    <xf numFmtId="0" fontId="12" fillId="2" borderId="0" xfId="0" quotePrefix="1" applyFont="1" applyFill="1"/>
    <xf numFmtId="0" fontId="12" fillId="4" borderId="0" xfId="0" quotePrefix="1" applyFont="1" applyFill="1"/>
    <xf numFmtId="166" fontId="6" fillId="0" borderId="0" xfId="0" applyNumberFormat="1" applyFont="1" applyFill="1"/>
    <xf numFmtId="166" fontId="6" fillId="0" borderId="4" xfId="0" applyNumberFormat="1" applyFont="1" applyFill="1" applyBorder="1"/>
    <xf numFmtId="166" fontId="6" fillId="0" borderId="1" xfId="0" applyNumberFormat="1" applyFont="1" applyFill="1" applyBorder="1" applyAlignment="1">
      <alignment horizontal="center"/>
    </xf>
    <xf numFmtId="166" fontId="21" fillId="0" borderId="0" xfId="0" applyNumberFormat="1" applyFont="1" applyFill="1" applyBorder="1"/>
    <xf numFmtId="37" fontId="6" fillId="0" borderId="0" xfId="0" applyNumberFormat="1" applyFont="1" applyFill="1"/>
    <xf numFmtId="0" fontId="6" fillId="0" borderId="0" xfId="0" applyFont="1" applyFill="1" applyAlignment="1">
      <alignment horizontal="left"/>
    </xf>
    <xf numFmtId="37" fontId="6" fillId="0" borderId="0" xfId="0" applyNumberFormat="1" applyFont="1" applyFill="1" applyBorder="1"/>
    <xf numFmtId="166" fontId="6" fillId="0" borderId="0" xfId="0" applyNumberFormat="1" applyFont="1" applyFill="1" applyBorder="1"/>
    <xf numFmtId="43" fontId="6" fillId="0" borderId="0" xfId="0" applyNumberFormat="1" applyFont="1" applyFill="1" applyBorder="1"/>
    <xf numFmtId="166" fontId="6" fillId="0" borderId="0" xfId="0" applyNumberFormat="1" applyFont="1" applyFill="1" applyAlignment="1">
      <alignment horizontal="left"/>
    </xf>
    <xf numFmtId="17" fontId="6" fillId="0" borderId="1" xfId="0" applyNumberFormat="1" applyFont="1" applyFill="1" applyBorder="1" applyAlignment="1">
      <alignment horizontal="center"/>
    </xf>
    <xf numFmtId="17" fontId="6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166" fontId="7" fillId="0" borderId="0" xfId="0" applyNumberFormat="1" applyFont="1" applyFill="1" applyAlignment="1">
      <alignment horizontal="center"/>
    </xf>
    <xf numFmtId="181" fontId="9" fillId="0" borderId="7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wrapText="1"/>
    </xf>
    <xf numFmtId="41" fontId="6" fillId="0" borderId="7" xfId="0" applyNumberFormat="1" applyFont="1" applyFill="1" applyBorder="1" applyAlignment="1">
      <alignment horizontal="center" wrapText="1"/>
    </xf>
    <xf numFmtId="0" fontId="5" fillId="0" borderId="7" xfId="0" applyFont="1" applyFill="1" applyBorder="1" applyAlignment="1"/>
    <xf numFmtId="41" fontId="6" fillId="0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/>
    <xf numFmtId="164" fontId="12" fillId="0" borderId="4" xfId="0" applyNumberFormat="1" applyFont="1" applyFill="1" applyBorder="1"/>
    <xf numFmtId="0" fontId="28" fillId="0" borderId="0" xfId="0" applyFont="1" applyFill="1"/>
    <xf numFmtId="164" fontId="3" fillId="0" borderId="0" xfId="0" applyNumberFormat="1" applyFont="1" applyFill="1"/>
    <xf numFmtId="0" fontId="12" fillId="6" borderId="0" xfId="0" applyFont="1" applyFill="1"/>
    <xf numFmtId="165" fontId="12" fillId="3" borderId="0" xfId="0" applyNumberFormat="1" applyFont="1" applyFill="1"/>
    <xf numFmtId="165" fontId="14" fillId="6" borderId="0" xfId="0" applyNumberFormat="1" applyFont="1" applyFill="1"/>
    <xf numFmtId="166" fontId="4" fillId="2" borderId="0" xfId="0" applyNumberFormat="1" applyFont="1" applyFill="1"/>
    <xf numFmtId="165" fontId="5" fillId="6" borderId="0" xfId="0" applyNumberFormat="1" applyFont="1" applyFill="1"/>
    <xf numFmtId="44" fontId="14" fillId="6" borderId="0" xfId="0" applyNumberFormat="1" applyFont="1" applyFill="1"/>
    <xf numFmtId="7" fontId="5" fillId="0" borderId="0" xfId="0" applyNumberFormat="1" applyFont="1" applyFill="1" applyAlignment="1"/>
    <xf numFmtId="164" fontId="14" fillId="0" borderId="0" xfId="0" applyNumberFormat="1" applyFont="1" applyFill="1" applyAlignment="1">
      <alignment horizontal="center"/>
    </xf>
    <xf numFmtId="164" fontId="12" fillId="0" borderId="5" xfId="0" quotePrefix="1" applyNumberFormat="1" applyFont="1" applyFill="1" applyBorder="1" applyAlignment="1">
      <alignment horizontal="center"/>
    </xf>
    <xf numFmtId="184" fontId="14" fillId="4" borderId="0" xfId="0" applyNumberFormat="1" applyFont="1" applyFill="1"/>
    <xf numFmtId="164" fontId="12" fillId="0" borderId="6" xfId="0" applyNumberFormat="1" applyFont="1" applyFill="1" applyBorder="1"/>
    <xf numFmtId="181" fontId="17" fillId="0" borderId="1" xfId="0" applyNumberFormat="1" applyFont="1" applyFill="1" applyBorder="1" applyAlignment="1">
      <alignment horizontal="center"/>
    </xf>
    <xf numFmtId="165" fontId="14" fillId="0" borderId="0" xfId="0" applyNumberFormat="1" applyFont="1" applyFill="1"/>
    <xf numFmtId="172" fontId="14" fillId="0" borderId="0" xfId="0" applyNumberFormat="1" applyFont="1" applyFill="1" applyAlignment="1"/>
    <xf numFmtId="7" fontId="14" fillId="0" borderId="0" xfId="0" applyNumberFormat="1" applyFont="1" applyFill="1" applyAlignment="1"/>
    <xf numFmtId="10" fontId="14" fillId="0" borderId="0" xfId="3" applyNumberFormat="1" applyFont="1" applyFill="1" applyBorder="1"/>
    <xf numFmtId="0" fontId="8" fillId="0" borderId="0" xfId="0" applyFont="1" applyFill="1"/>
    <xf numFmtId="178" fontId="5" fillId="0" borderId="0" xfId="0" applyNumberFormat="1" applyFont="1" applyFill="1"/>
    <xf numFmtId="166" fontId="17" fillId="0" borderId="0" xfId="0" applyNumberFormat="1" applyFont="1" applyFill="1"/>
    <xf numFmtId="17" fontId="1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44" fontId="28" fillId="0" borderId="0" xfId="0" applyNumberFormat="1" applyFont="1" applyFill="1"/>
    <xf numFmtId="166" fontId="7" fillId="0" borderId="0" xfId="0" applyNumberFormat="1" applyFont="1" applyFill="1"/>
    <xf numFmtId="185" fontId="5" fillId="0" borderId="0" xfId="2" applyNumberFormat="1" applyFont="1" applyFill="1" applyAlignment="1"/>
    <xf numFmtId="0" fontId="8" fillId="0" borderId="8" xfId="0" applyNumberFormat="1" applyFont="1" applyFill="1" applyBorder="1" applyAlignment="1" applyProtection="1">
      <alignment horizontal="centerContinuous"/>
      <protection locked="0"/>
    </xf>
    <xf numFmtId="0" fontId="30" fillId="0" borderId="0" xfId="0" applyFont="1" applyFill="1"/>
    <xf numFmtId="0" fontId="17" fillId="0" borderId="0" xfId="0" applyFont="1" applyFill="1" applyBorder="1" applyAlignment="1">
      <alignment horizontal="centerContinuous"/>
    </xf>
    <xf numFmtId="0" fontId="17" fillId="0" borderId="7" xfId="0" applyFont="1" applyFill="1" applyBorder="1" applyAlignment="1">
      <alignment horizontal="centerContinuous"/>
    </xf>
    <xf numFmtId="0" fontId="31" fillId="0" borderId="0" xfId="0" applyFont="1" applyAlignment="1">
      <alignment horizontal="centerContinuous"/>
    </xf>
    <xf numFmtId="0" fontId="31" fillId="0" borderId="0" xfId="0" applyFont="1"/>
    <xf numFmtId="0" fontId="32" fillId="0" borderId="0" xfId="0" applyFont="1" applyAlignment="1">
      <alignment horizontal="centerContinuous"/>
    </xf>
    <xf numFmtId="0" fontId="31" fillId="0" borderId="7" xfId="0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right"/>
    </xf>
    <xf numFmtId="4" fontId="31" fillId="0" borderId="0" xfId="0" applyNumberFormat="1" applyFont="1"/>
    <xf numFmtId="0" fontId="31" fillId="0" borderId="0" xfId="0" applyFont="1" applyFill="1"/>
    <xf numFmtId="0" fontId="31" fillId="0" borderId="0" xfId="0" applyFont="1" applyFill="1" applyAlignment="1">
      <alignment horizontal="right"/>
    </xf>
    <xf numFmtId="3" fontId="31" fillId="0" borderId="0" xfId="0" applyNumberFormat="1" applyFont="1" applyFill="1"/>
    <xf numFmtId="9" fontId="31" fillId="0" borderId="0" xfId="0" applyNumberFormat="1" applyFont="1" applyFill="1"/>
    <xf numFmtId="167" fontId="31" fillId="0" borderId="0" xfId="0" applyNumberFormat="1" applyFont="1" applyFill="1"/>
    <xf numFmtId="0" fontId="31" fillId="0" borderId="0" xfId="0" applyFont="1" applyAlignment="1">
      <alignment horizontal="right"/>
    </xf>
    <xf numFmtId="0" fontId="31" fillId="0" borderId="0" xfId="0" applyFont="1" applyFill="1" applyBorder="1"/>
    <xf numFmtId="0" fontId="0" fillId="0" borderId="0" xfId="0" applyFont="1" applyFill="1" applyBorder="1" applyAlignment="1">
      <alignment horizontal="right"/>
    </xf>
    <xf numFmtId="3" fontId="31" fillId="0" borderId="0" xfId="0" applyNumberFormat="1" applyFont="1" applyFill="1" applyBorder="1"/>
    <xf numFmtId="3" fontId="31" fillId="0" borderId="0" xfId="0" applyNumberFormat="1" applyFont="1"/>
    <xf numFmtId="166" fontId="34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3" fontId="36" fillId="0" borderId="0" xfId="0" applyNumberFormat="1" applyFont="1" applyFill="1" applyBorder="1"/>
    <xf numFmtId="14" fontId="31" fillId="0" borderId="0" xfId="0" applyNumberFormat="1" applyFont="1" applyFill="1"/>
    <xf numFmtId="0" fontId="0" fillId="0" borderId="0" xfId="0" applyFont="1" applyBorder="1" applyAlignment="1">
      <alignment horizontal="right"/>
    </xf>
    <xf numFmtId="3" fontId="31" fillId="0" borderId="0" xfId="0" applyNumberFormat="1" applyFont="1" applyBorder="1"/>
    <xf numFmtId="0" fontId="31" fillId="0" borderId="0" xfId="0" applyFont="1" applyBorder="1"/>
    <xf numFmtId="9" fontId="31" fillId="0" borderId="0" xfId="0" applyNumberFormat="1" applyFont="1" applyFill="1" applyBorder="1"/>
    <xf numFmtId="179" fontId="37" fillId="0" borderId="0" xfId="0" applyNumberFormat="1" applyFont="1" applyFill="1"/>
    <xf numFmtId="182" fontId="37" fillId="0" borderId="0" xfId="0" applyNumberFormat="1" applyFont="1" applyFill="1"/>
    <xf numFmtId="183" fontId="37" fillId="0" borderId="0" xfId="0" applyNumberFormat="1" applyFont="1" applyFill="1" applyBorder="1"/>
    <xf numFmtId="179" fontId="37" fillId="0" borderId="0" xfId="0" applyNumberFormat="1" applyFont="1" applyFill="1" applyBorder="1"/>
    <xf numFmtId="0" fontId="32" fillId="0" borderId="0" xfId="0" applyFont="1" applyFill="1"/>
    <xf numFmtId="167" fontId="31" fillId="0" borderId="0" xfId="0" applyNumberFormat="1" applyFont="1" applyFill="1" applyBorder="1"/>
    <xf numFmtId="0" fontId="31" fillId="0" borderId="0" xfId="0" applyFont="1" applyAlignment="1">
      <alignment horizontal="left"/>
    </xf>
    <xf numFmtId="0" fontId="31" fillId="0" borderId="0" xfId="0" applyFont="1" applyFill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right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right"/>
    </xf>
    <xf numFmtId="0" fontId="38" fillId="0" borderId="0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3" fontId="31" fillId="0" borderId="0" xfId="0" applyNumberFormat="1" applyFont="1" applyFill="1" applyAlignment="1"/>
    <xf numFmtId="0" fontId="1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166" fontId="39" fillId="2" borderId="0" xfId="2" applyNumberFormat="1" applyFont="1" applyFill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6" fillId="7" borderId="0" xfId="0" applyNumberFormat="1" applyFont="1" applyFill="1" applyBorder="1" applyAlignment="1">
      <alignment horizontal="centerContinuous"/>
    </xf>
    <xf numFmtId="0" fontId="12" fillId="7" borderId="0" xfId="0" applyFont="1" applyFill="1" applyBorder="1"/>
    <xf numFmtId="0" fontId="12" fillId="0" borderId="12" xfId="0" applyFont="1" applyBorder="1"/>
    <xf numFmtId="0" fontId="17" fillId="7" borderId="0" xfId="0" applyNumberFormat="1" applyFont="1" applyFill="1" applyBorder="1" applyAlignment="1">
      <alignment horizontal="centerContinuous"/>
    </xf>
    <xf numFmtId="0" fontId="5" fillId="7" borderId="0" xfId="0" applyNumberFormat="1" applyFont="1" applyFill="1" applyBorder="1" applyAlignment="1">
      <alignment horizontal="centerContinuous"/>
    </xf>
    <xf numFmtId="0" fontId="12" fillId="0" borderId="12" xfId="0" applyFont="1" applyFill="1" applyBorder="1"/>
    <xf numFmtId="0" fontId="6" fillId="0" borderId="8" xfId="0" applyNumberFormat="1" applyFont="1" applyFill="1" applyBorder="1" applyAlignment="1"/>
    <xf numFmtId="0" fontId="6" fillId="7" borderId="0" xfId="0" applyNumberFormat="1" applyFont="1" applyFill="1" applyBorder="1" applyAlignment="1"/>
    <xf numFmtId="0" fontId="6" fillId="0" borderId="8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6" fillId="0" borderId="13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 applyProtection="1">
      <protection locked="0"/>
    </xf>
    <xf numFmtId="0" fontId="5" fillId="0" borderId="8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8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/>
    <xf numFmtId="179" fontId="4" fillId="7" borderId="0" xfId="0" applyNumberFormat="1" applyFont="1" applyFill="1" applyBorder="1" applyAlignment="1"/>
    <xf numFmtId="179" fontId="5" fillId="0" borderId="7" xfId="0" applyNumberFormat="1" applyFont="1" applyFill="1" applyBorder="1" applyAlignment="1"/>
    <xf numFmtId="186" fontId="5" fillId="0" borderId="0" xfId="0" applyNumberFormat="1" applyFont="1" applyFill="1" applyBorder="1" applyAlignment="1"/>
    <xf numFmtId="188" fontId="41" fillId="0" borderId="0" xfId="0" applyNumberFormat="1" applyFont="1" applyFill="1" applyBorder="1"/>
    <xf numFmtId="179" fontId="12" fillId="0" borderId="0" xfId="0" applyNumberFormat="1" applyFont="1" applyFill="1" applyBorder="1" applyAlignment="1"/>
    <xf numFmtId="179" fontId="5" fillId="0" borderId="0" xfId="0" applyNumberFormat="1" applyFont="1" applyFill="1" applyBorder="1" applyAlignment="1"/>
    <xf numFmtId="189" fontId="5" fillId="0" borderId="0" xfId="0" applyNumberFormat="1" applyFont="1" applyFill="1" applyBorder="1" applyAlignment="1"/>
    <xf numFmtId="180" fontId="6" fillId="7" borderId="7" xfId="0" applyNumberFormat="1" applyFont="1" applyFill="1" applyBorder="1" applyAlignment="1"/>
    <xf numFmtId="180" fontId="5" fillId="0" borderId="7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180" fontId="5" fillId="0" borderId="2" xfId="0" applyNumberFormat="1" applyFont="1" applyFill="1" applyBorder="1" applyAlignment="1" applyProtection="1">
      <protection locked="0"/>
    </xf>
    <xf numFmtId="0" fontId="12" fillId="0" borderId="14" xfId="0" applyFont="1" applyBorder="1"/>
    <xf numFmtId="0" fontId="12" fillId="0" borderId="15" xfId="0" applyFont="1" applyBorder="1"/>
    <xf numFmtId="0" fontId="12" fillId="0" borderId="16" xfId="0" applyFont="1" applyBorder="1"/>
    <xf numFmtId="0" fontId="6" fillId="6" borderId="0" xfId="0" applyNumberFormat="1" applyFont="1" applyFill="1" applyBorder="1" applyAlignment="1">
      <alignment horizontal="centerContinuous"/>
    </xf>
    <xf numFmtId="0" fontId="12" fillId="6" borderId="0" xfId="0" applyFont="1" applyFill="1" applyBorder="1"/>
    <xf numFmtId="0" fontId="17" fillId="6" borderId="0" xfId="0" applyNumberFormat="1" applyFont="1" applyFill="1" applyBorder="1" applyAlignment="1">
      <alignment horizontal="centerContinuous"/>
    </xf>
    <xf numFmtId="0" fontId="5" fillId="6" borderId="0" xfId="0" applyNumberFormat="1" applyFont="1" applyFill="1" applyBorder="1" applyAlignment="1">
      <alignment horizontal="centerContinuous"/>
    </xf>
    <xf numFmtId="0" fontId="6" fillId="6" borderId="0" xfId="0" applyNumberFormat="1" applyFont="1" applyFill="1" applyBorder="1" applyAlignment="1"/>
    <xf numFmtId="179" fontId="4" fillId="6" borderId="0" xfId="0" applyNumberFormat="1" applyFont="1" applyFill="1" applyBorder="1" applyAlignment="1"/>
    <xf numFmtId="180" fontId="6" fillId="6" borderId="7" xfId="0" applyNumberFormat="1" applyFont="1" applyFill="1" applyBorder="1" applyAlignment="1"/>
    <xf numFmtId="0" fontId="12" fillId="0" borderId="0" xfId="0" applyFont="1"/>
    <xf numFmtId="0" fontId="9" fillId="6" borderId="0" xfId="0" applyFont="1" applyFill="1"/>
    <xf numFmtId="0" fontId="12" fillId="0" borderId="9" xfId="0" applyFont="1" applyFill="1" applyBorder="1"/>
    <xf numFmtId="0" fontId="6" fillId="0" borderId="10" xfId="0" applyNumberFormat="1" applyFont="1" applyFill="1" applyBorder="1" applyAlignment="1"/>
    <xf numFmtId="0" fontId="5" fillId="0" borderId="10" xfId="0" applyNumberFormat="1" applyFont="1" applyFill="1" applyBorder="1" applyAlignment="1"/>
    <xf numFmtId="0" fontId="7" fillId="0" borderId="10" xfId="0" quotePrefix="1" applyNumberFormat="1" applyFont="1" applyFill="1" applyBorder="1" applyAlignment="1">
      <alignment horizontal="right"/>
    </xf>
    <xf numFmtId="0" fontId="12" fillId="0" borderId="11" xfId="0" applyFont="1" applyFill="1" applyBorder="1"/>
    <xf numFmtId="0" fontId="12" fillId="0" borderId="8" xfId="0" applyFont="1" applyFill="1" applyBorder="1"/>
    <xf numFmtId="0" fontId="9" fillId="0" borderId="0" xfId="0" applyNumberFormat="1" applyFont="1" applyFill="1" applyBorder="1" applyAlignment="1">
      <alignment horizontal="centerContinuous"/>
    </xf>
    <xf numFmtId="43" fontId="3" fillId="0" borderId="12" xfId="2" applyFont="1" applyFill="1" applyBorder="1"/>
    <xf numFmtId="0" fontId="17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15" xfId="0" applyFont="1" applyFill="1" applyBorder="1"/>
    <xf numFmtId="0" fontId="12" fillId="0" borderId="16" xfId="0" applyFont="1" applyFill="1" applyBorder="1"/>
    <xf numFmtId="44" fontId="39" fillId="6" borderId="0" xfId="0" applyNumberFormat="1" applyFont="1" applyFill="1"/>
    <xf numFmtId="165" fontId="39" fillId="6" borderId="0" xfId="0" applyNumberFormat="1" applyFont="1" applyFill="1"/>
    <xf numFmtId="0" fontId="4" fillId="6" borderId="0" xfId="0" applyFont="1" applyFill="1" applyAlignment="1">
      <alignment horizontal="center"/>
    </xf>
    <xf numFmtId="44" fontId="40" fillId="6" borderId="0" xfId="0" applyNumberFormat="1" applyFont="1" applyFill="1"/>
    <xf numFmtId="0" fontId="5" fillId="8" borderId="0" xfId="0" applyFont="1" applyFill="1"/>
    <xf numFmtId="0" fontId="6" fillId="8" borderId="0" xfId="0" applyFont="1" applyFill="1"/>
    <xf numFmtId="0" fontId="42" fillId="0" borderId="0" xfId="0" applyFont="1" applyFill="1" applyAlignment="1"/>
    <xf numFmtId="0" fontId="6" fillId="0" borderId="17" xfId="0" applyFont="1" applyFill="1" applyBorder="1" applyAlignment="1">
      <alignment horizontal="center" wrapText="1"/>
    </xf>
    <xf numFmtId="0" fontId="6" fillId="0" borderId="0" xfId="0" applyFont="1" applyFill="1" applyBorder="1"/>
    <xf numFmtId="41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164" fontId="4" fillId="2" borderId="0" xfId="0" applyNumberFormat="1" applyFont="1" applyFill="1"/>
    <xf numFmtId="166" fontId="4" fillId="2" borderId="0" xfId="2" applyNumberFormat="1" applyFont="1" applyFill="1"/>
    <xf numFmtId="0" fontId="4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4" fillId="0" borderId="7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3" fontId="26" fillId="0" borderId="0" xfId="0" applyNumberFormat="1" applyFont="1"/>
    <xf numFmtId="165" fontId="0" fillId="0" borderId="0" xfId="0" applyNumberFormat="1"/>
    <xf numFmtId="42" fontId="0" fillId="0" borderId="0" xfId="0" applyNumberFormat="1"/>
    <xf numFmtId="10" fontId="0" fillId="0" borderId="0" xfId="0" applyNumberFormat="1" applyFont="1"/>
    <xf numFmtId="42" fontId="44" fillId="0" borderId="0" xfId="0" applyNumberFormat="1" applyFont="1"/>
    <xf numFmtId="165" fontId="0" fillId="0" borderId="7" xfId="0" applyNumberFormat="1" applyBorder="1"/>
    <xf numFmtId="3" fontId="0" fillId="0" borderId="4" xfId="0" applyNumberFormat="1" applyBorder="1"/>
    <xf numFmtId="42" fontId="0" fillId="0" borderId="4" xfId="0" applyNumberFormat="1" applyBorder="1"/>
    <xf numFmtId="10" fontId="0" fillId="0" borderId="4" xfId="0" applyNumberFormat="1" applyFont="1" applyBorder="1"/>
    <xf numFmtId="3" fontId="0" fillId="0" borderId="0" xfId="0" applyNumberFormat="1"/>
    <xf numFmtId="10" fontId="0" fillId="0" borderId="0" xfId="0" applyNumberFormat="1"/>
    <xf numFmtId="0" fontId="47" fillId="0" borderId="0" xfId="0" applyFont="1" applyBorder="1" applyAlignment="1">
      <alignment horizontal="left"/>
    </xf>
    <xf numFmtId="0" fontId="48" fillId="0" borderId="0" xfId="0" applyFont="1" applyAlignment="1">
      <alignment horizontal="left"/>
    </xf>
    <xf numFmtId="3" fontId="49" fillId="0" borderId="0" xfId="0" applyNumberFormat="1" applyFont="1" applyBorder="1"/>
    <xf numFmtId="42" fontId="49" fillId="0" borderId="0" xfId="0" applyNumberFormat="1" applyFont="1" applyBorder="1"/>
    <xf numFmtId="0" fontId="49" fillId="0" borderId="0" xfId="0" applyFont="1"/>
    <xf numFmtId="10" fontId="49" fillId="0" borderId="0" xfId="0" applyNumberFormat="1" applyFont="1"/>
    <xf numFmtId="0" fontId="49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166" fontId="49" fillId="0" borderId="0" xfId="0" applyNumberFormat="1" applyFont="1" applyFill="1"/>
    <xf numFmtId="164" fontId="49" fillId="0" borderId="0" xfId="0" applyNumberFormat="1" applyFont="1" applyFill="1"/>
    <xf numFmtId="0" fontId="49" fillId="0" borderId="0" xfId="0" applyFont="1" applyFill="1" applyBorder="1" applyAlignment="1">
      <alignment horizontal="left"/>
    </xf>
    <xf numFmtId="0" fontId="49" fillId="0" borderId="0" xfId="0" applyFont="1" applyBorder="1" applyAlignment="1">
      <alignment horizontal="left"/>
    </xf>
    <xf numFmtId="166" fontId="49" fillId="0" borderId="4" xfId="0" applyNumberFormat="1" applyFont="1" applyFill="1" applyBorder="1"/>
    <xf numFmtId="164" fontId="49" fillId="0" borderId="4" xfId="0" applyNumberFormat="1" applyFont="1" applyFill="1" applyBorder="1"/>
    <xf numFmtId="165" fontId="0" fillId="0" borderId="4" xfId="0" applyNumberFormat="1" applyBorder="1"/>
    <xf numFmtId="0" fontId="49" fillId="0" borderId="0" xfId="0" applyFont="1" applyFill="1"/>
    <xf numFmtId="0" fontId="49" fillId="0" borderId="0" xfId="0" applyFont="1" applyBorder="1"/>
    <xf numFmtId="0" fontId="43" fillId="0" borderId="0" xfId="0" applyFont="1"/>
    <xf numFmtId="0" fontId="42" fillId="0" borderId="0" xfId="0" applyFont="1" applyFill="1" applyAlignment="1">
      <alignment horizontal="centerContinuous"/>
    </xf>
    <xf numFmtId="0" fontId="42" fillId="0" borderId="0" xfId="0" applyFont="1"/>
    <xf numFmtId="0" fontId="42" fillId="0" borderId="0" xfId="0" applyFont="1" applyBorder="1"/>
    <xf numFmtId="0" fontId="42" fillId="0" borderId="0" xfId="0" applyFont="1" applyBorder="1" applyAlignment="1">
      <alignment horizontal="centerContinuous"/>
    </xf>
    <xf numFmtId="0" fontId="42" fillId="0" borderId="7" xfId="0" applyFont="1" applyBorder="1" applyAlignment="1">
      <alignment horizontal="centerContinuous"/>
    </xf>
    <xf numFmtId="0" fontId="42" fillId="0" borderId="0" xfId="0" applyFont="1" applyBorder="1" applyAlignment="1">
      <alignment horizontal="left"/>
    </xf>
    <xf numFmtId="0" fontId="42" fillId="0" borderId="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36" fillId="0" borderId="0" xfId="0" applyFont="1"/>
    <xf numFmtId="176" fontId="42" fillId="0" borderId="0" xfId="0" applyNumberFormat="1" applyFont="1"/>
    <xf numFmtId="0" fontId="36" fillId="0" borderId="0" xfId="0" applyFont="1" applyBorder="1"/>
    <xf numFmtId="44" fontId="36" fillId="0" borderId="0" xfId="0" applyNumberFormat="1" applyFont="1" applyBorder="1"/>
    <xf numFmtId="44" fontId="42" fillId="0" borderId="0" xfId="0" applyNumberFormat="1" applyFont="1"/>
    <xf numFmtId="44" fontId="42" fillId="0" borderId="4" xfId="0" applyNumberFormat="1" applyFont="1" applyFill="1" applyBorder="1"/>
    <xf numFmtId="44" fontId="42" fillId="0" borderId="4" xfId="0" applyNumberFormat="1" applyFont="1" applyBorder="1"/>
    <xf numFmtId="44" fontId="42" fillId="0" borderId="0" xfId="0" applyNumberFormat="1" applyFont="1" applyFill="1" applyBorder="1"/>
    <xf numFmtId="44" fontId="42" fillId="0" borderId="0" xfId="0" applyNumberFormat="1" applyFont="1" applyBorder="1"/>
    <xf numFmtId="44" fontId="0" fillId="0" borderId="0" xfId="0" applyNumberFormat="1" applyFont="1"/>
    <xf numFmtId="44" fontId="36" fillId="0" borderId="0" xfId="0" applyNumberFormat="1" applyFont="1" applyFill="1"/>
    <xf numFmtId="0" fontId="42" fillId="0" borderId="0" xfId="0" applyFont="1" applyFill="1"/>
    <xf numFmtId="174" fontId="26" fillId="0" borderId="0" xfId="0" applyNumberFormat="1" applyFont="1" applyFill="1"/>
    <xf numFmtId="174" fontId="36" fillId="0" borderId="0" xfId="0" applyNumberFormat="1" applyFont="1" applyBorder="1"/>
    <xf numFmtId="174" fontId="42" fillId="0" borderId="0" xfId="0" applyNumberFormat="1" applyFont="1"/>
    <xf numFmtId="174" fontId="0" fillId="0" borderId="0" xfId="0" applyNumberFormat="1" applyFont="1"/>
    <xf numFmtId="174" fontId="42" fillId="0" borderId="4" xfId="0" applyNumberFormat="1" applyFont="1" applyFill="1" applyBorder="1"/>
    <xf numFmtId="174" fontId="42" fillId="0" borderId="4" xfId="0" applyNumberFormat="1" applyFont="1" applyBorder="1"/>
    <xf numFmtId="174" fontId="0" fillId="0" borderId="0" xfId="0" applyNumberFormat="1" applyFont="1" applyFill="1"/>
    <xf numFmtId="174" fontId="42" fillId="0" borderId="0" xfId="0" applyNumberFormat="1" applyFont="1" applyFill="1"/>
    <xf numFmtId="176" fontId="42" fillId="0" borderId="4" xfId="0" applyNumberFormat="1" applyFont="1" applyBorder="1"/>
    <xf numFmtId="174" fontId="42" fillId="0" borderId="0" xfId="0" applyNumberFormat="1" applyFont="1" applyBorder="1"/>
    <xf numFmtId="167" fontId="42" fillId="0" borderId="0" xfId="0" applyNumberFormat="1" applyFont="1"/>
    <xf numFmtId="167" fontId="42" fillId="0" borderId="0" xfId="0" applyNumberFormat="1" applyFont="1" applyBorder="1"/>
    <xf numFmtId="10" fontId="42" fillId="0" borderId="0" xfId="0" applyNumberFormat="1" applyFont="1"/>
    <xf numFmtId="0" fontId="42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4" fontId="44" fillId="0" borderId="0" xfId="0" applyNumberFormat="1" applyFont="1"/>
    <xf numFmtId="164" fontId="0" fillId="0" borderId="0" xfId="0" applyNumberFormat="1" applyFont="1"/>
    <xf numFmtId="167" fontId="0" fillId="0" borderId="0" xfId="0" applyNumberFormat="1" applyFont="1"/>
    <xf numFmtId="0" fontId="44" fillId="0" borderId="0" xfId="0" applyFont="1"/>
    <xf numFmtId="167" fontId="0" fillId="0" borderId="7" xfId="0" applyNumberFormat="1" applyFont="1" applyBorder="1"/>
    <xf numFmtId="164" fontId="0" fillId="0" borderId="4" xfId="0" applyNumberFormat="1" applyFont="1" applyBorder="1"/>
    <xf numFmtId="175" fontId="44" fillId="0" borderId="0" xfId="0" applyNumberFormat="1" applyFont="1"/>
    <xf numFmtId="0" fontId="0" fillId="0" borderId="7" xfId="0" applyFont="1" applyBorder="1"/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6" fillId="0" borderId="0" xfId="0" applyFont="1" applyFill="1"/>
    <xf numFmtId="0" fontId="0" fillId="0" borderId="0" xfId="0" quotePrefix="1" applyFont="1" applyFill="1" applyAlignment="1">
      <alignment vertical="top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6" fillId="0" borderId="0" xfId="0" applyFont="1" applyFill="1" applyAlignment="1">
      <alignment wrapText="1"/>
    </xf>
    <xf numFmtId="164" fontId="0" fillId="0" borderId="0" xfId="0" applyNumberFormat="1" applyFont="1" applyAlignment="1">
      <alignment wrapText="1"/>
    </xf>
    <xf numFmtId="0" fontId="0" fillId="0" borderId="0" xfId="0" applyFont="1" applyFill="1"/>
    <xf numFmtId="179" fontId="5" fillId="0" borderId="0" xfId="0" applyNumberFormat="1" applyFont="1" applyFill="1"/>
    <xf numFmtId="179" fontId="5" fillId="0" borderId="0" xfId="0" applyNumberFormat="1" applyFont="1" applyFill="1" applyBorder="1"/>
    <xf numFmtId="187" fontId="5" fillId="0" borderId="0" xfId="0" applyNumberFormat="1" applyFont="1" applyFill="1" applyBorder="1"/>
    <xf numFmtId="184" fontId="14" fillId="0" borderId="0" xfId="0" quotePrefix="1" applyNumberFormat="1" applyFont="1" applyFill="1" applyAlignment="1">
      <alignment horizontal="center"/>
    </xf>
    <xf numFmtId="184" fontId="5" fillId="0" borderId="0" xfId="0" quotePrefix="1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Border="1"/>
    <xf numFmtId="164" fontId="0" fillId="0" borderId="0" xfId="0" applyNumberFormat="1" applyFont="1" applyFill="1"/>
    <xf numFmtId="164" fontId="0" fillId="0" borderId="4" xfId="0" applyNumberFormat="1" applyFont="1" applyFill="1" applyBorder="1"/>
    <xf numFmtId="0" fontId="42" fillId="0" borderId="0" xfId="0" applyFont="1" applyFill="1" applyAlignment="1">
      <alignment horizontal="center"/>
    </xf>
    <xf numFmtId="0" fontId="42" fillId="0" borderId="7" xfId="0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Fill="1" applyAlignment="1">
      <alignment wrapText="1"/>
    </xf>
    <xf numFmtId="44" fontId="0" fillId="0" borderId="0" xfId="0" applyNumberFormat="1"/>
    <xf numFmtId="181" fontId="31" fillId="0" borderId="7" xfId="0" applyNumberFormat="1" applyFont="1" applyFill="1" applyBorder="1" applyAlignment="1">
      <alignment horizontal="center" wrapText="1"/>
    </xf>
    <xf numFmtId="0" fontId="31" fillId="0" borderId="7" xfId="0" applyFont="1" applyFill="1" applyBorder="1" applyAlignment="1">
      <alignment horizontal="center"/>
    </xf>
    <xf numFmtId="3" fontId="33" fillId="0" borderId="0" xfId="0" applyNumberFormat="1" applyFont="1" applyFill="1"/>
    <xf numFmtId="3" fontId="33" fillId="0" borderId="0" xfId="0" applyNumberFormat="1" applyFont="1" applyFill="1" applyBorder="1"/>
    <xf numFmtId="3" fontId="31" fillId="0" borderId="7" xfId="0" applyNumberFormat="1" applyFont="1" applyFill="1" applyBorder="1"/>
    <xf numFmtId="3" fontId="31" fillId="0" borderId="4" xfId="0" applyNumberFormat="1" applyFont="1" applyFill="1" applyBorder="1"/>
    <xf numFmtId="187" fontId="37" fillId="0" borderId="0" xfId="0" applyNumberFormat="1" applyFont="1" applyFill="1"/>
    <xf numFmtId="187" fontId="37" fillId="0" borderId="0" xfId="0" applyNumberFormat="1" applyFont="1" applyFill="1" applyBorder="1"/>
    <xf numFmtId="3" fontId="31" fillId="0" borderId="7" xfId="0" applyNumberFormat="1" applyFont="1" applyBorder="1"/>
    <xf numFmtId="3" fontId="31" fillId="0" borderId="4" xfId="0" applyNumberFormat="1" applyFont="1" applyBorder="1"/>
    <xf numFmtId="3" fontId="38" fillId="0" borderId="0" xfId="0" applyNumberFormat="1" applyFont="1" applyBorder="1"/>
    <xf numFmtId="3" fontId="38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" fontId="14" fillId="0" borderId="1" xfId="0" applyNumberFormat="1" applyFont="1" applyFill="1" applyBorder="1"/>
    <xf numFmtId="187" fontId="14" fillId="0" borderId="0" xfId="0" applyNumberFormat="1" applyFont="1" applyFill="1" applyBorder="1"/>
    <xf numFmtId="173" fontId="14" fillId="0" borderId="0" xfId="0" applyNumberFormat="1" applyFont="1" applyFill="1" applyBorder="1"/>
    <xf numFmtId="173" fontId="4" fillId="0" borderId="0" xfId="0" applyNumberFormat="1" applyFont="1" applyFill="1" applyBorder="1"/>
    <xf numFmtId="170" fontId="14" fillId="0" borderId="0" xfId="0" applyNumberFormat="1" applyFont="1" applyFill="1" applyBorder="1"/>
    <xf numFmtId="37" fontId="14" fillId="0" borderId="1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4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2" fontId="0" fillId="0" borderId="0" xfId="0" applyNumberFormat="1" applyFill="1" applyBorder="1" applyAlignment="1">
      <alignment horizontal="center"/>
    </xf>
    <xf numFmtId="42" fontId="0" fillId="0" borderId="0" xfId="0" applyNumberFormat="1" applyFont="1" applyFill="1" applyBorder="1" applyAlignment="1">
      <alignment horizontal="center"/>
    </xf>
    <xf numFmtId="42" fontId="26" fillId="0" borderId="0" xfId="0" applyNumberFormat="1" applyFont="1" applyFill="1"/>
    <xf numFmtId="42" fontId="42" fillId="0" borderId="0" xfId="0" applyNumberFormat="1" applyFont="1" applyFill="1"/>
    <xf numFmtId="42" fontId="0" fillId="0" borderId="0" xfId="0" applyNumberFormat="1" applyFont="1" applyFill="1"/>
    <xf numFmtId="42" fontId="0" fillId="0" borderId="4" xfId="0" applyNumberFormat="1" applyFill="1" applyBorder="1"/>
    <xf numFmtId="42" fontId="42" fillId="0" borderId="4" xfId="0" applyNumberFormat="1" applyFont="1" applyFill="1" applyBorder="1"/>
    <xf numFmtId="43" fontId="43" fillId="0" borderId="0" xfId="2" applyFont="1" applyFill="1"/>
    <xf numFmtId="42" fontId="0" fillId="0" borderId="0" xfId="0" applyNumberFormat="1" applyFill="1"/>
    <xf numFmtId="191" fontId="43" fillId="0" borderId="0" xfId="2" applyNumberFormat="1" applyFont="1" applyFill="1"/>
    <xf numFmtId="42" fontId="49" fillId="0" borderId="0" xfId="0" applyNumberFormat="1" applyFont="1" applyFill="1"/>
    <xf numFmtId="44" fontId="49" fillId="0" borderId="0" xfId="0" applyNumberFormat="1" applyFont="1" applyFill="1"/>
    <xf numFmtId="0" fontId="43" fillId="0" borderId="0" xfId="0" applyFont="1" applyFill="1"/>
    <xf numFmtId="166" fontId="43" fillId="0" borderId="0" xfId="2" applyNumberFormat="1" applyFont="1" applyFill="1"/>
    <xf numFmtId="174" fontId="44" fillId="0" borderId="0" xfId="0" applyNumberFormat="1" applyFont="1" applyFill="1"/>
    <xf numFmtId="0" fontId="44" fillId="0" borderId="0" xfId="0" applyFont="1" applyFill="1"/>
    <xf numFmtId="175" fontId="26" fillId="0" borderId="0" xfId="0" applyNumberFormat="1" applyFont="1" applyFill="1"/>
    <xf numFmtId="174" fontId="51" fillId="0" borderId="0" xfId="0" applyNumberFormat="1" applyFont="1" applyFill="1"/>
    <xf numFmtId="179" fontId="14" fillId="0" borderId="0" xfId="0" applyNumberFormat="1" applyFont="1" applyFill="1" applyBorder="1"/>
    <xf numFmtId="166" fontId="14" fillId="0" borderId="0" xfId="0" applyNumberFormat="1" applyFont="1" applyFill="1"/>
    <xf numFmtId="179" fontId="14" fillId="0" borderId="0" xfId="0" applyNumberFormat="1" applyFont="1" applyFill="1"/>
    <xf numFmtId="186" fontId="4" fillId="0" borderId="0" xfId="0" applyNumberFormat="1" applyFont="1" applyFill="1" applyBorder="1" applyAlignment="1"/>
    <xf numFmtId="179" fontId="12" fillId="0" borderId="7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>
      <alignment horizontal="right"/>
    </xf>
    <xf numFmtId="9" fontId="5" fillId="0" borderId="0" xfId="0" applyNumberFormat="1" applyFont="1" applyFill="1" applyBorder="1" applyAlignment="1"/>
    <xf numFmtId="9" fontId="4" fillId="0" borderId="0" xfId="0" applyNumberFormat="1" applyFont="1" applyFill="1" applyBorder="1" applyAlignment="1">
      <alignment horizontal="right" wrapText="1"/>
    </xf>
    <xf numFmtId="179" fontId="12" fillId="0" borderId="0" xfId="0" applyNumberFormat="1" applyFont="1" applyFill="1" applyBorder="1" applyAlignment="1">
      <alignment horizontal="right"/>
    </xf>
    <xf numFmtId="179" fontId="5" fillId="0" borderId="4" xfId="0" applyNumberFormat="1" applyFont="1" applyFill="1" applyBorder="1" applyAlignment="1">
      <alignment horizontal="right"/>
    </xf>
    <xf numFmtId="179" fontId="12" fillId="0" borderId="2" xfId="0" applyNumberFormat="1" applyFont="1" applyFill="1" applyBorder="1" applyAlignment="1" applyProtection="1">
      <alignment horizontal="right"/>
      <protection locked="0"/>
    </xf>
    <xf numFmtId="0" fontId="12" fillId="3" borderId="0" xfId="0" quotePrefix="1" applyFont="1" applyFill="1"/>
    <xf numFmtId="0" fontId="3" fillId="0" borderId="0" xfId="0" applyFont="1" applyFill="1" applyAlignment="1">
      <alignment horizontal="center"/>
    </xf>
    <xf numFmtId="184" fontId="5" fillId="4" borderId="0" xfId="0" applyNumberFormat="1" applyFont="1" applyFill="1"/>
    <xf numFmtId="0" fontId="6" fillId="0" borderId="0" xfId="0" applyFont="1" applyFill="1" applyAlignment="1">
      <alignment horizontal="center"/>
    </xf>
    <xf numFmtId="0" fontId="52" fillId="0" borderId="0" xfId="0" applyFont="1" applyFill="1"/>
    <xf numFmtId="0" fontId="51" fillId="0" borderId="0" xfId="0" applyFont="1" applyFill="1"/>
    <xf numFmtId="14" fontId="52" fillId="0" borderId="0" xfId="0" applyNumberFormat="1" applyFont="1" applyFill="1"/>
    <xf numFmtId="165" fontId="0" fillId="0" borderId="0" xfId="0" applyNumberFormat="1" applyFill="1"/>
    <xf numFmtId="3" fontId="26" fillId="0" borderId="0" xfId="0" applyNumberFormat="1" applyFont="1" applyFill="1"/>
    <xf numFmtId="164" fontId="0" fillId="0" borderId="0" xfId="0" applyNumberFormat="1" applyFill="1"/>
    <xf numFmtId="165" fontId="4" fillId="0" borderId="0" xfId="0" applyNumberFormat="1" applyFont="1" applyFill="1" applyBorder="1"/>
    <xf numFmtId="3" fontId="44" fillId="0" borderId="0" xfId="0" applyNumberFormat="1" applyFont="1"/>
    <xf numFmtId="44" fontId="44" fillId="0" borderId="0" xfId="0" applyNumberFormat="1" applyFont="1" applyFill="1"/>
    <xf numFmtId="0" fontId="44" fillId="0" borderId="7" xfId="0" applyFont="1" applyFill="1" applyBorder="1" applyAlignment="1">
      <alignment horizontal="center"/>
    </xf>
    <xf numFmtId="3" fontId="44" fillId="0" borderId="0" xfId="0" applyNumberFormat="1" applyFont="1" applyBorder="1"/>
    <xf numFmtId="44" fontId="4" fillId="6" borderId="0" xfId="0" applyNumberFormat="1" applyFont="1" applyFill="1"/>
    <xf numFmtId="166" fontId="4" fillId="6" borderId="0" xfId="0" applyNumberFormat="1" applyFont="1" applyFill="1"/>
    <xf numFmtId="164" fontId="4" fillId="0" borderId="0" xfId="0" applyNumberFormat="1" applyFont="1" applyFill="1"/>
    <xf numFmtId="165" fontId="4" fillId="6" borderId="0" xfId="0" applyNumberFormat="1" applyFont="1" applyFill="1"/>
    <xf numFmtId="166" fontId="4" fillId="0" borderId="0" xfId="0" applyNumberFormat="1" applyFont="1" applyFill="1" applyBorder="1"/>
    <xf numFmtId="179" fontId="4" fillId="0" borderId="0" xfId="0" applyNumberFormat="1" applyFont="1" applyFill="1" applyBorder="1" applyAlignment="1"/>
    <xf numFmtId="186" fontId="4" fillId="0" borderId="7" xfId="0" applyNumberFormat="1" applyFont="1" applyFill="1" applyBorder="1" applyAlignment="1"/>
    <xf numFmtId="172" fontId="4" fillId="0" borderId="0" xfId="0" applyNumberFormat="1" applyFont="1" applyFill="1" applyAlignment="1"/>
    <xf numFmtId="7" fontId="4" fillId="0" borderId="0" xfId="0" applyNumberFormat="1" applyFont="1" applyFill="1" applyAlignment="1"/>
    <xf numFmtId="190" fontId="4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0" fillId="0" borderId="0" xfId="0" applyFill="1" applyAlignment="1"/>
    <xf numFmtId="0" fontId="26" fillId="0" borderId="0" xfId="0" applyFont="1" applyFill="1" applyAlignment="1"/>
    <xf numFmtId="0" fontId="42" fillId="0" borderId="0" xfId="0" applyFont="1" applyFill="1" applyAlignment="1"/>
    <xf numFmtId="0" fontId="38" fillId="0" borderId="0" xfId="0" applyFont="1" applyFill="1" applyAlignment="1">
      <alignment horizontal="right"/>
    </xf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colors>
    <mruColors>
      <color rgb="FF0000FF"/>
      <color rgb="FF008080"/>
      <color rgb="FFFDE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  <sheetName val="GRC24-Variable Cost_TY (2)"/>
    </sheetNames>
    <sheetDataSet>
      <sheetData sheetId="0"/>
      <sheetData sheetId="1"/>
      <sheetData sheetId="2"/>
      <sheetData sheetId="3"/>
      <sheetData sheetId="4"/>
      <sheetData sheetId="5">
        <row r="65">
          <cell r="G65">
            <v>-41561778.390603453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31">
          <cell r="C31">
            <v>-29004336.642303798</v>
          </cell>
        </row>
      </sheetData>
      <sheetData sheetId="14"/>
      <sheetData sheetId="15"/>
      <sheetData sheetId="16"/>
      <sheetData sheetId="17"/>
      <sheetData sheetId="18">
        <row r="30">
          <cell r="C30">
            <v>95361604.0746582</v>
          </cell>
        </row>
      </sheetData>
      <sheetData sheetId="19"/>
      <sheetData sheetId="20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customProperty" Target="../customProperty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customProperty" Target="../customProperty27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Normal="100" workbookViewId="0">
      <selection activeCell="B43" sqref="B43"/>
    </sheetView>
  </sheetViews>
  <sheetFormatPr defaultColWidth="56.5703125" defaultRowHeight="11.25" x14ac:dyDescent="0.2"/>
  <cols>
    <col min="1" max="1" width="4.85546875" style="22" bestFit="1" customWidth="1"/>
    <col min="2" max="2" width="39.140625" style="22" customWidth="1"/>
    <col min="3" max="3" width="15.7109375" style="22" customWidth="1"/>
    <col min="4" max="4" width="15.28515625" style="22" customWidth="1"/>
    <col min="5" max="5" width="14.42578125" style="22" customWidth="1"/>
    <col min="6" max="6" width="15.7109375" style="22" customWidth="1"/>
    <col min="7" max="16384" width="56.5703125" style="22"/>
  </cols>
  <sheetData>
    <row r="1" spans="1:6" x14ac:dyDescent="0.2">
      <c r="A1" s="515" t="s">
        <v>0</v>
      </c>
      <c r="B1" s="515"/>
      <c r="C1" s="515"/>
      <c r="D1" s="515"/>
      <c r="E1" s="515"/>
      <c r="F1" s="515"/>
    </row>
    <row r="2" spans="1:6" x14ac:dyDescent="0.2">
      <c r="A2" s="516" t="s">
        <v>484</v>
      </c>
      <c r="B2" s="516"/>
      <c r="C2" s="516"/>
      <c r="D2" s="516"/>
      <c r="E2" s="516"/>
      <c r="F2" s="516"/>
    </row>
    <row r="3" spans="1:6" x14ac:dyDescent="0.2">
      <c r="A3" s="515" t="s">
        <v>128</v>
      </c>
      <c r="B3" s="515"/>
      <c r="C3" s="515"/>
      <c r="D3" s="515"/>
      <c r="E3" s="515"/>
      <c r="F3" s="515"/>
    </row>
    <row r="4" spans="1:6" x14ac:dyDescent="0.2">
      <c r="A4" s="516" t="s">
        <v>414</v>
      </c>
      <c r="B4" s="516"/>
      <c r="C4" s="516"/>
      <c r="D4" s="516"/>
      <c r="E4" s="516"/>
      <c r="F4" s="516"/>
    </row>
    <row r="6" spans="1:6" x14ac:dyDescent="0.2">
      <c r="E6" s="448"/>
      <c r="F6" s="448"/>
    </row>
    <row r="7" spans="1:6" x14ac:dyDescent="0.2">
      <c r="A7" s="23" t="s">
        <v>2</v>
      </c>
      <c r="D7" s="23" t="s">
        <v>3</v>
      </c>
      <c r="E7" s="23" t="s">
        <v>3</v>
      </c>
      <c r="F7" s="23" t="s">
        <v>3</v>
      </c>
    </row>
    <row r="8" spans="1:6" x14ac:dyDescent="0.2">
      <c r="A8" s="24" t="s">
        <v>4</v>
      </c>
      <c r="B8" s="25"/>
      <c r="C8" s="24" t="s">
        <v>5</v>
      </c>
      <c r="D8" s="24" t="s">
        <v>6</v>
      </c>
      <c r="E8" s="24" t="s">
        <v>7</v>
      </c>
      <c r="F8" s="24" t="s">
        <v>8</v>
      </c>
    </row>
    <row r="9" spans="1:6" x14ac:dyDescent="0.2">
      <c r="A9" s="26"/>
      <c r="B9" s="244" t="s">
        <v>9</v>
      </c>
      <c r="C9" s="244" t="s">
        <v>10</v>
      </c>
      <c r="D9" s="244" t="s">
        <v>11</v>
      </c>
      <c r="E9" s="244" t="s">
        <v>12</v>
      </c>
      <c r="F9" s="244" t="s">
        <v>13</v>
      </c>
    </row>
    <row r="10" spans="1:6" x14ac:dyDescent="0.2">
      <c r="A10" s="244"/>
      <c r="B10" s="28"/>
      <c r="C10" s="244"/>
      <c r="D10" s="244"/>
      <c r="E10" s="244"/>
      <c r="F10" s="244"/>
    </row>
    <row r="11" spans="1:6" x14ac:dyDescent="0.2">
      <c r="A11" s="244">
        <v>1</v>
      </c>
      <c r="B11" s="26"/>
      <c r="C11" s="244"/>
      <c r="D11" s="29"/>
      <c r="E11" s="29"/>
      <c r="F11" s="29"/>
    </row>
    <row r="12" spans="1:6" x14ac:dyDescent="0.2">
      <c r="A12" s="244">
        <f t="shared" ref="A12:A40" si="0">A11+1</f>
        <v>2</v>
      </c>
      <c r="B12" s="26" t="s">
        <v>407</v>
      </c>
      <c r="C12" s="244" t="s">
        <v>14</v>
      </c>
      <c r="D12" s="30">
        <f>'Deferral Balance'!D20</f>
        <v>-1648116.4710843002</v>
      </c>
      <c r="E12" s="30">
        <f>'Deferral Balance'!E20</f>
        <v>101556.2011658525</v>
      </c>
      <c r="F12" s="30">
        <f>'Deferral Balance'!F20</f>
        <v>233243.1969647824</v>
      </c>
    </row>
    <row r="13" spans="1:6" x14ac:dyDescent="0.2">
      <c r="A13" s="244">
        <f t="shared" si="0"/>
        <v>3</v>
      </c>
      <c r="B13" s="26"/>
      <c r="C13" s="244"/>
      <c r="D13" s="29"/>
      <c r="E13" s="29"/>
      <c r="F13" s="29"/>
    </row>
    <row r="14" spans="1:6" x14ac:dyDescent="0.2">
      <c r="A14" s="244">
        <f t="shared" si="0"/>
        <v>4</v>
      </c>
      <c r="B14" s="26" t="s">
        <v>413</v>
      </c>
      <c r="C14" s="244" t="s">
        <v>14</v>
      </c>
      <c r="D14" s="30">
        <f>'Deferral Balance'!D22</f>
        <v>30462840.43200168</v>
      </c>
      <c r="E14" s="30">
        <f>'Deferral Balance'!E22</f>
        <v>4322429.5375904385</v>
      </c>
      <c r="F14" s="30">
        <f>'Deferral Balance'!F22</f>
        <v>59749.41805599229</v>
      </c>
    </row>
    <row r="15" spans="1:6" x14ac:dyDescent="0.2">
      <c r="A15" s="244">
        <f t="shared" si="0"/>
        <v>5</v>
      </c>
      <c r="B15" s="26"/>
      <c r="C15" s="244"/>
      <c r="D15" s="30"/>
      <c r="E15" s="30"/>
      <c r="F15" s="30"/>
    </row>
    <row r="16" spans="1:6" x14ac:dyDescent="0.2">
      <c r="A16" s="244">
        <f t="shared" si="0"/>
        <v>6</v>
      </c>
      <c r="B16" s="26" t="s">
        <v>409</v>
      </c>
      <c r="C16" s="244" t="s">
        <v>14</v>
      </c>
      <c r="D16" s="30">
        <f>'Deferral Balance'!D24</f>
        <v>2563971.227849429</v>
      </c>
      <c r="E16" s="30">
        <f>'Deferral Balance'!E24</f>
        <v>73692.670651148161</v>
      </c>
      <c r="F16" s="30">
        <f>'Deferral Balance'!F24</f>
        <v>-71043.242109678133</v>
      </c>
    </row>
    <row r="17" spans="1:6" x14ac:dyDescent="0.2">
      <c r="A17" s="244">
        <f t="shared" si="0"/>
        <v>7</v>
      </c>
      <c r="B17" s="26"/>
      <c r="C17" s="244"/>
      <c r="D17" s="29"/>
      <c r="E17" s="29"/>
      <c r="F17" s="29"/>
    </row>
    <row r="18" spans="1:6" x14ac:dyDescent="0.2">
      <c r="A18" s="244">
        <f t="shared" si="0"/>
        <v>8</v>
      </c>
      <c r="B18" s="26" t="s">
        <v>15</v>
      </c>
      <c r="C18" s="244" t="str">
        <f>"("&amp;A12&amp;")+("&amp;A14&amp;")+("&amp;A16&amp;")"</f>
        <v>(2)+(4)+(6)</v>
      </c>
      <c r="D18" s="29">
        <f>D12+D14+D16</f>
        <v>31378695.188766807</v>
      </c>
      <c r="E18" s="29">
        <f t="shared" ref="E18:F18" si="1">E12+E14+E16</f>
        <v>4497678.4094074387</v>
      </c>
      <c r="F18" s="29">
        <f t="shared" si="1"/>
        <v>221949.37291109658</v>
      </c>
    </row>
    <row r="19" spans="1:6" x14ac:dyDescent="0.2">
      <c r="A19" s="244">
        <f t="shared" si="0"/>
        <v>9</v>
      </c>
      <c r="B19" s="26"/>
      <c r="C19" s="244"/>
      <c r="D19" s="29"/>
      <c r="E19" s="29"/>
      <c r="F19" s="29"/>
    </row>
    <row r="20" spans="1:6" x14ac:dyDescent="0.2">
      <c r="A20" s="244">
        <f t="shared" si="0"/>
        <v>10</v>
      </c>
      <c r="B20" s="26" t="s">
        <v>16</v>
      </c>
      <c r="C20" s="244" t="s">
        <v>14</v>
      </c>
      <c r="D20" s="450">
        <f>'F2024 Forecast'!$P$25</f>
        <v>560218048</v>
      </c>
      <c r="E20" s="450">
        <f>'F2024 Forecast'!$P$26</f>
        <v>229684257</v>
      </c>
      <c r="F20" s="450">
        <f>'F2024 Forecast'!$P$27</f>
        <v>89940043</v>
      </c>
    </row>
    <row r="21" spans="1:6" x14ac:dyDescent="0.2">
      <c r="A21" s="244">
        <f t="shared" si="0"/>
        <v>11</v>
      </c>
    </row>
    <row r="22" spans="1:6" ht="12" thickBot="1" x14ac:dyDescent="0.25">
      <c r="A22" s="244">
        <f t="shared" si="0"/>
        <v>12</v>
      </c>
      <c r="B22" s="26" t="s">
        <v>17</v>
      </c>
      <c r="C22" s="244" t="str">
        <f>"("&amp;A18&amp;") / ("&amp;A20&amp;")"</f>
        <v>(8) / (10)</v>
      </c>
      <c r="D22" s="31">
        <f>ROUND(D18/D20,5)</f>
        <v>5.6009999999999997E-2</v>
      </c>
      <c r="E22" s="31">
        <f>ROUND(E18/E20,5)</f>
        <v>1.958E-2</v>
      </c>
      <c r="F22" s="31">
        <f>ROUND(F18/F20,5)</f>
        <v>2.47E-3</v>
      </c>
    </row>
    <row r="23" spans="1:6" ht="12" thickTop="1" x14ac:dyDescent="0.2">
      <c r="A23" s="244">
        <f t="shared" si="0"/>
        <v>13</v>
      </c>
    </row>
    <row r="24" spans="1:6" x14ac:dyDescent="0.2">
      <c r="A24" s="244">
        <f t="shared" si="0"/>
        <v>14</v>
      </c>
      <c r="B24" s="26" t="s">
        <v>18</v>
      </c>
      <c r="C24" s="244" t="s">
        <v>14</v>
      </c>
      <c r="D24" s="186">
        <f>'Rate Test'!D29</f>
        <v>5.6009999999999997E-2</v>
      </c>
      <c r="E24" s="186">
        <f>'Rate Test'!E29</f>
        <v>1.958E-2</v>
      </c>
      <c r="F24" s="186">
        <f>'Rate Test'!F29</f>
        <v>2.47E-3</v>
      </c>
    </row>
    <row r="25" spans="1:6" x14ac:dyDescent="0.2">
      <c r="A25" s="244">
        <f t="shared" si="0"/>
        <v>15</v>
      </c>
      <c r="B25" s="26"/>
      <c r="C25" s="244"/>
    </row>
    <row r="26" spans="1:6" x14ac:dyDescent="0.2">
      <c r="A26" s="244">
        <f t="shared" si="0"/>
        <v>16</v>
      </c>
      <c r="B26" s="26" t="s">
        <v>19</v>
      </c>
      <c r="C26" s="244" t="s">
        <v>20</v>
      </c>
      <c r="D26" s="29">
        <f>IF(D22=D24,D14,(D14-((D22-D24)*D20)))</f>
        <v>30462840.43200168</v>
      </c>
      <c r="E26" s="29">
        <f>IF(E22=E24,E14,(E14-((E22-E24)*E20)))</f>
        <v>4322429.5375904385</v>
      </c>
      <c r="F26" s="29">
        <f>IF(F22=F24,F14,(F14-((F22-F24)*F20)))</f>
        <v>59749.41805599229</v>
      </c>
    </row>
    <row r="27" spans="1:6" x14ac:dyDescent="0.2">
      <c r="A27" s="244">
        <f t="shared" si="0"/>
        <v>17</v>
      </c>
      <c r="D27" s="29"/>
      <c r="E27" s="33"/>
      <c r="F27" s="33"/>
    </row>
    <row r="28" spans="1:6" x14ac:dyDescent="0.2">
      <c r="A28" s="244">
        <f t="shared" si="0"/>
        <v>18</v>
      </c>
      <c r="B28" s="26" t="s">
        <v>21</v>
      </c>
      <c r="C28" s="244" t="str">
        <f>"("&amp;A12&amp;")+("&amp;A16&amp;")+("&amp;A26&amp;")"</f>
        <v>(2)+(6)+(16)</v>
      </c>
      <c r="D28" s="29">
        <f>D26+D12+D16</f>
        <v>31378695.188766807</v>
      </c>
      <c r="E28" s="33">
        <f>E26+E12+E16</f>
        <v>4497678.4094074387</v>
      </c>
      <c r="F28" s="33">
        <f>F26+F12+F16</f>
        <v>221949.37291109658</v>
      </c>
    </row>
    <row r="29" spans="1:6" x14ac:dyDescent="0.2">
      <c r="A29" s="244">
        <f t="shared" si="0"/>
        <v>19</v>
      </c>
      <c r="D29" s="26"/>
      <c r="E29" s="26"/>
      <c r="F29" s="26"/>
    </row>
    <row r="30" spans="1:6" x14ac:dyDescent="0.2">
      <c r="A30" s="244">
        <f t="shared" si="0"/>
        <v>20</v>
      </c>
      <c r="B30" s="26" t="s">
        <v>22</v>
      </c>
      <c r="C30" s="244" t="str">
        <f>"("&amp;A$28&amp;") - ("&amp;A18&amp;")"</f>
        <v>(18) - (8)</v>
      </c>
      <c r="D30" s="33">
        <f>D28-D18</f>
        <v>0</v>
      </c>
      <c r="E30" s="33">
        <f>E28-E18</f>
        <v>0</v>
      </c>
      <c r="F30" s="33">
        <f>F28-F18</f>
        <v>0</v>
      </c>
    </row>
    <row r="31" spans="1:6" x14ac:dyDescent="0.2">
      <c r="A31" s="244">
        <f t="shared" si="0"/>
        <v>21</v>
      </c>
      <c r="B31" s="26"/>
      <c r="C31" s="244"/>
      <c r="D31" s="33"/>
      <c r="E31" s="33"/>
      <c r="F31" s="33"/>
    </row>
    <row r="32" spans="1:6" x14ac:dyDescent="0.2">
      <c r="A32" s="244">
        <f t="shared" si="0"/>
        <v>22</v>
      </c>
      <c r="B32" s="101" t="s">
        <v>421</v>
      </c>
      <c r="C32" s="244" t="s">
        <v>14</v>
      </c>
      <c r="D32" s="451">
        <f>'2024 GRC Conversion Factor'!E18</f>
        <v>0.95369999999999999</v>
      </c>
      <c r="E32" s="423">
        <f>D32</f>
        <v>0.95369999999999999</v>
      </c>
      <c r="F32" s="423">
        <f>D32</f>
        <v>0.95369999999999999</v>
      </c>
    </row>
    <row r="33" spans="1:6" x14ac:dyDescent="0.2">
      <c r="A33" s="244">
        <f t="shared" si="0"/>
        <v>23</v>
      </c>
      <c r="B33" s="101"/>
      <c r="C33" s="244"/>
    </row>
    <row r="34" spans="1:6" x14ac:dyDescent="0.2">
      <c r="A34" s="244">
        <f t="shared" si="0"/>
        <v>24</v>
      </c>
      <c r="B34" s="101" t="s">
        <v>381</v>
      </c>
      <c r="C34" s="244" t="str">
        <f>"("&amp;A$26&amp;") * ("&amp;A32&amp;")"</f>
        <v>(16) * (22)</v>
      </c>
      <c r="D34" s="29">
        <f>D26*D32</f>
        <v>29052410.920000002</v>
      </c>
      <c r="E34" s="29">
        <f>E26*E32</f>
        <v>4122301.0500000012</v>
      </c>
      <c r="F34" s="29">
        <f>F26*F32</f>
        <v>56983.019999999844</v>
      </c>
    </row>
    <row r="35" spans="1:6" x14ac:dyDescent="0.2">
      <c r="A35" s="244">
        <f t="shared" si="0"/>
        <v>25</v>
      </c>
      <c r="B35" s="101"/>
      <c r="C35" s="244"/>
    </row>
    <row r="36" spans="1:6" x14ac:dyDescent="0.2">
      <c r="A36" s="244">
        <f t="shared" si="0"/>
        <v>26</v>
      </c>
      <c r="B36" s="101" t="s">
        <v>382</v>
      </c>
      <c r="C36" s="244" t="str">
        <f>"("&amp;A$16&amp;") * ("&amp;A32&amp;")"</f>
        <v>(6) * (22)</v>
      </c>
      <c r="D36" s="29">
        <f>D16*D32</f>
        <v>2445259.3600000003</v>
      </c>
      <c r="E36" s="29">
        <f>E16*E32</f>
        <v>70280.7</v>
      </c>
      <c r="F36" s="29">
        <f>F16*F32</f>
        <v>-67753.940000000031</v>
      </c>
    </row>
    <row r="37" spans="1:6" x14ac:dyDescent="0.2">
      <c r="A37" s="244">
        <f t="shared" si="0"/>
        <v>27</v>
      </c>
      <c r="B37" s="26"/>
    </row>
    <row r="38" spans="1:6" x14ac:dyDescent="0.2">
      <c r="A38" s="244">
        <f t="shared" si="0"/>
        <v>28</v>
      </c>
      <c r="B38" s="26" t="s">
        <v>23</v>
      </c>
      <c r="C38" s="244" t="s">
        <v>20</v>
      </c>
      <c r="D38" s="30"/>
      <c r="E38" s="30">
        <f>'WP - Gas Blended Rate'!E13*'Delivery Rate Change Calc'!E20</f>
        <v>138584590.14609</v>
      </c>
      <c r="F38" s="30">
        <f>'WP - Gas Blended Rate'!F13*'Delivery Rate Change Calc'!F20</f>
        <v>25843371.955619998</v>
      </c>
    </row>
    <row r="39" spans="1:6" x14ac:dyDescent="0.2">
      <c r="A39" s="244">
        <f t="shared" si="0"/>
        <v>29</v>
      </c>
    </row>
    <row r="40" spans="1:6" x14ac:dyDescent="0.2">
      <c r="A40" s="244">
        <f t="shared" si="0"/>
        <v>30</v>
      </c>
      <c r="B40" s="26" t="s">
        <v>358</v>
      </c>
      <c r="C40" s="244" t="str">
        <f>"("&amp;A$28&amp;") / ("&amp;A38&amp;")"</f>
        <v>(18) / (28)</v>
      </c>
      <c r="D40" s="33"/>
      <c r="E40" s="34">
        <f>E28/E38</f>
        <v>3.2454390525426938E-2</v>
      </c>
      <c r="F40" s="34">
        <f>F28/F38</f>
        <v>8.5882513045218399E-3</v>
      </c>
    </row>
    <row r="41" spans="1:6" x14ac:dyDescent="0.2">
      <c r="A41" s="244"/>
      <c r="B41" s="26"/>
      <c r="C41" s="244"/>
      <c r="D41" s="33"/>
      <c r="E41" s="34"/>
      <c r="F41" s="34"/>
    </row>
    <row r="42" spans="1:6" x14ac:dyDescent="0.2">
      <c r="A42" s="27"/>
      <c r="B42" s="26"/>
      <c r="C42" s="27"/>
      <c r="D42" s="33"/>
      <c r="E42" s="34"/>
      <c r="F42" s="34"/>
    </row>
    <row r="43" spans="1:6" x14ac:dyDescent="0.2">
      <c r="A43" s="27"/>
    </row>
    <row r="44" spans="1:6" x14ac:dyDescent="0.2">
      <c r="A44" s="27"/>
      <c r="B44" s="9" t="s">
        <v>356</v>
      </c>
    </row>
    <row r="45" spans="1:6" x14ac:dyDescent="0.2">
      <c r="A45" s="27"/>
      <c r="B45" s="26" t="s">
        <v>359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workbookViewId="0">
      <selection activeCell="A8" sqref="A8"/>
    </sheetView>
  </sheetViews>
  <sheetFormatPr defaultColWidth="9.140625" defaultRowHeight="11.25" x14ac:dyDescent="0.2"/>
  <cols>
    <col min="1" max="1" width="5.42578125" style="26" bestFit="1" customWidth="1"/>
    <col min="2" max="2" width="44.85546875" style="26" bestFit="1" customWidth="1"/>
    <col min="3" max="3" width="13.140625" style="26" bestFit="1" customWidth="1"/>
    <col min="4" max="4" width="10.7109375" style="26" bestFit="1" customWidth="1"/>
    <col min="5" max="5" width="10.28515625" style="26" bestFit="1" customWidth="1"/>
    <col min="6" max="6" width="15.7109375" style="26" bestFit="1" customWidth="1"/>
    <col min="7" max="16384" width="9.140625" style="26"/>
  </cols>
  <sheetData>
    <row r="1" spans="1:13" x14ac:dyDescent="0.2">
      <c r="A1" s="515" t="s">
        <v>0</v>
      </c>
      <c r="B1" s="515"/>
      <c r="C1" s="515"/>
      <c r="D1" s="515"/>
      <c r="E1" s="515"/>
      <c r="F1" s="515"/>
      <c r="G1" s="1"/>
      <c r="H1" s="1"/>
      <c r="I1" s="1"/>
      <c r="J1" s="1"/>
      <c r="K1" s="1"/>
      <c r="L1" s="1"/>
      <c r="M1" s="1"/>
    </row>
    <row r="2" spans="1:13" x14ac:dyDescent="0.2">
      <c r="A2" s="517" t="str">
        <f>'Delivery Rate Change Calc'!A2:F2</f>
        <v>2025 Gas Schedule 142 Decoupling Filing</v>
      </c>
      <c r="B2" s="517"/>
      <c r="C2" s="517"/>
      <c r="D2" s="517"/>
      <c r="E2" s="517"/>
      <c r="F2" s="517"/>
      <c r="G2" s="1"/>
      <c r="H2" s="1"/>
      <c r="I2" s="1"/>
      <c r="J2" s="1"/>
      <c r="K2" s="1"/>
      <c r="L2" s="1"/>
      <c r="M2" s="1"/>
    </row>
    <row r="3" spans="1:13" x14ac:dyDescent="0.2">
      <c r="A3" s="518" t="s">
        <v>163</v>
      </c>
      <c r="B3" s="518"/>
      <c r="C3" s="518"/>
      <c r="D3" s="518"/>
      <c r="E3" s="518"/>
      <c r="F3" s="518"/>
      <c r="G3" s="1"/>
      <c r="H3" s="1"/>
      <c r="I3" s="1"/>
      <c r="J3" s="1"/>
      <c r="K3" s="1"/>
      <c r="L3" s="1"/>
      <c r="M3" s="1"/>
    </row>
    <row r="4" spans="1:13" x14ac:dyDescent="0.2">
      <c r="A4" s="520" t="str">
        <f>'Delivery Rate Change Calc'!A4:F4</f>
        <v>Proposed Effective May 1, 2025</v>
      </c>
      <c r="B4" s="520"/>
      <c r="C4" s="520"/>
      <c r="D4" s="520"/>
      <c r="E4" s="520"/>
      <c r="F4" s="520"/>
      <c r="G4" s="1"/>
      <c r="H4" s="1"/>
      <c r="I4" s="1"/>
      <c r="J4" s="1"/>
      <c r="K4" s="1"/>
      <c r="L4" s="1"/>
      <c r="M4" s="1"/>
    </row>
    <row r="6" spans="1:13" x14ac:dyDescent="0.2">
      <c r="A6" s="448" t="s">
        <v>2</v>
      </c>
      <c r="D6" s="23" t="s">
        <v>3</v>
      </c>
      <c r="E6" s="23" t="s">
        <v>3</v>
      </c>
      <c r="F6" s="23" t="s">
        <v>3</v>
      </c>
    </row>
    <row r="7" spans="1:13" x14ac:dyDescent="0.2">
      <c r="A7" s="60" t="s">
        <v>4</v>
      </c>
      <c r="B7" s="25"/>
      <c r="C7" s="60" t="s">
        <v>5</v>
      </c>
      <c r="D7" s="24" t="s">
        <v>6</v>
      </c>
      <c r="E7" s="24" t="s">
        <v>7</v>
      </c>
      <c r="F7" s="24" t="s">
        <v>8</v>
      </c>
    </row>
    <row r="8" spans="1:13" x14ac:dyDescent="0.2">
      <c r="B8" s="244" t="s">
        <v>9</v>
      </c>
      <c r="C8" s="244" t="s">
        <v>10</v>
      </c>
      <c r="D8" s="244" t="s">
        <v>11</v>
      </c>
      <c r="E8" s="244" t="s">
        <v>12</v>
      </c>
      <c r="F8" s="244" t="s">
        <v>13</v>
      </c>
    </row>
    <row r="9" spans="1:13" x14ac:dyDescent="0.2">
      <c r="A9" s="244">
        <v>1</v>
      </c>
      <c r="B9" s="28"/>
      <c r="C9" s="244"/>
      <c r="D9" s="244"/>
      <c r="E9" s="244"/>
    </row>
    <row r="10" spans="1:13" x14ac:dyDescent="0.2">
      <c r="A10" s="244">
        <f t="shared" ref="A10:A26" si="0">A9+1</f>
        <v>2</v>
      </c>
      <c r="B10" s="26" t="s">
        <v>407</v>
      </c>
      <c r="C10" s="56" t="s">
        <v>164</v>
      </c>
      <c r="D10" s="51">
        <f>'Historic Account Balances'!EU15</f>
        <v>-1571808.678473097</v>
      </c>
      <c r="E10" s="51">
        <f>'Historic Account Balances'!EU33</f>
        <v>96854.149051873523</v>
      </c>
      <c r="F10" s="51">
        <f>'Historic Account Balances'!EU41</f>
        <v>222444.03694531298</v>
      </c>
    </row>
    <row r="11" spans="1:13" x14ac:dyDescent="0.2">
      <c r="A11" s="244">
        <f t="shared" si="0"/>
        <v>3</v>
      </c>
    </row>
    <row r="12" spans="1:13" x14ac:dyDescent="0.2">
      <c r="A12" s="244">
        <f t="shared" si="0"/>
        <v>4</v>
      </c>
      <c r="B12" s="26" t="s">
        <v>408</v>
      </c>
      <c r="C12" s="56" t="s">
        <v>164</v>
      </c>
      <c r="D12" s="51">
        <f>'Historic Account Balances'!EQ50</f>
        <v>29052410.920000002</v>
      </c>
      <c r="E12" s="51">
        <f>'Historic Account Balances'!EQ70</f>
        <v>4122301.0500000007</v>
      </c>
      <c r="F12" s="51">
        <f>'Historic Account Balances'!EQ79</f>
        <v>56983.019999999844</v>
      </c>
    </row>
    <row r="13" spans="1:13" x14ac:dyDescent="0.2">
      <c r="A13" s="244">
        <f t="shared" si="0"/>
        <v>5</v>
      </c>
      <c r="C13" s="244"/>
      <c r="D13" s="52"/>
      <c r="E13" s="52"/>
    </row>
    <row r="14" spans="1:13" x14ac:dyDescent="0.2">
      <c r="A14" s="244">
        <f t="shared" si="0"/>
        <v>6</v>
      </c>
      <c r="B14" s="26" t="s">
        <v>409</v>
      </c>
      <c r="C14" s="56" t="s">
        <v>164</v>
      </c>
      <c r="D14" s="51">
        <f>'Historic Account Balances'!EQ89</f>
        <v>2445259.3600000003</v>
      </c>
      <c r="E14" s="51">
        <f>'Historic Account Balances'!EQ110</f>
        <v>70280.7</v>
      </c>
      <c r="F14" s="51">
        <f>'Historic Account Balances'!EQ119</f>
        <v>-67753.940000000031</v>
      </c>
    </row>
    <row r="15" spans="1:13" x14ac:dyDescent="0.2">
      <c r="A15" s="244">
        <f t="shared" si="0"/>
        <v>7</v>
      </c>
      <c r="C15" s="244"/>
      <c r="D15" s="52"/>
      <c r="E15" s="52"/>
    </row>
    <row r="16" spans="1:13" x14ac:dyDescent="0.2">
      <c r="A16" s="244">
        <f t="shared" si="0"/>
        <v>8</v>
      </c>
      <c r="B16" s="26" t="s">
        <v>165</v>
      </c>
      <c r="C16" s="244" t="s">
        <v>166</v>
      </c>
      <c r="D16" s="171">
        <f>D12+D14+D10</f>
        <v>29925861.601526905</v>
      </c>
      <c r="E16" s="171">
        <f>E12+E14+E10</f>
        <v>4289435.8990518749</v>
      </c>
      <c r="F16" s="171">
        <f>F12+F14+F10</f>
        <v>211673.11694531279</v>
      </c>
    </row>
    <row r="17" spans="1:6" x14ac:dyDescent="0.2">
      <c r="A17" s="244">
        <f t="shared" si="0"/>
        <v>9</v>
      </c>
      <c r="C17" s="244"/>
      <c r="D17" s="52"/>
      <c r="E17" s="52"/>
    </row>
    <row r="18" spans="1:6" x14ac:dyDescent="0.2">
      <c r="A18" s="244">
        <f t="shared" si="0"/>
        <v>10</v>
      </c>
      <c r="B18" s="26" t="s">
        <v>127</v>
      </c>
      <c r="C18" s="56" t="s">
        <v>14</v>
      </c>
      <c r="D18" s="479">
        <f>'2024 GRC Conversion Factor'!$E$18</f>
        <v>0.95369999999999999</v>
      </c>
      <c r="E18" s="422">
        <f>D18</f>
        <v>0.95369999999999999</v>
      </c>
      <c r="F18" s="422">
        <f>D18</f>
        <v>0.95369999999999999</v>
      </c>
    </row>
    <row r="19" spans="1:6" x14ac:dyDescent="0.2">
      <c r="A19" s="244">
        <f t="shared" si="0"/>
        <v>11</v>
      </c>
      <c r="C19" s="56"/>
      <c r="D19" s="33"/>
      <c r="E19" s="33"/>
    </row>
    <row r="20" spans="1:6" x14ac:dyDescent="0.2">
      <c r="A20" s="244">
        <f t="shared" si="0"/>
        <v>12</v>
      </c>
      <c r="B20" s="26" t="s">
        <v>167</v>
      </c>
      <c r="C20" s="244" t="s">
        <v>168</v>
      </c>
      <c r="D20" s="33">
        <f>D10/D$18</f>
        <v>-1648116.4710843002</v>
      </c>
      <c r="E20" s="33">
        <f>E10/E$18</f>
        <v>101556.2011658525</v>
      </c>
      <c r="F20" s="33">
        <f>F10/F$18</f>
        <v>233243.1969647824</v>
      </c>
    </row>
    <row r="21" spans="1:6" x14ac:dyDescent="0.2">
      <c r="A21" s="244">
        <f t="shared" si="0"/>
        <v>13</v>
      </c>
    </row>
    <row r="22" spans="1:6" x14ac:dyDescent="0.2">
      <c r="A22" s="244">
        <f t="shared" si="0"/>
        <v>14</v>
      </c>
      <c r="B22" s="26" t="s">
        <v>169</v>
      </c>
      <c r="C22" s="244" t="s">
        <v>170</v>
      </c>
      <c r="D22" s="33">
        <f>D12/D$18</f>
        <v>30462840.43200168</v>
      </c>
      <c r="E22" s="33">
        <f>E12/E$18</f>
        <v>4322429.5375904385</v>
      </c>
      <c r="F22" s="33">
        <f>F12/F$18</f>
        <v>59749.41805599229</v>
      </c>
    </row>
    <row r="23" spans="1:6" x14ac:dyDescent="0.2">
      <c r="A23" s="244">
        <f t="shared" si="0"/>
        <v>15</v>
      </c>
      <c r="C23" s="56"/>
    </row>
    <row r="24" spans="1:6" x14ac:dyDescent="0.2">
      <c r="A24" s="244">
        <f t="shared" si="0"/>
        <v>16</v>
      </c>
      <c r="B24" s="26" t="s">
        <v>171</v>
      </c>
      <c r="C24" s="244" t="s">
        <v>172</v>
      </c>
      <c r="D24" s="33">
        <f>D14/D$18</f>
        <v>2563971.227849429</v>
      </c>
      <c r="E24" s="33">
        <f>E14/E$18</f>
        <v>73692.670651148161</v>
      </c>
      <c r="F24" s="33">
        <f>F14/F$18</f>
        <v>-71043.242109678133</v>
      </c>
    </row>
    <row r="25" spans="1:6" x14ac:dyDescent="0.2">
      <c r="A25" s="244">
        <f t="shared" si="0"/>
        <v>17</v>
      </c>
      <c r="C25" s="56"/>
      <c r="D25" s="138"/>
      <c r="E25" s="138"/>
      <c r="F25" s="138"/>
    </row>
    <row r="26" spans="1:6" x14ac:dyDescent="0.2">
      <c r="A26" s="244">
        <f t="shared" si="0"/>
        <v>18</v>
      </c>
      <c r="B26" s="26" t="s">
        <v>173</v>
      </c>
      <c r="C26" s="244" t="s">
        <v>174</v>
      </c>
      <c r="D26" s="33">
        <f>D22+D24+D20</f>
        <v>31378695.188766807</v>
      </c>
      <c r="E26" s="33">
        <f>E22+E24+E20</f>
        <v>4497678.4094074387</v>
      </c>
      <c r="F26" s="33">
        <f>F22+F24+F20</f>
        <v>221949.37291109655</v>
      </c>
    </row>
    <row r="27" spans="1:6" x14ac:dyDescent="0.2">
      <c r="A27" s="244"/>
      <c r="C27" s="56"/>
    </row>
    <row r="28" spans="1:6" x14ac:dyDescent="0.2">
      <c r="A28" s="244"/>
      <c r="D28" s="33"/>
      <c r="E28" s="33"/>
    </row>
    <row r="29" spans="1:6" x14ac:dyDescent="0.2">
      <c r="A29" s="244"/>
      <c r="D29" s="33"/>
      <c r="E29" s="33"/>
    </row>
    <row r="31" spans="1:6" x14ac:dyDescent="0.2">
      <c r="D31" s="33"/>
      <c r="E31" s="33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U143"/>
  <sheetViews>
    <sheetView zoomScaleNormal="100" workbookViewId="0">
      <pane xSplit="3" ySplit="6" topLeftCell="EH7" activePane="bottomRight" state="frozen"/>
      <selection activeCell="I32" sqref="I32"/>
      <selection pane="topRight" activeCell="I32" sqref="I32"/>
      <selection pane="bottomLeft" activeCell="I32" sqref="I32"/>
      <selection pane="bottomRight" activeCell="A7" sqref="A7"/>
    </sheetView>
  </sheetViews>
  <sheetFormatPr defaultRowHeight="11.25" x14ac:dyDescent="0.2"/>
  <cols>
    <col min="1" max="1" width="6.5703125" style="3" customWidth="1"/>
    <col min="2" max="2" width="49.85546875" style="3" bestFit="1" customWidth="1"/>
    <col min="3" max="3" width="8.28515625" style="6" bestFit="1" customWidth="1"/>
    <col min="4" max="4" width="5.85546875" style="3" customWidth="1"/>
    <col min="5" max="5" width="6" style="3" customWidth="1"/>
    <col min="6" max="6" width="5.85546875" style="90" customWidth="1"/>
    <col min="7" max="7" width="5.7109375" style="3" customWidth="1"/>
    <col min="8" max="8" width="6.140625" style="3" customWidth="1"/>
    <col min="9" max="9" width="5.85546875" style="3" customWidth="1"/>
    <col min="10" max="10" width="11" style="3" customWidth="1"/>
    <col min="11" max="12" width="11.7109375" style="3" customWidth="1"/>
    <col min="13" max="14" width="12.5703125" style="3" bestFit="1" customWidth="1"/>
    <col min="15" max="15" width="12.5703125" style="3" customWidth="1"/>
    <col min="16" max="21" width="12.85546875" style="3" customWidth="1"/>
    <col min="22" max="26" width="13" style="3" customWidth="1"/>
    <col min="27" max="48" width="13.28515625" style="3" customWidth="1"/>
    <col min="49" max="51" width="14" style="3" customWidth="1"/>
    <col min="52" max="52" width="13.5703125" style="3" customWidth="1"/>
    <col min="53" max="55" width="13.28515625" style="3" customWidth="1"/>
    <col min="56" max="56" width="13.42578125" style="3" customWidth="1"/>
    <col min="57" max="69" width="13.28515625" style="3" customWidth="1"/>
    <col min="70" max="70" width="12.85546875" style="3" customWidth="1"/>
    <col min="71" max="71" width="13" style="3" customWidth="1"/>
    <col min="72" max="75" width="13.28515625" style="3" customWidth="1"/>
    <col min="76" max="78" width="13" style="3" customWidth="1"/>
    <col min="79" max="79" width="12.85546875" style="3" customWidth="1"/>
    <col min="80" max="81" width="13" style="3" customWidth="1"/>
    <col min="82" max="86" width="12.5703125" style="3" customWidth="1"/>
    <col min="87" max="87" width="12.42578125" style="3" customWidth="1"/>
    <col min="88" max="89" width="13" style="3" customWidth="1"/>
    <col min="90" max="97" width="12.5703125" style="3" customWidth="1"/>
    <col min="98" max="111" width="13" style="3" customWidth="1"/>
    <col min="112" max="115" width="13" style="3" bestFit="1" customWidth="1"/>
    <col min="116" max="123" width="13.5703125" style="3" bestFit="1" customWidth="1"/>
    <col min="124" max="128" width="13.7109375" style="3" bestFit="1" customWidth="1"/>
    <col min="129" max="133" width="12.7109375" style="3" bestFit="1" customWidth="1"/>
    <col min="134" max="134" width="13.140625" style="3" bestFit="1" customWidth="1"/>
    <col min="135" max="139" width="12.85546875" style="3" bestFit="1" customWidth="1"/>
    <col min="140" max="147" width="13" style="3" bestFit="1" customWidth="1"/>
    <col min="148" max="148" width="14.7109375" style="3" customWidth="1"/>
    <col min="149" max="149" width="13" style="3" bestFit="1" customWidth="1"/>
    <col min="150" max="151" width="12.85546875" style="3" bestFit="1" customWidth="1"/>
    <col min="152" max="307" width="9.140625" style="3"/>
    <col min="308" max="308" width="5.7109375" style="3" customWidth="1"/>
    <col min="309" max="309" width="58.7109375" style="3" bestFit="1" customWidth="1"/>
    <col min="310" max="310" width="11.5703125" style="3" bestFit="1" customWidth="1"/>
    <col min="311" max="311" width="18.28515625" style="3" bestFit="1" customWidth="1"/>
    <col min="312" max="312" width="9.140625" style="3"/>
    <col min="313" max="314" width="0" style="3" hidden="1" customWidth="1"/>
    <col min="315" max="563" width="9.140625" style="3"/>
    <col min="564" max="564" width="5.7109375" style="3" customWidth="1"/>
    <col min="565" max="565" width="58.7109375" style="3" bestFit="1" customWidth="1"/>
    <col min="566" max="566" width="11.5703125" style="3" bestFit="1" customWidth="1"/>
    <col min="567" max="567" width="18.28515625" style="3" bestFit="1" customWidth="1"/>
    <col min="568" max="568" width="9.140625" style="3"/>
    <col min="569" max="570" width="0" style="3" hidden="1" customWidth="1"/>
    <col min="571" max="819" width="9.140625" style="3"/>
    <col min="820" max="820" width="5.7109375" style="3" customWidth="1"/>
    <col min="821" max="821" width="58.7109375" style="3" bestFit="1" customWidth="1"/>
    <col min="822" max="822" width="11.5703125" style="3" bestFit="1" customWidth="1"/>
    <col min="823" max="823" width="18.28515625" style="3" bestFit="1" customWidth="1"/>
    <col min="824" max="824" width="9.140625" style="3"/>
    <col min="825" max="826" width="0" style="3" hidden="1" customWidth="1"/>
    <col min="827" max="1075" width="9.140625" style="3"/>
    <col min="1076" max="1076" width="5.7109375" style="3" customWidth="1"/>
    <col min="1077" max="1077" width="58.7109375" style="3" bestFit="1" customWidth="1"/>
    <col min="1078" max="1078" width="11.5703125" style="3" bestFit="1" customWidth="1"/>
    <col min="1079" max="1079" width="18.28515625" style="3" bestFit="1" customWidth="1"/>
    <col min="1080" max="1080" width="9.140625" style="3"/>
    <col min="1081" max="1082" width="0" style="3" hidden="1" customWidth="1"/>
    <col min="1083" max="1331" width="9.140625" style="3"/>
    <col min="1332" max="1332" width="5.7109375" style="3" customWidth="1"/>
    <col min="1333" max="1333" width="58.7109375" style="3" bestFit="1" customWidth="1"/>
    <col min="1334" max="1334" width="11.5703125" style="3" bestFit="1" customWidth="1"/>
    <col min="1335" max="1335" width="18.28515625" style="3" bestFit="1" customWidth="1"/>
    <col min="1336" max="1336" width="9.140625" style="3"/>
    <col min="1337" max="1338" width="0" style="3" hidden="1" customWidth="1"/>
    <col min="1339" max="1587" width="9.140625" style="3"/>
    <col min="1588" max="1588" width="5.7109375" style="3" customWidth="1"/>
    <col min="1589" max="1589" width="58.7109375" style="3" bestFit="1" customWidth="1"/>
    <col min="1590" max="1590" width="11.5703125" style="3" bestFit="1" customWidth="1"/>
    <col min="1591" max="1591" width="18.28515625" style="3" bestFit="1" customWidth="1"/>
    <col min="1592" max="1592" width="9.140625" style="3"/>
    <col min="1593" max="1594" width="0" style="3" hidden="1" customWidth="1"/>
    <col min="1595" max="1843" width="9.140625" style="3"/>
    <col min="1844" max="1844" width="5.7109375" style="3" customWidth="1"/>
    <col min="1845" max="1845" width="58.7109375" style="3" bestFit="1" customWidth="1"/>
    <col min="1846" max="1846" width="11.5703125" style="3" bestFit="1" customWidth="1"/>
    <col min="1847" max="1847" width="18.28515625" style="3" bestFit="1" customWidth="1"/>
    <col min="1848" max="1848" width="9.140625" style="3"/>
    <col min="1849" max="1850" width="0" style="3" hidden="1" customWidth="1"/>
    <col min="1851" max="2099" width="9.140625" style="3"/>
    <col min="2100" max="2100" width="5.7109375" style="3" customWidth="1"/>
    <col min="2101" max="2101" width="58.7109375" style="3" bestFit="1" customWidth="1"/>
    <col min="2102" max="2102" width="11.5703125" style="3" bestFit="1" customWidth="1"/>
    <col min="2103" max="2103" width="18.28515625" style="3" bestFit="1" customWidth="1"/>
    <col min="2104" max="2104" width="9.140625" style="3"/>
    <col min="2105" max="2106" width="0" style="3" hidden="1" customWidth="1"/>
    <col min="2107" max="2355" width="9.140625" style="3"/>
    <col min="2356" max="2356" width="5.7109375" style="3" customWidth="1"/>
    <col min="2357" max="2357" width="58.7109375" style="3" bestFit="1" customWidth="1"/>
    <col min="2358" max="2358" width="11.5703125" style="3" bestFit="1" customWidth="1"/>
    <col min="2359" max="2359" width="18.28515625" style="3" bestFit="1" customWidth="1"/>
    <col min="2360" max="2360" width="9.140625" style="3"/>
    <col min="2361" max="2362" width="0" style="3" hidden="1" customWidth="1"/>
    <col min="2363" max="2611" width="9.140625" style="3"/>
    <col min="2612" max="2612" width="5.7109375" style="3" customWidth="1"/>
    <col min="2613" max="2613" width="58.7109375" style="3" bestFit="1" customWidth="1"/>
    <col min="2614" max="2614" width="11.5703125" style="3" bestFit="1" customWidth="1"/>
    <col min="2615" max="2615" width="18.28515625" style="3" bestFit="1" customWidth="1"/>
    <col min="2616" max="2616" width="9.140625" style="3"/>
    <col min="2617" max="2618" width="0" style="3" hidden="1" customWidth="1"/>
    <col min="2619" max="2867" width="9.140625" style="3"/>
    <col min="2868" max="2868" width="5.7109375" style="3" customWidth="1"/>
    <col min="2869" max="2869" width="58.7109375" style="3" bestFit="1" customWidth="1"/>
    <col min="2870" max="2870" width="11.5703125" style="3" bestFit="1" customWidth="1"/>
    <col min="2871" max="2871" width="18.28515625" style="3" bestFit="1" customWidth="1"/>
    <col min="2872" max="2872" width="9.140625" style="3"/>
    <col min="2873" max="2874" width="0" style="3" hidden="1" customWidth="1"/>
    <col min="2875" max="3123" width="9.140625" style="3"/>
    <col min="3124" max="3124" width="5.7109375" style="3" customWidth="1"/>
    <col min="3125" max="3125" width="58.7109375" style="3" bestFit="1" customWidth="1"/>
    <col min="3126" max="3126" width="11.5703125" style="3" bestFit="1" customWidth="1"/>
    <col min="3127" max="3127" width="18.28515625" style="3" bestFit="1" customWidth="1"/>
    <col min="3128" max="3128" width="9.140625" style="3"/>
    <col min="3129" max="3130" width="0" style="3" hidden="1" customWidth="1"/>
    <col min="3131" max="3379" width="9.140625" style="3"/>
    <col min="3380" max="3380" width="5.7109375" style="3" customWidth="1"/>
    <col min="3381" max="3381" width="58.7109375" style="3" bestFit="1" customWidth="1"/>
    <col min="3382" max="3382" width="11.5703125" style="3" bestFit="1" customWidth="1"/>
    <col min="3383" max="3383" width="18.28515625" style="3" bestFit="1" customWidth="1"/>
    <col min="3384" max="3384" width="9.140625" style="3"/>
    <col min="3385" max="3386" width="0" style="3" hidden="1" customWidth="1"/>
    <col min="3387" max="3635" width="9.140625" style="3"/>
    <col min="3636" max="3636" width="5.7109375" style="3" customWidth="1"/>
    <col min="3637" max="3637" width="58.7109375" style="3" bestFit="1" customWidth="1"/>
    <col min="3638" max="3638" width="11.5703125" style="3" bestFit="1" customWidth="1"/>
    <col min="3639" max="3639" width="18.28515625" style="3" bestFit="1" customWidth="1"/>
    <col min="3640" max="3640" width="9.140625" style="3"/>
    <col min="3641" max="3642" width="0" style="3" hidden="1" customWidth="1"/>
    <col min="3643" max="3891" width="9.140625" style="3"/>
    <col min="3892" max="3892" width="5.7109375" style="3" customWidth="1"/>
    <col min="3893" max="3893" width="58.7109375" style="3" bestFit="1" customWidth="1"/>
    <col min="3894" max="3894" width="11.5703125" style="3" bestFit="1" customWidth="1"/>
    <col min="3895" max="3895" width="18.28515625" style="3" bestFit="1" customWidth="1"/>
    <col min="3896" max="3896" width="9.140625" style="3"/>
    <col min="3897" max="3898" width="0" style="3" hidden="1" customWidth="1"/>
    <col min="3899" max="4147" width="9.140625" style="3"/>
    <col min="4148" max="4148" width="5.7109375" style="3" customWidth="1"/>
    <col min="4149" max="4149" width="58.7109375" style="3" bestFit="1" customWidth="1"/>
    <col min="4150" max="4150" width="11.5703125" style="3" bestFit="1" customWidth="1"/>
    <col min="4151" max="4151" width="18.28515625" style="3" bestFit="1" customWidth="1"/>
    <col min="4152" max="4152" width="9.140625" style="3"/>
    <col min="4153" max="4154" width="0" style="3" hidden="1" customWidth="1"/>
    <col min="4155" max="4403" width="9.140625" style="3"/>
    <col min="4404" max="4404" width="5.7109375" style="3" customWidth="1"/>
    <col min="4405" max="4405" width="58.7109375" style="3" bestFit="1" customWidth="1"/>
    <col min="4406" max="4406" width="11.5703125" style="3" bestFit="1" customWidth="1"/>
    <col min="4407" max="4407" width="18.28515625" style="3" bestFit="1" customWidth="1"/>
    <col min="4408" max="4408" width="9.140625" style="3"/>
    <col min="4409" max="4410" width="0" style="3" hidden="1" customWidth="1"/>
    <col min="4411" max="4659" width="9.140625" style="3"/>
    <col min="4660" max="4660" width="5.7109375" style="3" customWidth="1"/>
    <col min="4661" max="4661" width="58.7109375" style="3" bestFit="1" customWidth="1"/>
    <col min="4662" max="4662" width="11.5703125" style="3" bestFit="1" customWidth="1"/>
    <col min="4663" max="4663" width="18.28515625" style="3" bestFit="1" customWidth="1"/>
    <col min="4664" max="4664" width="9.140625" style="3"/>
    <col min="4665" max="4666" width="0" style="3" hidden="1" customWidth="1"/>
    <col min="4667" max="4915" width="9.140625" style="3"/>
    <col min="4916" max="4916" width="5.7109375" style="3" customWidth="1"/>
    <col min="4917" max="4917" width="58.7109375" style="3" bestFit="1" customWidth="1"/>
    <col min="4918" max="4918" width="11.5703125" style="3" bestFit="1" customWidth="1"/>
    <col min="4919" max="4919" width="18.28515625" style="3" bestFit="1" customWidth="1"/>
    <col min="4920" max="4920" width="9.140625" style="3"/>
    <col min="4921" max="4922" width="0" style="3" hidden="1" customWidth="1"/>
    <col min="4923" max="5171" width="9.140625" style="3"/>
    <col min="5172" max="5172" width="5.7109375" style="3" customWidth="1"/>
    <col min="5173" max="5173" width="58.7109375" style="3" bestFit="1" customWidth="1"/>
    <col min="5174" max="5174" width="11.5703125" style="3" bestFit="1" customWidth="1"/>
    <col min="5175" max="5175" width="18.28515625" style="3" bestFit="1" customWidth="1"/>
    <col min="5176" max="5176" width="9.140625" style="3"/>
    <col min="5177" max="5178" width="0" style="3" hidden="1" customWidth="1"/>
    <col min="5179" max="5427" width="9.140625" style="3"/>
    <col min="5428" max="5428" width="5.7109375" style="3" customWidth="1"/>
    <col min="5429" max="5429" width="58.7109375" style="3" bestFit="1" customWidth="1"/>
    <col min="5430" max="5430" width="11.5703125" style="3" bestFit="1" customWidth="1"/>
    <col min="5431" max="5431" width="18.28515625" style="3" bestFit="1" customWidth="1"/>
    <col min="5432" max="5432" width="9.140625" style="3"/>
    <col min="5433" max="5434" width="0" style="3" hidden="1" customWidth="1"/>
    <col min="5435" max="5683" width="9.140625" style="3"/>
    <col min="5684" max="5684" width="5.7109375" style="3" customWidth="1"/>
    <col min="5685" max="5685" width="58.7109375" style="3" bestFit="1" customWidth="1"/>
    <col min="5686" max="5686" width="11.5703125" style="3" bestFit="1" customWidth="1"/>
    <col min="5687" max="5687" width="18.28515625" style="3" bestFit="1" customWidth="1"/>
    <col min="5688" max="5688" width="9.140625" style="3"/>
    <col min="5689" max="5690" width="0" style="3" hidden="1" customWidth="1"/>
    <col min="5691" max="5939" width="9.140625" style="3"/>
    <col min="5940" max="5940" width="5.7109375" style="3" customWidth="1"/>
    <col min="5941" max="5941" width="58.7109375" style="3" bestFit="1" customWidth="1"/>
    <col min="5942" max="5942" width="11.5703125" style="3" bestFit="1" customWidth="1"/>
    <col min="5943" max="5943" width="18.28515625" style="3" bestFit="1" customWidth="1"/>
    <col min="5944" max="5944" width="9.140625" style="3"/>
    <col min="5945" max="5946" width="0" style="3" hidden="1" customWidth="1"/>
    <col min="5947" max="6195" width="9.140625" style="3"/>
    <col min="6196" max="6196" width="5.7109375" style="3" customWidth="1"/>
    <col min="6197" max="6197" width="58.7109375" style="3" bestFit="1" customWidth="1"/>
    <col min="6198" max="6198" width="11.5703125" style="3" bestFit="1" customWidth="1"/>
    <col min="6199" max="6199" width="18.28515625" style="3" bestFit="1" customWidth="1"/>
    <col min="6200" max="6200" width="9.140625" style="3"/>
    <col min="6201" max="6202" width="0" style="3" hidden="1" customWidth="1"/>
    <col min="6203" max="6451" width="9.140625" style="3"/>
    <col min="6452" max="6452" width="5.7109375" style="3" customWidth="1"/>
    <col min="6453" max="6453" width="58.7109375" style="3" bestFit="1" customWidth="1"/>
    <col min="6454" max="6454" width="11.5703125" style="3" bestFit="1" customWidth="1"/>
    <col min="6455" max="6455" width="18.28515625" style="3" bestFit="1" customWidth="1"/>
    <col min="6456" max="6456" width="9.140625" style="3"/>
    <col min="6457" max="6458" width="0" style="3" hidden="1" customWidth="1"/>
    <col min="6459" max="6707" width="9.140625" style="3"/>
    <col min="6708" max="6708" width="5.7109375" style="3" customWidth="1"/>
    <col min="6709" max="6709" width="58.7109375" style="3" bestFit="1" customWidth="1"/>
    <col min="6710" max="6710" width="11.5703125" style="3" bestFit="1" customWidth="1"/>
    <col min="6711" max="6711" width="18.28515625" style="3" bestFit="1" customWidth="1"/>
    <col min="6712" max="6712" width="9.140625" style="3"/>
    <col min="6713" max="6714" width="0" style="3" hidden="1" customWidth="1"/>
    <col min="6715" max="6963" width="9.140625" style="3"/>
    <col min="6964" max="6964" width="5.7109375" style="3" customWidth="1"/>
    <col min="6965" max="6965" width="58.7109375" style="3" bestFit="1" customWidth="1"/>
    <col min="6966" max="6966" width="11.5703125" style="3" bestFit="1" customWidth="1"/>
    <col min="6967" max="6967" width="18.28515625" style="3" bestFit="1" customWidth="1"/>
    <col min="6968" max="6968" width="9.140625" style="3"/>
    <col min="6969" max="6970" width="0" style="3" hidden="1" customWidth="1"/>
    <col min="6971" max="7219" width="9.140625" style="3"/>
    <col min="7220" max="7220" width="5.7109375" style="3" customWidth="1"/>
    <col min="7221" max="7221" width="58.7109375" style="3" bestFit="1" customWidth="1"/>
    <col min="7222" max="7222" width="11.5703125" style="3" bestFit="1" customWidth="1"/>
    <col min="7223" max="7223" width="18.28515625" style="3" bestFit="1" customWidth="1"/>
    <col min="7224" max="7224" width="9.140625" style="3"/>
    <col min="7225" max="7226" width="0" style="3" hidden="1" customWidth="1"/>
    <col min="7227" max="7475" width="9.140625" style="3"/>
    <col min="7476" max="7476" width="5.7109375" style="3" customWidth="1"/>
    <col min="7477" max="7477" width="58.7109375" style="3" bestFit="1" customWidth="1"/>
    <col min="7478" max="7478" width="11.5703125" style="3" bestFit="1" customWidth="1"/>
    <col min="7479" max="7479" width="18.28515625" style="3" bestFit="1" customWidth="1"/>
    <col min="7480" max="7480" width="9.140625" style="3"/>
    <col min="7481" max="7482" width="0" style="3" hidden="1" customWidth="1"/>
    <col min="7483" max="7731" width="9.140625" style="3"/>
    <col min="7732" max="7732" width="5.7109375" style="3" customWidth="1"/>
    <col min="7733" max="7733" width="58.7109375" style="3" bestFit="1" customWidth="1"/>
    <col min="7734" max="7734" width="11.5703125" style="3" bestFit="1" customWidth="1"/>
    <col min="7735" max="7735" width="18.28515625" style="3" bestFit="1" customWidth="1"/>
    <col min="7736" max="7736" width="9.140625" style="3"/>
    <col min="7737" max="7738" width="0" style="3" hidden="1" customWidth="1"/>
    <col min="7739" max="7987" width="9.140625" style="3"/>
    <col min="7988" max="7988" width="5.7109375" style="3" customWidth="1"/>
    <col min="7989" max="7989" width="58.7109375" style="3" bestFit="1" customWidth="1"/>
    <col min="7990" max="7990" width="11.5703125" style="3" bestFit="1" customWidth="1"/>
    <col min="7991" max="7991" width="18.28515625" style="3" bestFit="1" customWidth="1"/>
    <col min="7992" max="7992" width="9.140625" style="3"/>
    <col min="7993" max="7994" width="0" style="3" hidden="1" customWidth="1"/>
    <col min="7995" max="8243" width="9.140625" style="3"/>
    <col min="8244" max="8244" width="5.7109375" style="3" customWidth="1"/>
    <col min="8245" max="8245" width="58.7109375" style="3" bestFit="1" customWidth="1"/>
    <col min="8246" max="8246" width="11.5703125" style="3" bestFit="1" customWidth="1"/>
    <col min="8247" max="8247" width="18.28515625" style="3" bestFit="1" customWidth="1"/>
    <col min="8248" max="8248" width="9.140625" style="3"/>
    <col min="8249" max="8250" width="0" style="3" hidden="1" customWidth="1"/>
    <col min="8251" max="8499" width="9.140625" style="3"/>
    <col min="8500" max="8500" width="5.7109375" style="3" customWidth="1"/>
    <col min="8501" max="8501" width="58.7109375" style="3" bestFit="1" customWidth="1"/>
    <col min="8502" max="8502" width="11.5703125" style="3" bestFit="1" customWidth="1"/>
    <col min="8503" max="8503" width="18.28515625" style="3" bestFit="1" customWidth="1"/>
    <col min="8504" max="8504" width="9.140625" style="3"/>
    <col min="8505" max="8506" width="0" style="3" hidden="1" customWidth="1"/>
    <col min="8507" max="8755" width="9.140625" style="3"/>
    <col min="8756" max="8756" width="5.7109375" style="3" customWidth="1"/>
    <col min="8757" max="8757" width="58.7109375" style="3" bestFit="1" customWidth="1"/>
    <col min="8758" max="8758" width="11.5703125" style="3" bestFit="1" customWidth="1"/>
    <col min="8759" max="8759" width="18.28515625" style="3" bestFit="1" customWidth="1"/>
    <col min="8760" max="8760" width="9.140625" style="3"/>
    <col min="8761" max="8762" width="0" style="3" hidden="1" customWidth="1"/>
    <col min="8763" max="9011" width="9.140625" style="3"/>
    <col min="9012" max="9012" width="5.7109375" style="3" customWidth="1"/>
    <col min="9013" max="9013" width="58.7109375" style="3" bestFit="1" customWidth="1"/>
    <col min="9014" max="9014" width="11.5703125" style="3" bestFit="1" customWidth="1"/>
    <col min="9015" max="9015" width="18.28515625" style="3" bestFit="1" customWidth="1"/>
    <col min="9016" max="9016" width="9.140625" style="3"/>
    <col min="9017" max="9018" width="0" style="3" hidden="1" customWidth="1"/>
    <col min="9019" max="9267" width="9.140625" style="3"/>
    <col min="9268" max="9268" width="5.7109375" style="3" customWidth="1"/>
    <col min="9269" max="9269" width="58.7109375" style="3" bestFit="1" customWidth="1"/>
    <col min="9270" max="9270" width="11.5703125" style="3" bestFit="1" customWidth="1"/>
    <col min="9271" max="9271" width="18.28515625" style="3" bestFit="1" customWidth="1"/>
    <col min="9272" max="9272" width="9.140625" style="3"/>
    <col min="9273" max="9274" width="0" style="3" hidden="1" customWidth="1"/>
    <col min="9275" max="9523" width="9.140625" style="3"/>
    <col min="9524" max="9524" width="5.7109375" style="3" customWidth="1"/>
    <col min="9525" max="9525" width="58.7109375" style="3" bestFit="1" customWidth="1"/>
    <col min="9526" max="9526" width="11.5703125" style="3" bestFit="1" customWidth="1"/>
    <col min="9527" max="9527" width="18.28515625" style="3" bestFit="1" customWidth="1"/>
    <col min="9528" max="9528" width="9.140625" style="3"/>
    <col min="9529" max="9530" width="0" style="3" hidden="1" customWidth="1"/>
    <col min="9531" max="9779" width="9.140625" style="3"/>
    <col min="9780" max="9780" width="5.7109375" style="3" customWidth="1"/>
    <col min="9781" max="9781" width="58.7109375" style="3" bestFit="1" customWidth="1"/>
    <col min="9782" max="9782" width="11.5703125" style="3" bestFit="1" customWidth="1"/>
    <col min="9783" max="9783" width="18.28515625" style="3" bestFit="1" customWidth="1"/>
    <col min="9784" max="9784" width="9.140625" style="3"/>
    <col min="9785" max="9786" width="0" style="3" hidden="1" customWidth="1"/>
    <col min="9787" max="10035" width="9.140625" style="3"/>
    <col min="10036" max="10036" width="5.7109375" style="3" customWidth="1"/>
    <col min="10037" max="10037" width="58.7109375" style="3" bestFit="1" customWidth="1"/>
    <col min="10038" max="10038" width="11.5703125" style="3" bestFit="1" customWidth="1"/>
    <col min="10039" max="10039" width="18.28515625" style="3" bestFit="1" customWidth="1"/>
    <col min="10040" max="10040" width="9.140625" style="3"/>
    <col min="10041" max="10042" width="0" style="3" hidden="1" customWidth="1"/>
    <col min="10043" max="10291" width="9.140625" style="3"/>
    <col min="10292" max="10292" width="5.7109375" style="3" customWidth="1"/>
    <col min="10293" max="10293" width="58.7109375" style="3" bestFit="1" customWidth="1"/>
    <col min="10294" max="10294" width="11.5703125" style="3" bestFit="1" customWidth="1"/>
    <col min="10295" max="10295" width="18.28515625" style="3" bestFit="1" customWidth="1"/>
    <col min="10296" max="10296" width="9.140625" style="3"/>
    <col min="10297" max="10298" width="0" style="3" hidden="1" customWidth="1"/>
    <col min="10299" max="10547" width="9.140625" style="3"/>
    <col min="10548" max="10548" width="5.7109375" style="3" customWidth="1"/>
    <col min="10549" max="10549" width="58.7109375" style="3" bestFit="1" customWidth="1"/>
    <col min="10550" max="10550" width="11.5703125" style="3" bestFit="1" customWidth="1"/>
    <col min="10551" max="10551" width="18.28515625" style="3" bestFit="1" customWidth="1"/>
    <col min="10552" max="10552" width="9.140625" style="3"/>
    <col min="10553" max="10554" width="0" style="3" hidden="1" customWidth="1"/>
    <col min="10555" max="10803" width="9.140625" style="3"/>
    <col min="10804" max="10804" width="5.7109375" style="3" customWidth="1"/>
    <col min="10805" max="10805" width="58.7109375" style="3" bestFit="1" customWidth="1"/>
    <col min="10806" max="10806" width="11.5703125" style="3" bestFit="1" customWidth="1"/>
    <col min="10807" max="10807" width="18.28515625" style="3" bestFit="1" customWidth="1"/>
    <col min="10808" max="10808" width="9.140625" style="3"/>
    <col min="10809" max="10810" width="0" style="3" hidden="1" customWidth="1"/>
    <col min="10811" max="11059" width="9.140625" style="3"/>
    <col min="11060" max="11060" width="5.7109375" style="3" customWidth="1"/>
    <col min="11061" max="11061" width="58.7109375" style="3" bestFit="1" customWidth="1"/>
    <col min="11062" max="11062" width="11.5703125" style="3" bestFit="1" customWidth="1"/>
    <col min="11063" max="11063" width="18.28515625" style="3" bestFit="1" customWidth="1"/>
    <col min="11064" max="11064" width="9.140625" style="3"/>
    <col min="11065" max="11066" width="0" style="3" hidden="1" customWidth="1"/>
    <col min="11067" max="11315" width="9.140625" style="3"/>
    <col min="11316" max="11316" width="5.7109375" style="3" customWidth="1"/>
    <col min="11317" max="11317" width="58.7109375" style="3" bestFit="1" customWidth="1"/>
    <col min="11318" max="11318" width="11.5703125" style="3" bestFit="1" customWidth="1"/>
    <col min="11319" max="11319" width="18.28515625" style="3" bestFit="1" customWidth="1"/>
    <col min="11320" max="11320" width="9.140625" style="3"/>
    <col min="11321" max="11322" width="0" style="3" hidden="1" customWidth="1"/>
    <col min="11323" max="11571" width="9.140625" style="3"/>
    <col min="11572" max="11572" width="5.7109375" style="3" customWidth="1"/>
    <col min="11573" max="11573" width="58.7109375" style="3" bestFit="1" customWidth="1"/>
    <col min="11574" max="11574" width="11.5703125" style="3" bestFit="1" customWidth="1"/>
    <col min="11575" max="11575" width="18.28515625" style="3" bestFit="1" customWidth="1"/>
    <col min="11576" max="11576" width="9.140625" style="3"/>
    <col min="11577" max="11578" width="0" style="3" hidden="1" customWidth="1"/>
    <col min="11579" max="11827" width="9.140625" style="3"/>
    <col min="11828" max="11828" width="5.7109375" style="3" customWidth="1"/>
    <col min="11829" max="11829" width="58.7109375" style="3" bestFit="1" customWidth="1"/>
    <col min="11830" max="11830" width="11.5703125" style="3" bestFit="1" customWidth="1"/>
    <col min="11831" max="11831" width="18.28515625" style="3" bestFit="1" customWidth="1"/>
    <col min="11832" max="11832" width="9.140625" style="3"/>
    <col min="11833" max="11834" width="0" style="3" hidden="1" customWidth="1"/>
    <col min="11835" max="12083" width="9.140625" style="3"/>
    <col min="12084" max="12084" width="5.7109375" style="3" customWidth="1"/>
    <col min="12085" max="12085" width="58.7109375" style="3" bestFit="1" customWidth="1"/>
    <col min="12086" max="12086" width="11.5703125" style="3" bestFit="1" customWidth="1"/>
    <col min="12087" max="12087" width="18.28515625" style="3" bestFit="1" customWidth="1"/>
    <col min="12088" max="12088" width="9.140625" style="3"/>
    <col min="12089" max="12090" width="0" style="3" hidden="1" customWidth="1"/>
    <col min="12091" max="12339" width="9.140625" style="3"/>
    <col min="12340" max="12340" width="5.7109375" style="3" customWidth="1"/>
    <col min="12341" max="12341" width="58.7109375" style="3" bestFit="1" customWidth="1"/>
    <col min="12342" max="12342" width="11.5703125" style="3" bestFit="1" customWidth="1"/>
    <col min="12343" max="12343" width="18.28515625" style="3" bestFit="1" customWidth="1"/>
    <col min="12344" max="12344" width="9.140625" style="3"/>
    <col min="12345" max="12346" width="0" style="3" hidden="1" customWidth="1"/>
    <col min="12347" max="12595" width="9.140625" style="3"/>
    <col min="12596" max="12596" width="5.7109375" style="3" customWidth="1"/>
    <col min="12597" max="12597" width="58.7109375" style="3" bestFit="1" customWidth="1"/>
    <col min="12598" max="12598" width="11.5703125" style="3" bestFit="1" customWidth="1"/>
    <col min="12599" max="12599" width="18.28515625" style="3" bestFit="1" customWidth="1"/>
    <col min="12600" max="12600" width="9.140625" style="3"/>
    <col min="12601" max="12602" width="0" style="3" hidden="1" customWidth="1"/>
    <col min="12603" max="12851" width="9.140625" style="3"/>
    <col min="12852" max="12852" width="5.7109375" style="3" customWidth="1"/>
    <col min="12853" max="12853" width="58.7109375" style="3" bestFit="1" customWidth="1"/>
    <col min="12854" max="12854" width="11.5703125" style="3" bestFit="1" customWidth="1"/>
    <col min="12855" max="12855" width="18.28515625" style="3" bestFit="1" customWidth="1"/>
    <col min="12856" max="12856" width="9.140625" style="3"/>
    <col min="12857" max="12858" width="0" style="3" hidden="1" customWidth="1"/>
    <col min="12859" max="13107" width="9.140625" style="3"/>
    <col min="13108" max="13108" width="5.7109375" style="3" customWidth="1"/>
    <col min="13109" max="13109" width="58.7109375" style="3" bestFit="1" customWidth="1"/>
    <col min="13110" max="13110" width="11.5703125" style="3" bestFit="1" customWidth="1"/>
    <col min="13111" max="13111" width="18.28515625" style="3" bestFit="1" customWidth="1"/>
    <col min="13112" max="13112" width="9.140625" style="3"/>
    <col min="13113" max="13114" width="0" style="3" hidden="1" customWidth="1"/>
    <col min="13115" max="13363" width="9.140625" style="3"/>
    <col min="13364" max="13364" width="5.7109375" style="3" customWidth="1"/>
    <col min="13365" max="13365" width="58.7109375" style="3" bestFit="1" customWidth="1"/>
    <col min="13366" max="13366" width="11.5703125" style="3" bestFit="1" customWidth="1"/>
    <col min="13367" max="13367" width="18.28515625" style="3" bestFit="1" customWidth="1"/>
    <col min="13368" max="13368" width="9.140625" style="3"/>
    <col min="13369" max="13370" width="0" style="3" hidden="1" customWidth="1"/>
    <col min="13371" max="13619" width="9.140625" style="3"/>
    <col min="13620" max="13620" width="5.7109375" style="3" customWidth="1"/>
    <col min="13621" max="13621" width="58.7109375" style="3" bestFit="1" customWidth="1"/>
    <col min="13622" max="13622" width="11.5703125" style="3" bestFit="1" customWidth="1"/>
    <col min="13623" max="13623" width="18.28515625" style="3" bestFit="1" customWidth="1"/>
    <col min="13624" max="13624" width="9.140625" style="3"/>
    <col min="13625" max="13626" width="0" style="3" hidden="1" customWidth="1"/>
    <col min="13627" max="13875" width="9.140625" style="3"/>
    <col min="13876" max="13876" width="5.7109375" style="3" customWidth="1"/>
    <col min="13877" max="13877" width="58.7109375" style="3" bestFit="1" customWidth="1"/>
    <col min="13878" max="13878" width="11.5703125" style="3" bestFit="1" customWidth="1"/>
    <col min="13879" max="13879" width="18.28515625" style="3" bestFit="1" customWidth="1"/>
    <col min="13880" max="13880" width="9.140625" style="3"/>
    <col min="13881" max="13882" width="0" style="3" hidden="1" customWidth="1"/>
    <col min="13883" max="14131" width="9.140625" style="3"/>
    <col min="14132" max="14132" width="5.7109375" style="3" customWidth="1"/>
    <col min="14133" max="14133" width="58.7109375" style="3" bestFit="1" customWidth="1"/>
    <col min="14134" max="14134" width="11.5703125" style="3" bestFit="1" customWidth="1"/>
    <col min="14135" max="14135" width="18.28515625" style="3" bestFit="1" customWidth="1"/>
    <col min="14136" max="14136" width="9.140625" style="3"/>
    <col min="14137" max="14138" width="0" style="3" hidden="1" customWidth="1"/>
    <col min="14139" max="14387" width="9.140625" style="3"/>
    <col min="14388" max="14388" width="5.7109375" style="3" customWidth="1"/>
    <col min="14389" max="14389" width="58.7109375" style="3" bestFit="1" customWidth="1"/>
    <col min="14390" max="14390" width="11.5703125" style="3" bestFit="1" customWidth="1"/>
    <col min="14391" max="14391" width="18.28515625" style="3" bestFit="1" customWidth="1"/>
    <col min="14392" max="14392" width="9.140625" style="3"/>
    <col min="14393" max="14394" width="0" style="3" hidden="1" customWidth="1"/>
    <col min="14395" max="14643" width="9.140625" style="3"/>
    <col min="14644" max="14644" width="5.7109375" style="3" customWidth="1"/>
    <col min="14645" max="14645" width="58.7109375" style="3" bestFit="1" customWidth="1"/>
    <col min="14646" max="14646" width="11.5703125" style="3" bestFit="1" customWidth="1"/>
    <col min="14647" max="14647" width="18.28515625" style="3" bestFit="1" customWidth="1"/>
    <col min="14648" max="14648" width="9.140625" style="3"/>
    <col min="14649" max="14650" width="0" style="3" hidden="1" customWidth="1"/>
    <col min="14651" max="14899" width="9.140625" style="3"/>
    <col min="14900" max="14900" width="5.7109375" style="3" customWidth="1"/>
    <col min="14901" max="14901" width="58.7109375" style="3" bestFit="1" customWidth="1"/>
    <col min="14902" max="14902" width="11.5703125" style="3" bestFit="1" customWidth="1"/>
    <col min="14903" max="14903" width="18.28515625" style="3" bestFit="1" customWidth="1"/>
    <col min="14904" max="14904" width="9.140625" style="3"/>
    <col min="14905" max="14906" width="0" style="3" hidden="1" customWidth="1"/>
    <col min="14907" max="15155" width="9.140625" style="3"/>
    <col min="15156" max="15156" width="5.7109375" style="3" customWidth="1"/>
    <col min="15157" max="15157" width="58.7109375" style="3" bestFit="1" customWidth="1"/>
    <col min="15158" max="15158" width="11.5703125" style="3" bestFit="1" customWidth="1"/>
    <col min="15159" max="15159" width="18.28515625" style="3" bestFit="1" customWidth="1"/>
    <col min="15160" max="15160" width="9.140625" style="3"/>
    <col min="15161" max="15162" width="0" style="3" hidden="1" customWidth="1"/>
    <col min="15163" max="15411" width="9.140625" style="3"/>
    <col min="15412" max="15412" width="5.7109375" style="3" customWidth="1"/>
    <col min="15413" max="15413" width="58.7109375" style="3" bestFit="1" customWidth="1"/>
    <col min="15414" max="15414" width="11.5703125" style="3" bestFit="1" customWidth="1"/>
    <col min="15415" max="15415" width="18.28515625" style="3" bestFit="1" customWidth="1"/>
    <col min="15416" max="15416" width="9.140625" style="3"/>
    <col min="15417" max="15418" width="0" style="3" hidden="1" customWidth="1"/>
    <col min="15419" max="15667" width="9.140625" style="3"/>
    <col min="15668" max="15668" width="5.7109375" style="3" customWidth="1"/>
    <col min="15669" max="15669" width="58.7109375" style="3" bestFit="1" customWidth="1"/>
    <col min="15670" max="15670" width="11.5703125" style="3" bestFit="1" customWidth="1"/>
    <col min="15671" max="15671" width="18.28515625" style="3" bestFit="1" customWidth="1"/>
    <col min="15672" max="15672" width="9.140625" style="3"/>
    <col min="15673" max="15674" width="0" style="3" hidden="1" customWidth="1"/>
    <col min="15675" max="15923" width="9.140625" style="3"/>
    <col min="15924" max="15924" width="5.7109375" style="3" customWidth="1"/>
    <col min="15925" max="15925" width="58.7109375" style="3" bestFit="1" customWidth="1"/>
    <col min="15926" max="15926" width="11.5703125" style="3" bestFit="1" customWidth="1"/>
    <col min="15927" max="15927" width="18.28515625" style="3" bestFit="1" customWidth="1"/>
    <col min="15928" max="15928" width="9.140625" style="3"/>
    <col min="15929" max="15930" width="0" style="3" hidden="1" customWidth="1"/>
    <col min="15931" max="16179" width="9.140625" style="3"/>
    <col min="16180" max="16180" width="5.7109375" style="3" customWidth="1"/>
    <col min="16181" max="16181" width="58.7109375" style="3" bestFit="1" customWidth="1"/>
    <col min="16182" max="16182" width="11.5703125" style="3" bestFit="1" customWidth="1"/>
    <col min="16183" max="16183" width="18.28515625" style="3" bestFit="1" customWidth="1"/>
    <col min="16184" max="16184" width="9.140625" style="3"/>
    <col min="16185" max="16186" width="0" style="3" hidden="1" customWidth="1"/>
    <col min="16187" max="16384" width="9.140625" style="3"/>
  </cols>
  <sheetData>
    <row r="1" spans="1:151" x14ac:dyDescent="0.2">
      <c r="A1" s="46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1" x14ac:dyDescent="0.2">
      <c r="A2" s="190" t="str">
        <f>'Delivery Rate Change Calc'!A2:F2</f>
        <v>2025 Gas Schedule 142 Decoupling Filing</v>
      </c>
      <c r="B2" s="4"/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1" x14ac:dyDescent="0.2">
      <c r="A3" s="46" t="s">
        <v>289</v>
      </c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BD3" s="19"/>
    </row>
    <row r="4" spans="1:151" x14ac:dyDescent="0.2">
      <c r="A4" s="4" t="str">
        <f>'Delivery Rate Change Calc'!A4:F4</f>
        <v>Proposed Effective May 1, 2025</v>
      </c>
      <c r="B4" s="4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ES4" s="491"/>
    </row>
    <row r="5" spans="1:151" x14ac:dyDescent="0.2">
      <c r="D5" s="21" t="s">
        <v>162</v>
      </c>
      <c r="E5" s="21" t="s">
        <v>162</v>
      </c>
      <c r="F5" s="21" t="s">
        <v>162</v>
      </c>
      <c r="G5" s="21" t="s">
        <v>162</v>
      </c>
      <c r="H5" s="21" t="s">
        <v>162</v>
      </c>
      <c r="I5" s="21" t="s">
        <v>162</v>
      </c>
      <c r="J5" s="21" t="s">
        <v>162</v>
      </c>
      <c r="K5" s="21" t="s">
        <v>162</v>
      </c>
      <c r="L5" s="21" t="s">
        <v>162</v>
      </c>
      <c r="M5" s="21" t="s">
        <v>162</v>
      </c>
      <c r="N5" s="21" t="s">
        <v>162</v>
      </c>
      <c r="O5" s="21" t="s">
        <v>162</v>
      </c>
      <c r="P5" s="21" t="s">
        <v>162</v>
      </c>
      <c r="Q5" s="21" t="s">
        <v>162</v>
      </c>
      <c r="R5" s="21" t="s">
        <v>162</v>
      </c>
      <c r="S5" s="21" t="s">
        <v>162</v>
      </c>
      <c r="T5" s="21" t="s">
        <v>162</v>
      </c>
      <c r="U5" s="21" t="s">
        <v>162</v>
      </c>
      <c r="V5" s="21" t="s">
        <v>162</v>
      </c>
      <c r="W5" s="21" t="s">
        <v>162</v>
      </c>
      <c r="X5" s="21" t="s">
        <v>162</v>
      </c>
      <c r="Y5" s="21" t="s">
        <v>162</v>
      </c>
      <c r="Z5" s="21" t="s">
        <v>162</v>
      </c>
      <c r="AA5" s="21" t="s">
        <v>162</v>
      </c>
      <c r="AB5" s="21" t="s">
        <v>162</v>
      </c>
      <c r="AC5" s="21" t="s">
        <v>162</v>
      </c>
      <c r="AD5" s="21" t="s">
        <v>162</v>
      </c>
      <c r="AE5" s="21" t="s">
        <v>162</v>
      </c>
      <c r="AF5" s="21" t="s">
        <v>162</v>
      </c>
      <c r="AG5" s="21" t="s">
        <v>162</v>
      </c>
      <c r="AH5" s="21" t="s">
        <v>162</v>
      </c>
      <c r="AI5" s="21" t="s">
        <v>162</v>
      </c>
      <c r="AJ5" s="21" t="s">
        <v>162</v>
      </c>
      <c r="AK5" s="21" t="s">
        <v>162</v>
      </c>
      <c r="AL5" s="21" t="s">
        <v>162</v>
      </c>
      <c r="AM5" s="21" t="s">
        <v>162</v>
      </c>
      <c r="AN5" s="21" t="s">
        <v>162</v>
      </c>
      <c r="AO5" s="21" t="s">
        <v>162</v>
      </c>
      <c r="AP5" s="21" t="s">
        <v>162</v>
      </c>
      <c r="AQ5" s="21" t="s">
        <v>162</v>
      </c>
      <c r="AR5" s="21" t="s">
        <v>162</v>
      </c>
      <c r="AS5" s="21" t="s">
        <v>162</v>
      </c>
      <c r="AT5" s="21" t="s">
        <v>162</v>
      </c>
      <c r="AU5" s="21" t="s">
        <v>162</v>
      </c>
      <c r="AV5" s="21" t="s">
        <v>162</v>
      </c>
      <c r="AW5" s="21" t="s">
        <v>162</v>
      </c>
      <c r="AX5" s="21" t="s">
        <v>162</v>
      </c>
      <c r="AY5" s="21" t="s">
        <v>162</v>
      </c>
      <c r="AZ5" s="21" t="s">
        <v>162</v>
      </c>
      <c r="BA5" s="21" t="s">
        <v>162</v>
      </c>
      <c r="BB5" s="21" t="s">
        <v>162</v>
      </c>
      <c r="BC5" s="21" t="s">
        <v>162</v>
      </c>
      <c r="BD5" s="21" t="s">
        <v>162</v>
      </c>
      <c r="BE5" s="21" t="s">
        <v>162</v>
      </c>
      <c r="BF5" s="21" t="s">
        <v>162</v>
      </c>
      <c r="BG5" s="21" t="s">
        <v>162</v>
      </c>
      <c r="BH5" s="21" t="s">
        <v>162</v>
      </c>
      <c r="BI5" s="21" t="s">
        <v>162</v>
      </c>
      <c r="BJ5" s="21" t="s">
        <v>162</v>
      </c>
      <c r="BK5" s="21" t="s">
        <v>162</v>
      </c>
      <c r="BL5" s="21" t="s">
        <v>162</v>
      </c>
      <c r="BM5" s="21" t="s">
        <v>162</v>
      </c>
      <c r="BN5" s="21" t="s">
        <v>162</v>
      </c>
      <c r="BO5" s="21" t="s">
        <v>162</v>
      </c>
      <c r="BP5" s="21" t="s">
        <v>162</v>
      </c>
      <c r="BQ5" s="21" t="s">
        <v>162</v>
      </c>
      <c r="BR5" s="21" t="s">
        <v>162</v>
      </c>
      <c r="BS5" s="21" t="s">
        <v>162</v>
      </c>
      <c r="BT5" s="21" t="s">
        <v>162</v>
      </c>
      <c r="BU5" s="21" t="s">
        <v>162</v>
      </c>
      <c r="BV5" s="21" t="s">
        <v>162</v>
      </c>
      <c r="BW5" s="21" t="s">
        <v>162</v>
      </c>
      <c r="BX5" s="21" t="s">
        <v>162</v>
      </c>
      <c r="BY5" s="21" t="s">
        <v>162</v>
      </c>
      <c r="BZ5" s="21" t="s">
        <v>162</v>
      </c>
      <c r="CA5" s="21" t="s">
        <v>162</v>
      </c>
      <c r="CB5" s="21" t="s">
        <v>162</v>
      </c>
      <c r="CC5" s="21" t="s">
        <v>162</v>
      </c>
      <c r="CD5" s="21" t="s">
        <v>162</v>
      </c>
      <c r="CE5" s="21" t="s">
        <v>162</v>
      </c>
      <c r="CF5" s="21" t="s">
        <v>162</v>
      </c>
      <c r="CG5" s="21" t="s">
        <v>162</v>
      </c>
      <c r="CH5" s="21" t="s">
        <v>162</v>
      </c>
      <c r="CI5" s="21" t="s">
        <v>162</v>
      </c>
      <c r="CJ5" s="21" t="s">
        <v>162</v>
      </c>
      <c r="CK5" s="21" t="s">
        <v>162</v>
      </c>
      <c r="CL5" s="21" t="s">
        <v>162</v>
      </c>
      <c r="CM5" s="21" t="s">
        <v>162</v>
      </c>
      <c r="CN5" s="21" t="s">
        <v>162</v>
      </c>
      <c r="CO5" s="21" t="s">
        <v>162</v>
      </c>
      <c r="CP5" s="21" t="s">
        <v>162</v>
      </c>
      <c r="CQ5" s="21" t="s">
        <v>162</v>
      </c>
      <c r="CR5" s="21" t="s">
        <v>162</v>
      </c>
      <c r="CS5" s="21" t="s">
        <v>162</v>
      </c>
      <c r="CT5" s="21" t="s">
        <v>162</v>
      </c>
      <c r="CU5" s="21" t="s">
        <v>162</v>
      </c>
      <c r="CV5" s="21" t="s">
        <v>162</v>
      </c>
      <c r="CW5" s="21" t="s">
        <v>162</v>
      </c>
      <c r="CX5" s="21" t="s">
        <v>162</v>
      </c>
      <c r="CY5" s="21" t="s">
        <v>162</v>
      </c>
      <c r="CZ5" s="21" t="s">
        <v>162</v>
      </c>
      <c r="DA5" s="21" t="s">
        <v>162</v>
      </c>
      <c r="DB5" s="21" t="s">
        <v>162</v>
      </c>
      <c r="DC5" s="21" t="s">
        <v>162</v>
      </c>
      <c r="DD5" s="21" t="s">
        <v>162</v>
      </c>
      <c r="DE5" s="21" t="s">
        <v>162</v>
      </c>
      <c r="DF5" s="21" t="s">
        <v>162</v>
      </c>
      <c r="DG5" s="21" t="s">
        <v>162</v>
      </c>
      <c r="DH5" s="21" t="s">
        <v>162</v>
      </c>
      <c r="DI5" s="21" t="s">
        <v>162</v>
      </c>
      <c r="DJ5" s="21" t="s">
        <v>162</v>
      </c>
      <c r="DK5" s="21" t="s">
        <v>162</v>
      </c>
      <c r="DL5" s="21" t="s">
        <v>162</v>
      </c>
      <c r="DM5" s="21" t="s">
        <v>162</v>
      </c>
      <c r="DN5" s="21" t="s">
        <v>162</v>
      </c>
      <c r="DO5" s="21" t="s">
        <v>162</v>
      </c>
      <c r="DP5" s="21" t="s">
        <v>162</v>
      </c>
      <c r="DQ5" s="21" t="s">
        <v>162</v>
      </c>
      <c r="DR5" s="21" t="s">
        <v>162</v>
      </c>
      <c r="DS5" s="21" t="s">
        <v>162</v>
      </c>
      <c r="DT5" s="21" t="s">
        <v>162</v>
      </c>
      <c r="DU5" s="21" t="s">
        <v>162</v>
      </c>
      <c r="DV5" s="21" t="s">
        <v>162</v>
      </c>
      <c r="DW5" s="21" t="s">
        <v>162</v>
      </c>
      <c r="DX5" s="21" t="s">
        <v>162</v>
      </c>
      <c r="DY5" s="21" t="s">
        <v>162</v>
      </c>
      <c r="DZ5" s="21" t="s">
        <v>162</v>
      </c>
      <c r="EA5" s="21" t="s">
        <v>162</v>
      </c>
      <c r="EB5" s="21" t="s">
        <v>162</v>
      </c>
      <c r="EC5" s="21" t="s">
        <v>162</v>
      </c>
      <c r="ED5" s="21" t="s">
        <v>162</v>
      </c>
      <c r="EE5" s="21" t="s">
        <v>162</v>
      </c>
      <c r="EF5" s="21" t="s">
        <v>162</v>
      </c>
      <c r="EG5" s="21" t="s">
        <v>162</v>
      </c>
      <c r="EH5" s="21" t="s">
        <v>162</v>
      </c>
      <c r="EI5" s="21" t="s">
        <v>162</v>
      </c>
      <c r="EJ5" s="21" t="s">
        <v>162</v>
      </c>
      <c r="EK5" s="21" t="s">
        <v>162</v>
      </c>
      <c r="EL5" s="21" t="s">
        <v>162</v>
      </c>
      <c r="EM5" s="21" t="s">
        <v>162</v>
      </c>
      <c r="EN5" s="21" t="s">
        <v>162</v>
      </c>
      <c r="EO5" s="21" t="s">
        <v>162</v>
      </c>
      <c r="EP5" s="21" t="s">
        <v>162</v>
      </c>
      <c r="EQ5" s="21" t="s">
        <v>162</v>
      </c>
      <c r="ER5" s="21" t="s">
        <v>162</v>
      </c>
      <c r="ES5" s="21" t="s">
        <v>162</v>
      </c>
      <c r="ET5" s="21" t="s">
        <v>186</v>
      </c>
      <c r="EU5" s="21" t="s">
        <v>186</v>
      </c>
    </row>
    <row r="6" spans="1:151" x14ac:dyDescent="0.2">
      <c r="C6" s="7" t="s">
        <v>138</v>
      </c>
      <c r="D6" s="8">
        <v>41275</v>
      </c>
      <c r="E6" s="8">
        <v>41306</v>
      </c>
      <c r="F6" s="8">
        <v>41334</v>
      </c>
      <c r="G6" s="8">
        <v>41365</v>
      </c>
      <c r="H6" s="8">
        <v>41395</v>
      </c>
      <c r="I6" s="8">
        <v>41426</v>
      </c>
      <c r="J6" s="8">
        <v>41456</v>
      </c>
      <c r="K6" s="8">
        <v>41487</v>
      </c>
      <c r="L6" s="8">
        <v>41518</v>
      </c>
      <c r="M6" s="8">
        <v>41548</v>
      </c>
      <c r="N6" s="8">
        <v>41579</v>
      </c>
      <c r="O6" s="8">
        <v>41609</v>
      </c>
      <c r="P6" s="8">
        <v>41640</v>
      </c>
      <c r="Q6" s="8">
        <v>41671</v>
      </c>
      <c r="R6" s="8">
        <v>41699</v>
      </c>
      <c r="S6" s="8">
        <v>41730</v>
      </c>
      <c r="T6" s="8">
        <v>41760</v>
      </c>
      <c r="U6" s="8">
        <v>41791</v>
      </c>
      <c r="V6" s="8">
        <v>41821</v>
      </c>
      <c r="W6" s="8">
        <v>41852</v>
      </c>
      <c r="X6" s="8">
        <v>41883</v>
      </c>
      <c r="Y6" s="8">
        <v>41913</v>
      </c>
      <c r="Z6" s="8">
        <v>41944</v>
      </c>
      <c r="AA6" s="8">
        <v>41974</v>
      </c>
      <c r="AB6" s="8">
        <v>42005</v>
      </c>
      <c r="AC6" s="8">
        <v>42036</v>
      </c>
      <c r="AD6" s="8">
        <v>42064</v>
      </c>
      <c r="AE6" s="8">
        <v>42095</v>
      </c>
      <c r="AF6" s="8">
        <v>42125</v>
      </c>
      <c r="AG6" s="8">
        <v>42156</v>
      </c>
      <c r="AH6" s="8">
        <v>42186</v>
      </c>
      <c r="AI6" s="8">
        <v>42217</v>
      </c>
      <c r="AJ6" s="8">
        <v>42248</v>
      </c>
      <c r="AK6" s="8">
        <v>42278</v>
      </c>
      <c r="AL6" s="8">
        <v>42309</v>
      </c>
      <c r="AM6" s="8">
        <v>42339</v>
      </c>
      <c r="AN6" s="8">
        <v>42370</v>
      </c>
      <c r="AO6" s="8">
        <v>42401</v>
      </c>
      <c r="AP6" s="8">
        <v>42430</v>
      </c>
      <c r="AQ6" s="8">
        <v>42461</v>
      </c>
      <c r="AR6" s="8">
        <v>42491</v>
      </c>
      <c r="AS6" s="8">
        <v>42522</v>
      </c>
      <c r="AT6" s="8">
        <v>42552</v>
      </c>
      <c r="AU6" s="8">
        <v>42583</v>
      </c>
      <c r="AV6" s="8">
        <v>42614</v>
      </c>
      <c r="AW6" s="8">
        <v>42644</v>
      </c>
      <c r="AX6" s="8">
        <v>42675</v>
      </c>
      <c r="AY6" s="8">
        <v>42705</v>
      </c>
      <c r="AZ6" s="8">
        <v>42736</v>
      </c>
      <c r="BA6" s="8">
        <v>42767</v>
      </c>
      <c r="BB6" s="8">
        <v>42795</v>
      </c>
      <c r="BC6" s="8">
        <v>42826</v>
      </c>
      <c r="BD6" s="8">
        <v>42856</v>
      </c>
      <c r="BE6" s="8">
        <v>42887</v>
      </c>
      <c r="BF6" s="8">
        <v>42917</v>
      </c>
      <c r="BG6" s="8">
        <v>42948</v>
      </c>
      <c r="BH6" s="8">
        <v>42979</v>
      </c>
      <c r="BI6" s="8">
        <v>43009</v>
      </c>
      <c r="BJ6" s="8">
        <v>43040</v>
      </c>
      <c r="BK6" s="8">
        <v>43070</v>
      </c>
      <c r="BL6" s="8">
        <v>43101</v>
      </c>
      <c r="BM6" s="8">
        <v>43132</v>
      </c>
      <c r="BN6" s="8">
        <v>43160</v>
      </c>
      <c r="BO6" s="8">
        <v>43191</v>
      </c>
      <c r="BP6" s="8">
        <v>43221</v>
      </c>
      <c r="BQ6" s="8">
        <v>43252</v>
      </c>
      <c r="BR6" s="8">
        <v>43282</v>
      </c>
      <c r="BS6" s="8">
        <v>43313</v>
      </c>
      <c r="BT6" s="8">
        <v>43344</v>
      </c>
      <c r="BU6" s="8">
        <v>43374</v>
      </c>
      <c r="BV6" s="8">
        <v>43405</v>
      </c>
      <c r="BW6" s="8">
        <v>43435</v>
      </c>
      <c r="BX6" s="8">
        <v>43466</v>
      </c>
      <c r="BY6" s="8">
        <v>43497</v>
      </c>
      <c r="BZ6" s="8">
        <v>43525</v>
      </c>
      <c r="CA6" s="8">
        <v>43556</v>
      </c>
      <c r="CB6" s="8">
        <v>43586</v>
      </c>
      <c r="CC6" s="8">
        <v>43617</v>
      </c>
      <c r="CD6" s="8">
        <v>43647</v>
      </c>
      <c r="CE6" s="8">
        <v>43678</v>
      </c>
      <c r="CF6" s="8">
        <v>43709</v>
      </c>
      <c r="CG6" s="8">
        <v>43739</v>
      </c>
      <c r="CH6" s="8">
        <v>43770</v>
      </c>
      <c r="CI6" s="8">
        <v>43800</v>
      </c>
      <c r="CJ6" s="8">
        <v>43831</v>
      </c>
      <c r="CK6" s="8">
        <v>43862</v>
      </c>
      <c r="CL6" s="8">
        <v>43891</v>
      </c>
      <c r="CM6" s="8">
        <v>43922</v>
      </c>
      <c r="CN6" s="8">
        <v>43952</v>
      </c>
      <c r="CO6" s="8">
        <v>43983</v>
      </c>
      <c r="CP6" s="8">
        <v>44013</v>
      </c>
      <c r="CQ6" s="8">
        <v>44044</v>
      </c>
      <c r="CR6" s="8">
        <v>44075</v>
      </c>
      <c r="CS6" s="8">
        <v>44105</v>
      </c>
      <c r="CT6" s="8">
        <v>44136</v>
      </c>
      <c r="CU6" s="8">
        <v>44166</v>
      </c>
      <c r="CV6" s="8">
        <v>44197</v>
      </c>
      <c r="CW6" s="8">
        <v>44228</v>
      </c>
      <c r="CX6" s="8">
        <v>44256</v>
      </c>
      <c r="CY6" s="8">
        <v>44287</v>
      </c>
      <c r="CZ6" s="8">
        <v>44317</v>
      </c>
      <c r="DA6" s="8">
        <v>44348</v>
      </c>
      <c r="DB6" s="8">
        <v>44378</v>
      </c>
      <c r="DC6" s="8">
        <v>44409</v>
      </c>
      <c r="DD6" s="8">
        <v>44440</v>
      </c>
      <c r="DE6" s="8">
        <v>44470</v>
      </c>
      <c r="DF6" s="8">
        <v>44501</v>
      </c>
      <c r="DG6" s="8">
        <v>44531</v>
      </c>
      <c r="DH6" s="8">
        <v>44562</v>
      </c>
      <c r="DI6" s="8">
        <v>44593</v>
      </c>
      <c r="DJ6" s="8">
        <v>44621</v>
      </c>
      <c r="DK6" s="8">
        <v>44652</v>
      </c>
      <c r="DL6" s="8">
        <v>44682</v>
      </c>
      <c r="DM6" s="8">
        <v>44713</v>
      </c>
      <c r="DN6" s="8">
        <v>44743</v>
      </c>
      <c r="DO6" s="8">
        <v>44774</v>
      </c>
      <c r="DP6" s="8">
        <v>44805</v>
      </c>
      <c r="DQ6" s="8">
        <v>44835</v>
      </c>
      <c r="DR6" s="8">
        <v>44866</v>
      </c>
      <c r="DS6" s="8">
        <v>44896</v>
      </c>
      <c r="DT6" s="8">
        <v>44927</v>
      </c>
      <c r="DU6" s="8">
        <v>44958</v>
      </c>
      <c r="DV6" s="8">
        <v>44986</v>
      </c>
      <c r="DW6" s="8">
        <v>45017</v>
      </c>
      <c r="DX6" s="8">
        <v>45047</v>
      </c>
      <c r="DY6" s="8">
        <v>45078</v>
      </c>
      <c r="DZ6" s="8">
        <v>45108</v>
      </c>
      <c r="EA6" s="8">
        <v>45139</v>
      </c>
      <c r="EB6" s="8">
        <v>45170</v>
      </c>
      <c r="EC6" s="8">
        <v>45200</v>
      </c>
      <c r="ED6" s="8">
        <v>45231</v>
      </c>
      <c r="EE6" s="8">
        <v>45261</v>
      </c>
      <c r="EF6" s="8">
        <v>45292</v>
      </c>
      <c r="EG6" s="8">
        <v>45323</v>
      </c>
      <c r="EH6" s="8">
        <v>45352</v>
      </c>
      <c r="EI6" s="8">
        <v>45383</v>
      </c>
      <c r="EJ6" s="8">
        <v>45413</v>
      </c>
      <c r="EK6" s="8">
        <v>45444</v>
      </c>
      <c r="EL6" s="8">
        <v>45474</v>
      </c>
      <c r="EM6" s="8">
        <v>45505</v>
      </c>
      <c r="EN6" s="8">
        <v>45536</v>
      </c>
      <c r="EO6" s="8">
        <v>45566</v>
      </c>
      <c r="EP6" s="8">
        <v>45597</v>
      </c>
      <c r="EQ6" s="8">
        <v>45627</v>
      </c>
      <c r="ER6" s="8">
        <v>45658</v>
      </c>
      <c r="ES6" s="8">
        <v>45689</v>
      </c>
      <c r="ET6" s="8">
        <v>45717</v>
      </c>
      <c r="EU6" s="8">
        <v>45748</v>
      </c>
    </row>
    <row r="7" spans="1:151" x14ac:dyDescent="0.2">
      <c r="F7" s="86"/>
    </row>
    <row r="8" spans="1:151" x14ac:dyDescent="0.2">
      <c r="A8" s="1" t="s">
        <v>139</v>
      </c>
      <c r="C8" s="9">
        <v>18239082</v>
      </c>
      <c r="E8" s="10"/>
      <c r="F8" s="87"/>
    </row>
    <row r="9" spans="1:151" x14ac:dyDescent="0.2">
      <c r="B9" s="3" t="s">
        <v>140</v>
      </c>
      <c r="C9" s="9">
        <v>25400412</v>
      </c>
      <c r="D9" s="10">
        <v>0</v>
      </c>
      <c r="E9" s="10">
        <f t="shared" ref="E9:M9" si="0">D15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>M15</f>
        <v>0</v>
      </c>
      <c r="O9" s="10">
        <f>N15</f>
        <v>0</v>
      </c>
      <c r="P9" s="10">
        <f t="shared" ref="P9:BK9" si="1">O15</f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-5222526.7040983113</v>
      </c>
      <c r="V9" s="10">
        <f t="shared" si="1"/>
        <v>-5064939.8606615961</v>
      </c>
      <c r="W9" s="10">
        <f t="shared" si="1"/>
        <v>-4946106.7696486525</v>
      </c>
      <c r="X9" s="10">
        <f t="shared" si="1"/>
        <v>-4836352.1231295196</v>
      </c>
      <c r="Y9" s="10">
        <f t="shared" si="1"/>
        <v>-4701398.4451656453</v>
      </c>
      <c r="Z9" s="10">
        <f t="shared" si="1"/>
        <v>-4453407.2239690805</v>
      </c>
      <c r="AA9" s="10">
        <f t="shared" si="1"/>
        <v>-3824591.1652678656</v>
      </c>
      <c r="AB9" s="10">
        <f t="shared" si="1"/>
        <v>-3111835.317659677</v>
      </c>
      <c r="AC9" s="10">
        <f t="shared" si="1"/>
        <v>-2429085.1229123641</v>
      </c>
      <c r="AD9" s="10">
        <f t="shared" si="1"/>
        <v>-1922536.7854623632</v>
      </c>
      <c r="AE9" s="10">
        <f t="shared" si="1"/>
        <v>-1447617.5725841762</v>
      </c>
      <c r="AF9" s="10">
        <f t="shared" si="1"/>
        <v>-1048644.2981405864</v>
      </c>
      <c r="AG9" s="10">
        <f t="shared" si="1"/>
        <v>10957437.844701342</v>
      </c>
      <c r="AH9" s="10">
        <f t="shared" si="1"/>
        <v>10701971.866956672</v>
      </c>
      <c r="AI9" s="10">
        <f t="shared" si="1"/>
        <v>10487525.394495903</v>
      </c>
      <c r="AJ9" s="10">
        <f t="shared" si="1"/>
        <v>10257175.922051119</v>
      </c>
      <c r="AK9" s="10">
        <f t="shared" si="1"/>
        <v>9911407.402148664</v>
      </c>
      <c r="AL9" s="10">
        <f t="shared" si="1"/>
        <v>9358219.9825485852</v>
      </c>
      <c r="AM9" s="10">
        <f t="shared" si="1"/>
        <v>7991077.0738406461</v>
      </c>
      <c r="AN9" s="10">
        <f t="shared" si="1"/>
        <v>6351177.060204003</v>
      </c>
      <c r="AO9" s="10">
        <f t="shared" si="1"/>
        <v>4707283.1406416912</v>
      </c>
      <c r="AP9" s="10">
        <f t="shared" si="1"/>
        <v>3484712.6318692612</v>
      </c>
      <c r="AQ9" s="10">
        <f t="shared" si="1"/>
        <v>2314742.7941199057</v>
      </c>
      <c r="AR9" s="10">
        <f t="shared" si="1"/>
        <v>1705390.790814545</v>
      </c>
      <c r="AS9" s="10">
        <f t="shared" si="1"/>
        <v>22583186.061250929</v>
      </c>
      <c r="AT9" s="10">
        <f t="shared" si="1"/>
        <v>21965195.042341564</v>
      </c>
      <c r="AU9" s="10">
        <f t="shared" si="1"/>
        <v>21433779.068659481</v>
      </c>
      <c r="AV9" s="10">
        <f t="shared" si="1"/>
        <v>20977984.396871068</v>
      </c>
      <c r="AW9" s="10">
        <f t="shared" si="1"/>
        <v>20309269.94989638</v>
      </c>
      <c r="AX9" s="10">
        <f t="shared" si="1"/>
        <v>18939241.027016897</v>
      </c>
      <c r="AY9" s="10">
        <f t="shared" si="1"/>
        <v>17024348.727209497</v>
      </c>
      <c r="AZ9" s="10">
        <f t="shared" si="1"/>
        <v>13240555.566464433</v>
      </c>
      <c r="BA9" s="10">
        <f t="shared" si="1"/>
        <v>9126128.9464644343</v>
      </c>
      <c r="BB9" s="10">
        <f t="shared" si="1"/>
        <v>5922680.1764644347</v>
      </c>
      <c r="BC9" s="10">
        <f t="shared" si="1"/>
        <v>3165462.5864644349</v>
      </c>
      <c r="BD9" s="10">
        <f t="shared" si="1"/>
        <v>1301989.9964644348</v>
      </c>
      <c r="BE9" s="10">
        <f t="shared" si="1"/>
        <v>22817338.786464434</v>
      </c>
      <c r="BF9" s="10">
        <f t="shared" si="1"/>
        <v>22109910.816464435</v>
      </c>
      <c r="BG9" s="10">
        <f t="shared" si="1"/>
        <v>21576708.106464434</v>
      </c>
      <c r="BH9" s="10">
        <f t="shared" si="1"/>
        <v>21085745.736464433</v>
      </c>
      <c r="BI9" s="10">
        <f t="shared" si="1"/>
        <v>20425440.846464433</v>
      </c>
      <c r="BJ9" s="10">
        <f t="shared" si="1"/>
        <v>18686975.236464433</v>
      </c>
      <c r="BK9" s="10">
        <f t="shared" si="1"/>
        <v>15894968.716464434</v>
      </c>
      <c r="BL9" s="10">
        <f t="shared" ref="BL9" si="2">BK15</f>
        <v>12049034.546464434</v>
      </c>
      <c r="BM9" s="10">
        <f t="shared" ref="BM9" si="3">BL15</f>
        <v>8728972.4864644334</v>
      </c>
      <c r="BN9" s="10">
        <f t="shared" ref="BN9" si="4">BM15</f>
        <v>5269192.0564644337</v>
      </c>
      <c r="BO9" s="10">
        <f t="shared" ref="BO9" si="5">BN15</f>
        <v>2340214.0364644337</v>
      </c>
      <c r="BP9" s="10">
        <f t="shared" ref="BP9" si="6">BO15</f>
        <v>266403.79646443366</v>
      </c>
      <c r="BQ9" s="10">
        <f t="shared" ref="BQ9" si="7">BP15</f>
        <v>45565283.3791641</v>
      </c>
      <c r="BR9" s="10">
        <f t="shared" ref="BR9" si="8">BQ15</f>
        <v>44116788.609164096</v>
      </c>
      <c r="BS9" s="10">
        <f t="shared" ref="BS9" si="9">BR15</f>
        <v>43102177.819164097</v>
      </c>
      <c r="BT9" s="10">
        <f t="shared" ref="BT9" si="10">BS15</f>
        <v>42116154.179164097</v>
      </c>
      <c r="BU9" s="10">
        <f t="shared" ref="BU9" si="11">BT15</f>
        <v>40728027.549164094</v>
      </c>
      <c r="BV9" s="10">
        <f t="shared" ref="BV9" si="12">BU15</f>
        <v>37407785.509164095</v>
      </c>
      <c r="BW9" s="10">
        <f t="shared" ref="BW9" si="13">BV15</f>
        <v>32556567.519164093</v>
      </c>
      <c r="BX9" s="10">
        <f t="shared" ref="BX9" si="14">BW15</f>
        <v>25754332.809164092</v>
      </c>
      <c r="BY9" s="10">
        <f t="shared" ref="BY9" si="15">BX15</f>
        <v>19031417.969164092</v>
      </c>
      <c r="BZ9" s="10">
        <f t="shared" ref="BZ9" si="16">BY15</f>
        <v>10931919.669164091</v>
      </c>
      <c r="CA9" s="10">
        <f t="shared" ref="CA9" si="17">BZ15</f>
        <v>5204276.6291640913</v>
      </c>
      <c r="CB9" s="10">
        <f t="shared" ref="CB9" si="18">CA15</f>
        <v>1675719.0291640912</v>
      </c>
      <c r="CC9" s="10">
        <f t="shared" ref="CC9" si="19">CB15</f>
        <v>12094779.633998223</v>
      </c>
      <c r="CD9" s="10">
        <f t="shared" ref="CD9" si="20">CC15</f>
        <v>11752433.783998223</v>
      </c>
      <c r="CE9" s="10">
        <f t="shared" ref="CE9" si="21">CD15</f>
        <v>11490561.043998223</v>
      </c>
      <c r="CF9" s="10">
        <f t="shared" ref="CF9" si="22">CE15</f>
        <v>11249273.133998223</v>
      </c>
      <c r="CG9" s="10">
        <f t="shared" ref="CG9" si="23">CF15</f>
        <v>10907910.583998222</v>
      </c>
      <c r="CH9" s="10">
        <f t="shared" ref="CH9" si="24">CG15</f>
        <v>9913036.2239982225</v>
      </c>
      <c r="CI9" s="10">
        <f t="shared" ref="CI9" si="25">CH15</f>
        <v>8627936.6339982226</v>
      </c>
      <c r="CJ9" s="10">
        <f t="shared" ref="CJ9" si="26">CI15</f>
        <v>7015484.6139982231</v>
      </c>
      <c r="CK9" s="10">
        <f t="shared" ref="CK9" si="27">CJ15</f>
        <v>5377475.9039982231</v>
      </c>
      <c r="CL9" s="10">
        <f t="shared" ref="CL9" si="28">CK15</f>
        <v>3844872.4839982232</v>
      </c>
      <c r="CM9" s="10">
        <f t="shared" ref="CM9" si="29">CL15</f>
        <v>2351717.0539982235</v>
      </c>
      <c r="CN9" s="10">
        <f t="shared" ref="CN9" si="30">CM15</f>
        <v>1467330.5039982237</v>
      </c>
      <c r="CO9" s="10">
        <f t="shared" ref="CO9" si="31">CN15</f>
        <v>6784039.3339982228</v>
      </c>
      <c r="CP9" s="10">
        <f t="shared" ref="CP9" si="32">CO15</f>
        <v>6522276.9839982232</v>
      </c>
      <c r="CQ9" s="10">
        <f t="shared" ref="CQ9" si="33">CP15</f>
        <v>6336924.2739982232</v>
      </c>
      <c r="CR9" s="10">
        <f t="shared" ref="CR9" si="34">CQ15</f>
        <v>6173537.993998223</v>
      </c>
      <c r="CS9" s="10">
        <f t="shared" ref="CS9" si="35">CR15</f>
        <v>5983772.5639982233</v>
      </c>
      <c r="CT9" s="10">
        <f t="shared" ref="CT9" si="36">CS15</f>
        <v>5501358.3839982236</v>
      </c>
      <c r="CU9" s="10">
        <f t="shared" ref="CU9" si="37">CT15</f>
        <v>4655577.0639982233</v>
      </c>
      <c r="CV9" s="10">
        <f t="shared" ref="CV9" si="38">CU15</f>
        <v>3637243.7939982233</v>
      </c>
      <c r="CW9" s="10">
        <f t="shared" ref="CW9" si="39">CV15</f>
        <v>2599971.533998223</v>
      </c>
      <c r="CX9" s="10">
        <f t="shared" ref="CX9" si="40">CW15</f>
        <v>1541531.063998223</v>
      </c>
      <c r="CY9" s="10">
        <f t="shared" ref="CY9" si="41">CX15</f>
        <v>619080.133998223</v>
      </c>
      <c r="CZ9" s="10">
        <f t="shared" ref="CZ9" si="42">CY15</f>
        <v>89652.723998222966</v>
      </c>
      <c r="DA9" s="10">
        <f t="shared" ref="DA9" si="43">CZ15</f>
        <v>12906345.803998223</v>
      </c>
      <c r="DB9" s="10">
        <f t="shared" ref="DB9" si="44">DA15</f>
        <v>12526277.713998223</v>
      </c>
      <c r="DC9" s="10">
        <f t="shared" ref="DC9" si="45">DB15</f>
        <v>12254669.813998222</v>
      </c>
      <c r="DD9" s="10">
        <f t="shared" ref="DD9" si="46">DC15</f>
        <v>11968729.403998222</v>
      </c>
      <c r="DE9" s="10">
        <f t="shared" ref="DE9" si="47">DD15</f>
        <v>11556840.523998221</v>
      </c>
      <c r="DF9" s="10">
        <f t="shared" ref="DF9" si="48">DE15</f>
        <v>10545928.053998221</v>
      </c>
      <c r="DG9" s="10">
        <f t="shared" ref="DG9" si="49">DF15</f>
        <v>9146733.8939982206</v>
      </c>
      <c r="DH9" s="10">
        <f t="shared" ref="DH9" si="50">DG15</f>
        <v>6918543.623998221</v>
      </c>
      <c r="DI9" s="10">
        <f t="shared" ref="DI9" si="51">DH15</f>
        <v>4786755.5239982214</v>
      </c>
      <c r="DJ9" s="10">
        <f t="shared" ref="DJ9" si="52">DI15</f>
        <v>3037362.1139982212</v>
      </c>
      <c r="DK9" s="10">
        <f t="shared" ref="DK9" si="53">DJ15</f>
        <v>1556284.9739982213</v>
      </c>
      <c r="DL9" s="10">
        <f t="shared" ref="DL9" si="54">DK15</f>
        <v>251513.50399822136</v>
      </c>
      <c r="DM9" s="10">
        <f t="shared" ref="DM9" si="55">DL15</f>
        <v>8702439.9139982201</v>
      </c>
      <c r="DN9" s="10">
        <f t="shared" ref="DN9" si="56">DM15</f>
        <v>8363526.8139982205</v>
      </c>
      <c r="DO9" s="10">
        <f t="shared" ref="DO9" si="57">DN15</f>
        <v>8144148.4239982208</v>
      </c>
      <c r="DP9" s="10">
        <f t="shared" ref="DP9" si="58">DO15</f>
        <v>7947697.1539982213</v>
      </c>
      <c r="DQ9" s="10">
        <f t="shared" ref="DQ9" si="59">DP15</f>
        <v>7718727.373998221</v>
      </c>
      <c r="DR9" s="10">
        <f t="shared" ref="DR9" si="60">DQ15</f>
        <v>7219289.7739982214</v>
      </c>
      <c r="DS9" s="10">
        <f t="shared" ref="DS9" si="61">DR15</f>
        <v>5885553.7639982216</v>
      </c>
      <c r="DT9" s="10">
        <f t="shared" ref="DT9:DW9" si="62">DS15</f>
        <v>4223142.9339982215</v>
      </c>
      <c r="DU9" s="10">
        <f t="shared" si="62"/>
        <v>2819165.3539982215</v>
      </c>
      <c r="DV9" s="10">
        <f t="shared" si="62"/>
        <v>1459417.6539982215</v>
      </c>
      <c r="DW9" s="10">
        <f t="shared" si="62"/>
        <v>179418.74399822159</v>
      </c>
      <c r="DX9" s="10">
        <f t="shared" ref="DX9" si="63">DW15</f>
        <v>-755432.17600177845</v>
      </c>
      <c r="DY9" s="10">
        <f t="shared" ref="DY9" si="64">DX15</f>
        <v>2279752.2939982219</v>
      </c>
      <c r="DZ9" s="10">
        <f t="shared" ref="DZ9" si="65">DY15</f>
        <v>2194324.683998222</v>
      </c>
      <c r="EA9" s="10">
        <f t="shared" ref="EA9" si="66">DZ15</f>
        <v>2138103.9939982221</v>
      </c>
      <c r="EB9" s="10">
        <f t="shared" ref="EB9" si="67">EA15</f>
        <v>2084050.133998222</v>
      </c>
      <c r="EC9" s="10">
        <f t="shared" ref="EC9" si="68">EB15</f>
        <v>2002253.4939982221</v>
      </c>
      <c r="ED9" s="10">
        <f t="shared" ref="ED9" si="69">EC15</f>
        <v>1824828.443998222</v>
      </c>
      <c r="EE9" s="10">
        <f t="shared" ref="EE9" si="70">ED15</f>
        <v>1506582.0139982221</v>
      </c>
      <c r="EF9" s="10">
        <f t="shared" ref="EF9" si="71">EE15</f>
        <v>1165282.7739982221</v>
      </c>
      <c r="EG9" s="10">
        <f t="shared" ref="EG9" si="72">EF15</f>
        <v>742215.74399822205</v>
      </c>
      <c r="EH9" s="10">
        <f t="shared" ref="EH9:EI9" si="73">EG15</f>
        <v>412290.30399822205</v>
      </c>
      <c r="EI9" s="10">
        <f t="shared" si="73"/>
        <v>107542.83399822208</v>
      </c>
      <c r="EJ9" s="10">
        <f t="shared" ref="EJ9" si="74">EI15</f>
        <v>-110656.01600177793</v>
      </c>
      <c r="EK9" s="10">
        <f t="shared" ref="EK9" si="75">EJ15</f>
        <v>20896435.053998221</v>
      </c>
      <c r="EL9" s="10">
        <f t="shared" ref="EL9" si="76">EK15</f>
        <v>20059468.91399822</v>
      </c>
      <c r="EM9" s="10">
        <f t="shared" ref="EM9" si="77">EL15</f>
        <v>19537998.053998221</v>
      </c>
      <c r="EN9" s="10">
        <f t="shared" ref="EN9" si="78">EM15</f>
        <v>18980351.803998221</v>
      </c>
      <c r="EO9" s="10">
        <f t="shared" ref="EO9" si="79">EN15</f>
        <v>18274766.633998219</v>
      </c>
      <c r="EP9" s="10">
        <f t="shared" ref="EP9" si="80">EO15</f>
        <v>16669455.25399822</v>
      </c>
      <c r="EQ9" s="10">
        <f t="shared" ref="EQ9:ER9" si="81">EP15</f>
        <v>13924718.873998221</v>
      </c>
      <c r="ER9" s="10">
        <f t="shared" si="81"/>
        <v>10597334.779999999</v>
      </c>
      <c r="ES9" s="10">
        <f t="shared" ref="ES9" si="82">ER15</f>
        <v>6620423.1599999992</v>
      </c>
      <c r="ET9" s="10">
        <f t="shared" ref="ET9" si="83">ES15</f>
        <v>2985019.0799999991</v>
      </c>
      <c r="EU9" s="10">
        <f t="shared" ref="EU9" si="84">ET15</f>
        <v>296164.8649924593</v>
      </c>
    </row>
    <row r="10" spans="1:151" x14ac:dyDescent="0.2">
      <c r="B10" s="85" t="s">
        <v>141</v>
      </c>
      <c r="C10" s="11"/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-5454930.8074556598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88">
        <v>0</v>
      </c>
      <c r="AC10" s="88">
        <v>0</v>
      </c>
      <c r="AD10" s="88">
        <v>0</v>
      </c>
      <c r="AE10" s="88">
        <v>0</v>
      </c>
      <c r="AF10" s="89">
        <v>12484587.894814277</v>
      </c>
      <c r="AG10" s="88">
        <v>0</v>
      </c>
      <c r="AH10" s="88">
        <v>0</v>
      </c>
      <c r="AI10" s="88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21759954.130103283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22736596.59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47064040.012699664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88">
        <v>0</v>
      </c>
      <c r="BY10" s="88">
        <v>0</v>
      </c>
      <c r="BZ10" s="88">
        <v>0</v>
      </c>
      <c r="CA10" s="88">
        <v>0</v>
      </c>
      <c r="CB10" s="14">
        <v>10735612.764834132</v>
      </c>
      <c r="CC10" s="88">
        <v>0</v>
      </c>
      <c r="CD10" s="88">
        <v>0</v>
      </c>
      <c r="CE10" s="88">
        <v>0</v>
      </c>
      <c r="CF10" s="88">
        <v>0</v>
      </c>
      <c r="CG10" s="88">
        <v>0</v>
      </c>
      <c r="CH10" s="88">
        <v>0</v>
      </c>
      <c r="CI10" s="88">
        <v>0</v>
      </c>
      <c r="CJ10" s="88">
        <v>0</v>
      </c>
      <c r="CK10" s="88">
        <v>0</v>
      </c>
      <c r="CL10" s="88">
        <v>0</v>
      </c>
      <c r="CM10" s="88">
        <v>0</v>
      </c>
      <c r="CN10" s="88">
        <v>5648586.4099999992</v>
      </c>
      <c r="CO10" s="88">
        <v>0</v>
      </c>
      <c r="CP10" s="88">
        <v>0</v>
      </c>
      <c r="CQ10" s="88">
        <v>0</v>
      </c>
      <c r="CR10" s="88">
        <v>0</v>
      </c>
      <c r="CS10" s="88">
        <v>0</v>
      </c>
      <c r="CT10" s="88">
        <v>0</v>
      </c>
      <c r="CU10" s="88">
        <v>0</v>
      </c>
      <c r="CV10" s="88">
        <v>0</v>
      </c>
      <c r="CW10" s="88">
        <v>0</v>
      </c>
      <c r="CX10" s="88">
        <v>0</v>
      </c>
      <c r="CY10" s="88">
        <v>0</v>
      </c>
      <c r="CZ10" s="88">
        <v>13474493.810000001</v>
      </c>
      <c r="DA10" s="88">
        <v>0</v>
      </c>
      <c r="DB10" s="88">
        <v>0</v>
      </c>
      <c r="DC10" s="88">
        <v>0</v>
      </c>
      <c r="DD10" s="88">
        <v>0</v>
      </c>
      <c r="DE10" s="88">
        <v>0</v>
      </c>
      <c r="DF10" s="88">
        <v>0</v>
      </c>
      <c r="DG10" s="88">
        <v>0</v>
      </c>
      <c r="DH10" s="14">
        <v>0</v>
      </c>
      <c r="DI10" s="14">
        <v>0</v>
      </c>
      <c r="DJ10" s="14">
        <v>0</v>
      </c>
      <c r="DK10" s="14">
        <v>0</v>
      </c>
      <c r="DL10" s="14">
        <v>9094847.0799999982</v>
      </c>
      <c r="DM10" s="14">
        <v>0</v>
      </c>
      <c r="DN10" s="14">
        <v>0</v>
      </c>
      <c r="DO10" s="14">
        <v>0</v>
      </c>
      <c r="DP10" s="14">
        <v>0</v>
      </c>
      <c r="DQ10" s="14">
        <v>0</v>
      </c>
      <c r="DR10" s="14">
        <v>0</v>
      </c>
      <c r="DS10" s="14">
        <v>0</v>
      </c>
      <c r="DT10" s="12">
        <v>0</v>
      </c>
      <c r="DU10" s="12">
        <v>0</v>
      </c>
      <c r="DV10" s="12">
        <v>0</v>
      </c>
      <c r="DW10" s="12">
        <v>0</v>
      </c>
      <c r="DX10" s="14">
        <v>3113886.8800000004</v>
      </c>
      <c r="DY10" s="12">
        <v>0</v>
      </c>
      <c r="DZ10" s="12">
        <v>0</v>
      </c>
      <c r="EA10" s="12">
        <v>0</v>
      </c>
      <c r="EB10" s="12">
        <v>0</v>
      </c>
      <c r="EC10" s="12">
        <v>0</v>
      </c>
      <c r="ED10" s="12">
        <v>0</v>
      </c>
      <c r="EE10" s="12">
        <v>0</v>
      </c>
      <c r="EF10" s="12">
        <v>0</v>
      </c>
      <c r="EG10" s="12">
        <v>0</v>
      </c>
      <c r="EH10" s="12">
        <v>0</v>
      </c>
      <c r="EI10" s="12">
        <v>0</v>
      </c>
      <c r="EJ10" s="12">
        <v>22414468.149999999</v>
      </c>
      <c r="EK10" s="12">
        <v>0</v>
      </c>
      <c r="EL10" s="12">
        <v>0</v>
      </c>
      <c r="EM10" s="12">
        <v>0</v>
      </c>
      <c r="EN10" s="12">
        <v>0</v>
      </c>
      <c r="EO10" s="12">
        <v>0</v>
      </c>
      <c r="EP10" s="12">
        <v>0</v>
      </c>
      <c r="EQ10" s="12">
        <v>0</v>
      </c>
      <c r="ER10" s="12">
        <v>0</v>
      </c>
      <c r="ES10" s="12">
        <v>0</v>
      </c>
      <c r="ET10" s="12">
        <v>0</v>
      </c>
      <c r="EU10" s="12">
        <v>0</v>
      </c>
    </row>
    <row r="11" spans="1:151" x14ac:dyDescent="0.2">
      <c r="B11" s="83" t="s">
        <v>313</v>
      </c>
      <c r="C11" s="11"/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  <c r="AC11" s="88">
        <v>0</v>
      </c>
      <c r="AD11" s="88">
        <v>0</v>
      </c>
      <c r="AE11" s="88">
        <v>0</v>
      </c>
      <c r="AF11" s="88">
        <v>0</v>
      </c>
      <c r="AG11" s="88">
        <v>0</v>
      </c>
      <c r="AH11" s="88">
        <v>0</v>
      </c>
      <c r="AI11" s="88">
        <v>0</v>
      </c>
      <c r="AJ11" s="88">
        <v>0</v>
      </c>
      <c r="AK11" s="88">
        <v>0</v>
      </c>
      <c r="AL11" s="88">
        <v>0</v>
      </c>
      <c r="AM11" s="88">
        <v>0</v>
      </c>
      <c r="AN11" s="88">
        <v>0</v>
      </c>
      <c r="AO11" s="88">
        <v>0</v>
      </c>
      <c r="AP11" s="88">
        <v>0</v>
      </c>
      <c r="AQ11" s="88">
        <v>0</v>
      </c>
      <c r="AR11" s="88">
        <v>0</v>
      </c>
      <c r="AS11" s="88">
        <v>0</v>
      </c>
      <c r="AT11" s="88">
        <v>0</v>
      </c>
      <c r="AU11" s="88">
        <v>0</v>
      </c>
      <c r="AV11" s="88">
        <v>0</v>
      </c>
      <c r="AW11" s="88">
        <v>0</v>
      </c>
      <c r="AX11" s="88">
        <v>0</v>
      </c>
      <c r="AY11" s="88">
        <v>0</v>
      </c>
      <c r="AZ11" s="88">
        <v>0</v>
      </c>
      <c r="BA11" s="88">
        <v>0</v>
      </c>
      <c r="BB11" s="88">
        <v>0</v>
      </c>
      <c r="BC11" s="88">
        <v>0</v>
      </c>
      <c r="BD11" s="88">
        <v>0</v>
      </c>
      <c r="BE11" s="88">
        <v>0</v>
      </c>
      <c r="BF11" s="88">
        <v>0</v>
      </c>
      <c r="BG11" s="88">
        <v>0</v>
      </c>
      <c r="BH11" s="88">
        <v>0</v>
      </c>
      <c r="BI11" s="88">
        <v>0</v>
      </c>
      <c r="BJ11" s="88">
        <v>0</v>
      </c>
      <c r="BK11" s="88">
        <v>0</v>
      </c>
      <c r="BL11" s="88">
        <v>0</v>
      </c>
      <c r="BM11" s="88">
        <v>0</v>
      </c>
      <c r="BN11" s="88">
        <v>0</v>
      </c>
      <c r="BO11" s="88">
        <v>0</v>
      </c>
      <c r="BP11" s="88">
        <v>0</v>
      </c>
      <c r="BQ11" s="88">
        <v>0</v>
      </c>
      <c r="BR11" s="88">
        <v>0</v>
      </c>
      <c r="BS11" s="88">
        <v>0</v>
      </c>
      <c r="BT11" s="88">
        <v>0</v>
      </c>
      <c r="BU11" s="88">
        <v>0</v>
      </c>
      <c r="BV11" s="88">
        <v>0</v>
      </c>
      <c r="BW11" s="88">
        <v>0</v>
      </c>
      <c r="BX11" s="88">
        <v>0</v>
      </c>
      <c r="BY11" s="88">
        <v>0</v>
      </c>
      <c r="BZ11" s="88">
        <v>0</v>
      </c>
      <c r="CA11" s="88">
        <v>0</v>
      </c>
      <c r="CB11" s="88">
        <v>0</v>
      </c>
      <c r="CC11" s="88">
        <v>0</v>
      </c>
      <c r="CD11" s="88">
        <v>0</v>
      </c>
      <c r="CE11" s="88">
        <v>0</v>
      </c>
      <c r="CF11" s="88">
        <v>0</v>
      </c>
      <c r="CG11" s="88">
        <v>0</v>
      </c>
      <c r="CH11" s="88">
        <v>0</v>
      </c>
      <c r="CI11" s="88">
        <v>0</v>
      </c>
      <c r="CJ11" s="88">
        <v>0</v>
      </c>
      <c r="CK11" s="88">
        <v>0</v>
      </c>
      <c r="CL11" s="88">
        <v>0</v>
      </c>
      <c r="CM11" s="88">
        <v>0</v>
      </c>
      <c r="CN11" s="88">
        <v>0</v>
      </c>
      <c r="CO11" s="88">
        <v>0</v>
      </c>
      <c r="CP11" s="88">
        <v>0</v>
      </c>
      <c r="CQ11" s="88">
        <v>0</v>
      </c>
      <c r="CR11" s="88">
        <v>0</v>
      </c>
      <c r="CS11" s="88">
        <v>0</v>
      </c>
      <c r="CT11" s="88">
        <v>0</v>
      </c>
      <c r="CU11" s="88">
        <v>0</v>
      </c>
      <c r="CV11" s="88">
        <v>0</v>
      </c>
      <c r="CW11" s="88">
        <v>0</v>
      </c>
      <c r="CX11" s="88">
        <v>0</v>
      </c>
      <c r="CY11" s="88">
        <v>0</v>
      </c>
      <c r="CZ11" s="88">
        <v>0</v>
      </c>
      <c r="DA11" s="88">
        <v>0</v>
      </c>
      <c r="DB11" s="88">
        <v>0</v>
      </c>
      <c r="DC11" s="88">
        <v>0</v>
      </c>
      <c r="DD11" s="88">
        <v>0</v>
      </c>
      <c r="DE11" s="88">
        <v>0</v>
      </c>
      <c r="DF11" s="88">
        <v>0</v>
      </c>
      <c r="DG11" s="88">
        <v>0</v>
      </c>
      <c r="DH11" s="14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0</v>
      </c>
      <c r="DR11" s="14">
        <v>0</v>
      </c>
      <c r="DS11" s="14">
        <v>0</v>
      </c>
      <c r="DT11" s="88">
        <v>0</v>
      </c>
      <c r="DU11" s="88">
        <v>0</v>
      </c>
      <c r="DV11" s="88">
        <v>0</v>
      </c>
      <c r="DW11" s="88">
        <v>0</v>
      </c>
      <c r="DX11" s="88">
        <v>0</v>
      </c>
      <c r="DY11" s="88">
        <v>0</v>
      </c>
      <c r="DZ11" s="88">
        <v>0</v>
      </c>
      <c r="EA11" s="88">
        <v>0</v>
      </c>
      <c r="EB11" s="88">
        <v>0</v>
      </c>
      <c r="EC11" s="88">
        <v>0</v>
      </c>
      <c r="ED11" s="88">
        <v>0</v>
      </c>
      <c r="EE11" s="88">
        <v>0</v>
      </c>
      <c r="EF11" s="88">
        <v>0</v>
      </c>
      <c r="EG11" s="88">
        <v>0</v>
      </c>
      <c r="EH11" s="88">
        <v>0</v>
      </c>
      <c r="EI11" s="88">
        <v>0</v>
      </c>
      <c r="EJ11" s="88">
        <v>0</v>
      </c>
      <c r="EK11" s="88">
        <v>0</v>
      </c>
      <c r="EL11" s="88">
        <v>0</v>
      </c>
      <c r="EM11" s="88">
        <v>0</v>
      </c>
      <c r="EN11" s="88">
        <v>0</v>
      </c>
      <c r="EO11" s="88">
        <v>0</v>
      </c>
      <c r="EP11" s="88">
        <v>0</v>
      </c>
      <c r="EQ11" s="88">
        <v>0</v>
      </c>
      <c r="ER11" s="88">
        <v>0</v>
      </c>
      <c r="ES11" s="88">
        <v>0</v>
      </c>
      <c r="ET11" s="88">
        <v>0</v>
      </c>
      <c r="EU11" s="88">
        <v>0</v>
      </c>
    </row>
    <row r="12" spans="1:151" x14ac:dyDescent="0.2">
      <c r="B12" s="83" t="s">
        <v>380</v>
      </c>
      <c r="C12" s="11"/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8">
        <v>0</v>
      </c>
      <c r="AC12" s="88">
        <v>0</v>
      </c>
      <c r="AD12" s="88">
        <v>0</v>
      </c>
      <c r="AE12" s="88">
        <v>0</v>
      </c>
      <c r="AF12" s="88">
        <v>0</v>
      </c>
      <c r="AG12" s="88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  <c r="AM12" s="88">
        <v>0</v>
      </c>
      <c r="AN12" s="88">
        <v>0</v>
      </c>
      <c r="AO12" s="88">
        <v>0</v>
      </c>
      <c r="AP12" s="88">
        <v>0</v>
      </c>
      <c r="AQ12" s="88">
        <v>0</v>
      </c>
      <c r="AR12" s="88">
        <v>0</v>
      </c>
      <c r="AS12" s="88">
        <v>0</v>
      </c>
      <c r="AT12" s="88">
        <v>0</v>
      </c>
      <c r="AU12" s="88">
        <v>0</v>
      </c>
      <c r="AV12" s="88">
        <v>0</v>
      </c>
      <c r="AW12" s="88">
        <v>0</v>
      </c>
      <c r="AX12" s="88">
        <v>0</v>
      </c>
      <c r="AY12" s="88">
        <v>0</v>
      </c>
      <c r="AZ12" s="88">
        <v>0</v>
      </c>
      <c r="BA12" s="88">
        <v>0</v>
      </c>
      <c r="BB12" s="88">
        <v>0</v>
      </c>
      <c r="BC12" s="88">
        <v>0</v>
      </c>
      <c r="BD12" s="88">
        <v>0</v>
      </c>
      <c r="BE12" s="88">
        <v>0</v>
      </c>
      <c r="BF12" s="88">
        <v>0</v>
      </c>
      <c r="BG12" s="88">
        <v>0</v>
      </c>
      <c r="BH12" s="88">
        <v>0</v>
      </c>
      <c r="BI12" s="88">
        <v>0</v>
      </c>
      <c r="BJ12" s="88">
        <v>0</v>
      </c>
      <c r="BK12" s="88">
        <v>0</v>
      </c>
      <c r="BL12" s="88">
        <v>0</v>
      </c>
      <c r="BM12" s="88">
        <v>0</v>
      </c>
      <c r="BN12" s="88">
        <v>0</v>
      </c>
      <c r="BO12" s="88">
        <v>0</v>
      </c>
      <c r="BP12" s="88">
        <v>0</v>
      </c>
      <c r="BQ12" s="88">
        <v>0</v>
      </c>
      <c r="BR12" s="88">
        <v>0</v>
      </c>
      <c r="BS12" s="88">
        <v>0</v>
      </c>
      <c r="BT12" s="88">
        <v>0</v>
      </c>
      <c r="BU12" s="88">
        <v>0</v>
      </c>
      <c r="BV12" s="88">
        <v>0</v>
      </c>
      <c r="BW12" s="88">
        <v>0</v>
      </c>
      <c r="BX12" s="88">
        <v>0</v>
      </c>
      <c r="BY12" s="88">
        <v>0</v>
      </c>
      <c r="BZ12" s="88">
        <v>0</v>
      </c>
      <c r="CA12" s="88">
        <v>0</v>
      </c>
      <c r="CB12" s="88">
        <v>0</v>
      </c>
      <c r="CC12" s="88">
        <v>0</v>
      </c>
      <c r="CD12" s="88">
        <v>0</v>
      </c>
      <c r="CE12" s="88">
        <v>0</v>
      </c>
      <c r="CF12" s="88">
        <v>0</v>
      </c>
      <c r="CG12" s="88">
        <v>0</v>
      </c>
      <c r="CH12" s="88">
        <v>0</v>
      </c>
      <c r="CI12" s="88">
        <v>0</v>
      </c>
      <c r="CJ12" s="88">
        <v>0</v>
      </c>
      <c r="CK12" s="88">
        <v>0</v>
      </c>
      <c r="CL12" s="88">
        <v>0</v>
      </c>
      <c r="CM12" s="88">
        <v>-1017.86</v>
      </c>
      <c r="CN12" s="88">
        <v>0</v>
      </c>
      <c r="CO12" s="88">
        <v>0</v>
      </c>
      <c r="CP12" s="88">
        <v>0</v>
      </c>
      <c r="CQ12" s="88">
        <v>0</v>
      </c>
      <c r="CR12" s="88">
        <v>0</v>
      </c>
      <c r="CS12" s="88">
        <v>0</v>
      </c>
      <c r="CT12" s="88">
        <v>0</v>
      </c>
      <c r="CU12" s="88">
        <v>0</v>
      </c>
      <c r="CV12" s="88">
        <v>0</v>
      </c>
      <c r="CW12" s="88">
        <v>0</v>
      </c>
      <c r="CX12" s="88">
        <v>0</v>
      </c>
      <c r="CY12" s="88">
        <v>0</v>
      </c>
      <c r="CZ12" s="88">
        <v>0</v>
      </c>
      <c r="DA12" s="88">
        <v>0</v>
      </c>
      <c r="DB12" s="88">
        <v>0</v>
      </c>
      <c r="DC12" s="88">
        <v>0</v>
      </c>
      <c r="DD12" s="88">
        <v>0</v>
      </c>
      <c r="DE12" s="88">
        <v>0</v>
      </c>
      <c r="DF12" s="88">
        <v>0</v>
      </c>
      <c r="DG12" s="88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0</v>
      </c>
      <c r="DP12" s="14">
        <v>0</v>
      </c>
      <c r="DQ12" s="14">
        <v>0</v>
      </c>
      <c r="DR12" s="14">
        <v>0</v>
      </c>
      <c r="DS12" s="14">
        <v>0</v>
      </c>
      <c r="DT12" s="88">
        <v>0.01</v>
      </c>
      <c r="DU12" s="88">
        <v>0</v>
      </c>
      <c r="DV12" s="88">
        <v>0</v>
      </c>
      <c r="DW12" s="88">
        <v>0</v>
      </c>
      <c r="DX12" s="88">
        <v>0</v>
      </c>
      <c r="DY12" s="88">
        <v>0</v>
      </c>
      <c r="DZ12" s="88">
        <v>0</v>
      </c>
      <c r="EA12" s="88">
        <v>0</v>
      </c>
      <c r="EB12" s="88">
        <v>0</v>
      </c>
      <c r="EC12" s="88">
        <v>0</v>
      </c>
      <c r="ED12" s="88">
        <v>0</v>
      </c>
      <c r="EE12" s="88">
        <v>0</v>
      </c>
      <c r="EF12" s="88">
        <v>0</v>
      </c>
      <c r="EG12" s="88">
        <v>0</v>
      </c>
      <c r="EH12" s="88">
        <v>0</v>
      </c>
      <c r="EI12" s="88">
        <v>0</v>
      </c>
      <c r="EJ12" s="88">
        <v>0</v>
      </c>
      <c r="EK12" s="88">
        <v>0</v>
      </c>
      <c r="EL12" s="88">
        <v>0</v>
      </c>
      <c r="EM12" s="88">
        <v>0</v>
      </c>
      <c r="EN12" s="88">
        <v>0</v>
      </c>
      <c r="EO12" s="88">
        <v>0</v>
      </c>
      <c r="EP12" s="88">
        <v>0</v>
      </c>
      <c r="EQ12" s="88">
        <v>0</v>
      </c>
      <c r="ER12" s="13">
        <v>1455.82</v>
      </c>
      <c r="ES12" s="13"/>
      <c r="ET12" s="13"/>
      <c r="EU12" s="13"/>
    </row>
    <row r="13" spans="1:151" x14ac:dyDescent="0.2">
      <c r="B13" s="83" t="s">
        <v>142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14">
        <v>232404.10335734897</v>
      </c>
      <c r="U13" s="14">
        <v>157586.84343671499</v>
      </c>
      <c r="V13" s="14">
        <v>118833.09101294399</v>
      </c>
      <c r="W13" s="14">
        <v>109754.64651913299</v>
      </c>
      <c r="X13" s="14">
        <v>134953.67796387398</v>
      </c>
      <c r="Y13" s="14">
        <v>247991.22119656496</v>
      </c>
      <c r="Z13" s="14">
        <v>628816.05870121496</v>
      </c>
      <c r="AA13" s="14">
        <v>712755.84760818887</v>
      </c>
      <c r="AB13" s="14">
        <v>682750.19474731293</v>
      </c>
      <c r="AC13" s="14">
        <v>506548.33745000092</v>
      </c>
      <c r="AD13" s="14">
        <v>474919.21287818695</v>
      </c>
      <c r="AE13" s="14">
        <v>398973.27444358997</v>
      </c>
      <c r="AF13" s="14">
        <v>-478505.75197234703</v>
      </c>
      <c r="AG13" s="14">
        <v>-255465.97774466997</v>
      </c>
      <c r="AH13" s="14">
        <v>-214446.47246076999</v>
      </c>
      <c r="AI13" s="14">
        <v>-230349.47244478401</v>
      </c>
      <c r="AJ13" s="14">
        <v>-345768.51990245399</v>
      </c>
      <c r="AK13" s="14">
        <v>-553187.41960007907</v>
      </c>
      <c r="AL13" s="14">
        <v>-1367142.9087079391</v>
      </c>
      <c r="AM13" s="14">
        <v>-1639900.0136366431</v>
      </c>
      <c r="AN13" s="14">
        <v>-1643893.9195623118</v>
      </c>
      <c r="AO13" s="14">
        <v>-1222570.5087724302</v>
      </c>
      <c r="AP13" s="14">
        <v>-1169969.8377493555</v>
      </c>
      <c r="AQ13" s="14">
        <v>-609352.00330536067</v>
      </c>
      <c r="AR13" s="14">
        <v>-882158.85966690071</v>
      </c>
      <c r="AS13" s="14">
        <v>-617991.01890936634</v>
      </c>
      <c r="AT13" s="14">
        <v>-531415.97368208366</v>
      </c>
      <c r="AU13" s="14">
        <v>-455794.67178841273</v>
      </c>
      <c r="AV13" s="14">
        <v>-668714.44697468798</v>
      </c>
      <c r="AW13" s="14">
        <v>-1370028.9228794824</v>
      </c>
      <c r="AX13" s="14">
        <v>-1914892.2998073981</v>
      </c>
      <c r="AY13" s="14">
        <v>-3783793.1607450638</v>
      </c>
      <c r="AZ13" s="14">
        <v>-4114426.62</v>
      </c>
      <c r="BA13" s="14">
        <v>-3203448.77</v>
      </c>
      <c r="BB13" s="14">
        <v>-2757217.59</v>
      </c>
      <c r="BC13" s="14">
        <v>-1863472.59</v>
      </c>
      <c r="BD13" s="14">
        <v>-1221247.8</v>
      </c>
      <c r="BE13" s="14">
        <v>-707427.97</v>
      </c>
      <c r="BF13" s="14">
        <v>-533202.71</v>
      </c>
      <c r="BG13" s="14">
        <v>-490962.37</v>
      </c>
      <c r="BH13" s="14">
        <v>-660304.89</v>
      </c>
      <c r="BI13" s="14">
        <v>-1738465.61</v>
      </c>
      <c r="BJ13" s="14">
        <v>-2792006.52</v>
      </c>
      <c r="BK13" s="14">
        <v>-3845934.17</v>
      </c>
      <c r="BL13" s="14">
        <v>-3320062.06</v>
      </c>
      <c r="BM13" s="14">
        <v>-3459780.43</v>
      </c>
      <c r="BN13" s="14">
        <v>-2928978.02</v>
      </c>
      <c r="BO13" s="14">
        <v>-2073810.24</v>
      </c>
      <c r="BP13" s="14">
        <v>-1765160.43</v>
      </c>
      <c r="BQ13" s="14">
        <v>-1448494.77</v>
      </c>
      <c r="BR13" s="14">
        <v>-1014610.79</v>
      </c>
      <c r="BS13" s="14">
        <v>-986023.64</v>
      </c>
      <c r="BT13" s="14">
        <v>-1388126.63</v>
      </c>
      <c r="BU13" s="14">
        <v>-3320242.04</v>
      </c>
      <c r="BV13" s="14">
        <v>-4851217.99</v>
      </c>
      <c r="BW13" s="14">
        <v>-6802234.71</v>
      </c>
      <c r="BX13" s="14">
        <v>-6722914.8399999999</v>
      </c>
      <c r="BY13" s="14">
        <v>-8099498.2999999998</v>
      </c>
      <c r="BZ13" s="14">
        <v>-5727643.04</v>
      </c>
      <c r="CA13" s="14">
        <v>-3528557.6</v>
      </c>
      <c r="CB13" s="14">
        <v>-316552.15999999997</v>
      </c>
      <c r="CC13" s="14">
        <v>-342345.85</v>
      </c>
      <c r="CD13" s="14">
        <v>-261872.74</v>
      </c>
      <c r="CE13" s="14">
        <v>-241287.91</v>
      </c>
      <c r="CF13" s="14">
        <v>-341362.55</v>
      </c>
      <c r="CG13" s="14">
        <v>-994874.36</v>
      </c>
      <c r="CH13" s="14">
        <v>-1285099.5900000001</v>
      </c>
      <c r="CI13" s="14">
        <v>-1612452.02</v>
      </c>
      <c r="CJ13" s="14">
        <v>-1638008.71</v>
      </c>
      <c r="CK13" s="14">
        <v>-1532603.42</v>
      </c>
      <c r="CL13" s="14">
        <v>-1493155.43</v>
      </c>
      <c r="CM13" s="14">
        <v>-883368.69</v>
      </c>
      <c r="CN13" s="14">
        <v>-331877.58</v>
      </c>
      <c r="CO13" s="14">
        <v>-261762.35</v>
      </c>
      <c r="CP13" s="14">
        <v>-185352.71</v>
      </c>
      <c r="CQ13" s="14">
        <v>-163386.28</v>
      </c>
      <c r="CR13" s="14">
        <v>-189765.43</v>
      </c>
      <c r="CS13" s="14">
        <v>-482414.18</v>
      </c>
      <c r="CT13" s="14">
        <v>-845781.32</v>
      </c>
      <c r="CU13" s="14">
        <v>-1018333.27</v>
      </c>
      <c r="CV13" s="14">
        <v>-1037272.26</v>
      </c>
      <c r="CW13" s="14">
        <v>-1058440.47</v>
      </c>
      <c r="CX13" s="14">
        <v>-922450.93</v>
      </c>
      <c r="CY13" s="14">
        <v>-529427.41</v>
      </c>
      <c r="CZ13" s="14">
        <v>-657800.73</v>
      </c>
      <c r="DA13" s="14">
        <v>-380068.09</v>
      </c>
      <c r="DB13" s="14">
        <v>-271607.90000000002</v>
      </c>
      <c r="DC13" s="14">
        <v>-285940.40999999997</v>
      </c>
      <c r="DD13" s="14">
        <v>-411888.88</v>
      </c>
      <c r="DE13" s="14">
        <v>-1010912.47</v>
      </c>
      <c r="DF13" s="14">
        <v>-1399194.16</v>
      </c>
      <c r="DG13" s="14">
        <v>-2228190.27</v>
      </c>
      <c r="DH13" s="14">
        <v>-2131788.1</v>
      </c>
      <c r="DI13" s="14">
        <v>-1749393.41</v>
      </c>
      <c r="DJ13" s="14">
        <v>-1481077.14</v>
      </c>
      <c r="DK13" s="14">
        <v>-1304771.47</v>
      </c>
      <c r="DL13" s="14">
        <v>-643920.67000000004</v>
      </c>
      <c r="DM13" s="14">
        <v>-338913.1</v>
      </c>
      <c r="DN13" s="14">
        <v>-219378.39</v>
      </c>
      <c r="DO13" s="14">
        <v>-196451.27</v>
      </c>
      <c r="DP13" s="14">
        <v>-228969.78</v>
      </c>
      <c r="DQ13" s="14">
        <v>-499437.6</v>
      </c>
      <c r="DR13" s="14">
        <v>-1333736.01</v>
      </c>
      <c r="DS13" s="14">
        <v>-1662410.83</v>
      </c>
      <c r="DT13" s="14">
        <v>-1403977.5899999999</v>
      </c>
      <c r="DU13" s="14">
        <v>-1359747.7</v>
      </c>
      <c r="DV13" s="14">
        <v>-1279998.9099999999</v>
      </c>
      <c r="DW13" s="14">
        <v>-934850.92</v>
      </c>
      <c r="DX13" s="14">
        <v>-78702.41</v>
      </c>
      <c r="DY13" s="14">
        <v>-85427.61</v>
      </c>
      <c r="DZ13" s="14">
        <v>-56220.69</v>
      </c>
      <c r="EA13" s="14">
        <v>-54053.86</v>
      </c>
      <c r="EB13" s="14">
        <v>-81796.639999999999</v>
      </c>
      <c r="EC13" s="14">
        <v>-177425.05</v>
      </c>
      <c r="ED13" s="14">
        <v>-318246.43</v>
      </c>
      <c r="EE13" s="14">
        <v>-341299.24</v>
      </c>
      <c r="EF13" s="13">
        <f>-'Sch23&amp;53 Deferral Calc'!C38</f>
        <v>-423067.03</v>
      </c>
      <c r="EG13" s="13">
        <f>-'Sch23&amp;53 Deferral Calc'!D38</f>
        <v>-329925.44</v>
      </c>
      <c r="EH13" s="13">
        <f>-'Sch23&amp;53 Deferral Calc'!E38</f>
        <v>-304747.46999999997</v>
      </c>
      <c r="EI13" s="13">
        <f>-'Sch23&amp;53 Deferral Calc'!F38</f>
        <v>-218198.85</v>
      </c>
      <c r="EJ13" s="13">
        <f>-'Sch23&amp;53 Deferral Calc'!G38</f>
        <v>-1407377.08</v>
      </c>
      <c r="EK13" s="13">
        <f>-'Sch23&amp;53 Deferral Calc'!H38</f>
        <v>-836966.14</v>
      </c>
      <c r="EL13" s="13">
        <f>-'Sch23&amp;53 Deferral Calc'!I38</f>
        <v>-521470.86</v>
      </c>
      <c r="EM13" s="13">
        <f>-'Sch23&amp;53 Deferral Calc'!J38</f>
        <v>-557646.25</v>
      </c>
      <c r="EN13" s="13">
        <f>-'Sch23&amp;53 Deferral Calc'!K38</f>
        <v>-705585.17</v>
      </c>
      <c r="EO13" s="13">
        <f>-'Sch23&amp;53 Deferral Calc'!L38</f>
        <v>-1605311.38</v>
      </c>
      <c r="EP13" s="13">
        <f>-'Sch23&amp;53 Deferral Calc'!M38</f>
        <v>-2744736.38</v>
      </c>
      <c r="EQ13" s="13">
        <f>-'Sch23&amp;53 Deferral Calc'!N38</f>
        <v>-3327384.09</v>
      </c>
      <c r="ER13" s="13">
        <f>-('Sch23&amp;53 Deferral Calc'!O38+'Sch23&amp;53 Deferral Calc'!P38)</f>
        <v>-3978367.44</v>
      </c>
      <c r="ES13" s="13">
        <f>-'Sch23&amp;53 Deferral Calc'!Q38</f>
        <v>-3635404.08</v>
      </c>
      <c r="ET13" s="13">
        <f>-'Amort Estimate'!D15</f>
        <v>-2688854.2150075398</v>
      </c>
      <c r="EU13" s="13">
        <f>-'Amort Estimate'!E15</f>
        <v>-1867973.5434655563</v>
      </c>
    </row>
    <row r="14" spans="1:151" x14ac:dyDescent="0.2">
      <c r="B14" s="3" t="s">
        <v>143</v>
      </c>
      <c r="D14" s="15">
        <f t="shared" ref="D14:AI14" si="85">SUM(D10:D13)</f>
        <v>0</v>
      </c>
      <c r="E14" s="15">
        <f t="shared" si="85"/>
        <v>0</v>
      </c>
      <c r="F14" s="15">
        <f t="shared" si="85"/>
        <v>0</v>
      </c>
      <c r="G14" s="15">
        <f t="shared" si="85"/>
        <v>0</v>
      </c>
      <c r="H14" s="15">
        <f t="shared" si="85"/>
        <v>0</v>
      </c>
      <c r="I14" s="15">
        <f t="shared" si="85"/>
        <v>0</v>
      </c>
      <c r="J14" s="15">
        <f t="shared" si="85"/>
        <v>0</v>
      </c>
      <c r="K14" s="15">
        <f t="shared" si="85"/>
        <v>0</v>
      </c>
      <c r="L14" s="15">
        <f t="shared" si="85"/>
        <v>0</v>
      </c>
      <c r="M14" s="15">
        <f t="shared" si="85"/>
        <v>0</v>
      </c>
      <c r="N14" s="15">
        <f t="shared" si="85"/>
        <v>0</v>
      </c>
      <c r="O14" s="15">
        <f t="shared" si="85"/>
        <v>0</v>
      </c>
      <c r="P14" s="15">
        <f t="shared" si="85"/>
        <v>0</v>
      </c>
      <c r="Q14" s="15">
        <f t="shared" si="85"/>
        <v>0</v>
      </c>
      <c r="R14" s="15">
        <f t="shared" si="85"/>
        <v>0</v>
      </c>
      <c r="S14" s="15">
        <f t="shared" si="85"/>
        <v>0</v>
      </c>
      <c r="T14" s="15">
        <f t="shared" si="85"/>
        <v>-5222526.7040983113</v>
      </c>
      <c r="U14" s="15">
        <f t="shared" si="85"/>
        <v>157586.84343671499</v>
      </c>
      <c r="V14" s="15">
        <f t="shared" si="85"/>
        <v>118833.09101294399</v>
      </c>
      <c r="W14" s="15">
        <f t="shared" si="85"/>
        <v>109754.64651913299</v>
      </c>
      <c r="X14" s="15">
        <f t="shared" si="85"/>
        <v>134953.67796387398</v>
      </c>
      <c r="Y14" s="15">
        <f t="shared" si="85"/>
        <v>247991.22119656496</v>
      </c>
      <c r="Z14" s="15">
        <f t="shared" si="85"/>
        <v>628816.05870121496</v>
      </c>
      <c r="AA14" s="15">
        <f t="shared" si="85"/>
        <v>712755.84760818887</v>
      </c>
      <c r="AB14" s="15">
        <f t="shared" si="85"/>
        <v>682750.19474731293</v>
      </c>
      <c r="AC14" s="15">
        <f t="shared" si="85"/>
        <v>506548.33745000092</v>
      </c>
      <c r="AD14" s="15">
        <f t="shared" si="85"/>
        <v>474919.21287818695</v>
      </c>
      <c r="AE14" s="15">
        <f t="shared" si="85"/>
        <v>398973.27444358997</v>
      </c>
      <c r="AF14" s="15">
        <f t="shared" si="85"/>
        <v>12006082.14284193</v>
      </c>
      <c r="AG14" s="15">
        <f t="shared" si="85"/>
        <v>-255465.97774466997</v>
      </c>
      <c r="AH14" s="15">
        <f t="shared" si="85"/>
        <v>-214446.47246076999</v>
      </c>
      <c r="AI14" s="15">
        <f t="shared" si="85"/>
        <v>-230349.47244478401</v>
      </c>
      <c r="AJ14" s="15">
        <f t="shared" ref="AJ14:BO14" si="86">SUM(AJ10:AJ13)</f>
        <v>-345768.51990245399</v>
      </c>
      <c r="AK14" s="15">
        <f t="shared" si="86"/>
        <v>-553187.41960007907</v>
      </c>
      <c r="AL14" s="15">
        <f t="shared" si="86"/>
        <v>-1367142.9087079391</v>
      </c>
      <c r="AM14" s="15">
        <f t="shared" si="86"/>
        <v>-1639900.0136366431</v>
      </c>
      <c r="AN14" s="15">
        <f t="shared" si="86"/>
        <v>-1643893.9195623118</v>
      </c>
      <c r="AO14" s="15">
        <f t="shared" si="86"/>
        <v>-1222570.5087724302</v>
      </c>
      <c r="AP14" s="15">
        <f t="shared" si="86"/>
        <v>-1169969.8377493555</v>
      </c>
      <c r="AQ14" s="15">
        <f t="shared" si="86"/>
        <v>-609352.00330536067</v>
      </c>
      <c r="AR14" s="15">
        <f t="shared" si="86"/>
        <v>20877795.270436384</v>
      </c>
      <c r="AS14" s="15">
        <f t="shared" si="86"/>
        <v>-617991.01890936634</v>
      </c>
      <c r="AT14" s="15">
        <f t="shared" si="86"/>
        <v>-531415.97368208366</v>
      </c>
      <c r="AU14" s="15">
        <f t="shared" si="86"/>
        <v>-455794.67178841273</v>
      </c>
      <c r="AV14" s="15">
        <f t="shared" si="86"/>
        <v>-668714.44697468798</v>
      </c>
      <c r="AW14" s="15">
        <f t="shared" si="86"/>
        <v>-1370028.9228794824</v>
      </c>
      <c r="AX14" s="15">
        <f t="shared" si="86"/>
        <v>-1914892.2998073981</v>
      </c>
      <c r="AY14" s="15">
        <f t="shared" si="86"/>
        <v>-3783793.1607450638</v>
      </c>
      <c r="AZ14" s="15">
        <f t="shared" si="86"/>
        <v>-4114426.62</v>
      </c>
      <c r="BA14" s="15">
        <f t="shared" si="86"/>
        <v>-3203448.77</v>
      </c>
      <c r="BB14" s="15">
        <f t="shared" si="86"/>
        <v>-2757217.59</v>
      </c>
      <c r="BC14" s="15">
        <f t="shared" si="86"/>
        <v>-1863472.59</v>
      </c>
      <c r="BD14" s="15">
        <f t="shared" si="86"/>
        <v>21515348.789999999</v>
      </c>
      <c r="BE14" s="15">
        <f t="shared" si="86"/>
        <v>-707427.97</v>
      </c>
      <c r="BF14" s="15">
        <f t="shared" si="86"/>
        <v>-533202.71</v>
      </c>
      <c r="BG14" s="15">
        <f t="shared" si="86"/>
        <v>-490962.37</v>
      </c>
      <c r="BH14" s="15">
        <f t="shared" si="86"/>
        <v>-660304.89</v>
      </c>
      <c r="BI14" s="15">
        <f t="shared" si="86"/>
        <v>-1738465.61</v>
      </c>
      <c r="BJ14" s="15">
        <f t="shared" si="86"/>
        <v>-2792006.52</v>
      </c>
      <c r="BK14" s="15">
        <f t="shared" si="86"/>
        <v>-3845934.17</v>
      </c>
      <c r="BL14" s="15">
        <f t="shared" si="86"/>
        <v>-3320062.06</v>
      </c>
      <c r="BM14" s="15">
        <f t="shared" si="86"/>
        <v>-3459780.43</v>
      </c>
      <c r="BN14" s="15">
        <f t="shared" si="86"/>
        <v>-2928978.02</v>
      </c>
      <c r="BO14" s="15">
        <f t="shared" si="86"/>
        <v>-2073810.24</v>
      </c>
      <c r="BP14" s="15">
        <f t="shared" ref="BP14:CU14" si="87">SUM(BP10:BP13)</f>
        <v>45298879.582699664</v>
      </c>
      <c r="BQ14" s="15">
        <f t="shared" si="87"/>
        <v>-1448494.77</v>
      </c>
      <c r="BR14" s="15">
        <f t="shared" si="87"/>
        <v>-1014610.79</v>
      </c>
      <c r="BS14" s="15">
        <f t="shared" si="87"/>
        <v>-986023.64</v>
      </c>
      <c r="BT14" s="15">
        <f t="shared" si="87"/>
        <v>-1388126.63</v>
      </c>
      <c r="BU14" s="15">
        <f t="shared" si="87"/>
        <v>-3320242.04</v>
      </c>
      <c r="BV14" s="15">
        <f t="shared" si="87"/>
        <v>-4851217.99</v>
      </c>
      <c r="BW14" s="15">
        <f t="shared" si="87"/>
        <v>-6802234.71</v>
      </c>
      <c r="BX14" s="15">
        <f t="shared" si="87"/>
        <v>-6722914.8399999999</v>
      </c>
      <c r="BY14" s="15">
        <f t="shared" si="87"/>
        <v>-8099498.2999999998</v>
      </c>
      <c r="BZ14" s="15">
        <f t="shared" si="87"/>
        <v>-5727643.04</v>
      </c>
      <c r="CA14" s="15">
        <f t="shared" si="87"/>
        <v>-3528557.6</v>
      </c>
      <c r="CB14" s="15">
        <f t="shared" si="87"/>
        <v>10419060.604834132</v>
      </c>
      <c r="CC14" s="15">
        <f t="shared" si="87"/>
        <v>-342345.85</v>
      </c>
      <c r="CD14" s="15">
        <f t="shared" si="87"/>
        <v>-261872.74</v>
      </c>
      <c r="CE14" s="15">
        <f t="shared" si="87"/>
        <v>-241287.91</v>
      </c>
      <c r="CF14" s="15">
        <f t="shared" si="87"/>
        <v>-341362.55</v>
      </c>
      <c r="CG14" s="15">
        <f t="shared" si="87"/>
        <v>-994874.36</v>
      </c>
      <c r="CH14" s="15">
        <f t="shared" si="87"/>
        <v>-1285099.5900000001</v>
      </c>
      <c r="CI14" s="15">
        <f t="shared" si="87"/>
        <v>-1612452.02</v>
      </c>
      <c r="CJ14" s="15">
        <f t="shared" si="87"/>
        <v>-1638008.71</v>
      </c>
      <c r="CK14" s="15">
        <f t="shared" si="87"/>
        <v>-1532603.42</v>
      </c>
      <c r="CL14" s="15">
        <f t="shared" si="87"/>
        <v>-1493155.43</v>
      </c>
      <c r="CM14" s="15">
        <f t="shared" si="87"/>
        <v>-884386.54999999993</v>
      </c>
      <c r="CN14" s="15">
        <f t="shared" si="87"/>
        <v>5316708.8299999991</v>
      </c>
      <c r="CO14" s="15">
        <f t="shared" si="87"/>
        <v>-261762.35</v>
      </c>
      <c r="CP14" s="15">
        <f t="shared" si="87"/>
        <v>-185352.71</v>
      </c>
      <c r="CQ14" s="15">
        <f t="shared" si="87"/>
        <v>-163386.28</v>
      </c>
      <c r="CR14" s="15">
        <f t="shared" si="87"/>
        <v>-189765.43</v>
      </c>
      <c r="CS14" s="15">
        <f t="shared" si="87"/>
        <v>-482414.18</v>
      </c>
      <c r="CT14" s="15">
        <f t="shared" si="87"/>
        <v>-845781.32</v>
      </c>
      <c r="CU14" s="15">
        <f t="shared" si="87"/>
        <v>-1018333.27</v>
      </c>
      <c r="CV14" s="15">
        <f t="shared" ref="CV14:DW14" si="88">SUM(CV10:CV13)</f>
        <v>-1037272.26</v>
      </c>
      <c r="CW14" s="15">
        <f t="shared" si="88"/>
        <v>-1058440.47</v>
      </c>
      <c r="CX14" s="15">
        <f t="shared" si="88"/>
        <v>-922450.93</v>
      </c>
      <c r="CY14" s="15">
        <f t="shared" si="88"/>
        <v>-529427.41</v>
      </c>
      <c r="CZ14" s="15">
        <f t="shared" si="88"/>
        <v>12816693.08</v>
      </c>
      <c r="DA14" s="15">
        <f t="shared" si="88"/>
        <v>-380068.09</v>
      </c>
      <c r="DB14" s="15">
        <f t="shared" si="88"/>
        <v>-271607.90000000002</v>
      </c>
      <c r="DC14" s="15">
        <f t="shared" si="88"/>
        <v>-285940.40999999997</v>
      </c>
      <c r="DD14" s="15">
        <f t="shared" si="88"/>
        <v>-411888.88</v>
      </c>
      <c r="DE14" s="15">
        <f t="shared" ref="DE14:DH14" si="89">SUM(DE10:DE13)</f>
        <v>-1010912.47</v>
      </c>
      <c r="DF14" s="15">
        <f t="shared" si="89"/>
        <v>-1399194.16</v>
      </c>
      <c r="DG14" s="15">
        <f t="shared" si="89"/>
        <v>-2228190.27</v>
      </c>
      <c r="DH14" s="15">
        <f t="shared" si="89"/>
        <v>-2131788.1</v>
      </c>
      <c r="DI14" s="15">
        <f t="shared" si="88"/>
        <v>-1749393.41</v>
      </c>
      <c r="DJ14" s="15">
        <f t="shared" si="88"/>
        <v>-1481077.14</v>
      </c>
      <c r="DK14" s="15">
        <f t="shared" si="88"/>
        <v>-1304771.47</v>
      </c>
      <c r="DL14" s="15">
        <f t="shared" si="88"/>
        <v>8450926.4099999983</v>
      </c>
      <c r="DM14" s="15">
        <f t="shared" si="88"/>
        <v>-338913.1</v>
      </c>
      <c r="DN14" s="15">
        <f t="shared" si="88"/>
        <v>-219378.39</v>
      </c>
      <c r="DO14" s="15">
        <f t="shared" si="88"/>
        <v>-196451.27</v>
      </c>
      <c r="DP14" s="15">
        <f t="shared" si="88"/>
        <v>-228969.78</v>
      </c>
      <c r="DQ14" s="15">
        <f t="shared" si="88"/>
        <v>-499437.6</v>
      </c>
      <c r="DR14" s="15">
        <f t="shared" si="88"/>
        <v>-1333736.01</v>
      </c>
      <c r="DS14" s="15">
        <f t="shared" si="88"/>
        <v>-1662410.83</v>
      </c>
      <c r="DT14" s="15">
        <f t="shared" si="88"/>
        <v>-1403977.5799999998</v>
      </c>
      <c r="DU14" s="15">
        <f t="shared" si="88"/>
        <v>-1359747.7</v>
      </c>
      <c r="DV14" s="15">
        <f t="shared" si="88"/>
        <v>-1279998.9099999999</v>
      </c>
      <c r="DW14" s="15">
        <f t="shared" si="88"/>
        <v>-934850.92</v>
      </c>
      <c r="DX14" s="15">
        <f t="shared" ref="DX14:EE14" si="90">SUM(DX10:DX13)</f>
        <v>3035184.47</v>
      </c>
      <c r="DY14" s="15">
        <f t="shared" si="90"/>
        <v>-85427.61</v>
      </c>
      <c r="DZ14" s="15">
        <f t="shared" si="90"/>
        <v>-56220.69</v>
      </c>
      <c r="EA14" s="15">
        <f t="shared" si="90"/>
        <v>-54053.86</v>
      </c>
      <c r="EB14" s="15">
        <f t="shared" si="90"/>
        <v>-81796.639999999999</v>
      </c>
      <c r="EC14" s="15">
        <f t="shared" si="90"/>
        <v>-177425.05</v>
      </c>
      <c r="ED14" s="15">
        <f t="shared" si="90"/>
        <v>-318246.43</v>
      </c>
      <c r="EE14" s="15">
        <f t="shared" si="90"/>
        <v>-341299.24</v>
      </c>
      <c r="EF14" s="15">
        <f t="shared" ref="EF14:EH14" si="91">SUM(EF10:EF13)</f>
        <v>-423067.03</v>
      </c>
      <c r="EG14" s="15">
        <f t="shared" si="91"/>
        <v>-329925.44</v>
      </c>
      <c r="EH14" s="15">
        <f t="shared" si="91"/>
        <v>-304747.46999999997</v>
      </c>
      <c r="EI14" s="15">
        <f t="shared" ref="EI14:EQ14" si="92">SUM(EI10:EI13)</f>
        <v>-218198.85</v>
      </c>
      <c r="EJ14" s="15">
        <f t="shared" si="92"/>
        <v>21007091.07</v>
      </c>
      <c r="EK14" s="15">
        <f t="shared" si="92"/>
        <v>-836966.14</v>
      </c>
      <c r="EL14" s="15">
        <f t="shared" si="92"/>
        <v>-521470.86</v>
      </c>
      <c r="EM14" s="15">
        <f t="shared" si="92"/>
        <v>-557646.25</v>
      </c>
      <c r="EN14" s="15">
        <f t="shared" si="92"/>
        <v>-705585.17</v>
      </c>
      <c r="EO14" s="15">
        <f t="shared" si="92"/>
        <v>-1605311.38</v>
      </c>
      <c r="EP14" s="15">
        <f t="shared" si="92"/>
        <v>-2744736.38</v>
      </c>
      <c r="EQ14" s="15">
        <f t="shared" si="92"/>
        <v>-3327384.09</v>
      </c>
      <c r="ER14" s="15">
        <f t="shared" ref="ER14" si="93">SUM(ER10:ER13)</f>
        <v>-3976911.62</v>
      </c>
      <c r="ES14" s="15">
        <f t="shared" ref="ES14:EU14" si="94">SUM(ES10:ES13)</f>
        <v>-3635404.08</v>
      </c>
      <c r="ET14" s="15">
        <f t="shared" si="94"/>
        <v>-2688854.2150075398</v>
      </c>
      <c r="EU14" s="15">
        <f t="shared" si="94"/>
        <v>-1867973.5434655563</v>
      </c>
    </row>
    <row r="15" spans="1:151" x14ac:dyDescent="0.2">
      <c r="B15" s="3" t="s">
        <v>144</v>
      </c>
      <c r="D15" s="10">
        <f t="shared" ref="D15:AI15" si="95">D9+D14</f>
        <v>0</v>
      </c>
      <c r="E15" s="10">
        <f t="shared" si="95"/>
        <v>0</v>
      </c>
      <c r="F15" s="10">
        <f t="shared" si="95"/>
        <v>0</v>
      </c>
      <c r="G15" s="10">
        <f t="shared" si="95"/>
        <v>0</v>
      </c>
      <c r="H15" s="10">
        <f t="shared" si="95"/>
        <v>0</v>
      </c>
      <c r="I15" s="10">
        <f t="shared" si="95"/>
        <v>0</v>
      </c>
      <c r="J15" s="10">
        <f t="shared" si="95"/>
        <v>0</v>
      </c>
      <c r="K15" s="10">
        <f t="shared" si="95"/>
        <v>0</v>
      </c>
      <c r="L15" s="10">
        <f t="shared" si="95"/>
        <v>0</v>
      </c>
      <c r="M15" s="10">
        <f t="shared" si="95"/>
        <v>0</v>
      </c>
      <c r="N15" s="10">
        <f t="shared" si="95"/>
        <v>0</v>
      </c>
      <c r="O15" s="10">
        <f t="shared" si="95"/>
        <v>0</v>
      </c>
      <c r="P15" s="10">
        <f t="shared" si="95"/>
        <v>0</v>
      </c>
      <c r="Q15" s="10">
        <f t="shared" si="95"/>
        <v>0</v>
      </c>
      <c r="R15" s="10">
        <f t="shared" si="95"/>
        <v>0</v>
      </c>
      <c r="S15" s="10">
        <f t="shared" si="95"/>
        <v>0</v>
      </c>
      <c r="T15" s="10">
        <f t="shared" si="95"/>
        <v>-5222526.7040983113</v>
      </c>
      <c r="U15" s="10">
        <f t="shared" si="95"/>
        <v>-5064939.8606615961</v>
      </c>
      <c r="V15" s="10">
        <f t="shared" si="95"/>
        <v>-4946106.7696486525</v>
      </c>
      <c r="W15" s="10">
        <f t="shared" si="95"/>
        <v>-4836352.1231295196</v>
      </c>
      <c r="X15" s="10">
        <f t="shared" si="95"/>
        <v>-4701398.4451656453</v>
      </c>
      <c r="Y15" s="10">
        <f t="shared" si="95"/>
        <v>-4453407.2239690805</v>
      </c>
      <c r="Z15" s="10">
        <f t="shared" si="95"/>
        <v>-3824591.1652678656</v>
      </c>
      <c r="AA15" s="10">
        <f t="shared" si="95"/>
        <v>-3111835.317659677</v>
      </c>
      <c r="AB15" s="10">
        <f t="shared" si="95"/>
        <v>-2429085.1229123641</v>
      </c>
      <c r="AC15" s="10">
        <f t="shared" si="95"/>
        <v>-1922536.7854623632</v>
      </c>
      <c r="AD15" s="10">
        <f t="shared" si="95"/>
        <v>-1447617.5725841762</v>
      </c>
      <c r="AE15" s="10">
        <f t="shared" si="95"/>
        <v>-1048644.2981405864</v>
      </c>
      <c r="AF15" s="10">
        <f t="shared" si="95"/>
        <v>10957437.844701342</v>
      </c>
      <c r="AG15" s="10">
        <f t="shared" si="95"/>
        <v>10701971.866956672</v>
      </c>
      <c r="AH15" s="10">
        <f t="shared" si="95"/>
        <v>10487525.394495903</v>
      </c>
      <c r="AI15" s="10">
        <f t="shared" si="95"/>
        <v>10257175.922051119</v>
      </c>
      <c r="AJ15" s="10">
        <f t="shared" ref="AJ15:BO15" si="96">AJ9+AJ14</f>
        <v>9911407.402148664</v>
      </c>
      <c r="AK15" s="10">
        <f t="shared" si="96"/>
        <v>9358219.9825485852</v>
      </c>
      <c r="AL15" s="10">
        <f t="shared" si="96"/>
        <v>7991077.0738406461</v>
      </c>
      <c r="AM15" s="10">
        <f t="shared" si="96"/>
        <v>6351177.060204003</v>
      </c>
      <c r="AN15" s="10">
        <f t="shared" si="96"/>
        <v>4707283.1406416912</v>
      </c>
      <c r="AO15" s="10">
        <f t="shared" si="96"/>
        <v>3484712.6318692612</v>
      </c>
      <c r="AP15" s="10">
        <f t="shared" si="96"/>
        <v>2314742.7941199057</v>
      </c>
      <c r="AQ15" s="10">
        <f t="shared" si="96"/>
        <v>1705390.790814545</v>
      </c>
      <c r="AR15" s="10">
        <f t="shared" si="96"/>
        <v>22583186.061250929</v>
      </c>
      <c r="AS15" s="10">
        <f t="shared" si="96"/>
        <v>21965195.042341564</v>
      </c>
      <c r="AT15" s="10">
        <f t="shared" si="96"/>
        <v>21433779.068659481</v>
      </c>
      <c r="AU15" s="10">
        <f t="shared" si="96"/>
        <v>20977984.396871068</v>
      </c>
      <c r="AV15" s="10">
        <f t="shared" si="96"/>
        <v>20309269.94989638</v>
      </c>
      <c r="AW15" s="10">
        <f t="shared" si="96"/>
        <v>18939241.027016897</v>
      </c>
      <c r="AX15" s="10">
        <f t="shared" si="96"/>
        <v>17024348.727209497</v>
      </c>
      <c r="AY15" s="10">
        <f t="shared" si="96"/>
        <v>13240555.566464433</v>
      </c>
      <c r="AZ15" s="10">
        <f t="shared" si="96"/>
        <v>9126128.9464644343</v>
      </c>
      <c r="BA15" s="10">
        <f t="shared" si="96"/>
        <v>5922680.1764644347</v>
      </c>
      <c r="BB15" s="10">
        <f t="shared" si="96"/>
        <v>3165462.5864644349</v>
      </c>
      <c r="BC15" s="10">
        <f t="shared" si="96"/>
        <v>1301989.9964644348</v>
      </c>
      <c r="BD15" s="10">
        <f t="shared" si="96"/>
        <v>22817338.786464434</v>
      </c>
      <c r="BE15" s="10">
        <f t="shared" si="96"/>
        <v>22109910.816464435</v>
      </c>
      <c r="BF15" s="10">
        <f t="shared" si="96"/>
        <v>21576708.106464434</v>
      </c>
      <c r="BG15" s="10">
        <f t="shared" si="96"/>
        <v>21085745.736464433</v>
      </c>
      <c r="BH15" s="10">
        <f t="shared" si="96"/>
        <v>20425440.846464433</v>
      </c>
      <c r="BI15" s="10">
        <f t="shared" si="96"/>
        <v>18686975.236464433</v>
      </c>
      <c r="BJ15" s="10">
        <f t="shared" si="96"/>
        <v>15894968.716464434</v>
      </c>
      <c r="BK15" s="10">
        <f t="shared" si="96"/>
        <v>12049034.546464434</v>
      </c>
      <c r="BL15" s="10">
        <f t="shared" si="96"/>
        <v>8728972.4864644334</v>
      </c>
      <c r="BM15" s="10">
        <f t="shared" si="96"/>
        <v>5269192.0564644337</v>
      </c>
      <c r="BN15" s="10">
        <f t="shared" si="96"/>
        <v>2340214.0364644337</v>
      </c>
      <c r="BO15" s="10">
        <f t="shared" si="96"/>
        <v>266403.79646443366</v>
      </c>
      <c r="BP15" s="10">
        <f t="shared" ref="BP15:CU15" si="97">BP9+BP14</f>
        <v>45565283.3791641</v>
      </c>
      <c r="BQ15" s="10">
        <f t="shared" si="97"/>
        <v>44116788.609164096</v>
      </c>
      <c r="BR15" s="10">
        <f t="shared" si="97"/>
        <v>43102177.819164097</v>
      </c>
      <c r="BS15" s="10">
        <f t="shared" si="97"/>
        <v>42116154.179164097</v>
      </c>
      <c r="BT15" s="10">
        <f t="shared" si="97"/>
        <v>40728027.549164094</v>
      </c>
      <c r="BU15" s="10">
        <f t="shared" si="97"/>
        <v>37407785.509164095</v>
      </c>
      <c r="BV15" s="10">
        <f t="shared" si="97"/>
        <v>32556567.519164093</v>
      </c>
      <c r="BW15" s="10">
        <f t="shared" si="97"/>
        <v>25754332.809164092</v>
      </c>
      <c r="BX15" s="10">
        <f t="shared" si="97"/>
        <v>19031417.969164092</v>
      </c>
      <c r="BY15" s="10">
        <f t="shared" si="97"/>
        <v>10931919.669164091</v>
      </c>
      <c r="BZ15" s="10">
        <f t="shared" si="97"/>
        <v>5204276.6291640913</v>
      </c>
      <c r="CA15" s="10">
        <f t="shared" si="97"/>
        <v>1675719.0291640912</v>
      </c>
      <c r="CB15" s="10">
        <f t="shared" si="97"/>
        <v>12094779.633998223</v>
      </c>
      <c r="CC15" s="10">
        <f t="shared" si="97"/>
        <v>11752433.783998223</v>
      </c>
      <c r="CD15" s="10">
        <f t="shared" si="97"/>
        <v>11490561.043998223</v>
      </c>
      <c r="CE15" s="10">
        <f t="shared" si="97"/>
        <v>11249273.133998223</v>
      </c>
      <c r="CF15" s="10">
        <f t="shared" si="97"/>
        <v>10907910.583998222</v>
      </c>
      <c r="CG15" s="10">
        <f t="shared" si="97"/>
        <v>9913036.2239982225</v>
      </c>
      <c r="CH15" s="10">
        <f t="shared" si="97"/>
        <v>8627936.6339982226</v>
      </c>
      <c r="CI15" s="10">
        <f t="shared" si="97"/>
        <v>7015484.6139982231</v>
      </c>
      <c r="CJ15" s="10">
        <f t="shared" si="97"/>
        <v>5377475.9039982231</v>
      </c>
      <c r="CK15" s="10">
        <f t="shared" si="97"/>
        <v>3844872.4839982232</v>
      </c>
      <c r="CL15" s="10">
        <f t="shared" si="97"/>
        <v>2351717.0539982235</v>
      </c>
      <c r="CM15" s="10">
        <f t="shared" si="97"/>
        <v>1467330.5039982237</v>
      </c>
      <c r="CN15" s="10">
        <f t="shared" si="97"/>
        <v>6784039.3339982228</v>
      </c>
      <c r="CO15" s="10">
        <f t="shared" si="97"/>
        <v>6522276.9839982232</v>
      </c>
      <c r="CP15" s="10">
        <f t="shared" si="97"/>
        <v>6336924.2739982232</v>
      </c>
      <c r="CQ15" s="10">
        <f t="shared" si="97"/>
        <v>6173537.993998223</v>
      </c>
      <c r="CR15" s="10">
        <f t="shared" si="97"/>
        <v>5983772.5639982233</v>
      </c>
      <c r="CS15" s="10">
        <f t="shared" si="97"/>
        <v>5501358.3839982236</v>
      </c>
      <c r="CT15" s="10">
        <f t="shared" si="97"/>
        <v>4655577.0639982233</v>
      </c>
      <c r="CU15" s="10">
        <f t="shared" si="97"/>
        <v>3637243.7939982233</v>
      </c>
      <c r="CV15" s="10">
        <f t="shared" ref="CV15:DW15" si="98">CV9+CV14</f>
        <v>2599971.533998223</v>
      </c>
      <c r="CW15" s="10">
        <f t="shared" si="98"/>
        <v>1541531.063998223</v>
      </c>
      <c r="CX15" s="10">
        <f t="shared" si="98"/>
        <v>619080.133998223</v>
      </c>
      <c r="CY15" s="10">
        <f t="shared" si="98"/>
        <v>89652.723998222966</v>
      </c>
      <c r="CZ15" s="10">
        <f t="shared" si="98"/>
        <v>12906345.803998223</v>
      </c>
      <c r="DA15" s="10">
        <f t="shared" si="98"/>
        <v>12526277.713998223</v>
      </c>
      <c r="DB15" s="10">
        <f t="shared" si="98"/>
        <v>12254669.813998222</v>
      </c>
      <c r="DC15" s="10">
        <f t="shared" si="98"/>
        <v>11968729.403998222</v>
      </c>
      <c r="DD15" s="10">
        <f t="shared" si="98"/>
        <v>11556840.523998221</v>
      </c>
      <c r="DE15" s="10">
        <f t="shared" ref="DE15:DH15" si="99">DE9+DE14</f>
        <v>10545928.053998221</v>
      </c>
      <c r="DF15" s="10">
        <f t="shared" si="99"/>
        <v>9146733.8939982206</v>
      </c>
      <c r="DG15" s="10">
        <f t="shared" si="99"/>
        <v>6918543.623998221</v>
      </c>
      <c r="DH15" s="10">
        <f t="shared" si="99"/>
        <v>4786755.5239982214</v>
      </c>
      <c r="DI15" s="10">
        <f t="shared" si="98"/>
        <v>3037362.1139982212</v>
      </c>
      <c r="DJ15" s="10">
        <f t="shared" si="98"/>
        <v>1556284.9739982213</v>
      </c>
      <c r="DK15" s="10">
        <f t="shared" si="98"/>
        <v>251513.50399822136</v>
      </c>
      <c r="DL15" s="10">
        <f t="shared" si="98"/>
        <v>8702439.9139982201</v>
      </c>
      <c r="DM15" s="10">
        <f t="shared" si="98"/>
        <v>8363526.8139982205</v>
      </c>
      <c r="DN15" s="10">
        <f t="shared" si="98"/>
        <v>8144148.4239982208</v>
      </c>
      <c r="DO15" s="10">
        <f t="shared" si="98"/>
        <v>7947697.1539982213</v>
      </c>
      <c r="DP15" s="10">
        <f t="shared" si="98"/>
        <v>7718727.373998221</v>
      </c>
      <c r="DQ15" s="10">
        <f t="shared" si="98"/>
        <v>7219289.7739982214</v>
      </c>
      <c r="DR15" s="10">
        <f t="shared" si="98"/>
        <v>5885553.7639982216</v>
      </c>
      <c r="DS15" s="10">
        <f t="shared" si="98"/>
        <v>4223142.9339982215</v>
      </c>
      <c r="DT15" s="10">
        <f t="shared" si="98"/>
        <v>2819165.3539982215</v>
      </c>
      <c r="DU15" s="10">
        <f t="shared" si="98"/>
        <v>1459417.6539982215</v>
      </c>
      <c r="DV15" s="10">
        <f t="shared" si="98"/>
        <v>179418.74399822159</v>
      </c>
      <c r="DW15" s="10">
        <f t="shared" si="98"/>
        <v>-755432.17600177845</v>
      </c>
      <c r="DX15" s="10">
        <f t="shared" ref="DX15:EE15" si="100">DX9+DX14</f>
        <v>2279752.2939982219</v>
      </c>
      <c r="DY15" s="10">
        <f t="shared" si="100"/>
        <v>2194324.683998222</v>
      </c>
      <c r="DZ15" s="10">
        <f t="shared" si="100"/>
        <v>2138103.9939982221</v>
      </c>
      <c r="EA15" s="10">
        <f t="shared" si="100"/>
        <v>2084050.133998222</v>
      </c>
      <c r="EB15" s="10">
        <f t="shared" si="100"/>
        <v>2002253.4939982221</v>
      </c>
      <c r="EC15" s="10">
        <f t="shared" si="100"/>
        <v>1824828.443998222</v>
      </c>
      <c r="ED15" s="10">
        <f t="shared" si="100"/>
        <v>1506582.0139982221</v>
      </c>
      <c r="EE15" s="10">
        <f t="shared" si="100"/>
        <v>1165282.7739982221</v>
      </c>
      <c r="EF15" s="10">
        <f t="shared" ref="EF15:EH15" si="101">EF9+EF14</f>
        <v>742215.74399822205</v>
      </c>
      <c r="EG15" s="10">
        <f t="shared" si="101"/>
        <v>412290.30399822205</v>
      </c>
      <c r="EH15" s="10">
        <f t="shared" si="101"/>
        <v>107542.83399822208</v>
      </c>
      <c r="EI15" s="10">
        <f t="shared" ref="EI15:EP15" si="102">EI9+EI14</f>
        <v>-110656.01600177793</v>
      </c>
      <c r="EJ15" s="10">
        <f t="shared" si="102"/>
        <v>20896435.053998221</v>
      </c>
      <c r="EK15" s="10">
        <f t="shared" si="102"/>
        <v>20059468.91399822</v>
      </c>
      <c r="EL15" s="10">
        <f t="shared" si="102"/>
        <v>19537998.053998221</v>
      </c>
      <c r="EM15" s="10">
        <f t="shared" si="102"/>
        <v>18980351.803998221</v>
      </c>
      <c r="EN15" s="10">
        <f t="shared" si="102"/>
        <v>18274766.633998219</v>
      </c>
      <c r="EO15" s="10">
        <f t="shared" si="102"/>
        <v>16669455.25399822</v>
      </c>
      <c r="EP15" s="10">
        <f t="shared" si="102"/>
        <v>13924718.873998221</v>
      </c>
      <c r="EQ15" s="10">
        <f>ROUND(EQ9+EQ14,2)</f>
        <v>10597334.779999999</v>
      </c>
      <c r="ER15" s="10">
        <f t="shared" ref="ER15" si="103">ER9+ER14</f>
        <v>6620423.1599999992</v>
      </c>
      <c r="ES15" s="10">
        <f t="shared" ref="ES15:EU15" si="104">ES9+ES14</f>
        <v>2985019.0799999991</v>
      </c>
      <c r="ET15" s="10">
        <f t="shared" si="104"/>
        <v>296164.8649924593</v>
      </c>
      <c r="EU15" s="10">
        <f t="shared" si="104"/>
        <v>-1571808.678473097</v>
      </c>
    </row>
    <row r="16" spans="1:151" x14ac:dyDescent="0.2">
      <c r="C16" s="11"/>
      <c r="F16" s="3"/>
    </row>
    <row r="17" spans="1:151" x14ac:dyDescent="0.2">
      <c r="A17" s="46" t="s">
        <v>299</v>
      </c>
      <c r="C17" s="69">
        <v>18239092</v>
      </c>
      <c r="F17" s="3"/>
    </row>
    <row r="18" spans="1:151" x14ac:dyDescent="0.2">
      <c r="B18" s="3" t="s">
        <v>140</v>
      </c>
      <c r="C18" s="69">
        <v>25400422</v>
      </c>
      <c r="D18" s="10">
        <v>0</v>
      </c>
      <c r="E18" s="10">
        <f t="shared" ref="E18:M18" si="105">D24</f>
        <v>0</v>
      </c>
      <c r="F18" s="10">
        <f t="shared" si="105"/>
        <v>0</v>
      </c>
      <c r="G18" s="10">
        <f t="shared" si="105"/>
        <v>0</v>
      </c>
      <c r="H18" s="10">
        <f t="shared" si="105"/>
        <v>0</v>
      </c>
      <c r="I18" s="10">
        <f t="shared" si="105"/>
        <v>0</v>
      </c>
      <c r="J18" s="10">
        <f t="shared" si="105"/>
        <v>0</v>
      </c>
      <c r="K18" s="10">
        <f t="shared" si="105"/>
        <v>0</v>
      </c>
      <c r="L18" s="10">
        <f t="shared" si="105"/>
        <v>0</v>
      </c>
      <c r="M18" s="10">
        <f t="shared" si="105"/>
        <v>0</v>
      </c>
      <c r="N18" s="10">
        <f>M24</f>
        <v>0</v>
      </c>
      <c r="O18" s="10">
        <f>N24</f>
        <v>0</v>
      </c>
      <c r="P18" s="10">
        <f t="shared" ref="P18:BK18" si="106">O24</f>
        <v>0</v>
      </c>
      <c r="Q18" s="10">
        <f t="shared" si="106"/>
        <v>0</v>
      </c>
      <c r="R18" s="10">
        <f t="shared" si="106"/>
        <v>0</v>
      </c>
      <c r="S18" s="10">
        <f t="shared" si="106"/>
        <v>0</v>
      </c>
      <c r="T18" s="10">
        <f t="shared" si="106"/>
        <v>0</v>
      </c>
      <c r="U18" s="10">
        <f t="shared" si="106"/>
        <v>238053.66538763192</v>
      </c>
      <c r="V18" s="10">
        <f t="shared" si="106"/>
        <v>230586.59001145011</v>
      </c>
      <c r="W18" s="10">
        <f t="shared" si="106"/>
        <v>222594.22567545201</v>
      </c>
      <c r="X18" s="10">
        <f t="shared" si="106"/>
        <v>214620.52339179895</v>
      </c>
      <c r="Y18" s="10">
        <f t="shared" si="106"/>
        <v>206422.93583268652</v>
      </c>
      <c r="Z18" s="10">
        <f t="shared" si="106"/>
        <v>195081.16111722233</v>
      </c>
      <c r="AA18" s="10">
        <f t="shared" si="106"/>
        <v>170451.44474055726</v>
      </c>
      <c r="AB18" s="10">
        <f t="shared" si="106"/>
        <v>143868.60101756486</v>
      </c>
      <c r="AC18" s="10">
        <f t="shared" si="106"/>
        <v>117611.04907977948</v>
      </c>
      <c r="AD18" s="10">
        <f t="shared" si="106"/>
        <v>97269.286514728214</v>
      </c>
      <c r="AE18" s="10">
        <f t="shared" si="106"/>
        <v>77361.507511680815</v>
      </c>
      <c r="AF18" s="10">
        <f t="shared" si="106"/>
        <v>60297.320111638226</v>
      </c>
      <c r="AG18" s="10">
        <f t="shared" si="106"/>
        <v>5307905.2028076006</v>
      </c>
      <c r="AH18" s="10">
        <f t="shared" si="106"/>
        <v>5117110.4040621184</v>
      </c>
      <c r="AI18" s="10">
        <f t="shared" si="106"/>
        <v>4940926.7655538982</v>
      </c>
      <c r="AJ18" s="10">
        <f t="shared" si="106"/>
        <v>4755725.955852516</v>
      </c>
      <c r="AK18" s="10">
        <f t="shared" si="106"/>
        <v>4546902.1142505612</v>
      </c>
      <c r="AL18" s="10">
        <f t="shared" si="106"/>
        <v>4269554.9245421542</v>
      </c>
      <c r="AM18" s="10">
        <f t="shared" si="106"/>
        <v>3770192.4435498933</v>
      </c>
      <c r="AN18" s="10">
        <f t="shared" si="106"/>
        <v>3068961.7450243598</v>
      </c>
      <c r="AO18" s="10">
        <f t="shared" si="106"/>
        <v>2485075.3406491471</v>
      </c>
      <c r="AP18" s="10">
        <f t="shared" si="106"/>
        <v>2004407.5904290127</v>
      </c>
      <c r="AQ18" s="10">
        <f t="shared" si="106"/>
        <v>1499604.3855144724</v>
      </c>
      <c r="AR18" s="10">
        <f t="shared" si="106"/>
        <v>1187438.2001181981</v>
      </c>
      <c r="AS18" s="10">
        <f t="shared" si="106"/>
        <v>10267200.248905197</v>
      </c>
      <c r="AT18" s="10">
        <f t="shared" si="106"/>
        <v>9875046.2130130194</v>
      </c>
      <c r="AU18" s="10">
        <f t="shared" si="106"/>
        <v>9505473.6261175033</v>
      </c>
      <c r="AV18" s="10">
        <f t="shared" si="106"/>
        <v>9192121.9587167483</v>
      </c>
      <c r="AW18" s="10">
        <f t="shared" si="106"/>
        <v>8798289.7943648119</v>
      </c>
      <c r="AX18" s="10">
        <f t="shared" si="106"/>
        <v>8279004.8960010437</v>
      </c>
      <c r="AY18" s="10">
        <f t="shared" si="106"/>
        <v>7598281.9778405596</v>
      </c>
      <c r="AZ18" s="10">
        <f t="shared" si="106"/>
        <v>6399552.0940645272</v>
      </c>
      <c r="BA18" s="10">
        <f t="shared" si="106"/>
        <v>5015708.894064527</v>
      </c>
      <c r="BB18" s="10">
        <f t="shared" si="106"/>
        <v>3908143.1540645268</v>
      </c>
      <c r="BC18" s="10">
        <f t="shared" si="106"/>
        <v>2892587.8140645269</v>
      </c>
      <c r="BD18" s="10">
        <f t="shared" si="106"/>
        <v>2159657.2640645271</v>
      </c>
      <c r="BE18" s="10">
        <f t="shared" si="106"/>
        <v>14126309.68406453</v>
      </c>
      <c r="BF18" s="10">
        <f t="shared" si="106"/>
        <v>13600234.33406453</v>
      </c>
      <c r="BG18" s="10">
        <f t="shared" si="106"/>
        <v>13111525.714064531</v>
      </c>
      <c r="BH18" s="10">
        <f t="shared" si="106"/>
        <v>12668002.644064531</v>
      </c>
      <c r="BI18" s="10">
        <f t="shared" si="106"/>
        <v>12177416.67406453</v>
      </c>
      <c r="BJ18" s="10">
        <f t="shared" si="106"/>
        <v>11374695.07406453</v>
      </c>
      <c r="BK18" s="10">
        <f t="shared" si="106"/>
        <v>10190758.43406453</v>
      </c>
      <c r="BL18" s="10">
        <f t="shared" ref="BL18" si="107">BK24</f>
        <v>9277912.6640645303</v>
      </c>
      <c r="BM18" s="10">
        <f t="shared" ref="BM18" si="108">BL24</f>
        <v>2.0340645294636488</v>
      </c>
      <c r="BN18" s="10">
        <f t="shared" ref="BN18" si="109">BM24</f>
        <v>2.0340645294636488</v>
      </c>
      <c r="BO18" s="10">
        <f t="shared" ref="BO18" si="110">BN24</f>
        <v>2.0340645294636488</v>
      </c>
      <c r="BP18" s="10">
        <f t="shared" ref="BP18" si="111">BO24</f>
        <v>2.0340645294636488</v>
      </c>
      <c r="BQ18" s="10">
        <f t="shared" ref="BQ18" si="112">BP24</f>
        <v>2.0340645294636488</v>
      </c>
      <c r="BR18" s="10">
        <f t="shared" ref="BR18" si="113">BQ24</f>
        <v>2.0340645294636488</v>
      </c>
      <c r="BS18" s="10">
        <f t="shared" ref="BS18" si="114">BR24</f>
        <v>2.0340645294636488</v>
      </c>
      <c r="BT18" s="10">
        <f t="shared" ref="BT18" si="115">BS24</f>
        <v>2.0340645294636488</v>
      </c>
      <c r="BU18" s="10">
        <f t="shared" ref="BU18" si="116">BT24</f>
        <v>2.0340645294636488</v>
      </c>
      <c r="BV18" s="10">
        <f t="shared" ref="BV18" si="117">BU24</f>
        <v>2.0340645294636488</v>
      </c>
      <c r="BW18" s="10">
        <f t="shared" ref="BW18" si="118">BV24</f>
        <v>2.0340645294636488</v>
      </c>
      <c r="BX18" s="10">
        <f t="shared" ref="BX18" si="119">BW24</f>
        <v>4.0645294636489915E-3</v>
      </c>
      <c r="BY18" s="10">
        <f t="shared" ref="BY18" si="120">BX24</f>
        <v>4.0645294636489915E-3</v>
      </c>
      <c r="BZ18" s="10">
        <f t="shared" ref="BZ18" si="121">BY24</f>
        <v>4.0645294636489915E-3</v>
      </c>
      <c r="CA18" s="10">
        <f t="shared" ref="CA18" si="122">BZ24</f>
        <v>4.0645294636489915E-3</v>
      </c>
      <c r="CB18" s="10">
        <f t="shared" ref="CB18" si="123">CA24</f>
        <v>4.0645294636489915E-3</v>
      </c>
      <c r="CC18" s="10">
        <f t="shared" ref="CC18" si="124">CB24</f>
        <v>4.0645294636489915E-3</v>
      </c>
      <c r="CD18" s="10">
        <f t="shared" ref="CD18" si="125">CC24</f>
        <v>4.0645294636489915E-3</v>
      </c>
      <c r="CE18" s="10">
        <f t="shared" ref="CE18" si="126">CD24</f>
        <v>4.0645294636489915E-3</v>
      </c>
      <c r="CF18" s="10">
        <f t="shared" ref="CF18" si="127">CE24</f>
        <v>4.0645294636489915E-3</v>
      </c>
      <c r="CG18" s="10">
        <f t="shared" ref="CG18" si="128">CF24</f>
        <v>4.0645294636489915E-3</v>
      </c>
      <c r="CH18" s="10">
        <f t="shared" ref="CH18" si="129">CG24</f>
        <v>4.0645294636489915E-3</v>
      </c>
      <c r="CI18" s="10">
        <f t="shared" ref="CI18" si="130">CH24</f>
        <v>4.0645294636489915E-3</v>
      </c>
      <c r="CJ18" s="10">
        <f t="shared" ref="CJ18" si="131">CI24</f>
        <v>4.0645294636489915E-3</v>
      </c>
      <c r="CK18" s="10">
        <f t="shared" ref="CK18" si="132">CJ24</f>
        <v>4.0645294636489915E-3</v>
      </c>
      <c r="CL18" s="10">
        <f t="shared" ref="CL18" si="133">CK24</f>
        <v>4.0645294636489915E-3</v>
      </c>
      <c r="CM18" s="10">
        <f t="shared" ref="CM18" si="134">CL24</f>
        <v>4.0645294636489915E-3</v>
      </c>
      <c r="CN18" s="10">
        <f t="shared" ref="CN18" si="135">CM24</f>
        <v>4.0645294636489915E-3</v>
      </c>
      <c r="CO18" s="10">
        <f t="shared" ref="CO18" si="136">CN24</f>
        <v>4.0645294636489915E-3</v>
      </c>
      <c r="CP18" s="10">
        <f t="shared" ref="CP18" si="137">CO24</f>
        <v>4.0645294636489915E-3</v>
      </c>
      <c r="CQ18" s="10">
        <f t="shared" ref="CQ18" si="138">CP24</f>
        <v>4.0645294636489915E-3</v>
      </c>
      <c r="CR18" s="10">
        <f t="shared" ref="CR18" si="139">CQ24</f>
        <v>4.0645294636489915E-3</v>
      </c>
      <c r="CS18" s="10">
        <f t="shared" ref="CS18" si="140">CR24</f>
        <v>4.0645294636489915E-3</v>
      </c>
      <c r="CT18" s="10">
        <f t="shared" ref="CT18" si="141">CS24</f>
        <v>4.0645294636489915E-3</v>
      </c>
      <c r="CU18" s="10">
        <f t="shared" ref="CU18" si="142">CT24</f>
        <v>4.0645294636489915E-3</v>
      </c>
      <c r="CV18" s="10">
        <f t="shared" ref="CV18" si="143">CU24</f>
        <v>4.0645294636489915E-3</v>
      </c>
      <c r="CW18" s="10">
        <f t="shared" ref="CW18" si="144">CV24</f>
        <v>4.0645294636489915E-3</v>
      </c>
      <c r="CX18" s="10">
        <f t="shared" ref="CX18" si="145">CW24</f>
        <v>4.0645294636489915E-3</v>
      </c>
      <c r="CY18" s="10">
        <f t="shared" ref="CY18" si="146">CX24</f>
        <v>4.0645294636489915E-3</v>
      </c>
      <c r="CZ18" s="10">
        <f t="shared" ref="CZ18" si="147">CY24</f>
        <v>4.0645294636489915E-3</v>
      </c>
      <c r="DA18" s="10">
        <f t="shared" ref="DA18" si="148">CZ24</f>
        <v>4.0645294636489915E-3</v>
      </c>
      <c r="DB18" s="10">
        <f t="shared" ref="DB18" si="149">DA24</f>
        <v>4.0645294636489915E-3</v>
      </c>
      <c r="DC18" s="10">
        <f t="shared" ref="DC18" si="150">DB24</f>
        <v>4.0645294636489915E-3</v>
      </c>
      <c r="DD18" s="10">
        <f t="shared" ref="DD18" si="151">DC24</f>
        <v>4.0645294636489915E-3</v>
      </c>
      <c r="DE18" s="10">
        <f t="shared" ref="DE18" si="152">DD24</f>
        <v>4.0645294636489915E-3</v>
      </c>
      <c r="DF18" s="10">
        <f t="shared" ref="DF18" si="153">DE24</f>
        <v>4.0645294636489915E-3</v>
      </c>
      <c r="DG18" s="10">
        <f t="shared" ref="DG18" si="154">DF24</f>
        <v>4.0645294636489915E-3</v>
      </c>
      <c r="DH18" s="10">
        <f>DG24</f>
        <v>4.0645294636489915E-3</v>
      </c>
      <c r="DI18" s="10">
        <f t="shared" ref="DI18" si="155">DH24</f>
        <v>4.0645294636489915E-3</v>
      </c>
      <c r="DJ18" s="10">
        <f t="shared" ref="DJ18" si="156">DI24</f>
        <v>4.0645294636489915E-3</v>
      </c>
      <c r="DK18" s="10">
        <f t="shared" ref="DK18" si="157">DJ24</f>
        <v>4.0645294636489915E-3</v>
      </c>
      <c r="DL18" s="10">
        <f t="shared" ref="DL18" si="158">DK24</f>
        <v>4.0645294636489915E-3</v>
      </c>
      <c r="DM18" s="10">
        <f t="shared" ref="DM18" si="159">DL24</f>
        <v>4.0645294636489915E-3</v>
      </c>
      <c r="DN18" s="10">
        <f t="shared" ref="DN18" si="160">DM24</f>
        <v>4.0645294636489915E-3</v>
      </c>
      <c r="DO18" s="10">
        <f t="shared" ref="DO18" si="161">DN24</f>
        <v>4.0645294636489915E-3</v>
      </c>
      <c r="DP18" s="10">
        <f t="shared" ref="DP18" si="162">DO24</f>
        <v>4.0645294636489915E-3</v>
      </c>
      <c r="DQ18" s="10">
        <f t="shared" ref="DQ18" si="163">DP24</f>
        <v>4.0645294636489915E-3</v>
      </c>
      <c r="DR18" s="10">
        <f t="shared" ref="DR18" si="164">DQ24</f>
        <v>4.0645294636489915E-3</v>
      </c>
      <c r="DS18" s="10">
        <f t="shared" ref="DS18" si="165">DR24</f>
        <v>4.0645294636489915E-3</v>
      </c>
      <c r="DT18" s="10">
        <f t="shared" ref="DT18" si="166">DS24</f>
        <v>4.0645294636489915E-3</v>
      </c>
      <c r="DU18" s="10">
        <f t="shared" ref="DU18" si="167">DT24</f>
        <v>4.0645294636489915E-3</v>
      </c>
      <c r="DV18" s="10">
        <f t="shared" ref="DV18" si="168">DU24</f>
        <v>4.0645294636489915E-3</v>
      </c>
      <c r="DW18" s="10">
        <f t="shared" ref="DW18" si="169">DV24</f>
        <v>4.0645294636489915E-3</v>
      </c>
      <c r="DX18" s="10">
        <f t="shared" ref="DX18" si="170">DW24</f>
        <v>4.0645294636489915E-3</v>
      </c>
      <c r="DY18" s="10">
        <f t="shared" ref="DY18" si="171">DX24</f>
        <v>4.0645294636489915E-3</v>
      </c>
      <c r="DZ18" s="10">
        <f t="shared" ref="DZ18" si="172">DY24</f>
        <v>4.0645294636489915E-3</v>
      </c>
      <c r="EA18" s="10">
        <f t="shared" ref="EA18" si="173">DZ24</f>
        <v>4.0645294636489915E-3</v>
      </c>
      <c r="EB18" s="10">
        <f t="shared" ref="EB18" si="174">EA24</f>
        <v>4.0645294636489915E-3</v>
      </c>
      <c r="EC18" s="10">
        <f t="shared" ref="EC18" si="175">EB24</f>
        <v>4.0645294636489915E-3</v>
      </c>
      <c r="ED18" s="10">
        <f t="shared" ref="ED18" si="176">EC24</f>
        <v>4.0645294636489915E-3</v>
      </c>
      <c r="EE18" s="10">
        <f t="shared" ref="EE18" si="177">ED24</f>
        <v>4.0645294636489915E-3</v>
      </c>
      <c r="EF18" s="10">
        <f t="shared" ref="EF18" si="178">EE24</f>
        <v>4.0645294636489915E-3</v>
      </c>
      <c r="EG18" s="10">
        <f t="shared" ref="EG18" si="179">EF24</f>
        <v>4.0645294636489915E-3</v>
      </c>
      <c r="EH18" s="10">
        <f t="shared" ref="EH18:EI18" si="180">EG24</f>
        <v>4.0645294636489915E-3</v>
      </c>
      <c r="EI18" s="10">
        <f t="shared" si="180"/>
        <v>4.0645294636489915E-3</v>
      </c>
      <c r="EJ18" s="10">
        <f t="shared" ref="EJ18" si="181">EI24</f>
        <v>4.0645294636489915E-3</v>
      </c>
      <c r="EK18" s="10">
        <f t="shared" ref="EK18" si="182">EJ24</f>
        <v>4.0645294636489915E-3</v>
      </c>
      <c r="EL18" s="10">
        <f t="shared" ref="EL18" si="183">EK24</f>
        <v>4.0645294636489915E-3</v>
      </c>
      <c r="EM18" s="10">
        <f t="shared" ref="EM18" si="184">EL24</f>
        <v>4.0645294636489915E-3</v>
      </c>
      <c r="EN18" s="10">
        <f t="shared" ref="EN18" si="185">EM24</f>
        <v>4.0645294636489915E-3</v>
      </c>
      <c r="EO18" s="10">
        <f t="shared" ref="EO18" si="186">EN24</f>
        <v>4.0645294636489915E-3</v>
      </c>
      <c r="EP18" s="10">
        <f t="shared" ref="EP18" si="187">EO24</f>
        <v>4.0645294636489915E-3</v>
      </c>
      <c r="EQ18" s="10">
        <f t="shared" ref="EQ18:ER18" si="188">EP24</f>
        <v>4.0645294636489915E-3</v>
      </c>
      <c r="ER18" s="10">
        <f t="shared" si="188"/>
        <v>0</v>
      </c>
      <c r="ES18" s="10">
        <f t="shared" ref="ES18" si="189">ER24</f>
        <v>0</v>
      </c>
      <c r="ET18" s="10">
        <f t="shared" ref="ET18" si="190">ES24</f>
        <v>0</v>
      </c>
      <c r="EU18" s="10">
        <f t="shared" ref="EU18" si="191">ET24</f>
        <v>0</v>
      </c>
    </row>
    <row r="19" spans="1:151" x14ac:dyDescent="0.2">
      <c r="B19" s="83" t="s">
        <v>141</v>
      </c>
      <c r="C19" s="69"/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250942.28976841201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88">
        <v>0</v>
      </c>
      <c r="AC19" s="88">
        <v>0</v>
      </c>
      <c r="AD19" s="88">
        <v>0</v>
      </c>
      <c r="AE19" s="88">
        <v>0</v>
      </c>
      <c r="AF19" s="89">
        <v>5474838.4769011335</v>
      </c>
      <c r="AG19" s="88">
        <v>0</v>
      </c>
      <c r="AH19" s="88">
        <v>0</v>
      </c>
      <c r="AI19" s="88">
        <v>0</v>
      </c>
      <c r="AJ19" s="88">
        <v>0</v>
      </c>
      <c r="AK19" s="88">
        <v>0</v>
      </c>
      <c r="AL19" s="88">
        <v>0</v>
      </c>
      <c r="AM19" s="88">
        <v>0</v>
      </c>
      <c r="AN19" s="88">
        <v>0</v>
      </c>
      <c r="AO19" s="88">
        <v>0</v>
      </c>
      <c r="AP19" s="88">
        <v>0</v>
      </c>
      <c r="AQ19" s="88">
        <v>0</v>
      </c>
      <c r="AR19" s="88">
        <v>9473239.356902115</v>
      </c>
      <c r="AS19" s="88">
        <v>0</v>
      </c>
      <c r="AT19" s="88">
        <v>0</v>
      </c>
      <c r="AU19" s="88">
        <v>0</v>
      </c>
      <c r="AV19" s="88">
        <v>0</v>
      </c>
      <c r="AW19" s="88">
        <v>0</v>
      </c>
      <c r="AX19" s="88">
        <v>0</v>
      </c>
      <c r="AY19" s="88">
        <v>0</v>
      </c>
      <c r="AZ19" s="88">
        <v>0</v>
      </c>
      <c r="BA19" s="88">
        <v>0</v>
      </c>
      <c r="BB19" s="88">
        <v>0</v>
      </c>
      <c r="BC19" s="88">
        <v>0</v>
      </c>
      <c r="BD19" s="14">
        <f>(12574592.26-543810.78+625875.65)</f>
        <v>12656657.130000001</v>
      </c>
      <c r="BE19" s="88">
        <v>0</v>
      </c>
      <c r="BF19" s="88">
        <v>0</v>
      </c>
      <c r="BG19" s="88">
        <v>0</v>
      </c>
      <c r="BH19" s="88">
        <v>0</v>
      </c>
      <c r="BI19" s="88">
        <v>0</v>
      </c>
      <c r="BJ19" s="88">
        <v>0</v>
      </c>
      <c r="BK19" s="88">
        <v>0</v>
      </c>
      <c r="BL19" s="88">
        <v>0</v>
      </c>
      <c r="BM19" s="88">
        <v>0</v>
      </c>
      <c r="BN19" s="88">
        <v>0</v>
      </c>
      <c r="BO19" s="88">
        <v>0</v>
      </c>
      <c r="BP19" s="88">
        <v>0</v>
      </c>
      <c r="BQ19" s="88">
        <v>0</v>
      </c>
      <c r="BR19" s="88">
        <v>0</v>
      </c>
      <c r="BS19" s="88">
        <v>0</v>
      </c>
      <c r="BT19" s="88">
        <v>0</v>
      </c>
      <c r="BU19" s="88">
        <v>0</v>
      </c>
      <c r="BV19" s="88">
        <v>0</v>
      </c>
      <c r="BW19" s="88">
        <v>0</v>
      </c>
      <c r="BX19" s="88">
        <v>0</v>
      </c>
      <c r="BY19" s="88">
        <v>0</v>
      </c>
      <c r="BZ19" s="88">
        <v>0</v>
      </c>
      <c r="CA19" s="88">
        <v>0</v>
      </c>
      <c r="CB19" s="88">
        <v>0</v>
      </c>
      <c r="CC19" s="88">
        <v>0</v>
      </c>
      <c r="CD19" s="88">
        <v>0</v>
      </c>
      <c r="CE19" s="88">
        <v>0</v>
      </c>
      <c r="CF19" s="88">
        <v>0</v>
      </c>
      <c r="CG19" s="88">
        <v>0</v>
      </c>
      <c r="CH19" s="88">
        <v>0</v>
      </c>
      <c r="CI19" s="88">
        <v>0</v>
      </c>
      <c r="CJ19" s="88">
        <v>0</v>
      </c>
      <c r="CK19" s="88">
        <v>0</v>
      </c>
      <c r="CL19" s="88">
        <v>0</v>
      </c>
      <c r="CM19" s="88">
        <v>0</v>
      </c>
      <c r="CN19" s="88">
        <v>0</v>
      </c>
      <c r="CO19" s="88">
        <v>0</v>
      </c>
      <c r="CP19" s="88">
        <v>0</v>
      </c>
      <c r="CQ19" s="88">
        <v>0</v>
      </c>
      <c r="CR19" s="88">
        <v>0</v>
      </c>
      <c r="CS19" s="88">
        <v>0</v>
      </c>
      <c r="CT19" s="88">
        <v>0</v>
      </c>
      <c r="CU19" s="88">
        <v>0</v>
      </c>
      <c r="CV19" s="88">
        <v>0</v>
      </c>
      <c r="CW19" s="88">
        <v>0</v>
      </c>
      <c r="CX19" s="88">
        <v>0</v>
      </c>
      <c r="CY19" s="88">
        <v>0</v>
      </c>
      <c r="CZ19" s="88">
        <v>0</v>
      </c>
      <c r="DA19" s="88">
        <v>0</v>
      </c>
      <c r="DB19" s="88">
        <v>0</v>
      </c>
      <c r="DC19" s="88">
        <v>0</v>
      </c>
      <c r="DD19" s="88">
        <v>0</v>
      </c>
      <c r="DE19" s="88">
        <v>0</v>
      </c>
      <c r="DF19" s="88">
        <v>0</v>
      </c>
      <c r="DG19" s="88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88">
        <v>0</v>
      </c>
      <c r="DU19" s="88">
        <v>0</v>
      </c>
      <c r="DV19" s="88">
        <v>0</v>
      </c>
      <c r="DW19" s="88">
        <v>0</v>
      </c>
      <c r="DX19" s="88">
        <v>0</v>
      </c>
      <c r="DY19" s="88">
        <v>0</v>
      </c>
      <c r="DZ19" s="88">
        <v>0</v>
      </c>
      <c r="EA19" s="88">
        <v>0</v>
      </c>
      <c r="EB19" s="88">
        <v>0</v>
      </c>
      <c r="EC19" s="88">
        <v>0</v>
      </c>
      <c r="ED19" s="88">
        <v>0</v>
      </c>
      <c r="EE19" s="88">
        <v>0</v>
      </c>
      <c r="EF19" s="88">
        <v>0</v>
      </c>
      <c r="EG19" s="88">
        <v>0</v>
      </c>
      <c r="EH19" s="88">
        <v>0</v>
      </c>
      <c r="EI19" s="88">
        <v>0</v>
      </c>
      <c r="EJ19" s="88">
        <v>0</v>
      </c>
      <c r="EK19" s="88">
        <v>0</v>
      </c>
      <c r="EL19" s="88">
        <v>0</v>
      </c>
      <c r="EM19" s="88">
        <v>0</v>
      </c>
      <c r="EN19" s="88">
        <v>0</v>
      </c>
      <c r="EO19" s="88">
        <v>0</v>
      </c>
      <c r="EP19" s="88">
        <v>0</v>
      </c>
      <c r="EQ19" s="88">
        <v>0</v>
      </c>
      <c r="ER19" s="88">
        <v>0</v>
      </c>
      <c r="ES19" s="88">
        <v>0</v>
      </c>
      <c r="ET19" s="88">
        <v>0</v>
      </c>
      <c r="EU19" s="88">
        <v>0</v>
      </c>
    </row>
    <row r="20" spans="1:151" x14ac:dyDescent="0.2">
      <c r="B20" s="83" t="s">
        <v>146</v>
      </c>
      <c r="C20" s="11"/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  <c r="Y20" s="88">
        <v>0</v>
      </c>
      <c r="Z20" s="88">
        <v>0</v>
      </c>
      <c r="AA20" s="88">
        <v>0</v>
      </c>
      <c r="AB20" s="88">
        <v>0</v>
      </c>
      <c r="AC20" s="88">
        <v>0</v>
      </c>
      <c r="AD20" s="88">
        <v>0</v>
      </c>
      <c r="AE20" s="88">
        <v>0</v>
      </c>
      <c r="AF20" s="88">
        <v>0</v>
      </c>
      <c r="AG20" s="88">
        <v>0</v>
      </c>
      <c r="AH20" s="88">
        <v>0</v>
      </c>
      <c r="AI20" s="88">
        <v>0</v>
      </c>
      <c r="AJ20" s="88">
        <v>0</v>
      </c>
      <c r="AK20" s="88">
        <v>0</v>
      </c>
      <c r="AL20" s="88">
        <v>0</v>
      </c>
      <c r="AM20" s="88">
        <v>0</v>
      </c>
      <c r="AN20" s="88">
        <v>0</v>
      </c>
      <c r="AO20" s="88">
        <v>0</v>
      </c>
      <c r="AP20" s="88">
        <v>0</v>
      </c>
      <c r="AQ20" s="88">
        <v>0</v>
      </c>
      <c r="AR20" s="88">
        <v>0</v>
      </c>
      <c r="AS20" s="88">
        <v>0</v>
      </c>
      <c r="AT20" s="88">
        <v>0</v>
      </c>
      <c r="AU20" s="88">
        <v>0</v>
      </c>
      <c r="AV20" s="88">
        <v>0</v>
      </c>
      <c r="AW20" s="88">
        <v>0</v>
      </c>
      <c r="AX20" s="88">
        <v>0</v>
      </c>
      <c r="AY20" s="88">
        <v>0</v>
      </c>
      <c r="AZ20" s="88">
        <v>0</v>
      </c>
      <c r="BA20" s="88">
        <v>0</v>
      </c>
      <c r="BB20" s="88">
        <v>0</v>
      </c>
      <c r="BC20" s="88">
        <v>0</v>
      </c>
      <c r="BD20" s="14">
        <v>0</v>
      </c>
      <c r="BE20" s="88">
        <v>0</v>
      </c>
      <c r="BF20" s="88">
        <v>0</v>
      </c>
      <c r="BG20" s="88">
        <v>0</v>
      </c>
      <c r="BH20" s="88">
        <v>0</v>
      </c>
      <c r="BI20" s="88">
        <v>0</v>
      </c>
      <c r="BJ20" s="88">
        <v>0</v>
      </c>
      <c r="BK20" s="88">
        <v>0</v>
      </c>
      <c r="BL20" s="88">
        <v>-9277910.6300000008</v>
      </c>
      <c r="BM20" s="88">
        <v>0</v>
      </c>
      <c r="BN20" s="88">
        <v>0</v>
      </c>
      <c r="BO20" s="88">
        <v>0</v>
      </c>
      <c r="BP20" s="88">
        <v>0</v>
      </c>
      <c r="BQ20" s="88">
        <v>0</v>
      </c>
      <c r="BR20" s="88">
        <v>0</v>
      </c>
      <c r="BS20" s="88">
        <v>0</v>
      </c>
      <c r="BT20" s="88">
        <v>0</v>
      </c>
      <c r="BU20" s="88">
        <v>0</v>
      </c>
      <c r="BV20" s="88">
        <v>0</v>
      </c>
      <c r="BW20" s="88">
        <v>-2.0299999999999998</v>
      </c>
      <c r="BX20" s="88">
        <v>0</v>
      </c>
      <c r="BY20" s="88">
        <v>0</v>
      </c>
      <c r="BZ20" s="88">
        <v>0</v>
      </c>
      <c r="CA20" s="88">
        <v>0</v>
      </c>
      <c r="CB20" s="88">
        <v>0</v>
      </c>
      <c r="CC20" s="88">
        <v>0</v>
      </c>
      <c r="CD20" s="88">
        <v>0</v>
      </c>
      <c r="CE20" s="88">
        <v>0</v>
      </c>
      <c r="CF20" s="88">
        <v>0</v>
      </c>
      <c r="CG20" s="88">
        <v>0</v>
      </c>
      <c r="CH20" s="88">
        <v>0</v>
      </c>
      <c r="CI20" s="88">
        <v>0</v>
      </c>
      <c r="CJ20" s="88">
        <v>0</v>
      </c>
      <c r="CK20" s="88">
        <v>0</v>
      </c>
      <c r="CL20" s="88">
        <v>0</v>
      </c>
      <c r="CM20" s="88">
        <v>0</v>
      </c>
      <c r="CN20" s="88">
        <v>0</v>
      </c>
      <c r="CO20" s="88">
        <v>0</v>
      </c>
      <c r="CP20" s="88">
        <v>0</v>
      </c>
      <c r="CQ20" s="88">
        <v>0</v>
      </c>
      <c r="CR20" s="88">
        <v>0</v>
      </c>
      <c r="CS20" s="88">
        <v>0</v>
      </c>
      <c r="CT20" s="88">
        <v>0</v>
      </c>
      <c r="CU20" s="88">
        <v>0</v>
      </c>
      <c r="CV20" s="88">
        <v>0</v>
      </c>
      <c r="CW20" s="88">
        <v>0</v>
      </c>
      <c r="CX20" s="88">
        <v>0</v>
      </c>
      <c r="CY20" s="88">
        <v>0</v>
      </c>
      <c r="CZ20" s="88">
        <v>0</v>
      </c>
      <c r="DA20" s="88">
        <v>0</v>
      </c>
      <c r="DB20" s="88">
        <v>0</v>
      </c>
      <c r="DC20" s="88">
        <v>0</v>
      </c>
      <c r="DD20" s="88">
        <v>0</v>
      </c>
      <c r="DE20" s="88">
        <v>0</v>
      </c>
      <c r="DF20" s="88">
        <v>0</v>
      </c>
      <c r="DG20" s="88">
        <v>0</v>
      </c>
      <c r="DH20" s="14">
        <v>0</v>
      </c>
      <c r="DI20" s="14">
        <v>0</v>
      </c>
      <c r="DJ20" s="14">
        <v>0</v>
      </c>
      <c r="DK20" s="14">
        <v>0</v>
      </c>
      <c r="DL20" s="14">
        <v>0</v>
      </c>
      <c r="DM20" s="14">
        <v>0</v>
      </c>
      <c r="DN20" s="14">
        <v>0</v>
      </c>
      <c r="DO20" s="14">
        <v>0</v>
      </c>
      <c r="DP20" s="14">
        <v>0</v>
      </c>
      <c r="DQ20" s="14">
        <v>0</v>
      </c>
      <c r="DR20" s="14">
        <v>0</v>
      </c>
      <c r="DS20" s="14">
        <v>0</v>
      </c>
      <c r="DT20" s="88">
        <v>0</v>
      </c>
      <c r="DU20" s="88">
        <v>0</v>
      </c>
      <c r="DV20" s="88">
        <v>0</v>
      </c>
      <c r="DW20" s="88">
        <v>0</v>
      </c>
      <c r="DX20" s="88">
        <v>0</v>
      </c>
      <c r="DY20" s="88">
        <v>0</v>
      </c>
      <c r="DZ20" s="88">
        <v>0</v>
      </c>
      <c r="EA20" s="88">
        <v>0</v>
      </c>
      <c r="EB20" s="88">
        <v>0</v>
      </c>
      <c r="EC20" s="88">
        <v>0</v>
      </c>
      <c r="ED20" s="88">
        <v>0</v>
      </c>
      <c r="EE20" s="88">
        <v>0</v>
      </c>
      <c r="EF20" s="88">
        <v>0</v>
      </c>
      <c r="EG20" s="88">
        <v>0</v>
      </c>
      <c r="EH20" s="88">
        <v>0</v>
      </c>
      <c r="EI20" s="88">
        <v>0</v>
      </c>
      <c r="EJ20" s="88">
        <v>0</v>
      </c>
      <c r="EK20" s="88">
        <v>0</v>
      </c>
      <c r="EL20" s="88">
        <v>0</v>
      </c>
      <c r="EM20" s="88">
        <v>0</v>
      </c>
      <c r="EN20" s="88">
        <v>0</v>
      </c>
      <c r="EO20" s="88">
        <v>0</v>
      </c>
      <c r="EP20" s="88">
        <v>0</v>
      </c>
      <c r="EQ20" s="88">
        <v>0</v>
      </c>
      <c r="ER20" s="88">
        <v>0</v>
      </c>
      <c r="ES20" s="88">
        <v>0</v>
      </c>
      <c r="ET20" s="88">
        <v>0</v>
      </c>
      <c r="EU20" s="88">
        <v>0</v>
      </c>
    </row>
    <row r="21" spans="1:151" x14ac:dyDescent="0.2">
      <c r="B21" s="83" t="s">
        <v>380</v>
      </c>
      <c r="C21" s="11"/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88">
        <v>0</v>
      </c>
      <c r="AC21" s="88">
        <v>0</v>
      </c>
      <c r="AD21" s="88">
        <v>0</v>
      </c>
      <c r="AE21" s="88">
        <v>0</v>
      </c>
      <c r="AF21" s="88">
        <v>0</v>
      </c>
      <c r="AG21" s="88">
        <v>0</v>
      </c>
      <c r="AH21" s="88">
        <v>0</v>
      </c>
      <c r="AI21" s="88">
        <v>0</v>
      </c>
      <c r="AJ21" s="88">
        <v>0</v>
      </c>
      <c r="AK21" s="88">
        <v>0</v>
      </c>
      <c r="AL21" s="88">
        <v>0</v>
      </c>
      <c r="AM21" s="88">
        <v>0</v>
      </c>
      <c r="AN21" s="88">
        <v>0</v>
      </c>
      <c r="AO21" s="88">
        <v>0</v>
      </c>
      <c r="AP21" s="88">
        <v>0</v>
      </c>
      <c r="AQ21" s="88">
        <v>0</v>
      </c>
      <c r="AR21" s="88">
        <v>0</v>
      </c>
      <c r="AS21" s="88">
        <v>0</v>
      </c>
      <c r="AT21" s="88">
        <v>0</v>
      </c>
      <c r="AU21" s="88">
        <v>0</v>
      </c>
      <c r="AV21" s="88">
        <v>0</v>
      </c>
      <c r="AW21" s="88">
        <v>0</v>
      </c>
      <c r="AX21" s="88">
        <v>0</v>
      </c>
      <c r="AY21" s="88">
        <v>0</v>
      </c>
      <c r="AZ21" s="88">
        <v>0</v>
      </c>
      <c r="BA21" s="88">
        <v>0</v>
      </c>
      <c r="BB21" s="88">
        <v>0</v>
      </c>
      <c r="BC21" s="88">
        <v>0</v>
      </c>
      <c r="BD21" s="88">
        <v>0</v>
      </c>
      <c r="BE21" s="88">
        <v>0</v>
      </c>
      <c r="BF21" s="88">
        <v>0</v>
      </c>
      <c r="BG21" s="88">
        <v>0</v>
      </c>
      <c r="BH21" s="88">
        <v>0</v>
      </c>
      <c r="BI21" s="88">
        <v>0</v>
      </c>
      <c r="BJ21" s="88">
        <v>0</v>
      </c>
      <c r="BK21" s="88">
        <v>0</v>
      </c>
      <c r="BL21" s="88">
        <v>0</v>
      </c>
      <c r="BM21" s="88">
        <v>0</v>
      </c>
      <c r="BN21" s="88">
        <v>0</v>
      </c>
      <c r="BO21" s="88">
        <v>0</v>
      </c>
      <c r="BP21" s="88">
        <v>0</v>
      </c>
      <c r="BQ21" s="88">
        <v>0</v>
      </c>
      <c r="BR21" s="88">
        <v>0</v>
      </c>
      <c r="BS21" s="88">
        <v>0</v>
      </c>
      <c r="BT21" s="88">
        <v>0</v>
      </c>
      <c r="BU21" s="88">
        <v>0</v>
      </c>
      <c r="BV21" s="88">
        <v>0</v>
      </c>
      <c r="BW21" s="88">
        <v>0</v>
      </c>
      <c r="BX21" s="88">
        <v>0</v>
      </c>
      <c r="BY21" s="88">
        <v>0</v>
      </c>
      <c r="BZ21" s="88">
        <v>0</v>
      </c>
      <c r="CA21" s="88">
        <v>0</v>
      </c>
      <c r="CB21" s="88">
        <v>0</v>
      </c>
      <c r="CC21" s="88">
        <v>0</v>
      </c>
      <c r="CD21" s="88">
        <v>0</v>
      </c>
      <c r="CE21" s="88">
        <v>0</v>
      </c>
      <c r="CF21" s="88">
        <v>0</v>
      </c>
      <c r="CG21" s="88">
        <v>0</v>
      </c>
      <c r="CH21" s="88">
        <v>0</v>
      </c>
      <c r="CI21" s="88">
        <v>0</v>
      </c>
      <c r="CJ21" s="88">
        <v>0</v>
      </c>
      <c r="CK21" s="88">
        <v>0</v>
      </c>
      <c r="CL21" s="88">
        <v>0</v>
      </c>
      <c r="CM21" s="88">
        <v>0</v>
      </c>
      <c r="CN21" s="88">
        <v>0</v>
      </c>
      <c r="CO21" s="88">
        <v>0</v>
      </c>
      <c r="CP21" s="88">
        <v>0</v>
      </c>
      <c r="CQ21" s="88">
        <v>0</v>
      </c>
      <c r="CR21" s="88">
        <v>0</v>
      </c>
      <c r="CS21" s="88">
        <v>0</v>
      </c>
      <c r="CT21" s="88">
        <v>0</v>
      </c>
      <c r="CU21" s="88">
        <v>0</v>
      </c>
      <c r="CV21" s="88">
        <v>0</v>
      </c>
      <c r="CW21" s="88">
        <v>0</v>
      </c>
      <c r="CX21" s="88">
        <v>0</v>
      </c>
      <c r="CY21" s="88">
        <v>0</v>
      </c>
      <c r="CZ21" s="88">
        <v>0</v>
      </c>
      <c r="DA21" s="88">
        <v>0</v>
      </c>
      <c r="DB21" s="88">
        <v>0</v>
      </c>
      <c r="DC21" s="88">
        <v>0</v>
      </c>
      <c r="DD21" s="88">
        <v>0</v>
      </c>
      <c r="DE21" s="88">
        <v>0</v>
      </c>
      <c r="DF21" s="88">
        <v>0</v>
      </c>
      <c r="DG21" s="88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  <c r="DQ21" s="14">
        <v>0</v>
      </c>
      <c r="DR21" s="14">
        <v>0</v>
      </c>
      <c r="DS21" s="14">
        <v>0</v>
      </c>
      <c r="DT21" s="88">
        <v>0</v>
      </c>
      <c r="DU21" s="88">
        <v>0</v>
      </c>
      <c r="DV21" s="88">
        <v>0</v>
      </c>
      <c r="DW21" s="88">
        <v>0</v>
      </c>
      <c r="DX21" s="88">
        <v>0</v>
      </c>
      <c r="DY21" s="88">
        <v>0</v>
      </c>
      <c r="DZ21" s="88">
        <v>0</v>
      </c>
      <c r="EA21" s="88">
        <v>0</v>
      </c>
      <c r="EB21" s="88">
        <v>0</v>
      </c>
      <c r="EC21" s="88">
        <v>0</v>
      </c>
      <c r="ED21" s="88">
        <v>0</v>
      </c>
      <c r="EE21" s="88">
        <v>0</v>
      </c>
      <c r="EF21" s="88">
        <v>0</v>
      </c>
      <c r="EG21" s="88">
        <v>0</v>
      </c>
      <c r="EH21" s="88">
        <v>0</v>
      </c>
      <c r="EI21" s="88">
        <v>0</v>
      </c>
      <c r="EJ21" s="88">
        <v>0</v>
      </c>
      <c r="EK21" s="88">
        <v>0</v>
      </c>
      <c r="EL21" s="88">
        <v>0</v>
      </c>
      <c r="EM21" s="88">
        <v>0</v>
      </c>
      <c r="EN21" s="88">
        <v>0</v>
      </c>
      <c r="EO21" s="88">
        <v>0</v>
      </c>
      <c r="EP21" s="88">
        <v>0</v>
      </c>
      <c r="EQ21" s="88">
        <v>0</v>
      </c>
      <c r="ER21" s="88">
        <v>0</v>
      </c>
      <c r="ES21" s="88">
        <v>0</v>
      </c>
      <c r="ET21" s="88">
        <v>0</v>
      </c>
      <c r="EU21" s="88">
        <v>0</v>
      </c>
    </row>
    <row r="22" spans="1:151" x14ac:dyDescent="0.2">
      <c r="B22" s="83" t="s">
        <v>142</v>
      </c>
      <c r="C22" s="3"/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14">
        <v>-12888.624380780098</v>
      </c>
      <c r="U22" s="14">
        <v>-7467.0753761818032</v>
      </c>
      <c r="V22" s="14">
        <v>-7992.364335998097</v>
      </c>
      <c r="W22" s="14">
        <v>-7973.7022836530414</v>
      </c>
      <c r="X22" s="14">
        <v>-8197.5875591124441</v>
      </c>
      <c r="Y22" s="14">
        <v>-11341.774715464175</v>
      </c>
      <c r="Z22" s="14">
        <v>-24629.716376665074</v>
      </c>
      <c r="AA22" s="14">
        <v>-26582.843722992413</v>
      </c>
      <c r="AB22" s="14">
        <v>-26257.551937785374</v>
      </c>
      <c r="AC22" s="14">
        <v>-20341.762565051264</v>
      </c>
      <c r="AD22" s="14">
        <v>-19907.779003047399</v>
      </c>
      <c r="AE22" s="14">
        <v>-17064.187400042585</v>
      </c>
      <c r="AF22" s="14">
        <v>-227230.59420517046</v>
      </c>
      <c r="AG22" s="14">
        <v>-190794.79874548214</v>
      </c>
      <c r="AH22" s="14">
        <v>-176183.63850822003</v>
      </c>
      <c r="AI22" s="14">
        <v>-185200.80970138207</v>
      </c>
      <c r="AJ22" s="14">
        <v>-208823.84160195506</v>
      </c>
      <c r="AK22" s="14">
        <v>-277347.18970840669</v>
      </c>
      <c r="AL22" s="14">
        <v>-499362.48099226074</v>
      </c>
      <c r="AM22" s="14">
        <v>-701230.69852553343</v>
      </c>
      <c r="AN22" s="14">
        <v>-583886.40437521273</v>
      </c>
      <c r="AO22" s="14">
        <v>-480667.75022013433</v>
      </c>
      <c r="AP22" s="14">
        <v>-504803.20491454034</v>
      </c>
      <c r="AQ22" s="14">
        <v>-312166.1853962742</v>
      </c>
      <c r="AR22" s="14">
        <v>-393477.3081151162</v>
      </c>
      <c r="AS22" s="14">
        <v>-392154.03589217796</v>
      </c>
      <c r="AT22" s="14">
        <v>-369572.58689551661</v>
      </c>
      <c r="AU22" s="14">
        <v>-313351.66740075476</v>
      </c>
      <c r="AV22" s="14">
        <v>-393832.16435193561</v>
      </c>
      <c r="AW22" s="14">
        <v>-519284.89836376801</v>
      </c>
      <c r="AX22" s="14">
        <v>-680722.91816048371</v>
      </c>
      <c r="AY22" s="14">
        <v>-1198729.8837760321</v>
      </c>
      <c r="AZ22" s="14">
        <v>-1383843.2</v>
      </c>
      <c r="BA22" s="14">
        <v>-1107565.74</v>
      </c>
      <c r="BB22" s="14">
        <v>-1015555.34</v>
      </c>
      <c r="BC22" s="14">
        <v>-732930.55</v>
      </c>
      <c r="BD22" s="14">
        <v>-690004.71</v>
      </c>
      <c r="BE22" s="14">
        <v>-526075.35</v>
      </c>
      <c r="BF22" s="14">
        <v>-488708.62</v>
      </c>
      <c r="BG22" s="14">
        <v>-443523.07</v>
      </c>
      <c r="BH22" s="14">
        <v>-490585.97</v>
      </c>
      <c r="BI22" s="14">
        <v>-802721.6</v>
      </c>
      <c r="BJ22" s="14">
        <v>-1183936.6399999999</v>
      </c>
      <c r="BK22" s="14">
        <v>-912845.77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3">
        <v>0</v>
      </c>
      <c r="DU22" s="13">
        <v>0</v>
      </c>
      <c r="DV22" s="13">
        <v>0</v>
      </c>
      <c r="DW22" s="13">
        <v>0</v>
      </c>
      <c r="DX22" s="13">
        <v>0</v>
      </c>
      <c r="DY22" s="13">
        <v>0</v>
      </c>
      <c r="DZ22" s="13">
        <v>0</v>
      </c>
      <c r="EA22" s="13">
        <v>0</v>
      </c>
      <c r="EB22" s="13">
        <v>0</v>
      </c>
      <c r="EC22" s="13">
        <v>0</v>
      </c>
      <c r="ED22" s="13">
        <v>0</v>
      </c>
      <c r="EE22" s="13">
        <v>0</v>
      </c>
      <c r="EF22" s="13">
        <v>0</v>
      </c>
      <c r="EG22" s="13">
        <v>0</v>
      </c>
      <c r="EH22" s="13">
        <v>0</v>
      </c>
      <c r="EI22" s="13">
        <v>0</v>
      </c>
      <c r="EJ22" s="13">
        <v>0</v>
      </c>
      <c r="EK22" s="13">
        <v>0</v>
      </c>
      <c r="EL22" s="13">
        <v>0</v>
      </c>
      <c r="EM22" s="13">
        <v>0</v>
      </c>
      <c r="EN22" s="13">
        <v>0</v>
      </c>
      <c r="EO22" s="13">
        <v>0</v>
      </c>
      <c r="EP22" s="13">
        <v>0</v>
      </c>
      <c r="EQ22" s="13">
        <v>0</v>
      </c>
      <c r="ER22" s="13">
        <v>0</v>
      </c>
      <c r="ES22" s="13">
        <v>0</v>
      </c>
      <c r="ET22" s="13">
        <v>0</v>
      </c>
      <c r="EU22" s="13">
        <v>0</v>
      </c>
    </row>
    <row r="23" spans="1:151" x14ac:dyDescent="0.2">
      <c r="B23" s="3" t="s">
        <v>143</v>
      </c>
      <c r="C23" s="3"/>
      <c r="D23" s="15">
        <f t="shared" ref="D23:I23" si="192">SUM(D19:D22)</f>
        <v>0</v>
      </c>
      <c r="E23" s="15">
        <f t="shared" si="192"/>
        <v>0</v>
      </c>
      <c r="F23" s="15">
        <f t="shared" si="192"/>
        <v>0</v>
      </c>
      <c r="G23" s="15">
        <f t="shared" si="192"/>
        <v>0</v>
      </c>
      <c r="H23" s="15">
        <f t="shared" si="192"/>
        <v>0</v>
      </c>
      <c r="I23" s="15">
        <f t="shared" si="192"/>
        <v>0</v>
      </c>
      <c r="J23" s="15">
        <f>SUM(J19:J22)</f>
        <v>0</v>
      </c>
      <c r="K23" s="15">
        <f t="shared" ref="K23:DI23" si="193">SUM(K19:K22)</f>
        <v>0</v>
      </c>
      <c r="L23" s="15">
        <f t="shared" si="193"/>
        <v>0</v>
      </c>
      <c r="M23" s="15">
        <f t="shared" si="193"/>
        <v>0</v>
      </c>
      <c r="N23" s="15">
        <f t="shared" si="193"/>
        <v>0</v>
      </c>
      <c r="O23" s="15">
        <f t="shared" si="193"/>
        <v>0</v>
      </c>
      <c r="P23" s="15">
        <f t="shared" si="193"/>
        <v>0</v>
      </c>
      <c r="Q23" s="15">
        <f t="shared" si="193"/>
        <v>0</v>
      </c>
      <c r="R23" s="15">
        <f t="shared" si="193"/>
        <v>0</v>
      </c>
      <c r="S23" s="15">
        <f t="shared" si="193"/>
        <v>0</v>
      </c>
      <c r="T23" s="15">
        <f t="shared" si="193"/>
        <v>238053.66538763192</v>
      </c>
      <c r="U23" s="15">
        <f t="shared" si="193"/>
        <v>-7467.0753761818032</v>
      </c>
      <c r="V23" s="15">
        <f t="shared" si="193"/>
        <v>-7992.364335998097</v>
      </c>
      <c r="W23" s="15">
        <f t="shared" si="193"/>
        <v>-7973.7022836530414</v>
      </c>
      <c r="X23" s="15">
        <f t="shared" si="193"/>
        <v>-8197.5875591124441</v>
      </c>
      <c r="Y23" s="15">
        <f t="shared" si="193"/>
        <v>-11341.774715464175</v>
      </c>
      <c r="Z23" s="15">
        <f t="shared" si="193"/>
        <v>-24629.716376665074</v>
      </c>
      <c r="AA23" s="15">
        <f t="shared" si="193"/>
        <v>-26582.843722992413</v>
      </c>
      <c r="AB23" s="15">
        <f t="shared" si="193"/>
        <v>-26257.551937785374</v>
      </c>
      <c r="AC23" s="15">
        <f t="shared" si="193"/>
        <v>-20341.762565051264</v>
      </c>
      <c r="AD23" s="15">
        <f t="shared" si="193"/>
        <v>-19907.779003047399</v>
      </c>
      <c r="AE23" s="15">
        <f t="shared" si="193"/>
        <v>-17064.187400042585</v>
      </c>
      <c r="AF23" s="15">
        <f t="shared" si="193"/>
        <v>5247607.8826959627</v>
      </c>
      <c r="AG23" s="15">
        <f t="shared" si="193"/>
        <v>-190794.79874548214</v>
      </c>
      <c r="AH23" s="15">
        <f t="shared" si="193"/>
        <v>-176183.63850822003</v>
      </c>
      <c r="AI23" s="15">
        <f t="shared" si="193"/>
        <v>-185200.80970138207</v>
      </c>
      <c r="AJ23" s="15">
        <f t="shared" si="193"/>
        <v>-208823.84160195506</v>
      </c>
      <c r="AK23" s="15">
        <f t="shared" si="193"/>
        <v>-277347.18970840669</v>
      </c>
      <c r="AL23" s="15">
        <f t="shared" si="193"/>
        <v>-499362.48099226074</v>
      </c>
      <c r="AM23" s="15">
        <f t="shared" si="193"/>
        <v>-701230.69852553343</v>
      </c>
      <c r="AN23" s="15">
        <f t="shared" si="193"/>
        <v>-583886.40437521273</v>
      </c>
      <c r="AO23" s="15">
        <f t="shared" si="193"/>
        <v>-480667.75022013433</v>
      </c>
      <c r="AP23" s="15">
        <f t="shared" si="193"/>
        <v>-504803.20491454034</v>
      </c>
      <c r="AQ23" s="15">
        <f t="shared" si="193"/>
        <v>-312166.1853962742</v>
      </c>
      <c r="AR23" s="15">
        <f t="shared" si="193"/>
        <v>9079762.0487869997</v>
      </c>
      <c r="AS23" s="15">
        <f t="shared" si="193"/>
        <v>-392154.03589217796</v>
      </c>
      <c r="AT23" s="15">
        <f t="shared" si="193"/>
        <v>-369572.58689551661</v>
      </c>
      <c r="AU23" s="15">
        <f t="shared" si="193"/>
        <v>-313351.66740075476</v>
      </c>
      <c r="AV23" s="15">
        <f t="shared" si="193"/>
        <v>-393832.16435193561</v>
      </c>
      <c r="AW23" s="15">
        <f t="shared" si="193"/>
        <v>-519284.89836376801</v>
      </c>
      <c r="AX23" s="15">
        <f t="shared" si="193"/>
        <v>-680722.91816048371</v>
      </c>
      <c r="AY23" s="15">
        <f t="shared" si="193"/>
        <v>-1198729.8837760321</v>
      </c>
      <c r="AZ23" s="15">
        <f t="shared" si="193"/>
        <v>-1383843.2</v>
      </c>
      <c r="BA23" s="15">
        <f t="shared" si="193"/>
        <v>-1107565.74</v>
      </c>
      <c r="BB23" s="15">
        <f t="shared" si="193"/>
        <v>-1015555.34</v>
      </c>
      <c r="BC23" s="15">
        <f t="shared" si="193"/>
        <v>-732930.55</v>
      </c>
      <c r="BD23" s="15">
        <f t="shared" si="193"/>
        <v>11966652.420000002</v>
      </c>
      <c r="BE23" s="15">
        <f t="shared" si="193"/>
        <v>-526075.35</v>
      </c>
      <c r="BF23" s="15">
        <f t="shared" si="193"/>
        <v>-488708.62</v>
      </c>
      <c r="BG23" s="15">
        <f t="shared" si="193"/>
        <v>-443523.07</v>
      </c>
      <c r="BH23" s="15">
        <f t="shared" si="193"/>
        <v>-490585.97</v>
      </c>
      <c r="BI23" s="15">
        <f t="shared" si="193"/>
        <v>-802721.6</v>
      </c>
      <c r="BJ23" s="15">
        <f t="shared" si="193"/>
        <v>-1183936.6399999999</v>
      </c>
      <c r="BK23" s="15">
        <f t="shared" si="193"/>
        <v>-912845.77</v>
      </c>
      <c r="BL23" s="15">
        <f t="shared" ref="BL23:BW23" si="194">SUM(BL19:BL22)</f>
        <v>-9277910.6300000008</v>
      </c>
      <c r="BM23" s="15">
        <f t="shared" si="194"/>
        <v>0</v>
      </c>
      <c r="BN23" s="15">
        <f t="shared" si="194"/>
        <v>0</v>
      </c>
      <c r="BO23" s="15">
        <f t="shared" si="194"/>
        <v>0</v>
      </c>
      <c r="BP23" s="15">
        <f t="shared" si="194"/>
        <v>0</v>
      </c>
      <c r="BQ23" s="15">
        <f t="shared" si="194"/>
        <v>0</v>
      </c>
      <c r="BR23" s="15">
        <f t="shared" si="194"/>
        <v>0</v>
      </c>
      <c r="BS23" s="15">
        <f t="shared" si="194"/>
        <v>0</v>
      </c>
      <c r="BT23" s="15">
        <f t="shared" si="194"/>
        <v>0</v>
      </c>
      <c r="BU23" s="15">
        <f t="shared" si="194"/>
        <v>0</v>
      </c>
      <c r="BV23" s="15">
        <f t="shared" si="194"/>
        <v>0</v>
      </c>
      <c r="BW23" s="15">
        <f t="shared" si="194"/>
        <v>-2.0299999999999998</v>
      </c>
      <c r="BX23" s="15">
        <f t="shared" ref="BX23:DH23" si="195">SUM(BX19:BX22)</f>
        <v>0</v>
      </c>
      <c r="BY23" s="15">
        <f t="shared" si="195"/>
        <v>0</v>
      </c>
      <c r="BZ23" s="15">
        <f t="shared" si="195"/>
        <v>0</v>
      </c>
      <c r="CA23" s="15">
        <f t="shared" si="195"/>
        <v>0</v>
      </c>
      <c r="CB23" s="15">
        <f t="shared" si="195"/>
        <v>0</v>
      </c>
      <c r="CC23" s="15">
        <f t="shared" si="195"/>
        <v>0</v>
      </c>
      <c r="CD23" s="15">
        <f t="shared" si="195"/>
        <v>0</v>
      </c>
      <c r="CE23" s="15">
        <f t="shared" si="195"/>
        <v>0</v>
      </c>
      <c r="CF23" s="15">
        <f t="shared" si="195"/>
        <v>0</v>
      </c>
      <c r="CG23" s="15">
        <f t="shared" si="195"/>
        <v>0</v>
      </c>
      <c r="CH23" s="15">
        <f t="shared" si="195"/>
        <v>0</v>
      </c>
      <c r="CI23" s="15">
        <f t="shared" si="195"/>
        <v>0</v>
      </c>
      <c r="CJ23" s="15">
        <f t="shared" ref="CJ23:CU23" si="196">SUM(CJ19:CJ22)</f>
        <v>0</v>
      </c>
      <c r="CK23" s="15">
        <f t="shared" si="196"/>
        <v>0</v>
      </c>
      <c r="CL23" s="15">
        <f t="shared" si="196"/>
        <v>0</v>
      </c>
      <c r="CM23" s="15">
        <f t="shared" si="196"/>
        <v>0</v>
      </c>
      <c r="CN23" s="15">
        <f t="shared" si="196"/>
        <v>0</v>
      </c>
      <c r="CO23" s="15">
        <f t="shared" si="196"/>
        <v>0</v>
      </c>
      <c r="CP23" s="15">
        <f t="shared" si="196"/>
        <v>0</v>
      </c>
      <c r="CQ23" s="15">
        <f t="shared" si="196"/>
        <v>0</v>
      </c>
      <c r="CR23" s="15">
        <f t="shared" si="196"/>
        <v>0</v>
      </c>
      <c r="CS23" s="15">
        <f t="shared" si="196"/>
        <v>0</v>
      </c>
      <c r="CT23" s="15">
        <f t="shared" si="196"/>
        <v>0</v>
      </c>
      <c r="CU23" s="15">
        <f t="shared" si="196"/>
        <v>0</v>
      </c>
      <c r="CV23" s="15">
        <f t="shared" ref="CV23:DG23" si="197">SUM(CV19:CV22)</f>
        <v>0</v>
      </c>
      <c r="CW23" s="15">
        <f t="shared" si="197"/>
        <v>0</v>
      </c>
      <c r="CX23" s="15">
        <f t="shared" si="197"/>
        <v>0</v>
      </c>
      <c r="CY23" s="15">
        <f t="shared" si="197"/>
        <v>0</v>
      </c>
      <c r="CZ23" s="15">
        <f t="shared" si="197"/>
        <v>0</v>
      </c>
      <c r="DA23" s="15">
        <f t="shared" si="197"/>
        <v>0</v>
      </c>
      <c r="DB23" s="15">
        <f t="shared" si="197"/>
        <v>0</v>
      </c>
      <c r="DC23" s="15">
        <f t="shared" si="197"/>
        <v>0</v>
      </c>
      <c r="DD23" s="15">
        <f t="shared" si="197"/>
        <v>0</v>
      </c>
      <c r="DE23" s="15">
        <f t="shared" si="197"/>
        <v>0</v>
      </c>
      <c r="DF23" s="15">
        <f t="shared" si="197"/>
        <v>0</v>
      </c>
      <c r="DG23" s="15">
        <f t="shared" si="197"/>
        <v>0</v>
      </c>
      <c r="DH23" s="15">
        <f t="shared" si="195"/>
        <v>0</v>
      </c>
      <c r="DI23" s="15">
        <f t="shared" si="193"/>
        <v>0</v>
      </c>
      <c r="DJ23" s="15">
        <f t="shared" ref="DJ23:DW23" si="198">SUM(DJ19:DJ22)</f>
        <v>0</v>
      </c>
      <c r="DK23" s="15">
        <f t="shared" si="198"/>
        <v>0</v>
      </c>
      <c r="DL23" s="15">
        <f t="shared" si="198"/>
        <v>0</v>
      </c>
      <c r="DM23" s="15">
        <f t="shared" si="198"/>
        <v>0</v>
      </c>
      <c r="DN23" s="15">
        <f t="shared" si="198"/>
        <v>0</v>
      </c>
      <c r="DO23" s="15">
        <f t="shared" si="198"/>
        <v>0</v>
      </c>
      <c r="DP23" s="15">
        <f t="shared" si="198"/>
        <v>0</v>
      </c>
      <c r="DQ23" s="15">
        <f t="shared" si="198"/>
        <v>0</v>
      </c>
      <c r="DR23" s="15">
        <f t="shared" si="198"/>
        <v>0</v>
      </c>
      <c r="DS23" s="15">
        <f t="shared" si="198"/>
        <v>0</v>
      </c>
      <c r="DT23" s="15">
        <f t="shared" si="198"/>
        <v>0</v>
      </c>
      <c r="DU23" s="15">
        <f t="shared" si="198"/>
        <v>0</v>
      </c>
      <c r="DV23" s="15">
        <f t="shared" si="198"/>
        <v>0</v>
      </c>
      <c r="DW23" s="15">
        <f t="shared" si="198"/>
        <v>0</v>
      </c>
      <c r="DX23" s="15">
        <f t="shared" ref="DX23:EH23" si="199">SUM(DX19:DX22)</f>
        <v>0</v>
      </c>
      <c r="DY23" s="15">
        <f t="shared" si="199"/>
        <v>0</v>
      </c>
      <c r="DZ23" s="15">
        <f t="shared" si="199"/>
        <v>0</v>
      </c>
      <c r="EA23" s="15">
        <f t="shared" si="199"/>
        <v>0</v>
      </c>
      <c r="EB23" s="15">
        <f t="shared" si="199"/>
        <v>0</v>
      </c>
      <c r="EC23" s="15">
        <f t="shared" si="199"/>
        <v>0</v>
      </c>
      <c r="ED23" s="15">
        <f t="shared" si="199"/>
        <v>0</v>
      </c>
      <c r="EE23" s="15">
        <f t="shared" si="199"/>
        <v>0</v>
      </c>
      <c r="EF23" s="15">
        <f t="shared" si="199"/>
        <v>0</v>
      </c>
      <c r="EG23" s="15">
        <f t="shared" si="199"/>
        <v>0</v>
      </c>
      <c r="EH23" s="15">
        <f t="shared" si="199"/>
        <v>0</v>
      </c>
      <c r="EI23" s="15">
        <f t="shared" ref="EI23:EQ23" si="200">SUM(EI19:EI22)</f>
        <v>0</v>
      </c>
      <c r="EJ23" s="15">
        <f t="shared" si="200"/>
        <v>0</v>
      </c>
      <c r="EK23" s="15">
        <f t="shared" si="200"/>
        <v>0</v>
      </c>
      <c r="EL23" s="15">
        <f t="shared" si="200"/>
        <v>0</v>
      </c>
      <c r="EM23" s="15">
        <f t="shared" si="200"/>
        <v>0</v>
      </c>
      <c r="EN23" s="15">
        <f t="shared" si="200"/>
        <v>0</v>
      </c>
      <c r="EO23" s="15">
        <f t="shared" si="200"/>
        <v>0</v>
      </c>
      <c r="EP23" s="15">
        <f t="shared" si="200"/>
        <v>0</v>
      </c>
      <c r="EQ23" s="15">
        <f t="shared" si="200"/>
        <v>0</v>
      </c>
      <c r="ER23" s="15">
        <f t="shared" ref="ER23" si="201">SUM(ER19:ER22)</f>
        <v>0</v>
      </c>
      <c r="ES23" s="15">
        <f t="shared" ref="ES23:EU23" si="202">SUM(ES19:ES22)</f>
        <v>0</v>
      </c>
      <c r="ET23" s="15">
        <f t="shared" si="202"/>
        <v>0</v>
      </c>
      <c r="EU23" s="15">
        <f t="shared" si="202"/>
        <v>0</v>
      </c>
    </row>
    <row r="24" spans="1:151" x14ac:dyDescent="0.2">
      <c r="B24" s="3" t="s">
        <v>144</v>
      </c>
      <c r="C24" s="3"/>
      <c r="D24" s="10">
        <f t="shared" ref="D24:DI24" si="203">D18+D23</f>
        <v>0</v>
      </c>
      <c r="E24" s="10">
        <f t="shared" si="203"/>
        <v>0</v>
      </c>
      <c r="F24" s="10">
        <f t="shared" si="203"/>
        <v>0</v>
      </c>
      <c r="G24" s="10">
        <f t="shared" si="203"/>
        <v>0</v>
      </c>
      <c r="H24" s="10">
        <f t="shared" si="203"/>
        <v>0</v>
      </c>
      <c r="I24" s="10">
        <f t="shared" si="203"/>
        <v>0</v>
      </c>
      <c r="J24" s="10">
        <f t="shared" si="203"/>
        <v>0</v>
      </c>
      <c r="K24" s="10">
        <f t="shared" si="203"/>
        <v>0</v>
      </c>
      <c r="L24" s="10">
        <f t="shared" si="203"/>
        <v>0</v>
      </c>
      <c r="M24" s="10">
        <f t="shared" si="203"/>
        <v>0</v>
      </c>
      <c r="N24" s="10">
        <f t="shared" si="203"/>
        <v>0</v>
      </c>
      <c r="O24" s="10">
        <f t="shared" si="203"/>
        <v>0</v>
      </c>
      <c r="P24" s="10">
        <f t="shared" si="203"/>
        <v>0</v>
      </c>
      <c r="Q24" s="10">
        <f t="shared" si="203"/>
        <v>0</v>
      </c>
      <c r="R24" s="10">
        <f t="shared" si="203"/>
        <v>0</v>
      </c>
      <c r="S24" s="10">
        <f t="shared" si="203"/>
        <v>0</v>
      </c>
      <c r="T24" s="10">
        <f t="shared" si="203"/>
        <v>238053.66538763192</v>
      </c>
      <c r="U24" s="10">
        <f t="shared" si="203"/>
        <v>230586.59001145011</v>
      </c>
      <c r="V24" s="10">
        <f t="shared" si="203"/>
        <v>222594.22567545201</v>
      </c>
      <c r="W24" s="10">
        <f t="shared" si="203"/>
        <v>214620.52339179895</v>
      </c>
      <c r="X24" s="10">
        <f t="shared" si="203"/>
        <v>206422.93583268652</v>
      </c>
      <c r="Y24" s="10">
        <f t="shared" si="203"/>
        <v>195081.16111722233</v>
      </c>
      <c r="Z24" s="10">
        <f t="shared" si="203"/>
        <v>170451.44474055726</v>
      </c>
      <c r="AA24" s="10">
        <f t="shared" si="203"/>
        <v>143868.60101756486</v>
      </c>
      <c r="AB24" s="10">
        <f t="shared" si="203"/>
        <v>117611.04907977948</v>
      </c>
      <c r="AC24" s="10">
        <f t="shared" si="203"/>
        <v>97269.286514728214</v>
      </c>
      <c r="AD24" s="10">
        <f t="shared" si="203"/>
        <v>77361.507511680815</v>
      </c>
      <c r="AE24" s="10">
        <f t="shared" si="203"/>
        <v>60297.320111638226</v>
      </c>
      <c r="AF24" s="10">
        <f t="shared" si="203"/>
        <v>5307905.2028076006</v>
      </c>
      <c r="AG24" s="10">
        <f t="shared" si="203"/>
        <v>5117110.4040621184</v>
      </c>
      <c r="AH24" s="10">
        <f t="shared" si="203"/>
        <v>4940926.7655538982</v>
      </c>
      <c r="AI24" s="10">
        <f t="shared" si="203"/>
        <v>4755725.955852516</v>
      </c>
      <c r="AJ24" s="10">
        <f t="shared" si="203"/>
        <v>4546902.1142505612</v>
      </c>
      <c r="AK24" s="10">
        <f t="shared" si="203"/>
        <v>4269554.9245421542</v>
      </c>
      <c r="AL24" s="10">
        <f t="shared" si="203"/>
        <v>3770192.4435498933</v>
      </c>
      <c r="AM24" s="10">
        <f t="shared" si="203"/>
        <v>3068961.7450243598</v>
      </c>
      <c r="AN24" s="10">
        <f t="shared" si="203"/>
        <v>2485075.3406491471</v>
      </c>
      <c r="AO24" s="10">
        <f t="shared" si="203"/>
        <v>2004407.5904290127</v>
      </c>
      <c r="AP24" s="10">
        <f t="shared" si="203"/>
        <v>1499604.3855144724</v>
      </c>
      <c r="AQ24" s="10">
        <f t="shared" si="203"/>
        <v>1187438.2001181981</v>
      </c>
      <c r="AR24" s="10">
        <f t="shared" si="203"/>
        <v>10267200.248905197</v>
      </c>
      <c r="AS24" s="10">
        <f t="shared" si="203"/>
        <v>9875046.2130130194</v>
      </c>
      <c r="AT24" s="10">
        <f t="shared" si="203"/>
        <v>9505473.6261175033</v>
      </c>
      <c r="AU24" s="10">
        <f t="shared" si="203"/>
        <v>9192121.9587167483</v>
      </c>
      <c r="AV24" s="10">
        <f t="shared" si="203"/>
        <v>8798289.7943648119</v>
      </c>
      <c r="AW24" s="10">
        <f t="shared" si="203"/>
        <v>8279004.8960010437</v>
      </c>
      <c r="AX24" s="10">
        <f t="shared" si="203"/>
        <v>7598281.9778405596</v>
      </c>
      <c r="AY24" s="10">
        <f t="shared" si="203"/>
        <v>6399552.0940645272</v>
      </c>
      <c r="AZ24" s="10">
        <f t="shared" si="203"/>
        <v>5015708.894064527</v>
      </c>
      <c r="BA24" s="10">
        <f t="shared" si="203"/>
        <v>3908143.1540645268</v>
      </c>
      <c r="BB24" s="10">
        <f t="shared" si="203"/>
        <v>2892587.8140645269</v>
      </c>
      <c r="BC24" s="10">
        <f t="shared" si="203"/>
        <v>2159657.2640645271</v>
      </c>
      <c r="BD24" s="10">
        <f t="shared" si="203"/>
        <v>14126309.68406453</v>
      </c>
      <c r="BE24" s="10">
        <f t="shared" si="203"/>
        <v>13600234.33406453</v>
      </c>
      <c r="BF24" s="10">
        <f t="shared" si="203"/>
        <v>13111525.714064531</v>
      </c>
      <c r="BG24" s="10">
        <f t="shared" si="203"/>
        <v>12668002.644064531</v>
      </c>
      <c r="BH24" s="10">
        <f t="shared" si="203"/>
        <v>12177416.67406453</v>
      </c>
      <c r="BI24" s="10">
        <f t="shared" si="203"/>
        <v>11374695.07406453</v>
      </c>
      <c r="BJ24" s="10">
        <f t="shared" si="203"/>
        <v>10190758.43406453</v>
      </c>
      <c r="BK24" s="10">
        <f t="shared" si="203"/>
        <v>9277912.6640645303</v>
      </c>
      <c r="BL24" s="10">
        <f t="shared" ref="BL24:BW24" si="204">BL18+BL23</f>
        <v>2.0340645294636488</v>
      </c>
      <c r="BM24" s="10">
        <f t="shared" si="204"/>
        <v>2.0340645294636488</v>
      </c>
      <c r="BN24" s="10">
        <f t="shared" si="204"/>
        <v>2.0340645294636488</v>
      </c>
      <c r="BO24" s="10">
        <f t="shared" si="204"/>
        <v>2.0340645294636488</v>
      </c>
      <c r="BP24" s="10">
        <f t="shared" si="204"/>
        <v>2.0340645294636488</v>
      </c>
      <c r="BQ24" s="10">
        <f t="shared" si="204"/>
        <v>2.0340645294636488</v>
      </c>
      <c r="BR24" s="10">
        <f t="shared" si="204"/>
        <v>2.0340645294636488</v>
      </c>
      <c r="BS24" s="10">
        <f t="shared" si="204"/>
        <v>2.0340645294636488</v>
      </c>
      <c r="BT24" s="10">
        <f t="shared" si="204"/>
        <v>2.0340645294636488</v>
      </c>
      <c r="BU24" s="10">
        <f t="shared" si="204"/>
        <v>2.0340645294636488</v>
      </c>
      <c r="BV24" s="10">
        <f t="shared" si="204"/>
        <v>2.0340645294636488</v>
      </c>
      <c r="BW24" s="10">
        <f t="shared" si="204"/>
        <v>4.0645294636489915E-3</v>
      </c>
      <c r="BX24" s="10">
        <f t="shared" ref="BX24:DH24" si="205">BX18+BX23</f>
        <v>4.0645294636489915E-3</v>
      </c>
      <c r="BY24" s="10">
        <f t="shared" si="205"/>
        <v>4.0645294636489915E-3</v>
      </c>
      <c r="BZ24" s="10">
        <f t="shared" si="205"/>
        <v>4.0645294636489915E-3</v>
      </c>
      <c r="CA24" s="10">
        <f t="shared" si="205"/>
        <v>4.0645294636489915E-3</v>
      </c>
      <c r="CB24" s="10">
        <f t="shared" si="205"/>
        <v>4.0645294636489915E-3</v>
      </c>
      <c r="CC24" s="10">
        <f t="shared" si="205"/>
        <v>4.0645294636489915E-3</v>
      </c>
      <c r="CD24" s="10">
        <f t="shared" si="205"/>
        <v>4.0645294636489915E-3</v>
      </c>
      <c r="CE24" s="10">
        <f t="shared" si="205"/>
        <v>4.0645294636489915E-3</v>
      </c>
      <c r="CF24" s="10">
        <f t="shared" si="205"/>
        <v>4.0645294636489915E-3</v>
      </c>
      <c r="CG24" s="10">
        <f t="shared" si="205"/>
        <v>4.0645294636489915E-3</v>
      </c>
      <c r="CH24" s="10">
        <f t="shared" si="205"/>
        <v>4.0645294636489915E-3</v>
      </c>
      <c r="CI24" s="10">
        <f t="shared" si="205"/>
        <v>4.0645294636489915E-3</v>
      </c>
      <c r="CJ24" s="10">
        <f t="shared" ref="CJ24:CU24" si="206">CJ18+CJ23</f>
        <v>4.0645294636489915E-3</v>
      </c>
      <c r="CK24" s="10">
        <f t="shared" si="206"/>
        <v>4.0645294636489915E-3</v>
      </c>
      <c r="CL24" s="10">
        <f t="shared" si="206"/>
        <v>4.0645294636489915E-3</v>
      </c>
      <c r="CM24" s="10">
        <f t="shared" si="206"/>
        <v>4.0645294636489915E-3</v>
      </c>
      <c r="CN24" s="10">
        <f t="shared" si="206"/>
        <v>4.0645294636489915E-3</v>
      </c>
      <c r="CO24" s="10">
        <f t="shared" si="206"/>
        <v>4.0645294636489915E-3</v>
      </c>
      <c r="CP24" s="10">
        <f t="shared" si="206"/>
        <v>4.0645294636489915E-3</v>
      </c>
      <c r="CQ24" s="10">
        <f t="shared" si="206"/>
        <v>4.0645294636489915E-3</v>
      </c>
      <c r="CR24" s="10">
        <f t="shared" si="206"/>
        <v>4.0645294636489915E-3</v>
      </c>
      <c r="CS24" s="10">
        <f t="shared" si="206"/>
        <v>4.0645294636489915E-3</v>
      </c>
      <c r="CT24" s="10">
        <f t="shared" si="206"/>
        <v>4.0645294636489915E-3</v>
      </c>
      <c r="CU24" s="10">
        <f t="shared" si="206"/>
        <v>4.0645294636489915E-3</v>
      </c>
      <c r="CV24" s="10">
        <f t="shared" ref="CV24:DG24" si="207">CV18+CV23</f>
        <v>4.0645294636489915E-3</v>
      </c>
      <c r="CW24" s="10">
        <f t="shared" si="207"/>
        <v>4.0645294636489915E-3</v>
      </c>
      <c r="CX24" s="10">
        <f t="shared" si="207"/>
        <v>4.0645294636489915E-3</v>
      </c>
      <c r="CY24" s="10">
        <f t="shared" si="207"/>
        <v>4.0645294636489915E-3</v>
      </c>
      <c r="CZ24" s="10">
        <f t="shared" si="207"/>
        <v>4.0645294636489915E-3</v>
      </c>
      <c r="DA24" s="10">
        <f t="shared" si="207"/>
        <v>4.0645294636489915E-3</v>
      </c>
      <c r="DB24" s="10">
        <f t="shared" si="207"/>
        <v>4.0645294636489915E-3</v>
      </c>
      <c r="DC24" s="10">
        <f t="shared" si="207"/>
        <v>4.0645294636489915E-3</v>
      </c>
      <c r="DD24" s="10">
        <f t="shared" si="207"/>
        <v>4.0645294636489915E-3</v>
      </c>
      <c r="DE24" s="10">
        <f t="shared" si="207"/>
        <v>4.0645294636489915E-3</v>
      </c>
      <c r="DF24" s="10">
        <f t="shared" si="207"/>
        <v>4.0645294636489915E-3</v>
      </c>
      <c r="DG24" s="10">
        <f t="shared" si="207"/>
        <v>4.0645294636489915E-3</v>
      </c>
      <c r="DH24" s="10">
        <f t="shared" si="205"/>
        <v>4.0645294636489915E-3</v>
      </c>
      <c r="DI24" s="10">
        <f t="shared" si="203"/>
        <v>4.0645294636489915E-3</v>
      </c>
      <c r="DJ24" s="10">
        <f t="shared" ref="DJ24:DW24" si="208">DJ18+DJ23</f>
        <v>4.0645294636489915E-3</v>
      </c>
      <c r="DK24" s="10">
        <f t="shared" si="208"/>
        <v>4.0645294636489915E-3</v>
      </c>
      <c r="DL24" s="10">
        <f t="shared" si="208"/>
        <v>4.0645294636489915E-3</v>
      </c>
      <c r="DM24" s="10">
        <f t="shared" si="208"/>
        <v>4.0645294636489915E-3</v>
      </c>
      <c r="DN24" s="10">
        <f t="shared" si="208"/>
        <v>4.0645294636489915E-3</v>
      </c>
      <c r="DO24" s="10">
        <f t="shared" si="208"/>
        <v>4.0645294636489915E-3</v>
      </c>
      <c r="DP24" s="10">
        <f t="shared" si="208"/>
        <v>4.0645294636489915E-3</v>
      </c>
      <c r="DQ24" s="10">
        <f t="shared" si="208"/>
        <v>4.0645294636489915E-3</v>
      </c>
      <c r="DR24" s="10">
        <f t="shared" si="208"/>
        <v>4.0645294636489915E-3</v>
      </c>
      <c r="DS24" s="10">
        <f t="shared" si="208"/>
        <v>4.0645294636489915E-3</v>
      </c>
      <c r="DT24" s="10">
        <f t="shared" si="208"/>
        <v>4.0645294636489915E-3</v>
      </c>
      <c r="DU24" s="10">
        <f t="shared" si="208"/>
        <v>4.0645294636489915E-3</v>
      </c>
      <c r="DV24" s="10">
        <f t="shared" si="208"/>
        <v>4.0645294636489915E-3</v>
      </c>
      <c r="DW24" s="10">
        <f t="shared" si="208"/>
        <v>4.0645294636489915E-3</v>
      </c>
      <c r="DX24" s="10">
        <f t="shared" ref="DX24:EH24" si="209">DX18+DX23</f>
        <v>4.0645294636489915E-3</v>
      </c>
      <c r="DY24" s="10">
        <f t="shared" si="209"/>
        <v>4.0645294636489915E-3</v>
      </c>
      <c r="DZ24" s="10">
        <f t="shared" si="209"/>
        <v>4.0645294636489915E-3</v>
      </c>
      <c r="EA24" s="10">
        <f t="shared" si="209"/>
        <v>4.0645294636489915E-3</v>
      </c>
      <c r="EB24" s="10">
        <f t="shared" si="209"/>
        <v>4.0645294636489915E-3</v>
      </c>
      <c r="EC24" s="10">
        <f t="shared" si="209"/>
        <v>4.0645294636489915E-3</v>
      </c>
      <c r="ED24" s="10">
        <f t="shared" si="209"/>
        <v>4.0645294636489915E-3</v>
      </c>
      <c r="EE24" s="10">
        <f t="shared" si="209"/>
        <v>4.0645294636489915E-3</v>
      </c>
      <c r="EF24" s="10">
        <f t="shared" si="209"/>
        <v>4.0645294636489915E-3</v>
      </c>
      <c r="EG24" s="10">
        <f t="shared" si="209"/>
        <v>4.0645294636489915E-3</v>
      </c>
      <c r="EH24" s="10">
        <f t="shared" si="209"/>
        <v>4.0645294636489915E-3</v>
      </c>
      <c r="EI24" s="10">
        <f t="shared" ref="EI24:EP24" si="210">EI18+EI23</f>
        <v>4.0645294636489915E-3</v>
      </c>
      <c r="EJ24" s="10">
        <f t="shared" si="210"/>
        <v>4.0645294636489915E-3</v>
      </c>
      <c r="EK24" s="10">
        <f t="shared" si="210"/>
        <v>4.0645294636489915E-3</v>
      </c>
      <c r="EL24" s="10">
        <f t="shared" si="210"/>
        <v>4.0645294636489915E-3</v>
      </c>
      <c r="EM24" s="10">
        <f t="shared" si="210"/>
        <v>4.0645294636489915E-3</v>
      </c>
      <c r="EN24" s="10">
        <f t="shared" si="210"/>
        <v>4.0645294636489915E-3</v>
      </c>
      <c r="EO24" s="10">
        <f t="shared" si="210"/>
        <v>4.0645294636489915E-3</v>
      </c>
      <c r="EP24" s="10">
        <f t="shared" si="210"/>
        <v>4.0645294636489915E-3</v>
      </c>
      <c r="EQ24" s="10">
        <f>ROUND(EQ18+EQ23,2)</f>
        <v>0</v>
      </c>
      <c r="ER24" s="10">
        <f t="shared" ref="ER24" si="211">ER18+ER23</f>
        <v>0</v>
      </c>
      <c r="ES24" s="10">
        <f t="shared" ref="ES24:EU24" si="212">ES18+ES23</f>
        <v>0</v>
      </c>
      <c r="ET24" s="10">
        <f t="shared" si="212"/>
        <v>0</v>
      </c>
      <c r="EU24" s="10">
        <f t="shared" si="212"/>
        <v>0</v>
      </c>
    </row>
    <row r="25" spans="1:151" x14ac:dyDescent="0.2"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</row>
    <row r="26" spans="1:151" x14ac:dyDescent="0.2">
      <c r="A26" s="1" t="s">
        <v>145</v>
      </c>
      <c r="C26" s="9">
        <v>18237502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</row>
    <row r="27" spans="1:151" x14ac:dyDescent="0.2">
      <c r="B27" s="3" t="s">
        <v>140</v>
      </c>
      <c r="C27" s="9">
        <v>25400902</v>
      </c>
      <c r="D27" s="10">
        <v>0</v>
      </c>
      <c r="E27" s="10">
        <f>D33</f>
        <v>0</v>
      </c>
      <c r="F27" s="10">
        <f t="shared" ref="F27:DI27" si="213">E33</f>
        <v>0</v>
      </c>
      <c r="G27" s="10">
        <f t="shared" si="213"/>
        <v>0</v>
      </c>
      <c r="H27" s="10">
        <f t="shared" si="213"/>
        <v>0</v>
      </c>
      <c r="I27" s="10">
        <f t="shared" si="213"/>
        <v>0</v>
      </c>
      <c r="J27" s="10">
        <f t="shared" si="213"/>
        <v>0</v>
      </c>
      <c r="K27" s="10">
        <f t="shared" si="213"/>
        <v>0</v>
      </c>
      <c r="L27" s="10">
        <f t="shared" si="213"/>
        <v>0</v>
      </c>
      <c r="M27" s="10">
        <f t="shared" si="213"/>
        <v>0</v>
      </c>
      <c r="N27" s="10">
        <f t="shared" si="213"/>
        <v>0</v>
      </c>
      <c r="O27" s="10">
        <f t="shared" si="213"/>
        <v>0</v>
      </c>
      <c r="P27" s="10">
        <f t="shared" si="213"/>
        <v>0</v>
      </c>
      <c r="Q27" s="10">
        <f t="shared" si="213"/>
        <v>0</v>
      </c>
      <c r="R27" s="10">
        <f t="shared" si="213"/>
        <v>0</v>
      </c>
      <c r="S27" s="10">
        <f t="shared" si="213"/>
        <v>0</v>
      </c>
      <c r="T27" s="10">
        <f t="shared" si="213"/>
        <v>0</v>
      </c>
      <c r="U27" s="10">
        <f t="shared" si="213"/>
        <v>0</v>
      </c>
      <c r="V27" s="10">
        <f t="shared" si="213"/>
        <v>0</v>
      </c>
      <c r="W27" s="10">
        <f t="shared" si="213"/>
        <v>0</v>
      </c>
      <c r="X27" s="10">
        <f t="shared" si="213"/>
        <v>0</v>
      </c>
      <c r="Y27" s="10">
        <f t="shared" si="213"/>
        <v>0</v>
      </c>
      <c r="Z27" s="10">
        <f t="shared" si="213"/>
        <v>0</v>
      </c>
      <c r="AA27" s="10">
        <f t="shared" si="213"/>
        <v>0</v>
      </c>
      <c r="AB27" s="10">
        <f t="shared" si="213"/>
        <v>0</v>
      </c>
      <c r="AC27" s="10">
        <f t="shared" si="213"/>
        <v>0</v>
      </c>
      <c r="AD27" s="10">
        <f t="shared" si="213"/>
        <v>0</v>
      </c>
      <c r="AE27" s="10">
        <f t="shared" si="213"/>
        <v>0</v>
      </c>
      <c r="AF27" s="10">
        <f t="shared" si="213"/>
        <v>0</v>
      </c>
      <c r="AG27" s="10">
        <f t="shared" si="213"/>
        <v>0</v>
      </c>
      <c r="AH27" s="10">
        <f t="shared" si="213"/>
        <v>0</v>
      </c>
      <c r="AI27" s="10">
        <f t="shared" si="213"/>
        <v>0</v>
      </c>
      <c r="AJ27" s="10">
        <f t="shared" si="213"/>
        <v>0</v>
      </c>
      <c r="AK27" s="10">
        <f t="shared" si="213"/>
        <v>0</v>
      </c>
      <c r="AL27" s="10">
        <f t="shared" si="213"/>
        <v>0</v>
      </c>
      <c r="AM27" s="10">
        <f t="shared" si="213"/>
        <v>0</v>
      </c>
      <c r="AN27" s="10">
        <f t="shared" si="213"/>
        <v>0</v>
      </c>
      <c r="AO27" s="10">
        <f t="shared" si="213"/>
        <v>0</v>
      </c>
      <c r="AP27" s="10">
        <f t="shared" si="213"/>
        <v>0</v>
      </c>
      <c r="AQ27" s="10">
        <f t="shared" si="213"/>
        <v>0</v>
      </c>
      <c r="AR27" s="10">
        <f t="shared" si="213"/>
        <v>0</v>
      </c>
      <c r="AS27" s="10">
        <f t="shared" si="213"/>
        <v>0</v>
      </c>
      <c r="AT27" s="10">
        <f t="shared" si="213"/>
        <v>0</v>
      </c>
      <c r="AU27" s="10">
        <f t="shared" si="213"/>
        <v>0</v>
      </c>
      <c r="AV27" s="10">
        <f t="shared" si="213"/>
        <v>0</v>
      </c>
      <c r="AW27" s="10">
        <f t="shared" si="213"/>
        <v>0</v>
      </c>
      <c r="AX27" s="10">
        <f t="shared" si="213"/>
        <v>0</v>
      </c>
      <c r="AY27" s="10">
        <f t="shared" si="213"/>
        <v>0</v>
      </c>
      <c r="AZ27" s="10">
        <f t="shared" si="213"/>
        <v>0</v>
      </c>
      <c r="BA27" s="10">
        <f t="shared" si="213"/>
        <v>0</v>
      </c>
      <c r="BB27" s="10">
        <f t="shared" si="213"/>
        <v>0</v>
      </c>
      <c r="BC27" s="10">
        <f t="shared" si="213"/>
        <v>0</v>
      </c>
      <c r="BD27" s="10">
        <f t="shared" si="213"/>
        <v>0</v>
      </c>
      <c r="BE27" s="10">
        <f t="shared" si="213"/>
        <v>0</v>
      </c>
      <c r="BF27" s="10">
        <f t="shared" si="213"/>
        <v>0</v>
      </c>
      <c r="BG27" s="10">
        <f t="shared" si="213"/>
        <v>0</v>
      </c>
      <c r="BH27" s="10">
        <f t="shared" si="213"/>
        <v>0</v>
      </c>
      <c r="BI27" s="10">
        <f t="shared" si="213"/>
        <v>0</v>
      </c>
      <c r="BJ27" s="10">
        <f t="shared" si="213"/>
        <v>0</v>
      </c>
      <c r="BK27" s="10">
        <f t="shared" si="213"/>
        <v>0</v>
      </c>
      <c r="BL27" s="10">
        <f t="shared" ref="BL27" si="214">BK33</f>
        <v>-567913.01</v>
      </c>
      <c r="BM27" s="10">
        <f t="shared" ref="BM27" si="215">BL33</f>
        <v>4734808.6528900005</v>
      </c>
      <c r="BN27" s="10">
        <f t="shared" ref="BN27" si="216">BM33</f>
        <v>3487510.0528900004</v>
      </c>
      <c r="BO27" s="10">
        <f t="shared" ref="BO27" si="217">BN33</f>
        <v>2363798.3128900006</v>
      </c>
      <c r="BP27" s="10">
        <f t="shared" ref="BP27" si="218">BO33</f>
        <v>1609188.6728900005</v>
      </c>
      <c r="BQ27" s="10">
        <f t="shared" ref="BQ27" si="219">BP33</f>
        <v>1385855.7428881619</v>
      </c>
      <c r="BR27" s="10">
        <f t="shared" ref="BR27" si="220">BQ33</f>
        <v>1307804.802888162</v>
      </c>
      <c r="BS27" s="10">
        <f t="shared" ref="BS27" si="221">BR33</f>
        <v>1254829.9628881619</v>
      </c>
      <c r="BT27" s="10">
        <f t="shared" ref="BT27" si="222">BS33</f>
        <v>1197700.812888162</v>
      </c>
      <c r="BU27" s="10">
        <f t="shared" ref="BU27" si="223">BT33</f>
        <v>1133788.2428881619</v>
      </c>
      <c r="BV27" s="10">
        <f t="shared" ref="BV27" si="224">BU33</f>
        <v>1022274.4328881619</v>
      </c>
      <c r="BW27" s="10">
        <f t="shared" ref="BW27" si="225">BV33</f>
        <v>868291.21288816188</v>
      </c>
      <c r="BX27" s="10">
        <f t="shared" ref="BX27" si="226">BW33</f>
        <v>639222.58288816188</v>
      </c>
      <c r="BY27" s="10">
        <f t="shared" ref="BY27" si="227">BX33</f>
        <v>440711.84288816189</v>
      </c>
      <c r="BZ27" s="10">
        <f t="shared" ref="BZ27" si="228">BY33</f>
        <v>191719.08288816188</v>
      </c>
      <c r="CA27" s="10">
        <f t="shared" ref="CA27" si="229">BZ33</f>
        <v>-714.47711183811771</v>
      </c>
      <c r="CB27" s="10">
        <f t="shared" ref="CB27" si="230">CA33</f>
        <v>-127426.15711183811</v>
      </c>
      <c r="CC27" s="10">
        <f t="shared" ref="CC27" si="231">CB33</f>
        <v>-2223845.8771118387</v>
      </c>
      <c r="CD27" s="10">
        <f t="shared" ref="CD27" si="232">CC33</f>
        <v>-2142368.9171118387</v>
      </c>
      <c r="CE27" s="10">
        <f t="shared" ref="CE27" si="233">CD33</f>
        <v>-2063192.7871118388</v>
      </c>
      <c r="CF27" s="10">
        <f t="shared" ref="CF27" si="234">CE33</f>
        <v>-1976534.0971118389</v>
      </c>
      <c r="CG27" s="10">
        <f t="shared" ref="CG27" si="235">CF33</f>
        <v>-1863635.6471118389</v>
      </c>
      <c r="CH27" s="10">
        <f t="shared" ref="CH27" si="236">CG33</f>
        <v>-1676922.967111839</v>
      </c>
      <c r="CI27" s="10">
        <f t="shared" ref="CI27" si="237">CH33</f>
        <v>-1464145.977111839</v>
      </c>
      <c r="CJ27" s="10">
        <f t="shared" ref="CJ27" si="238">CI33</f>
        <v>-1139841.767111839</v>
      </c>
      <c r="CK27" s="10">
        <f t="shared" ref="CK27" si="239">CJ33</f>
        <v>-816854.63711183902</v>
      </c>
      <c r="CL27" s="10">
        <f t="shared" ref="CL27" si="240">CK33</f>
        <v>-528988.17711183894</v>
      </c>
      <c r="CM27" s="10">
        <f t="shared" ref="CM27" si="241">CL33</f>
        <v>-258386.01711183897</v>
      </c>
      <c r="CN27" s="10">
        <f t="shared" ref="CN27" si="242">CM33</f>
        <v>-101788.89711183897</v>
      </c>
      <c r="CO27" s="10">
        <f t="shared" ref="CO27" si="243">CN33</f>
        <v>-1653585.4171118387</v>
      </c>
      <c r="CP27" s="10">
        <f t="shared" ref="CP27" si="244">CO33</f>
        <v>-1589128.4971118388</v>
      </c>
      <c r="CQ27" s="10">
        <f t="shared" ref="CQ27" si="245">CP33</f>
        <v>-1537956.8571118389</v>
      </c>
      <c r="CR27" s="10">
        <f t="shared" ref="CR27" si="246">CQ33</f>
        <v>-1492629.3171118388</v>
      </c>
      <c r="CS27" s="10">
        <f t="shared" ref="CS27" si="247">CR33</f>
        <v>-1439333.4671118387</v>
      </c>
      <c r="CT27" s="10">
        <f t="shared" ref="CT27" si="248">CS33</f>
        <v>-1340283.8571118386</v>
      </c>
      <c r="CU27" s="10">
        <f t="shared" ref="CU27" si="249">CT33</f>
        <v>-1168753.0471118386</v>
      </c>
      <c r="CV27" s="10">
        <f t="shared" ref="CV27" si="250">CU33</f>
        <v>-957095.01711183856</v>
      </c>
      <c r="CW27" s="10">
        <f t="shared" ref="CW27" si="251">CV33</f>
        <v>-755569.36711183854</v>
      </c>
      <c r="CX27" s="10">
        <f t="shared" ref="CX27" si="252">CW33</f>
        <v>-532211.10711183853</v>
      </c>
      <c r="CY27" s="10">
        <f t="shared" ref="CY27" si="253">CX33</f>
        <v>-325900.48711183853</v>
      </c>
      <c r="CZ27" s="10">
        <f t="shared" ref="CZ27" si="254">CY33</f>
        <v>-212961.14711183854</v>
      </c>
      <c r="DA27" s="10">
        <f t="shared" ref="DA27" si="255">CZ33</f>
        <v>6731599.7028881609</v>
      </c>
      <c r="DB27" s="10">
        <f t="shared" ref="DB27" si="256">DA33</f>
        <v>6461463.2328881612</v>
      </c>
      <c r="DC27" s="10">
        <f t="shared" ref="DC27" si="257">DB33</f>
        <v>6239204.9428881612</v>
      </c>
      <c r="DD27" s="10">
        <f t="shared" ref="DD27" si="258">DC33</f>
        <v>6005975.6828881614</v>
      </c>
      <c r="DE27" s="10">
        <f t="shared" ref="DE27" si="259">DD33</f>
        <v>5707556.7528881617</v>
      </c>
      <c r="DF27" s="10">
        <f t="shared" ref="DF27" si="260">DE33</f>
        <v>5178605.5428881617</v>
      </c>
      <c r="DG27" s="10">
        <f t="shared" ref="DG27" si="261">DF33</f>
        <v>4439956.8928881614</v>
      </c>
      <c r="DH27" s="10">
        <f t="shared" ref="DH27" si="262">DG33</f>
        <v>3324786.8728881613</v>
      </c>
      <c r="DI27" s="10">
        <f t="shared" si="213"/>
        <v>2214948.2628881615</v>
      </c>
      <c r="DJ27" s="10">
        <f t="shared" ref="DJ27" si="263">DI33</f>
        <v>1280724.6828881614</v>
      </c>
      <c r="DK27" s="10">
        <f t="shared" ref="DK27" si="264">DJ33</f>
        <v>477448.74288816145</v>
      </c>
      <c r="DL27" s="10">
        <f t="shared" ref="DL27" si="265">DK33</f>
        <v>-247716.60711183853</v>
      </c>
      <c r="DM27" s="10">
        <f t="shared" ref="DM27" si="266">DL33</f>
        <v>3171381.5128881615</v>
      </c>
      <c r="DN27" s="10">
        <f t="shared" ref="DN27" si="267">DM33</f>
        <v>2960116.2828881615</v>
      </c>
      <c r="DO27" s="10">
        <f t="shared" ref="DO27" si="268">DN33</f>
        <v>2811909.4428881616</v>
      </c>
      <c r="DP27" s="10">
        <f t="shared" ref="DP27" si="269">DO33</f>
        <v>2713257.1428881618</v>
      </c>
      <c r="DQ27" s="10">
        <f t="shared" ref="DQ27" si="270">DP33</f>
        <v>2585621.362888162</v>
      </c>
      <c r="DR27" s="10">
        <f t="shared" ref="DR27" si="271">DQ33</f>
        <v>2386222.2028881619</v>
      </c>
      <c r="DS27" s="10">
        <f t="shared" ref="DS27" si="272">DR33</f>
        <v>1933854.7428881619</v>
      </c>
      <c r="DT27" s="10">
        <f t="shared" ref="DT27" si="273">DS33</f>
        <v>1364427.632888162</v>
      </c>
      <c r="DU27" s="10">
        <f t="shared" ref="DU27" si="274">DT33</f>
        <v>864912.1928881621</v>
      </c>
      <c r="DV27" s="10">
        <f t="shared" ref="DV27" si="275">DU33</f>
        <v>372821.03288816212</v>
      </c>
      <c r="DW27" s="10">
        <f t="shared" ref="DW27" si="276">DV33</f>
        <v>-99863.717111837876</v>
      </c>
      <c r="DX27" s="10">
        <f t="shared" ref="DX27" si="277">DW33</f>
        <v>-458915.1171118379</v>
      </c>
      <c r="DY27" s="10">
        <f t="shared" ref="DY27" si="278">DX33</f>
        <v>-3977915.9671118381</v>
      </c>
      <c r="DZ27" s="10">
        <f t="shared" ref="DZ27" si="279">DY33</f>
        <v>-3846392.0571118379</v>
      </c>
      <c r="EA27" s="10">
        <f t="shared" ref="EA27" si="280">DZ33</f>
        <v>-3715121.8071118379</v>
      </c>
      <c r="EB27" s="10">
        <f t="shared" ref="EB27" si="281">EA33</f>
        <v>-3580899.2071118378</v>
      </c>
      <c r="EC27" s="10">
        <f t="shared" ref="EC27" si="282">EB33</f>
        <v>-3419503.6471118378</v>
      </c>
      <c r="ED27" s="10">
        <f t="shared" ref="ED27" si="283">EC33</f>
        <v>-3152206.2771118376</v>
      </c>
      <c r="EE27" s="10">
        <f t="shared" ref="EE27" si="284">ED33</f>
        <v>-2695447.6471118378</v>
      </c>
      <c r="EF27" s="10">
        <f t="shared" ref="EF27" si="285">EE33</f>
        <v>-2211186.177111838</v>
      </c>
      <c r="EG27" s="10">
        <f t="shared" ref="EG27" si="286">EF33</f>
        <v>-1592934.5971118379</v>
      </c>
      <c r="EH27" s="10">
        <f t="shared" ref="EH27:EI27" si="287">EG33</f>
        <v>-1124957.6071118379</v>
      </c>
      <c r="EI27" s="10">
        <f t="shared" si="287"/>
        <v>-661286.83711183793</v>
      </c>
      <c r="EJ27" s="10">
        <f t="shared" ref="EJ27" si="288">EI33</f>
        <v>-297614.38711183792</v>
      </c>
      <c r="EK27" s="10">
        <f t="shared" ref="EK27" si="289">EJ33</f>
        <v>1007140.2928881622</v>
      </c>
      <c r="EL27" s="10">
        <f t="shared" ref="EL27" si="290">EK33</f>
        <v>971269.24288816215</v>
      </c>
      <c r="EM27" s="10">
        <f t="shared" ref="EM27" si="291">EL33</f>
        <v>936184.18288816209</v>
      </c>
      <c r="EN27" s="10">
        <f t="shared" ref="EN27" si="292">EM33</f>
        <v>907584.04288816208</v>
      </c>
      <c r="EO27" s="10">
        <f t="shared" ref="EO27" si="293">EN33</f>
        <v>861956.09288816212</v>
      </c>
      <c r="EP27" s="10">
        <f t="shared" ref="EP27" si="294">EO33</f>
        <v>798983.87288816215</v>
      </c>
      <c r="EQ27" s="10">
        <f t="shared" ref="EQ27:ER27" si="295">EP33</f>
        <v>696063.60288816213</v>
      </c>
      <c r="ER27" s="10">
        <f t="shared" si="295"/>
        <v>564223.68000000005</v>
      </c>
      <c r="ES27" s="10">
        <f t="shared" ref="ES27" si="296">ER33</f>
        <v>408669.74000000005</v>
      </c>
      <c r="ET27" s="10">
        <f t="shared" ref="ET27" si="297">ES33</f>
        <v>268970.22000000009</v>
      </c>
      <c r="EU27" s="10">
        <f t="shared" ref="EU27" si="298">ET33</f>
        <v>168966.97287855472</v>
      </c>
    </row>
    <row r="28" spans="1:151" x14ac:dyDescent="0.2">
      <c r="B28" s="83" t="s">
        <v>141</v>
      </c>
      <c r="C28" s="11"/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88">
        <v>0</v>
      </c>
      <c r="AE28" s="88">
        <v>0</v>
      </c>
      <c r="AF28" s="88">
        <v>0</v>
      </c>
      <c r="AG28" s="88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  <c r="AM28" s="88">
        <v>0</v>
      </c>
      <c r="AN28" s="88">
        <v>0</v>
      </c>
      <c r="AO28" s="88">
        <v>0</v>
      </c>
      <c r="AP28" s="88">
        <v>0</v>
      </c>
      <c r="AQ28" s="88">
        <v>0</v>
      </c>
      <c r="AR28" s="88">
        <v>0</v>
      </c>
      <c r="AS28" s="88">
        <v>0</v>
      </c>
      <c r="AT28" s="88">
        <v>0</v>
      </c>
      <c r="AU28" s="88">
        <v>0</v>
      </c>
      <c r="AV28" s="88">
        <v>0</v>
      </c>
      <c r="AW28" s="88">
        <v>0</v>
      </c>
      <c r="AX28" s="88">
        <v>0</v>
      </c>
      <c r="AY28" s="88">
        <v>0</v>
      </c>
      <c r="AZ28" s="88">
        <v>0</v>
      </c>
      <c r="BA28" s="88">
        <v>0</v>
      </c>
      <c r="BB28" s="88">
        <v>0</v>
      </c>
      <c r="BC28" s="88">
        <v>0</v>
      </c>
      <c r="BD28" s="88">
        <v>0</v>
      </c>
      <c r="BE28" s="88">
        <v>0</v>
      </c>
      <c r="BF28" s="88">
        <v>0</v>
      </c>
      <c r="BG28" s="88">
        <v>0</v>
      </c>
      <c r="BH28" s="88">
        <v>0</v>
      </c>
      <c r="BI28" s="88">
        <v>0</v>
      </c>
      <c r="BJ28" s="88">
        <v>0</v>
      </c>
      <c r="BK28" s="88">
        <v>0</v>
      </c>
      <c r="BL28" s="88">
        <v>0</v>
      </c>
      <c r="BM28" s="88">
        <v>0</v>
      </c>
      <c r="BN28" s="88">
        <v>0</v>
      </c>
      <c r="BO28" s="88">
        <v>0</v>
      </c>
      <c r="BP28" s="88">
        <v>-106404.90000183869</v>
      </c>
      <c r="BQ28" s="88">
        <v>0</v>
      </c>
      <c r="BR28" s="88">
        <v>0</v>
      </c>
      <c r="BS28" s="88">
        <v>0</v>
      </c>
      <c r="BT28" s="88">
        <v>0</v>
      </c>
      <c r="BU28" s="88">
        <v>0</v>
      </c>
      <c r="BV28" s="88">
        <v>0</v>
      </c>
      <c r="BW28" s="88">
        <v>0</v>
      </c>
      <c r="BX28" s="88">
        <v>0</v>
      </c>
      <c r="BY28" s="88">
        <v>0</v>
      </c>
      <c r="BZ28" s="88">
        <v>0</v>
      </c>
      <c r="CA28" s="88">
        <v>0</v>
      </c>
      <c r="CB28" s="88">
        <v>-2240555.5600000005</v>
      </c>
      <c r="CC28" s="88">
        <v>0</v>
      </c>
      <c r="CD28" s="88">
        <v>0</v>
      </c>
      <c r="CE28" s="88">
        <v>0</v>
      </c>
      <c r="CF28" s="88">
        <v>0</v>
      </c>
      <c r="CG28" s="88">
        <v>0</v>
      </c>
      <c r="CH28" s="88">
        <v>0</v>
      </c>
      <c r="CI28" s="88">
        <v>0</v>
      </c>
      <c r="CJ28" s="88">
        <v>0</v>
      </c>
      <c r="CK28" s="88">
        <v>0</v>
      </c>
      <c r="CL28" s="88">
        <v>0</v>
      </c>
      <c r="CM28" s="88">
        <v>0</v>
      </c>
      <c r="CN28" s="88">
        <v>-1621596.3599999999</v>
      </c>
      <c r="CO28" s="88">
        <v>0</v>
      </c>
      <c r="CP28" s="88">
        <v>0</v>
      </c>
      <c r="CQ28" s="88">
        <v>0</v>
      </c>
      <c r="CR28" s="88">
        <v>0</v>
      </c>
      <c r="CS28" s="88">
        <v>0</v>
      </c>
      <c r="CT28" s="88">
        <v>0</v>
      </c>
      <c r="CU28" s="88">
        <v>0</v>
      </c>
      <c r="CV28" s="88">
        <v>0</v>
      </c>
      <c r="CW28" s="88">
        <v>0</v>
      </c>
      <c r="CX28" s="88">
        <v>0</v>
      </c>
      <c r="CY28" s="88">
        <v>0</v>
      </c>
      <c r="CZ28" s="88">
        <v>7375335.25</v>
      </c>
      <c r="DA28" s="88">
        <v>0</v>
      </c>
      <c r="DB28" s="88">
        <v>0</v>
      </c>
      <c r="DC28" s="88">
        <v>0</v>
      </c>
      <c r="DD28" s="88">
        <v>0</v>
      </c>
      <c r="DE28" s="88">
        <v>0</v>
      </c>
      <c r="DF28" s="88">
        <v>0</v>
      </c>
      <c r="DG28" s="88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3630637.83</v>
      </c>
      <c r="DM28" s="14">
        <v>0</v>
      </c>
      <c r="DN28" s="14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4">
        <v>0</v>
      </c>
      <c r="DX28" s="14">
        <v>-3795951.47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0</v>
      </c>
      <c r="EH28" s="14">
        <v>0</v>
      </c>
      <c r="EI28" s="14">
        <v>0</v>
      </c>
      <c r="EJ28" s="13">
        <v>1397363.4300000002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0</v>
      </c>
      <c r="EQ28" s="14">
        <v>0</v>
      </c>
      <c r="ER28" s="14">
        <v>0</v>
      </c>
      <c r="ES28" s="14">
        <v>0</v>
      </c>
      <c r="ET28" s="14">
        <v>0</v>
      </c>
      <c r="EU28" s="14">
        <v>0</v>
      </c>
    </row>
    <row r="29" spans="1:151" x14ac:dyDescent="0.2">
      <c r="B29" s="83" t="s">
        <v>146</v>
      </c>
      <c r="C29" s="11"/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88">
        <v>0</v>
      </c>
      <c r="AE29" s="88">
        <v>0</v>
      </c>
      <c r="AF29" s="88">
        <v>0</v>
      </c>
      <c r="AG29" s="88">
        <v>0</v>
      </c>
      <c r="AH29" s="88">
        <v>0</v>
      </c>
      <c r="AI29" s="88">
        <v>0</v>
      </c>
      <c r="AJ29" s="88">
        <v>0</v>
      </c>
      <c r="AK29" s="88">
        <v>0</v>
      </c>
      <c r="AL29" s="88">
        <v>0</v>
      </c>
      <c r="AM29" s="88">
        <v>0</v>
      </c>
      <c r="AN29" s="88">
        <v>0</v>
      </c>
      <c r="AO29" s="88">
        <v>0</v>
      </c>
      <c r="AP29" s="88">
        <v>0</v>
      </c>
      <c r="AQ29" s="88">
        <v>0</v>
      </c>
      <c r="AR29" s="88">
        <v>0</v>
      </c>
      <c r="AS29" s="88">
        <v>0</v>
      </c>
      <c r="AT29" s="88">
        <v>0</v>
      </c>
      <c r="AU29" s="88">
        <v>0</v>
      </c>
      <c r="AV29" s="88">
        <v>0</v>
      </c>
      <c r="AW29" s="88">
        <v>0</v>
      </c>
      <c r="AX29" s="88">
        <v>0</v>
      </c>
      <c r="AY29" s="88">
        <v>0</v>
      </c>
      <c r="AZ29" s="88">
        <v>0</v>
      </c>
      <c r="BA29" s="88">
        <v>0</v>
      </c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0</v>
      </c>
      <c r="BK29" s="88">
        <v>0</v>
      </c>
      <c r="BL29" s="88">
        <v>6522371.17289</v>
      </c>
      <c r="BM29" s="88">
        <v>0</v>
      </c>
      <c r="BN29" s="88">
        <v>0</v>
      </c>
      <c r="BO29" s="88">
        <v>0</v>
      </c>
      <c r="BP29" s="88">
        <v>0</v>
      </c>
      <c r="BQ29" s="88">
        <v>0</v>
      </c>
      <c r="BR29" s="88">
        <v>0</v>
      </c>
      <c r="BS29" s="88">
        <v>0</v>
      </c>
      <c r="BT29" s="88">
        <v>0</v>
      </c>
      <c r="BU29" s="88">
        <v>0</v>
      </c>
      <c r="BV29" s="88">
        <v>0</v>
      </c>
      <c r="BW29" s="88">
        <v>0</v>
      </c>
      <c r="BX29" s="88">
        <v>0</v>
      </c>
      <c r="BY29" s="88">
        <v>0</v>
      </c>
      <c r="BZ29" s="88">
        <v>0</v>
      </c>
      <c r="CA29" s="88">
        <v>0</v>
      </c>
      <c r="CB29" s="88">
        <v>0</v>
      </c>
      <c r="CC29" s="88">
        <v>0</v>
      </c>
      <c r="CD29" s="88">
        <v>0</v>
      </c>
      <c r="CE29" s="88">
        <v>0</v>
      </c>
      <c r="CF29" s="88">
        <v>0</v>
      </c>
      <c r="CG29" s="88">
        <v>0</v>
      </c>
      <c r="CH29" s="88">
        <v>0</v>
      </c>
      <c r="CI29" s="88">
        <v>0</v>
      </c>
      <c r="CJ29" s="88">
        <v>0</v>
      </c>
      <c r="CK29" s="88">
        <v>0</v>
      </c>
      <c r="CL29" s="88">
        <v>0</v>
      </c>
      <c r="CM29" s="88">
        <v>0</v>
      </c>
      <c r="CN29" s="88">
        <v>0</v>
      </c>
      <c r="CO29" s="88">
        <v>0</v>
      </c>
      <c r="CP29" s="88">
        <v>0</v>
      </c>
      <c r="CQ29" s="88">
        <v>0</v>
      </c>
      <c r="CR29" s="88">
        <v>0</v>
      </c>
      <c r="CS29" s="88">
        <v>0</v>
      </c>
      <c r="CT29" s="88">
        <v>0</v>
      </c>
      <c r="CU29" s="88">
        <v>0</v>
      </c>
      <c r="CV29" s="88">
        <v>0</v>
      </c>
      <c r="CW29" s="88">
        <v>0</v>
      </c>
      <c r="CX29" s="88">
        <v>0</v>
      </c>
      <c r="CY29" s="88">
        <v>0</v>
      </c>
      <c r="CZ29" s="88">
        <v>0</v>
      </c>
      <c r="DA29" s="88">
        <v>0</v>
      </c>
      <c r="DB29" s="88">
        <v>0</v>
      </c>
      <c r="DC29" s="88">
        <v>0</v>
      </c>
      <c r="DD29" s="88">
        <v>0</v>
      </c>
      <c r="DE29" s="88">
        <v>0</v>
      </c>
      <c r="DF29" s="88">
        <v>0</v>
      </c>
      <c r="DG29" s="88">
        <v>0</v>
      </c>
      <c r="DH29" s="14">
        <v>0</v>
      </c>
      <c r="DI29" s="14">
        <v>0</v>
      </c>
      <c r="DJ29" s="14">
        <v>0</v>
      </c>
      <c r="DK29" s="14">
        <v>0</v>
      </c>
      <c r="DL29" s="14">
        <v>0</v>
      </c>
      <c r="DM29" s="14">
        <v>0</v>
      </c>
      <c r="DN29" s="14">
        <v>0</v>
      </c>
      <c r="DO29" s="14">
        <v>0</v>
      </c>
      <c r="DP29" s="14">
        <v>0</v>
      </c>
      <c r="DQ29" s="14">
        <v>0</v>
      </c>
      <c r="DR29" s="14">
        <v>0</v>
      </c>
      <c r="DS29" s="14">
        <v>0</v>
      </c>
      <c r="DT29" s="14">
        <v>0</v>
      </c>
      <c r="DU29" s="14">
        <v>0</v>
      </c>
      <c r="DV29" s="14">
        <v>0</v>
      </c>
      <c r="DW29" s="14">
        <v>0</v>
      </c>
      <c r="DX29" s="14">
        <v>0</v>
      </c>
      <c r="DY29" s="14">
        <v>0</v>
      </c>
      <c r="DZ29" s="14">
        <v>0</v>
      </c>
      <c r="EA29" s="14">
        <v>0</v>
      </c>
      <c r="EB29" s="14">
        <v>0</v>
      </c>
      <c r="EC29" s="14">
        <v>0</v>
      </c>
      <c r="ED29" s="14">
        <v>0</v>
      </c>
      <c r="EE29" s="14">
        <v>0</v>
      </c>
      <c r="EF29" s="14">
        <v>0</v>
      </c>
      <c r="EG29" s="14">
        <v>0</v>
      </c>
      <c r="EH29" s="14">
        <v>0</v>
      </c>
      <c r="EI29" s="14">
        <v>0</v>
      </c>
      <c r="EJ29" s="14">
        <v>0</v>
      </c>
      <c r="EK29" s="14">
        <v>0</v>
      </c>
      <c r="EL29" s="14">
        <v>0</v>
      </c>
      <c r="EM29" s="14">
        <v>0</v>
      </c>
      <c r="EN29" s="14">
        <v>0</v>
      </c>
      <c r="EO29" s="14">
        <v>0</v>
      </c>
      <c r="EP29" s="14">
        <v>0</v>
      </c>
      <c r="EQ29" s="14">
        <v>0</v>
      </c>
      <c r="ER29" s="14">
        <v>0</v>
      </c>
      <c r="ES29" s="14">
        <v>0</v>
      </c>
      <c r="ET29" s="14">
        <v>0</v>
      </c>
      <c r="EU29" s="14">
        <v>0</v>
      </c>
    </row>
    <row r="30" spans="1:151" x14ac:dyDescent="0.2">
      <c r="B30" s="83" t="s">
        <v>380</v>
      </c>
      <c r="C30" s="11"/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0</v>
      </c>
      <c r="AH30" s="88">
        <v>0</v>
      </c>
      <c r="AI30" s="88">
        <v>0</v>
      </c>
      <c r="AJ30" s="88">
        <v>0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88">
        <v>0</v>
      </c>
      <c r="AQ30" s="88">
        <v>0</v>
      </c>
      <c r="AR30" s="88">
        <v>0</v>
      </c>
      <c r="AS30" s="88">
        <v>0</v>
      </c>
      <c r="AT30" s="88">
        <v>0</v>
      </c>
      <c r="AU30" s="88">
        <v>0</v>
      </c>
      <c r="AV30" s="88">
        <v>0</v>
      </c>
      <c r="AW30" s="88">
        <v>0</v>
      </c>
      <c r="AX30" s="88">
        <v>0</v>
      </c>
      <c r="AY30" s="88">
        <v>0</v>
      </c>
      <c r="AZ30" s="88">
        <v>0</v>
      </c>
      <c r="BA30" s="88">
        <v>0</v>
      </c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88">
        <v>0</v>
      </c>
      <c r="CM30" s="88">
        <v>0</v>
      </c>
      <c r="CN30" s="88">
        <v>0</v>
      </c>
      <c r="CO30" s="88">
        <v>0</v>
      </c>
      <c r="CP30" s="88">
        <v>0</v>
      </c>
      <c r="CQ30" s="88">
        <v>0</v>
      </c>
      <c r="CR30" s="88">
        <v>0</v>
      </c>
      <c r="CS30" s="88">
        <v>-0.02</v>
      </c>
      <c r="CT30" s="88">
        <v>0</v>
      </c>
      <c r="CU30" s="88">
        <v>0</v>
      </c>
      <c r="CV30" s="88">
        <v>0</v>
      </c>
      <c r="CW30" s="88">
        <v>0</v>
      </c>
      <c r="CX30" s="88">
        <v>0</v>
      </c>
      <c r="CY30" s="88">
        <v>0</v>
      </c>
      <c r="CZ30" s="88">
        <v>0</v>
      </c>
      <c r="DA30" s="88">
        <v>0</v>
      </c>
      <c r="DB30" s="88">
        <v>0</v>
      </c>
      <c r="DC30" s="88">
        <v>0</v>
      </c>
      <c r="DD30" s="88">
        <v>0</v>
      </c>
      <c r="DE30" s="88">
        <v>0</v>
      </c>
      <c r="DF30" s="88">
        <v>0</v>
      </c>
      <c r="DG30" s="88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  <c r="DQ30" s="14">
        <v>0</v>
      </c>
      <c r="DR30" s="14">
        <v>0</v>
      </c>
      <c r="DS30" s="14">
        <v>0</v>
      </c>
      <c r="DT30" s="14">
        <v>0</v>
      </c>
      <c r="DU30" s="88">
        <v>0.01</v>
      </c>
      <c r="DV30" s="88">
        <v>0</v>
      </c>
      <c r="DW30" s="88">
        <v>0</v>
      </c>
      <c r="DX30" s="88">
        <v>0</v>
      </c>
      <c r="DY30" s="88">
        <v>0</v>
      </c>
      <c r="DZ30" s="88">
        <v>0</v>
      </c>
      <c r="EA30" s="88">
        <v>0</v>
      </c>
      <c r="EB30" s="88">
        <v>0</v>
      </c>
      <c r="EC30" s="88">
        <v>0</v>
      </c>
      <c r="ED30" s="88">
        <v>0</v>
      </c>
      <c r="EE30" s="88">
        <v>0</v>
      </c>
      <c r="EF30" s="88">
        <v>0</v>
      </c>
      <c r="EG30" s="88">
        <v>0</v>
      </c>
      <c r="EH30" s="88">
        <v>0</v>
      </c>
      <c r="EI30" s="88">
        <v>0</v>
      </c>
      <c r="EJ30" s="88">
        <v>0</v>
      </c>
      <c r="EK30" s="88">
        <v>0</v>
      </c>
      <c r="EL30" s="88">
        <v>0</v>
      </c>
      <c r="EM30" s="88">
        <v>0</v>
      </c>
      <c r="EN30" s="88">
        <v>0</v>
      </c>
      <c r="EO30" s="88">
        <v>0</v>
      </c>
      <c r="EP30" s="88">
        <v>0</v>
      </c>
      <c r="EQ30" s="88">
        <v>0</v>
      </c>
      <c r="ER30" s="88">
        <v>0</v>
      </c>
      <c r="ES30" s="88">
        <v>0</v>
      </c>
      <c r="ET30" s="88">
        <v>0</v>
      </c>
      <c r="EU30" s="88">
        <v>0</v>
      </c>
    </row>
    <row r="31" spans="1:151" x14ac:dyDescent="0.2">
      <c r="B31" s="83" t="s">
        <v>142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88">
        <v>0</v>
      </c>
      <c r="AC31" s="88">
        <v>0</v>
      </c>
      <c r="AD31" s="88">
        <v>0</v>
      </c>
      <c r="AE31" s="88">
        <v>0</v>
      </c>
      <c r="AF31" s="88">
        <v>0</v>
      </c>
      <c r="AG31" s="88">
        <v>0</v>
      </c>
      <c r="AH31" s="88">
        <v>0</v>
      </c>
      <c r="AI31" s="88">
        <v>0</v>
      </c>
      <c r="AJ31" s="88">
        <v>0</v>
      </c>
      <c r="AK31" s="88">
        <v>0</v>
      </c>
      <c r="AL31" s="88">
        <v>0</v>
      </c>
      <c r="AM31" s="88">
        <v>0</v>
      </c>
      <c r="AN31" s="88">
        <v>0</v>
      </c>
      <c r="AO31" s="88">
        <v>0</v>
      </c>
      <c r="AP31" s="88">
        <v>0</v>
      </c>
      <c r="AQ31" s="88">
        <v>0</v>
      </c>
      <c r="AR31" s="88">
        <v>0</v>
      </c>
      <c r="AS31" s="88">
        <v>0</v>
      </c>
      <c r="AT31" s="88">
        <v>0</v>
      </c>
      <c r="AU31" s="88">
        <v>0</v>
      </c>
      <c r="AV31" s="88">
        <v>0</v>
      </c>
      <c r="AW31" s="88">
        <v>0</v>
      </c>
      <c r="AX31" s="88">
        <v>0</v>
      </c>
      <c r="AY31" s="88">
        <v>0</v>
      </c>
      <c r="AZ31" s="88">
        <v>0</v>
      </c>
      <c r="BA31" s="88">
        <v>0</v>
      </c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0</v>
      </c>
      <c r="BK31" s="14">
        <v>-567913.01</v>
      </c>
      <c r="BL31" s="14">
        <v>-1219649.51</v>
      </c>
      <c r="BM31" s="14">
        <v>-1247298.6000000001</v>
      </c>
      <c r="BN31" s="14">
        <v>-1123711.74</v>
      </c>
      <c r="BO31" s="14">
        <v>-754609.64</v>
      </c>
      <c r="BP31" s="14">
        <v>-116928.03</v>
      </c>
      <c r="BQ31" s="14">
        <v>-78050.94</v>
      </c>
      <c r="BR31" s="14">
        <v>-52974.84</v>
      </c>
      <c r="BS31" s="14">
        <v>-57129.15</v>
      </c>
      <c r="BT31" s="14">
        <v>-63912.57</v>
      </c>
      <c r="BU31" s="14">
        <v>-111513.81</v>
      </c>
      <c r="BV31" s="14">
        <v>-153983.22</v>
      </c>
      <c r="BW31" s="14">
        <v>-229068.63</v>
      </c>
      <c r="BX31" s="14">
        <v>-198510.74</v>
      </c>
      <c r="BY31" s="14">
        <v>-248992.76</v>
      </c>
      <c r="BZ31" s="14">
        <v>-192433.56</v>
      </c>
      <c r="CA31" s="14">
        <v>-126711.67999999999</v>
      </c>
      <c r="CB31" s="14">
        <v>144135.84</v>
      </c>
      <c r="CC31" s="14">
        <v>81476.960000000006</v>
      </c>
      <c r="CD31" s="14">
        <v>79176.13</v>
      </c>
      <c r="CE31" s="14">
        <v>86658.69</v>
      </c>
      <c r="CF31" s="14">
        <v>112898.45</v>
      </c>
      <c r="CG31" s="14">
        <v>186712.68</v>
      </c>
      <c r="CH31" s="14">
        <v>212776.99</v>
      </c>
      <c r="CI31" s="14">
        <v>324304.21000000002</v>
      </c>
      <c r="CJ31" s="88">
        <v>322987.13</v>
      </c>
      <c r="CK31" s="88">
        <v>287866.46000000002</v>
      </c>
      <c r="CL31" s="88">
        <v>270602.15999999997</v>
      </c>
      <c r="CM31" s="88">
        <v>156597.12</v>
      </c>
      <c r="CN31" s="88">
        <v>69799.839999999997</v>
      </c>
      <c r="CO31" s="88">
        <v>64456.92</v>
      </c>
      <c r="CP31" s="88">
        <v>51171.64</v>
      </c>
      <c r="CQ31" s="88">
        <v>45327.54</v>
      </c>
      <c r="CR31" s="88">
        <v>53295.85</v>
      </c>
      <c r="CS31" s="88">
        <v>99049.63</v>
      </c>
      <c r="CT31" s="88">
        <v>171530.81</v>
      </c>
      <c r="CU31" s="88">
        <v>211658.03</v>
      </c>
      <c r="CV31" s="88">
        <v>201525.65</v>
      </c>
      <c r="CW31" s="88">
        <v>223358.26</v>
      </c>
      <c r="CX31" s="88">
        <v>206310.62</v>
      </c>
      <c r="CY31" s="88">
        <v>112939.34</v>
      </c>
      <c r="CZ31" s="88">
        <v>-430774.4</v>
      </c>
      <c r="DA31" s="88">
        <v>-270136.46999999997</v>
      </c>
      <c r="DB31" s="88">
        <v>-222258.29</v>
      </c>
      <c r="DC31" s="88">
        <v>-233229.26</v>
      </c>
      <c r="DD31" s="88">
        <v>-298418.93</v>
      </c>
      <c r="DE31" s="88">
        <v>-528951.21</v>
      </c>
      <c r="DF31" s="88">
        <v>-738648.65</v>
      </c>
      <c r="DG31" s="88">
        <v>-1115170.02</v>
      </c>
      <c r="DH31" s="14">
        <v>-1109838.6100000001</v>
      </c>
      <c r="DI31" s="14">
        <v>-934223.58</v>
      </c>
      <c r="DJ31" s="14">
        <v>-803275.94</v>
      </c>
      <c r="DK31" s="14">
        <v>-725165.35</v>
      </c>
      <c r="DL31" s="14">
        <v>-211539.71</v>
      </c>
      <c r="DM31" s="14">
        <v>-211265.23</v>
      </c>
      <c r="DN31" s="14">
        <v>-148206.84</v>
      </c>
      <c r="DO31" s="14">
        <v>-98652.3</v>
      </c>
      <c r="DP31" s="14">
        <v>-127635.78</v>
      </c>
      <c r="DQ31" s="14">
        <v>-199399.16</v>
      </c>
      <c r="DR31" s="14">
        <v>-452367.46</v>
      </c>
      <c r="DS31" s="14">
        <v>-569427.11</v>
      </c>
      <c r="DT31" s="14">
        <v>-499515.44</v>
      </c>
      <c r="DU31" s="14">
        <v>-492091.17</v>
      </c>
      <c r="DV31" s="14">
        <v>-472684.75</v>
      </c>
      <c r="DW31" s="14">
        <v>-359051.4</v>
      </c>
      <c r="DX31" s="14">
        <v>276950.62</v>
      </c>
      <c r="DY31" s="14">
        <v>131523.91</v>
      </c>
      <c r="DZ31" s="14">
        <v>131270.25</v>
      </c>
      <c r="EA31" s="14">
        <v>134222.6</v>
      </c>
      <c r="EB31" s="14">
        <v>161395.56</v>
      </c>
      <c r="EC31" s="14">
        <v>267297.37</v>
      </c>
      <c r="ED31" s="14">
        <v>456758.63</v>
      </c>
      <c r="EE31" s="14">
        <v>484261.47</v>
      </c>
      <c r="EF31" s="13">
        <f>-'Sch31&amp;31T Deferral Calc'!C26</f>
        <v>618251.57999999996</v>
      </c>
      <c r="EG31" s="13">
        <f>-'Sch31&amp;31T Deferral Calc'!D26</f>
        <v>467976.99</v>
      </c>
      <c r="EH31" s="13">
        <f>-'Sch31&amp;31T Deferral Calc'!E26</f>
        <v>463670.77</v>
      </c>
      <c r="EI31" s="13">
        <f>-'Sch31&amp;31T Deferral Calc'!F26</f>
        <v>363672.45</v>
      </c>
      <c r="EJ31" s="13">
        <f>-'Sch31&amp;31T Deferral Calc'!G26</f>
        <v>-92608.75</v>
      </c>
      <c r="EK31" s="13">
        <f>-'Sch31&amp;31T Deferral Calc'!H26</f>
        <v>-35871.050000000003</v>
      </c>
      <c r="EL31" s="13">
        <f>-'Sch31&amp;31T Deferral Calc'!I26</f>
        <v>-35085.06</v>
      </c>
      <c r="EM31" s="13">
        <f>-'Sch31&amp;31T Deferral Calc'!J26</f>
        <v>-28600.14</v>
      </c>
      <c r="EN31" s="13">
        <f>-'Sch31&amp;31T Deferral Calc'!K26</f>
        <v>-45627.95</v>
      </c>
      <c r="EO31" s="13">
        <f>-'Sch31&amp;31T Deferral Calc'!L26</f>
        <v>-62972.22</v>
      </c>
      <c r="EP31" s="13">
        <f>-'Sch31&amp;31T Deferral Calc'!M26</f>
        <v>-102920.27</v>
      </c>
      <c r="EQ31" s="13">
        <f>-'Sch31&amp;31T Deferral Calc'!N26</f>
        <v>-131839.92000000001</v>
      </c>
      <c r="ER31" s="13">
        <f>-('Sch31&amp;31T Deferral Calc'!O26+'Sch31&amp;31T Deferral Calc'!P26)</f>
        <v>-155553.94</v>
      </c>
      <c r="ES31" s="13">
        <f>-'Sch31&amp;31T Deferral Calc'!Q26</f>
        <v>-139699.51999999999</v>
      </c>
      <c r="ET31" s="13">
        <f>-'Amort Estimate'!D24</f>
        <v>-100003.24712144538</v>
      </c>
      <c r="EU31" s="13">
        <f>-'Amort Estimate'!E24</f>
        <v>-72112.823826681197</v>
      </c>
    </row>
    <row r="32" spans="1:151" x14ac:dyDescent="0.2">
      <c r="B32" s="3" t="s">
        <v>143</v>
      </c>
      <c r="D32" s="15">
        <f t="shared" ref="D32:BK32" si="299">SUM(D28:D31)</f>
        <v>0</v>
      </c>
      <c r="E32" s="15">
        <f t="shared" si="299"/>
        <v>0</v>
      </c>
      <c r="F32" s="15">
        <f t="shared" si="299"/>
        <v>0</v>
      </c>
      <c r="G32" s="15">
        <f t="shared" si="299"/>
        <v>0</v>
      </c>
      <c r="H32" s="15">
        <f t="shared" si="299"/>
        <v>0</v>
      </c>
      <c r="I32" s="15">
        <f t="shared" si="299"/>
        <v>0</v>
      </c>
      <c r="J32" s="15">
        <f t="shared" si="299"/>
        <v>0</v>
      </c>
      <c r="K32" s="15">
        <f t="shared" si="299"/>
        <v>0</v>
      </c>
      <c r="L32" s="15">
        <f t="shared" si="299"/>
        <v>0</v>
      </c>
      <c r="M32" s="15">
        <f t="shared" si="299"/>
        <v>0</v>
      </c>
      <c r="N32" s="15">
        <f t="shared" si="299"/>
        <v>0</v>
      </c>
      <c r="O32" s="15">
        <f t="shared" si="299"/>
        <v>0</v>
      </c>
      <c r="P32" s="15">
        <f t="shared" si="299"/>
        <v>0</v>
      </c>
      <c r="Q32" s="15">
        <f t="shared" si="299"/>
        <v>0</v>
      </c>
      <c r="R32" s="15">
        <f t="shared" si="299"/>
        <v>0</v>
      </c>
      <c r="S32" s="15">
        <f t="shared" si="299"/>
        <v>0</v>
      </c>
      <c r="T32" s="15">
        <f t="shared" si="299"/>
        <v>0</v>
      </c>
      <c r="U32" s="15">
        <f t="shared" si="299"/>
        <v>0</v>
      </c>
      <c r="V32" s="15">
        <f t="shared" si="299"/>
        <v>0</v>
      </c>
      <c r="W32" s="15">
        <f t="shared" si="299"/>
        <v>0</v>
      </c>
      <c r="X32" s="15">
        <f t="shared" si="299"/>
        <v>0</v>
      </c>
      <c r="Y32" s="15">
        <f t="shared" si="299"/>
        <v>0</v>
      </c>
      <c r="Z32" s="15">
        <f t="shared" si="299"/>
        <v>0</v>
      </c>
      <c r="AA32" s="15">
        <f t="shared" si="299"/>
        <v>0</v>
      </c>
      <c r="AB32" s="15">
        <f t="shared" si="299"/>
        <v>0</v>
      </c>
      <c r="AC32" s="15">
        <f t="shared" si="299"/>
        <v>0</v>
      </c>
      <c r="AD32" s="15">
        <f t="shared" si="299"/>
        <v>0</v>
      </c>
      <c r="AE32" s="15">
        <f t="shared" si="299"/>
        <v>0</v>
      </c>
      <c r="AF32" s="15">
        <f t="shared" si="299"/>
        <v>0</v>
      </c>
      <c r="AG32" s="15">
        <f t="shared" si="299"/>
        <v>0</v>
      </c>
      <c r="AH32" s="15">
        <f t="shared" si="299"/>
        <v>0</v>
      </c>
      <c r="AI32" s="15">
        <f t="shared" si="299"/>
        <v>0</v>
      </c>
      <c r="AJ32" s="15">
        <f t="shared" si="299"/>
        <v>0</v>
      </c>
      <c r="AK32" s="15">
        <f t="shared" si="299"/>
        <v>0</v>
      </c>
      <c r="AL32" s="15">
        <f t="shared" si="299"/>
        <v>0</v>
      </c>
      <c r="AM32" s="15">
        <f t="shared" si="299"/>
        <v>0</v>
      </c>
      <c r="AN32" s="15">
        <f t="shared" si="299"/>
        <v>0</v>
      </c>
      <c r="AO32" s="15">
        <f t="shared" si="299"/>
        <v>0</v>
      </c>
      <c r="AP32" s="15">
        <f t="shared" si="299"/>
        <v>0</v>
      </c>
      <c r="AQ32" s="15">
        <f t="shared" si="299"/>
        <v>0</v>
      </c>
      <c r="AR32" s="15">
        <f t="shared" si="299"/>
        <v>0</v>
      </c>
      <c r="AS32" s="15">
        <f t="shared" si="299"/>
        <v>0</v>
      </c>
      <c r="AT32" s="15">
        <f t="shared" si="299"/>
        <v>0</v>
      </c>
      <c r="AU32" s="15">
        <f t="shared" si="299"/>
        <v>0</v>
      </c>
      <c r="AV32" s="15">
        <f t="shared" si="299"/>
        <v>0</v>
      </c>
      <c r="AW32" s="15">
        <f t="shared" si="299"/>
        <v>0</v>
      </c>
      <c r="AX32" s="15">
        <f t="shared" si="299"/>
        <v>0</v>
      </c>
      <c r="AY32" s="15">
        <f t="shared" si="299"/>
        <v>0</v>
      </c>
      <c r="AZ32" s="15">
        <f t="shared" si="299"/>
        <v>0</v>
      </c>
      <c r="BA32" s="15">
        <f t="shared" si="299"/>
        <v>0</v>
      </c>
      <c r="BB32" s="15">
        <f t="shared" si="299"/>
        <v>0</v>
      </c>
      <c r="BC32" s="15">
        <f t="shared" si="299"/>
        <v>0</v>
      </c>
      <c r="BD32" s="15">
        <f t="shared" si="299"/>
        <v>0</v>
      </c>
      <c r="BE32" s="15">
        <f t="shared" si="299"/>
        <v>0</v>
      </c>
      <c r="BF32" s="15">
        <f t="shared" si="299"/>
        <v>0</v>
      </c>
      <c r="BG32" s="15">
        <f t="shared" si="299"/>
        <v>0</v>
      </c>
      <c r="BH32" s="15">
        <f t="shared" si="299"/>
        <v>0</v>
      </c>
      <c r="BI32" s="15">
        <f t="shared" si="299"/>
        <v>0</v>
      </c>
      <c r="BJ32" s="15">
        <f t="shared" si="299"/>
        <v>0</v>
      </c>
      <c r="BK32" s="15">
        <f t="shared" si="299"/>
        <v>-567913.01</v>
      </c>
      <c r="BL32" s="15">
        <f t="shared" ref="BL32:DJ32" si="300">SUM(BL28:BL31)</f>
        <v>5302721.6628900003</v>
      </c>
      <c r="BM32" s="15">
        <f t="shared" si="300"/>
        <v>-1247298.6000000001</v>
      </c>
      <c r="BN32" s="15">
        <f t="shared" si="300"/>
        <v>-1123711.74</v>
      </c>
      <c r="BO32" s="15">
        <f t="shared" si="300"/>
        <v>-754609.64</v>
      </c>
      <c r="BP32" s="15">
        <f t="shared" si="300"/>
        <v>-223332.93000183869</v>
      </c>
      <c r="BQ32" s="15">
        <f t="shared" si="300"/>
        <v>-78050.94</v>
      </c>
      <c r="BR32" s="15">
        <f t="shared" si="300"/>
        <v>-52974.84</v>
      </c>
      <c r="BS32" s="15">
        <f t="shared" si="300"/>
        <v>-57129.15</v>
      </c>
      <c r="BT32" s="15">
        <f t="shared" si="300"/>
        <v>-63912.57</v>
      </c>
      <c r="BU32" s="15">
        <f t="shared" si="300"/>
        <v>-111513.81</v>
      </c>
      <c r="BV32" s="15">
        <f t="shared" si="300"/>
        <v>-153983.22</v>
      </c>
      <c r="BW32" s="15">
        <f t="shared" si="300"/>
        <v>-229068.63</v>
      </c>
      <c r="BX32" s="15">
        <f t="shared" ref="BX32:CI32" si="301">SUM(BX28:BX31)</f>
        <v>-198510.74</v>
      </c>
      <c r="BY32" s="15">
        <f t="shared" si="301"/>
        <v>-248992.76</v>
      </c>
      <c r="BZ32" s="15">
        <f t="shared" si="301"/>
        <v>-192433.56</v>
      </c>
      <c r="CA32" s="15">
        <f t="shared" si="301"/>
        <v>-126711.67999999999</v>
      </c>
      <c r="CB32" s="15">
        <f t="shared" si="301"/>
        <v>-2096419.7200000004</v>
      </c>
      <c r="CC32" s="15">
        <f t="shared" si="301"/>
        <v>81476.960000000006</v>
      </c>
      <c r="CD32" s="15">
        <f t="shared" si="301"/>
        <v>79176.13</v>
      </c>
      <c r="CE32" s="15">
        <f t="shared" si="301"/>
        <v>86658.69</v>
      </c>
      <c r="CF32" s="15">
        <f t="shared" si="301"/>
        <v>112898.45</v>
      </c>
      <c r="CG32" s="15">
        <f t="shared" si="301"/>
        <v>186712.68</v>
      </c>
      <c r="CH32" s="15">
        <f t="shared" si="301"/>
        <v>212776.99</v>
      </c>
      <c r="CI32" s="15">
        <f t="shared" si="301"/>
        <v>324304.21000000002</v>
      </c>
      <c r="CJ32" s="15">
        <f t="shared" ref="CJ32:CU32" si="302">SUM(CJ28:CJ31)</f>
        <v>322987.13</v>
      </c>
      <c r="CK32" s="15">
        <f t="shared" si="302"/>
        <v>287866.46000000002</v>
      </c>
      <c r="CL32" s="15">
        <f t="shared" si="302"/>
        <v>270602.15999999997</v>
      </c>
      <c r="CM32" s="15">
        <f t="shared" si="302"/>
        <v>156597.12</v>
      </c>
      <c r="CN32" s="15">
        <f t="shared" si="302"/>
        <v>-1551796.5199999998</v>
      </c>
      <c r="CO32" s="15">
        <f t="shared" si="302"/>
        <v>64456.92</v>
      </c>
      <c r="CP32" s="15">
        <f t="shared" si="302"/>
        <v>51171.64</v>
      </c>
      <c r="CQ32" s="15">
        <f t="shared" si="302"/>
        <v>45327.54</v>
      </c>
      <c r="CR32" s="15">
        <f t="shared" si="302"/>
        <v>53295.85</v>
      </c>
      <c r="CS32" s="15">
        <f t="shared" si="302"/>
        <v>99049.61</v>
      </c>
      <c r="CT32" s="15">
        <f t="shared" si="302"/>
        <v>171530.81</v>
      </c>
      <c r="CU32" s="15">
        <f t="shared" si="302"/>
        <v>211658.03</v>
      </c>
      <c r="CV32" s="15">
        <f t="shared" ref="CV32:DD32" si="303">SUM(CV28:CV31)</f>
        <v>201525.65</v>
      </c>
      <c r="CW32" s="15">
        <f t="shared" si="303"/>
        <v>223358.26</v>
      </c>
      <c r="CX32" s="15">
        <f t="shared" si="303"/>
        <v>206310.62</v>
      </c>
      <c r="CY32" s="15">
        <f t="shared" si="303"/>
        <v>112939.34</v>
      </c>
      <c r="CZ32" s="15">
        <f t="shared" si="303"/>
        <v>6944560.8499999996</v>
      </c>
      <c r="DA32" s="15">
        <f t="shared" si="303"/>
        <v>-270136.46999999997</v>
      </c>
      <c r="DB32" s="15">
        <f t="shared" si="303"/>
        <v>-222258.29</v>
      </c>
      <c r="DC32" s="15">
        <f t="shared" si="303"/>
        <v>-233229.26</v>
      </c>
      <c r="DD32" s="15">
        <f t="shared" si="303"/>
        <v>-298418.93</v>
      </c>
      <c r="DE32" s="15">
        <f t="shared" ref="DE32:DH32" si="304">SUM(DE28:DE31)</f>
        <v>-528951.21</v>
      </c>
      <c r="DF32" s="15">
        <f t="shared" si="304"/>
        <v>-738648.65</v>
      </c>
      <c r="DG32" s="15">
        <f t="shared" si="304"/>
        <v>-1115170.02</v>
      </c>
      <c r="DH32" s="15">
        <f t="shared" si="304"/>
        <v>-1109838.6100000001</v>
      </c>
      <c r="DI32" s="15">
        <f t="shared" si="300"/>
        <v>-934223.58</v>
      </c>
      <c r="DJ32" s="15">
        <f t="shared" si="300"/>
        <v>-803275.94</v>
      </c>
      <c r="DK32" s="15">
        <f t="shared" ref="DK32" si="305">SUM(DK28:DK31)</f>
        <v>-725165.35</v>
      </c>
      <c r="DL32" s="15">
        <f t="shared" ref="DL32:DU32" si="306">SUM(DL28:DL31)</f>
        <v>3419098.12</v>
      </c>
      <c r="DM32" s="15">
        <f t="shared" si="306"/>
        <v>-211265.23</v>
      </c>
      <c r="DN32" s="15">
        <f t="shared" si="306"/>
        <v>-148206.84</v>
      </c>
      <c r="DO32" s="15">
        <f t="shared" si="306"/>
        <v>-98652.3</v>
      </c>
      <c r="DP32" s="15">
        <f t="shared" si="306"/>
        <v>-127635.78</v>
      </c>
      <c r="DQ32" s="15">
        <f t="shared" si="306"/>
        <v>-199399.16</v>
      </c>
      <c r="DR32" s="15">
        <f t="shared" si="306"/>
        <v>-452367.46</v>
      </c>
      <c r="DS32" s="15">
        <f t="shared" si="306"/>
        <v>-569427.11</v>
      </c>
      <c r="DT32" s="15">
        <f t="shared" si="306"/>
        <v>-499515.44</v>
      </c>
      <c r="DU32" s="15">
        <f t="shared" si="306"/>
        <v>-492091.16</v>
      </c>
      <c r="DV32" s="15">
        <f t="shared" ref="DV32:DW32" si="307">SUM(DV28:DV31)</f>
        <v>-472684.75</v>
      </c>
      <c r="DW32" s="15">
        <f t="shared" si="307"/>
        <v>-359051.4</v>
      </c>
      <c r="DX32" s="15">
        <f t="shared" ref="DX32:EH32" si="308">SUM(DX28:DX31)</f>
        <v>-3519000.85</v>
      </c>
      <c r="DY32" s="15">
        <f t="shared" si="308"/>
        <v>131523.91</v>
      </c>
      <c r="DZ32" s="15">
        <f t="shared" si="308"/>
        <v>131270.25</v>
      </c>
      <c r="EA32" s="15">
        <f t="shared" si="308"/>
        <v>134222.6</v>
      </c>
      <c r="EB32" s="15">
        <f t="shared" si="308"/>
        <v>161395.56</v>
      </c>
      <c r="EC32" s="15">
        <f t="shared" si="308"/>
        <v>267297.37</v>
      </c>
      <c r="ED32" s="15">
        <f t="shared" si="308"/>
        <v>456758.63</v>
      </c>
      <c r="EE32" s="15">
        <f t="shared" si="308"/>
        <v>484261.47</v>
      </c>
      <c r="EF32" s="15">
        <f t="shared" si="308"/>
        <v>618251.57999999996</v>
      </c>
      <c r="EG32" s="15">
        <f t="shared" si="308"/>
        <v>467976.99</v>
      </c>
      <c r="EH32" s="15">
        <f t="shared" si="308"/>
        <v>463670.77</v>
      </c>
      <c r="EI32" s="15">
        <f t="shared" ref="EI32:EQ32" si="309">SUM(EI28:EI31)</f>
        <v>363672.45</v>
      </c>
      <c r="EJ32" s="15">
        <f t="shared" si="309"/>
        <v>1304754.6800000002</v>
      </c>
      <c r="EK32" s="15">
        <f t="shared" si="309"/>
        <v>-35871.050000000003</v>
      </c>
      <c r="EL32" s="15">
        <f t="shared" si="309"/>
        <v>-35085.06</v>
      </c>
      <c r="EM32" s="15">
        <f t="shared" si="309"/>
        <v>-28600.14</v>
      </c>
      <c r="EN32" s="15">
        <f t="shared" si="309"/>
        <v>-45627.95</v>
      </c>
      <c r="EO32" s="15">
        <f t="shared" si="309"/>
        <v>-62972.22</v>
      </c>
      <c r="EP32" s="15">
        <f t="shared" si="309"/>
        <v>-102920.27</v>
      </c>
      <c r="EQ32" s="15">
        <f t="shared" si="309"/>
        <v>-131839.92000000001</v>
      </c>
      <c r="ER32" s="15">
        <f t="shared" ref="ER32" si="310">SUM(ER28:ER31)</f>
        <v>-155553.94</v>
      </c>
      <c r="ES32" s="15">
        <f t="shared" ref="ES32:EU32" si="311">SUM(ES28:ES31)</f>
        <v>-139699.51999999999</v>
      </c>
      <c r="ET32" s="15">
        <f t="shared" si="311"/>
        <v>-100003.24712144538</v>
      </c>
      <c r="EU32" s="15">
        <f t="shared" si="311"/>
        <v>-72112.823826681197</v>
      </c>
    </row>
    <row r="33" spans="1:151" x14ac:dyDescent="0.2">
      <c r="B33" s="3" t="s">
        <v>144</v>
      </c>
      <c r="D33" s="10">
        <f>D27+D32</f>
        <v>0</v>
      </c>
      <c r="E33" s="10">
        <f t="shared" ref="E33:BK33" si="312">E27+E32</f>
        <v>0</v>
      </c>
      <c r="F33" s="10">
        <f t="shared" si="312"/>
        <v>0</v>
      </c>
      <c r="G33" s="10">
        <f t="shared" si="312"/>
        <v>0</v>
      </c>
      <c r="H33" s="10">
        <f t="shared" si="312"/>
        <v>0</v>
      </c>
      <c r="I33" s="10">
        <f t="shared" si="312"/>
        <v>0</v>
      </c>
      <c r="J33" s="10">
        <f t="shared" si="312"/>
        <v>0</v>
      </c>
      <c r="K33" s="10">
        <f t="shared" si="312"/>
        <v>0</v>
      </c>
      <c r="L33" s="10">
        <f t="shared" si="312"/>
        <v>0</v>
      </c>
      <c r="M33" s="10">
        <f t="shared" si="312"/>
        <v>0</v>
      </c>
      <c r="N33" s="10">
        <f t="shared" si="312"/>
        <v>0</v>
      </c>
      <c r="O33" s="10">
        <f t="shared" si="312"/>
        <v>0</v>
      </c>
      <c r="P33" s="10">
        <f t="shared" si="312"/>
        <v>0</v>
      </c>
      <c r="Q33" s="10">
        <f t="shared" si="312"/>
        <v>0</v>
      </c>
      <c r="R33" s="10">
        <f t="shared" si="312"/>
        <v>0</v>
      </c>
      <c r="S33" s="10">
        <f t="shared" si="312"/>
        <v>0</v>
      </c>
      <c r="T33" s="10">
        <f t="shared" si="312"/>
        <v>0</v>
      </c>
      <c r="U33" s="10">
        <f t="shared" si="312"/>
        <v>0</v>
      </c>
      <c r="V33" s="10">
        <f t="shared" si="312"/>
        <v>0</v>
      </c>
      <c r="W33" s="10">
        <f t="shared" si="312"/>
        <v>0</v>
      </c>
      <c r="X33" s="10">
        <f t="shared" si="312"/>
        <v>0</v>
      </c>
      <c r="Y33" s="10">
        <f t="shared" si="312"/>
        <v>0</v>
      </c>
      <c r="Z33" s="10">
        <f t="shared" si="312"/>
        <v>0</v>
      </c>
      <c r="AA33" s="10">
        <f t="shared" si="312"/>
        <v>0</v>
      </c>
      <c r="AB33" s="10">
        <f t="shared" si="312"/>
        <v>0</v>
      </c>
      <c r="AC33" s="10">
        <f t="shared" si="312"/>
        <v>0</v>
      </c>
      <c r="AD33" s="10">
        <f t="shared" si="312"/>
        <v>0</v>
      </c>
      <c r="AE33" s="10">
        <f t="shared" si="312"/>
        <v>0</v>
      </c>
      <c r="AF33" s="10">
        <f t="shared" si="312"/>
        <v>0</v>
      </c>
      <c r="AG33" s="10">
        <f t="shared" si="312"/>
        <v>0</v>
      </c>
      <c r="AH33" s="10">
        <f t="shared" si="312"/>
        <v>0</v>
      </c>
      <c r="AI33" s="10">
        <f t="shared" si="312"/>
        <v>0</v>
      </c>
      <c r="AJ33" s="10">
        <f t="shared" si="312"/>
        <v>0</v>
      </c>
      <c r="AK33" s="10">
        <f t="shared" si="312"/>
        <v>0</v>
      </c>
      <c r="AL33" s="10">
        <f t="shared" si="312"/>
        <v>0</v>
      </c>
      <c r="AM33" s="10">
        <f t="shared" si="312"/>
        <v>0</v>
      </c>
      <c r="AN33" s="10">
        <f t="shared" si="312"/>
        <v>0</v>
      </c>
      <c r="AO33" s="10">
        <f t="shared" si="312"/>
        <v>0</v>
      </c>
      <c r="AP33" s="10">
        <f t="shared" si="312"/>
        <v>0</v>
      </c>
      <c r="AQ33" s="10">
        <f t="shared" si="312"/>
        <v>0</v>
      </c>
      <c r="AR33" s="10">
        <f t="shared" si="312"/>
        <v>0</v>
      </c>
      <c r="AS33" s="10">
        <f t="shared" si="312"/>
        <v>0</v>
      </c>
      <c r="AT33" s="10">
        <f t="shared" si="312"/>
        <v>0</v>
      </c>
      <c r="AU33" s="10">
        <f t="shared" si="312"/>
        <v>0</v>
      </c>
      <c r="AV33" s="10">
        <f t="shared" si="312"/>
        <v>0</v>
      </c>
      <c r="AW33" s="10">
        <f t="shared" si="312"/>
        <v>0</v>
      </c>
      <c r="AX33" s="10">
        <f t="shared" si="312"/>
        <v>0</v>
      </c>
      <c r="AY33" s="10">
        <f t="shared" si="312"/>
        <v>0</v>
      </c>
      <c r="AZ33" s="10">
        <f t="shared" si="312"/>
        <v>0</v>
      </c>
      <c r="BA33" s="10">
        <f t="shared" si="312"/>
        <v>0</v>
      </c>
      <c r="BB33" s="10">
        <f t="shared" si="312"/>
        <v>0</v>
      </c>
      <c r="BC33" s="10">
        <f t="shared" si="312"/>
        <v>0</v>
      </c>
      <c r="BD33" s="10">
        <f t="shared" si="312"/>
        <v>0</v>
      </c>
      <c r="BE33" s="10">
        <f t="shared" si="312"/>
        <v>0</v>
      </c>
      <c r="BF33" s="10">
        <f t="shared" si="312"/>
        <v>0</v>
      </c>
      <c r="BG33" s="10">
        <f t="shared" si="312"/>
        <v>0</v>
      </c>
      <c r="BH33" s="10">
        <f t="shared" si="312"/>
        <v>0</v>
      </c>
      <c r="BI33" s="10">
        <f t="shared" si="312"/>
        <v>0</v>
      </c>
      <c r="BJ33" s="10">
        <f t="shared" si="312"/>
        <v>0</v>
      </c>
      <c r="BK33" s="10">
        <f t="shared" si="312"/>
        <v>-567913.01</v>
      </c>
      <c r="BL33" s="10">
        <f t="shared" ref="BL33:DJ33" si="313">BL27+BL32</f>
        <v>4734808.6528900005</v>
      </c>
      <c r="BM33" s="10">
        <f t="shared" si="313"/>
        <v>3487510.0528900004</v>
      </c>
      <c r="BN33" s="10">
        <f t="shared" si="313"/>
        <v>2363798.3128900006</v>
      </c>
      <c r="BO33" s="10">
        <f t="shared" si="313"/>
        <v>1609188.6728900005</v>
      </c>
      <c r="BP33" s="10">
        <f t="shared" si="313"/>
        <v>1385855.7428881619</v>
      </c>
      <c r="BQ33" s="10">
        <f t="shared" si="313"/>
        <v>1307804.802888162</v>
      </c>
      <c r="BR33" s="10">
        <f t="shared" si="313"/>
        <v>1254829.9628881619</v>
      </c>
      <c r="BS33" s="10">
        <f t="shared" si="313"/>
        <v>1197700.812888162</v>
      </c>
      <c r="BT33" s="10">
        <f t="shared" si="313"/>
        <v>1133788.2428881619</v>
      </c>
      <c r="BU33" s="10">
        <f t="shared" si="313"/>
        <v>1022274.4328881619</v>
      </c>
      <c r="BV33" s="10">
        <f t="shared" si="313"/>
        <v>868291.21288816188</v>
      </c>
      <c r="BW33" s="10">
        <f t="shared" si="313"/>
        <v>639222.58288816188</v>
      </c>
      <c r="BX33" s="10">
        <f t="shared" ref="BX33:CI33" si="314">BX27+BX32</f>
        <v>440711.84288816189</v>
      </c>
      <c r="BY33" s="10">
        <f t="shared" si="314"/>
        <v>191719.08288816188</v>
      </c>
      <c r="BZ33" s="10">
        <f t="shared" si="314"/>
        <v>-714.47711183811771</v>
      </c>
      <c r="CA33" s="10">
        <f t="shared" si="314"/>
        <v>-127426.15711183811</v>
      </c>
      <c r="CB33" s="10">
        <f t="shared" si="314"/>
        <v>-2223845.8771118387</v>
      </c>
      <c r="CC33" s="10">
        <f t="shared" si="314"/>
        <v>-2142368.9171118387</v>
      </c>
      <c r="CD33" s="10">
        <f t="shared" si="314"/>
        <v>-2063192.7871118388</v>
      </c>
      <c r="CE33" s="10">
        <f t="shared" si="314"/>
        <v>-1976534.0971118389</v>
      </c>
      <c r="CF33" s="10">
        <f t="shared" si="314"/>
        <v>-1863635.6471118389</v>
      </c>
      <c r="CG33" s="10">
        <f t="shared" si="314"/>
        <v>-1676922.967111839</v>
      </c>
      <c r="CH33" s="10">
        <f t="shared" si="314"/>
        <v>-1464145.977111839</v>
      </c>
      <c r="CI33" s="10">
        <f t="shared" si="314"/>
        <v>-1139841.767111839</v>
      </c>
      <c r="CJ33" s="10">
        <f t="shared" ref="CJ33:CU33" si="315">CJ27+CJ32</f>
        <v>-816854.63711183902</v>
      </c>
      <c r="CK33" s="10">
        <f t="shared" si="315"/>
        <v>-528988.17711183894</v>
      </c>
      <c r="CL33" s="10">
        <f t="shared" si="315"/>
        <v>-258386.01711183897</v>
      </c>
      <c r="CM33" s="10">
        <f t="shared" si="315"/>
        <v>-101788.89711183897</v>
      </c>
      <c r="CN33" s="10">
        <f t="shared" si="315"/>
        <v>-1653585.4171118387</v>
      </c>
      <c r="CO33" s="10">
        <f t="shared" si="315"/>
        <v>-1589128.4971118388</v>
      </c>
      <c r="CP33" s="10">
        <f t="shared" si="315"/>
        <v>-1537956.8571118389</v>
      </c>
      <c r="CQ33" s="10">
        <f t="shared" si="315"/>
        <v>-1492629.3171118388</v>
      </c>
      <c r="CR33" s="10">
        <f t="shared" si="315"/>
        <v>-1439333.4671118387</v>
      </c>
      <c r="CS33" s="10">
        <f t="shared" si="315"/>
        <v>-1340283.8571118386</v>
      </c>
      <c r="CT33" s="10">
        <f t="shared" si="315"/>
        <v>-1168753.0471118386</v>
      </c>
      <c r="CU33" s="10">
        <f t="shared" si="315"/>
        <v>-957095.01711183856</v>
      </c>
      <c r="CV33" s="10">
        <f t="shared" ref="CV33:DD33" si="316">CV27+CV32</f>
        <v>-755569.36711183854</v>
      </c>
      <c r="CW33" s="10">
        <f t="shared" si="316"/>
        <v>-532211.10711183853</v>
      </c>
      <c r="CX33" s="10">
        <f t="shared" si="316"/>
        <v>-325900.48711183853</v>
      </c>
      <c r="CY33" s="10">
        <f t="shared" si="316"/>
        <v>-212961.14711183854</v>
      </c>
      <c r="CZ33" s="10">
        <f t="shared" si="316"/>
        <v>6731599.7028881609</v>
      </c>
      <c r="DA33" s="10">
        <f t="shared" si="316"/>
        <v>6461463.2328881612</v>
      </c>
      <c r="DB33" s="10">
        <f t="shared" si="316"/>
        <v>6239204.9428881612</v>
      </c>
      <c r="DC33" s="10">
        <f t="shared" si="316"/>
        <v>6005975.6828881614</v>
      </c>
      <c r="DD33" s="10">
        <f t="shared" si="316"/>
        <v>5707556.7528881617</v>
      </c>
      <c r="DE33" s="10">
        <f t="shared" ref="DE33:DH33" si="317">DE27+DE32</f>
        <v>5178605.5428881617</v>
      </c>
      <c r="DF33" s="10">
        <f t="shared" si="317"/>
        <v>4439956.8928881614</v>
      </c>
      <c r="DG33" s="10">
        <f t="shared" si="317"/>
        <v>3324786.8728881613</v>
      </c>
      <c r="DH33" s="10">
        <f t="shared" si="317"/>
        <v>2214948.2628881615</v>
      </c>
      <c r="DI33" s="10">
        <f t="shared" si="313"/>
        <v>1280724.6828881614</v>
      </c>
      <c r="DJ33" s="10">
        <f t="shared" si="313"/>
        <v>477448.74288816145</v>
      </c>
      <c r="DK33" s="10">
        <f t="shared" ref="DK33" si="318">DK27+DK32</f>
        <v>-247716.60711183853</v>
      </c>
      <c r="DL33" s="10">
        <f t="shared" ref="DL33:DU33" si="319">DL27+DL32</f>
        <v>3171381.5128881615</v>
      </c>
      <c r="DM33" s="10">
        <f t="shared" si="319"/>
        <v>2960116.2828881615</v>
      </c>
      <c r="DN33" s="10">
        <f t="shared" si="319"/>
        <v>2811909.4428881616</v>
      </c>
      <c r="DO33" s="10">
        <f t="shared" si="319"/>
        <v>2713257.1428881618</v>
      </c>
      <c r="DP33" s="10">
        <f t="shared" si="319"/>
        <v>2585621.362888162</v>
      </c>
      <c r="DQ33" s="10">
        <f t="shared" si="319"/>
        <v>2386222.2028881619</v>
      </c>
      <c r="DR33" s="10">
        <f t="shared" si="319"/>
        <v>1933854.7428881619</v>
      </c>
      <c r="DS33" s="10">
        <f t="shared" si="319"/>
        <v>1364427.632888162</v>
      </c>
      <c r="DT33" s="10">
        <f t="shared" si="319"/>
        <v>864912.1928881621</v>
      </c>
      <c r="DU33" s="10">
        <f t="shared" si="319"/>
        <v>372821.03288816212</v>
      </c>
      <c r="DV33" s="10">
        <f t="shared" ref="DV33:DW33" si="320">DV27+DV32</f>
        <v>-99863.717111837876</v>
      </c>
      <c r="DW33" s="10">
        <f t="shared" si="320"/>
        <v>-458915.1171118379</v>
      </c>
      <c r="DX33" s="10">
        <f t="shared" ref="DX33:EH33" si="321">DX27+DX32</f>
        <v>-3977915.9671118381</v>
      </c>
      <c r="DY33" s="10">
        <f t="shared" si="321"/>
        <v>-3846392.0571118379</v>
      </c>
      <c r="DZ33" s="10">
        <f t="shared" si="321"/>
        <v>-3715121.8071118379</v>
      </c>
      <c r="EA33" s="10">
        <f t="shared" si="321"/>
        <v>-3580899.2071118378</v>
      </c>
      <c r="EB33" s="10">
        <f t="shared" si="321"/>
        <v>-3419503.6471118378</v>
      </c>
      <c r="EC33" s="10">
        <f t="shared" si="321"/>
        <v>-3152206.2771118376</v>
      </c>
      <c r="ED33" s="10">
        <f t="shared" si="321"/>
        <v>-2695447.6471118378</v>
      </c>
      <c r="EE33" s="10">
        <f t="shared" si="321"/>
        <v>-2211186.177111838</v>
      </c>
      <c r="EF33" s="10">
        <f t="shared" si="321"/>
        <v>-1592934.5971118379</v>
      </c>
      <c r="EG33" s="10">
        <f t="shared" si="321"/>
        <v>-1124957.6071118379</v>
      </c>
      <c r="EH33" s="10">
        <f t="shared" si="321"/>
        <v>-661286.83711183793</v>
      </c>
      <c r="EI33" s="10">
        <f t="shared" ref="EI33:EP33" si="322">EI27+EI32</f>
        <v>-297614.38711183792</v>
      </c>
      <c r="EJ33" s="10">
        <f t="shared" si="322"/>
        <v>1007140.2928881622</v>
      </c>
      <c r="EK33" s="10">
        <f t="shared" si="322"/>
        <v>971269.24288816215</v>
      </c>
      <c r="EL33" s="10">
        <f t="shared" si="322"/>
        <v>936184.18288816209</v>
      </c>
      <c r="EM33" s="10">
        <f t="shared" si="322"/>
        <v>907584.04288816208</v>
      </c>
      <c r="EN33" s="10">
        <f t="shared" si="322"/>
        <v>861956.09288816212</v>
      </c>
      <c r="EO33" s="10">
        <f t="shared" si="322"/>
        <v>798983.87288816215</v>
      </c>
      <c r="EP33" s="10">
        <f t="shared" si="322"/>
        <v>696063.60288816213</v>
      </c>
      <c r="EQ33" s="10">
        <f>ROUND(EQ27+EQ32,2)</f>
        <v>564223.68000000005</v>
      </c>
      <c r="ER33" s="10">
        <f t="shared" ref="ER33" si="323">ER27+ER32</f>
        <v>408669.74000000005</v>
      </c>
      <c r="ES33" s="10">
        <f t="shared" ref="ES33:EU33" si="324">ES27+ES32</f>
        <v>268970.22000000009</v>
      </c>
      <c r="ET33" s="10">
        <f t="shared" si="324"/>
        <v>168966.97287855472</v>
      </c>
      <c r="EU33" s="10">
        <f t="shared" si="324"/>
        <v>96854.149051873523</v>
      </c>
    </row>
    <row r="34" spans="1:151" x14ac:dyDescent="0.2"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</row>
    <row r="35" spans="1:151" x14ac:dyDescent="0.2">
      <c r="A35" s="1" t="s">
        <v>147</v>
      </c>
      <c r="C35" s="9">
        <v>18237512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</row>
    <row r="36" spans="1:151" x14ac:dyDescent="0.2">
      <c r="B36" s="3" t="s">
        <v>140</v>
      </c>
      <c r="C36" s="9">
        <v>25400912</v>
      </c>
      <c r="D36" s="10">
        <v>0</v>
      </c>
      <c r="E36" s="10">
        <f>D41</f>
        <v>0</v>
      </c>
      <c r="F36" s="10">
        <f t="shared" ref="F36:DJ36" si="325">E41</f>
        <v>0</v>
      </c>
      <c r="G36" s="10">
        <f t="shared" si="325"/>
        <v>0</v>
      </c>
      <c r="H36" s="10">
        <f t="shared" si="325"/>
        <v>0</v>
      </c>
      <c r="I36" s="10">
        <f t="shared" si="325"/>
        <v>0</v>
      </c>
      <c r="J36" s="10">
        <f t="shared" si="325"/>
        <v>0</v>
      </c>
      <c r="K36" s="10">
        <f t="shared" si="325"/>
        <v>0</v>
      </c>
      <c r="L36" s="10">
        <f t="shared" si="325"/>
        <v>0</v>
      </c>
      <c r="M36" s="10">
        <f t="shared" si="325"/>
        <v>0</v>
      </c>
      <c r="N36" s="10">
        <f t="shared" si="325"/>
        <v>0</v>
      </c>
      <c r="O36" s="10">
        <f t="shared" si="325"/>
        <v>0</v>
      </c>
      <c r="P36" s="10">
        <f t="shared" si="325"/>
        <v>0</v>
      </c>
      <c r="Q36" s="10">
        <f t="shared" si="325"/>
        <v>0</v>
      </c>
      <c r="R36" s="10">
        <f t="shared" si="325"/>
        <v>0</v>
      </c>
      <c r="S36" s="10">
        <f t="shared" si="325"/>
        <v>0</v>
      </c>
      <c r="T36" s="10">
        <f t="shared" si="325"/>
        <v>0</v>
      </c>
      <c r="U36" s="10">
        <f t="shared" si="325"/>
        <v>0</v>
      </c>
      <c r="V36" s="10">
        <f t="shared" si="325"/>
        <v>0</v>
      </c>
      <c r="W36" s="10">
        <f t="shared" si="325"/>
        <v>0</v>
      </c>
      <c r="X36" s="10">
        <f t="shared" si="325"/>
        <v>0</v>
      </c>
      <c r="Y36" s="10">
        <f t="shared" si="325"/>
        <v>0</v>
      </c>
      <c r="Z36" s="10">
        <f t="shared" si="325"/>
        <v>0</v>
      </c>
      <c r="AA36" s="10">
        <f t="shared" si="325"/>
        <v>0</v>
      </c>
      <c r="AB36" s="10">
        <f t="shared" si="325"/>
        <v>0</v>
      </c>
      <c r="AC36" s="10">
        <f t="shared" si="325"/>
        <v>0</v>
      </c>
      <c r="AD36" s="10">
        <f t="shared" si="325"/>
        <v>0</v>
      </c>
      <c r="AE36" s="10">
        <f t="shared" si="325"/>
        <v>0</v>
      </c>
      <c r="AF36" s="10">
        <f t="shared" si="325"/>
        <v>0</v>
      </c>
      <c r="AG36" s="10">
        <f t="shared" si="325"/>
        <v>0</v>
      </c>
      <c r="AH36" s="10">
        <f t="shared" si="325"/>
        <v>0</v>
      </c>
      <c r="AI36" s="10">
        <f t="shared" si="325"/>
        <v>0</v>
      </c>
      <c r="AJ36" s="10">
        <f t="shared" si="325"/>
        <v>0</v>
      </c>
      <c r="AK36" s="10">
        <f t="shared" si="325"/>
        <v>0</v>
      </c>
      <c r="AL36" s="10">
        <f t="shared" si="325"/>
        <v>0</v>
      </c>
      <c r="AM36" s="10">
        <f t="shared" si="325"/>
        <v>0</v>
      </c>
      <c r="AN36" s="10">
        <f t="shared" si="325"/>
        <v>0</v>
      </c>
      <c r="AO36" s="10">
        <f t="shared" si="325"/>
        <v>0</v>
      </c>
      <c r="AP36" s="10">
        <f t="shared" si="325"/>
        <v>0</v>
      </c>
      <c r="AQ36" s="10">
        <f t="shared" si="325"/>
        <v>0</v>
      </c>
      <c r="AR36" s="10">
        <f t="shared" si="325"/>
        <v>0</v>
      </c>
      <c r="AS36" s="10">
        <f t="shared" si="325"/>
        <v>0</v>
      </c>
      <c r="AT36" s="10">
        <f t="shared" si="325"/>
        <v>0</v>
      </c>
      <c r="AU36" s="10">
        <f t="shared" si="325"/>
        <v>0</v>
      </c>
      <c r="AV36" s="10">
        <f t="shared" si="325"/>
        <v>0</v>
      </c>
      <c r="AW36" s="10">
        <f t="shared" si="325"/>
        <v>0</v>
      </c>
      <c r="AX36" s="10">
        <f t="shared" si="325"/>
        <v>0</v>
      </c>
      <c r="AY36" s="10">
        <f t="shared" si="325"/>
        <v>0</v>
      </c>
      <c r="AZ36" s="10">
        <f t="shared" si="325"/>
        <v>0</v>
      </c>
      <c r="BA36" s="10">
        <f t="shared" si="325"/>
        <v>0</v>
      </c>
      <c r="BB36" s="10">
        <f t="shared" si="325"/>
        <v>0</v>
      </c>
      <c r="BC36" s="10">
        <f t="shared" si="325"/>
        <v>0</v>
      </c>
      <c r="BD36" s="10">
        <f t="shared" si="325"/>
        <v>0</v>
      </c>
      <c r="BE36" s="10">
        <f t="shared" si="325"/>
        <v>0</v>
      </c>
      <c r="BF36" s="10">
        <f t="shared" si="325"/>
        <v>0</v>
      </c>
      <c r="BG36" s="10">
        <f t="shared" si="325"/>
        <v>0</v>
      </c>
      <c r="BH36" s="10">
        <f t="shared" si="325"/>
        <v>0</v>
      </c>
      <c r="BI36" s="10">
        <f t="shared" si="325"/>
        <v>0</v>
      </c>
      <c r="BJ36" s="10">
        <f t="shared" si="325"/>
        <v>0</v>
      </c>
      <c r="BK36" s="10">
        <f t="shared" si="325"/>
        <v>0</v>
      </c>
      <c r="BL36" s="10">
        <f t="shared" ref="BL36" si="326">BK41</f>
        <v>-85799.86</v>
      </c>
      <c r="BM36" s="10">
        <f t="shared" ref="BM36" si="327">BL41</f>
        <v>2441010.5171100004</v>
      </c>
      <c r="BN36" s="10">
        <f t="shared" ref="BN36" si="328">BM41</f>
        <v>2191392.1971100005</v>
      </c>
      <c r="BO36" s="10">
        <f t="shared" ref="BO36" si="329">BN41</f>
        <v>2010594.1371100005</v>
      </c>
      <c r="BP36" s="10">
        <f t="shared" ref="BP36" si="330">BO41</f>
        <v>1825742.4571100005</v>
      </c>
      <c r="BQ36" s="10">
        <f t="shared" ref="BQ36" si="331">BP41</f>
        <v>1798440.8133436516</v>
      </c>
      <c r="BR36" s="10">
        <f t="shared" ref="BR36" si="332">BQ41</f>
        <v>1686715.5633436516</v>
      </c>
      <c r="BS36" s="10">
        <f t="shared" ref="BS36" si="333">BR41</f>
        <v>1623245.9733436515</v>
      </c>
      <c r="BT36" s="10">
        <f t="shared" ref="BT36" si="334">BS41</f>
        <v>1461501.7633436515</v>
      </c>
      <c r="BU36" s="10">
        <f t="shared" ref="BU36" si="335">BT41</f>
        <v>1357169.5433436516</v>
      </c>
      <c r="BV36" s="10">
        <f t="shared" ref="BV36" si="336">BU41</f>
        <v>1223770.3033436516</v>
      </c>
      <c r="BW36" s="10">
        <f t="shared" ref="BW36" si="337">BV41</f>
        <v>1067532.8333436516</v>
      </c>
      <c r="BX36" s="10">
        <f t="shared" ref="BX36" si="338">BW41</f>
        <v>879938.12334365165</v>
      </c>
      <c r="BY36" s="10">
        <f t="shared" ref="BY36" si="339">BX41</f>
        <v>700036.33334365161</v>
      </c>
      <c r="BZ36" s="10">
        <f t="shared" ref="BZ36" si="340">BY41</f>
        <v>515259.96334365162</v>
      </c>
      <c r="CA36" s="10">
        <f t="shared" ref="CA36" si="341">BZ41</f>
        <v>334122.79334365157</v>
      </c>
      <c r="CB36" s="10">
        <f t="shared" ref="CB36" si="342">CA41</f>
        <v>174803.98334365158</v>
      </c>
      <c r="CC36" s="10">
        <f t="shared" ref="CC36" si="343">CB41</f>
        <v>-125840.64665634843</v>
      </c>
      <c r="CD36" s="10">
        <f t="shared" ref="CD36" si="344">CC41</f>
        <v>-134782.02665634843</v>
      </c>
      <c r="CE36" s="10">
        <f t="shared" ref="CE36" si="345">CD41</f>
        <v>-123655.85665634843</v>
      </c>
      <c r="CF36" s="10">
        <f t="shared" ref="CF36" si="346">CE41</f>
        <v>-116230.17665634843</v>
      </c>
      <c r="CG36" s="10">
        <f t="shared" ref="CG36" si="347">CF41</f>
        <v>-108533.77665634843</v>
      </c>
      <c r="CH36" s="10">
        <f t="shared" ref="CH36" si="348">CG41</f>
        <v>-99090.706656348426</v>
      </c>
      <c r="CI36" s="10">
        <f t="shared" ref="CI36" si="349">CH41</f>
        <v>-88773.666656348418</v>
      </c>
      <c r="CJ36" s="10">
        <f t="shared" ref="CJ36" si="350">CI41</f>
        <v>-77563.336656348416</v>
      </c>
      <c r="CK36" s="10">
        <f t="shared" ref="CK36" si="351">CJ41</f>
        <v>-66031.136656348419</v>
      </c>
      <c r="CL36" s="10">
        <f t="shared" ref="CL36" si="352">CK41</f>
        <v>-53422.936656348422</v>
      </c>
      <c r="CM36" s="10">
        <f t="shared" ref="CM36" si="353">CL41</f>
        <v>-44521.616656348422</v>
      </c>
      <c r="CN36" s="10">
        <f t="shared" ref="CN36" si="354">CM41</f>
        <v>-35929.516656348424</v>
      </c>
      <c r="CO36" s="10">
        <f t="shared" ref="CO36" si="355">CN41</f>
        <v>-1152147.4266563484</v>
      </c>
      <c r="CP36" s="10">
        <f t="shared" ref="CP36" si="356">CO41</f>
        <v>-1062507.9866563485</v>
      </c>
      <c r="CQ36" s="10">
        <f t="shared" ref="CQ36" si="357">CP41</f>
        <v>-988875.11665634846</v>
      </c>
      <c r="CR36" s="10">
        <f t="shared" ref="CR36" si="358">CQ41</f>
        <v>-920731.07665634842</v>
      </c>
      <c r="CS36" s="10">
        <f t="shared" ref="CS36" si="359">CR41</f>
        <v>-849862.73665634845</v>
      </c>
      <c r="CT36" s="10">
        <f t="shared" ref="CT36" si="360">CS41</f>
        <v>-754843.51665634848</v>
      </c>
      <c r="CU36" s="10">
        <f t="shared" ref="CU36" si="361">CT41</f>
        <v>-645576.48665634845</v>
      </c>
      <c r="CV36" s="10">
        <f t="shared" ref="CV36" si="362">CU41</f>
        <v>-530737.20665634843</v>
      </c>
      <c r="CW36" s="10">
        <f t="shared" ref="CW36" si="363">CV41</f>
        <v>-420839.1766563484</v>
      </c>
      <c r="CX36" s="10">
        <f t="shared" ref="CX36" si="364">CW41</f>
        <v>-290068.28665634838</v>
      </c>
      <c r="CY36" s="10">
        <f t="shared" ref="CY36" si="365">CX41</f>
        <v>-177987.04665634839</v>
      </c>
      <c r="CZ36" s="10">
        <f t="shared" ref="CZ36" si="366">CY41</f>
        <v>-78546.8666563484</v>
      </c>
      <c r="DA36" s="10">
        <f t="shared" ref="DA36" si="367">CZ41</f>
        <v>-1593439.506656348</v>
      </c>
      <c r="DB36" s="10">
        <f t="shared" ref="DB36" si="368">DA41</f>
        <v>-1492742.236656348</v>
      </c>
      <c r="DC36" s="10">
        <f t="shared" ref="DC36" si="369">DB41</f>
        <v>-1387956.296656348</v>
      </c>
      <c r="DD36" s="10">
        <f t="shared" ref="DD36" si="370">DC41</f>
        <v>-1283498.746656348</v>
      </c>
      <c r="DE36" s="10">
        <f t="shared" ref="DE36" si="371">DD41</f>
        <v>-1157219.3366563481</v>
      </c>
      <c r="DF36" s="10">
        <f t="shared" ref="DF36" si="372">DE41</f>
        <v>-1035260.3466563481</v>
      </c>
      <c r="DG36" s="10">
        <f t="shared" ref="DG36" si="373">DF41</f>
        <v>-867370.66665634816</v>
      </c>
      <c r="DH36" s="10">
        <f t="shared" ref="DH36" si="374">DG41</f>
        <v>-688097.40665634815</v>
      </c>
      <c r="DI36" s="10">
        <f t="shared" si="325"/>
        <v>-495145.94665634818</v>
      </c>
      <c r="DJ36" s="10">
        <f t="shared" si="325"/>
        <v>-310371.86665634823</v>
      </c>
      <c r="DK36" s="10">
        <f t="shared" ref="DK36" si="375">DJ41</f>
        <v>-138517.65665634823</v>
      </c>
      <c r="DL36" s="10">
        <f t="shared" ref="DL36" si="376">DK41</f>
        <v>20875.903343651764</v>
      </c>
      <c r="DM36" s="10">
        <f t="shared" ref="DM36" si="377">DL41</f>
        <v>-1579116.736656348</v>
      </c>
      <c r="DN36" s="10">
        <f t="shared" ref="DN36" si="378">DM41</f>
        <v>-1475236.466656348</v>
      </c>
      <c r="DO36" s="10">
        <f t="shared" ref="DO36" si="379">DN41</f>
        <v>-1353031.246656348</v>
      </c>
      <c r="DP36" s="10">
        <f t="shared" ref="DP36" si="380">DO41</f>
        <v>-1238091.776656348</v>
      </c>
      <c r="DQ36" s="10">
        <f t="shared" ref="DQ36" si="381">DP41</f>
        <v>-1125588.5566563481</v>
      </c>
      <c r="DR36" s="10">
        <f t="shared" ref="DR36" si="382">DQ41</f>
        <v>-994297.996656348</v>
      </c>
      <c r="DS36" s="10">
        <f t="shared" ref="DS36" si="383">DR41</f>
        <v>-802287.15665634803</v>
      </c>
      <c r="DT36" s="10">
        <f t="shared" ref="DT36" si="384">DS41</f>
        <v>-613840.38665634801</v>
      </c>
      <c r="DU36" s="10">
        <f t="shared" ref="DU36" si="385">DT41</f>
        <v>-413790.46665634803</v>
      </c>
      <c r="DV36" s="10">
        <f t="shared" ref="DV36" si="386">DU41</f>
        <v>-213493.39665634802</v>
      </c>
      <c r="DW36" s="10">
        <f t="shared" ref="DW36" si="387">DV41</f>
        <v>-19834.096656348032</v>
      </c>
      <c r="DX36" s="10">
        <f t="shared" ref="DX36" si="388">DW41</f>
        <v>169335.77334365196</v>
      </c>
      <c r="DY36" s="10">
        <f t="shared" ref="DY36" si="389">DX41</f>
        <v>-2731366.5066563478</v>
      </c>
      <c r="DZ36" s="10">
        <f t="shared" ref="DZ36" si="390">DY41</f>
        <v>-2528104.5566563476</v>
      </c>
      <c r="EA36" s="10">
        <f t="shared" ref="EA36" si="391">DZ41</f>
        <v>-2347624.1566563477</v>
      </c>
      <c r="EB36" s="10">
        <f t="shared" ref="EB36" si="392">EA41</f>
        <v>-2170052.7166563477</v>
      </c>
      <c r="EC36" s="10">
        <f t="shared" ref="EC36" si="393">EB41</f>
        <v>-1967002.1166563476</v>
      </c>
      <c r="ED36" s="10">
        <f t="shared" ref="ED36" si="394">EC41</f>
        <v>-1735213.4766563475</v>
      </c>
      <c r="EE36" s="10">
        <f t="shared" ref="EE36" si="395">ED41</f>
        <v>-1427458.7866563476</v>
      </c>
      <c r="EF36" s="10">
        <f t="shared" ref="EF36" si="396">EE41</f>
        <v>-1140448.0266563476</v>
      </c>
      <c r="EG36" s="10">
        <f t="shared" ref="EG36" si="397">EF41</f>
        <v>-789164.67665634758</v>
      </c>
      <c r="EH36" s="10">
        <f t="shared" ref="EH36:EI36" si="398">EG41</f>
        <v>-491440.27665634756</v>
      </c>
      <c r="EI36" s="10">
        <f t="shared" si="398"/>
        <v>-192670.97665634757</v>
      </c>
      <c r="EJ36" s="10">
        <f t="shared" ref="EJ36" si="399">EI41</f>
        <v>75070.323343652417</v>
      </c>
      <c r="EK36" s="10">
        <f t="shared" ref="EK36" si="400">EJ41</f>
        <v>-659546.66665634757</v>
      </c>
      <c r="EL36" s="10">
        <f t="shared" ref="EL36" si="401">EK41</f>
        <v>-578561.18665634759</v>
      </c>
      <c r="EM36" s="10">
        <f t="shared" ref="EM36" si="402">EL41</f>
        <v>-510432.99665634759</v>
      </c>
      <c r="EN36" s="10">
        <f t="shared" ref="EN36" si="403">EM41</f>
        <v>-452496.49665634759</v>
      </c>
      <c r="EO36" s="10">
        <f t="shared" ref="EO36" si="404">EN41</f>
        <v>-399205.8166563476</v>
      </c>
      <c r="EP36" s="10">
        <f t="shared" ref="EP36" si="405">EO41</f>
        <v>-326446.2566563476</v>
      </c>
      <c r="EQ36" s="10">
        <f t="shared" ref="EQ36:ER36" si="406">EP41</f>
        <v>-230578.70665634761</v>
      </c>
      <c r="ER36" s="10">
        <f t="shared" si="406"/>
        <v>-132245.23000000001</v>
      </c>
      <c r="ES36" s="10">
        <f t="shared" ref="ES36" si="407">ER41</f>
        <v>-26736.820000000007</v>
      </c>
      <c r="ET36" s="10">
        <f t="shared" ref="ET36" si="408">ES41</f>
        <v>66285.299999999988</v>
      </c>
      <c r="EU36" s="10">
        <f t="shared" ref="EU36" si="409">ET41</f>
        <v>151268.32657747198</v>
      </c>
    </row>
    <row r="37" spans="1:151" x14ac:dyDescent="0.2">
      <c r="B37" s="83" t="s">
        <v>141</v>
      </c>
      <c r="C37" s="11"/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88">
        <v>0</v>
      </c>
      <c r="AE37" s="88">
        <v>0</v>
      </c>
      <c r="AF37" s="88">
        <v>0</v>
      </c>
      <c r="AG37" s="88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  <c r="AM37" s="88">
        <v>0</v>
      </c>
      <c r="AN37" s="88">
        <v>0</v>
      </c>
      <c r="AO37" s="88">
        <v>0</v>
      </c>
      <c r="AP37" s="88">
        <v>0</v>
      </c>
      <c r="AQ37" s="88">
        <v>0</v>
      </c>
      <c r="AR37" s="88">
        <v>0</v>
      </c>
      <c r="AS37" s="88">
        <v>0</v>
      </c>
      <c r="AT37" s="88">
        <v>0</v>
      </c>
      <c r="AU37" s="88">
        <v>0</v>
      </c>
      <c r="AV37" s="88">
        <v>0</v>
      </c>
      <c r="AW37" s="88">
        <v>0</v>
      </c>
      <c r="AX37" s="88">
        <v>0</v>
      </c>
      <c r="AY37" s="88">
        <v>0</v>
      </c>
      <c r="AZ37" s="88">
        <v>0</v>
      </c>
      <c r="BA37" s="88">
        <v>0</v>
      </c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102791.13623365108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-261008.87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-1170079.68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-1637685.9499999997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-1745204.1799999997</v>
      </c>
      <c r="DM37" s="14">
        <v>0</v>
      </c>
      <c r="DN37" s="14">
        <v>0</v>
      </c>
      <c r="DO37" s="14">
        <v>0</v>
      </c>
      <c r="DP37" s="14">
        <v>0</v>
      </c>
      <c r="DQ37" s="14">
        <v>0</v>
      </c>
      <c r="DR37" s="14">
        <v>0</v>
      </c>
      <c r="DS37" s="14">
        <v>0</v>
      </c>
      <c r="DT37" s="14">
        <v>0</v>
      </c>
      <c r="DU37" s="14">
        <v>0</v>
      </c>
      <c r="DV37" s="14">
        <v>0</v>
      </c>
      <c r="DW37" s="14">
        <v>0</v>
      </c>
      <c r="DX37" s="14">
        <v>-3073432.44</v>
      </c>
      <c r="DY37" s="14">
        <v>0</v>
      </c>
      <c r="DZ37" s="14">
        <v>0</v>
      </c>
      <c r="EA37" s="14">
        <v>0</v>
      </c>
      <c r="EB37" s="14">
        <v>0</v>
      </c>
      <c r="EC37" s="14">
        <v>0</v>
      </c>
      <c r="ED37" s="14">
        <v>0</v>
      </c>
      <c r="EE37" s="14">
        <v>0</v>
      </c>
      <c r="EF37" s="14">
        <v>0</v>
      </c>
      <c r="EG37" s="14">
        <v>0</v>
      </c>
      <c r="EH37" s="14">
        <v>0</v>
      </c>
      <c r="EI37" s="14">
        <v>0</v>
      </c>
      <c r="EJ37" s="13">
        <v>-868831.05999999994</v>
      </c>
      <c r="EK37" s="14">
        <v>0</v>
      </c>
      <c r="EL37" s="14">
        <v>0</v>
      </c>
      <c r="EM37" s="14">
        <v>0</v>
      </c>
      <c r="EN37" s="14">
        <v>0</v>
      </c>
      <c r="EO37" s="14">
        <v>0</v>
      </c>
      <c r="EP37" s="14">
        <v>0</v>
      </c>
      <c r="EQ37" s="14">
        <v>0</v>
      </c>
      <c r="ER37" s="14">
        <v>0</v>
      </c>
      <c r="ES37" s="14">
        <v>0</v>
      </c>
      <c r="ET37" s="14">
        <v>0</v>
      </c>
      <c r="EU37" s="14">
        <v>0</v>
      </c>
    </row>
    <row r="38" spans="1:151" x14ac:dyDescent="0.2">
      <c r="B38" s="83" t="s">
        <v>146</v>
      </c>
      <c r="C38" s="11"/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0</v>
      </c>
      <c r="AF38" s="88">
        <v>0</v>
      </c>
      <c r="AG38" s="88">
        <v>0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  <c r="AM38" s="88">
        <v>0</v>
      </c>
      <c r="AN38" s="88">
        <v>0</v>
      </c>
      <c r="AO38" s="88">
        <v>0</v>
      </c>
      <c r="AP38" s="88">
        <v>0</v>
      </c>
      <c r="AQ38" s="88">
        <v>0</v>
      </c>
      <c r="AR38" s="88">
        <v>0</v>
      </c>
      <c r="AS38" s="88">
        <v>0</v>
      </c>
      <c r="AT38" s="88">
        <v>0</v>
      </c>
      <c r="AU38" s="88">
        <v>0</v>
      </c>
      <c r="AV38" s="88">
        <v>0</v>
      </c>
      <c r="AW38" s="88">
        <v>0</v>
      </c>
      <c r="AX38" s="88">
        <v>0</v>
      </c>
      <c r="AY38" s="88">
        <v>0</v>
      </c>
      <c r="AZ38" s="88">
        <v>0</v>
      </c>
      <c r="BA38" s="88">
        <v>0</v>
      </c>
      <c r="BB38" s="88">
        <v>0</v>
      </c>
      <c r="BC38" s="88">
        <v>0</v>
      </c>
      <c r="BD38" s="88">
        <v>0</v>
      </c>
      <c r="BE38" s="88">
        <v>0</v>
      </c>
      <c r="BF38" s="88">
        <v>0</v>
      </c>
      <c r="BG38" s="88">
        <v>0</v>
      </c>
      <c r="BH38" s="88">
        <v>0</v>
      </c>
      <c r="BI38" s="88">
        <v>0</v>
      </c>
      <c r="BJ38" s="88">
        <v>0</v>
      </c>
      <c r="BK38" s="14">
        <v>0</v>
      </c>
      <c r="BL38" s="14">
        <v>2755539.4571100003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14">
        <v>0</v>
      </c>
      <c r="EH38" s="14">
        <v>0</v>
      </c>
      <c r="EI38" s="14">
        <v>0</v>
      </c>
      <c r="EJ38" s="14">
        <v>0</v>
      </c>
      <c r="EK38" s="14">
        <v>0</v>
      </c>
      <c r="EL38" s="14">
        <v>0</v>
      </c>
      <c r="EM38" s="14">
        <v>0</v>
      </c>
      <c r="EN38" s="14">
        <v>0</v>
      </c>
      <c r="EO38" s="14">
        <v>0</v>
      </c>
      <c r="EP38" s="14">
        <v>0</v>
      </c>
      <c r="EQ38" s="14">
        <v>0</v>
      </c>
      <c r="ER38" s="14">
        <v>0</v>
      </c>
      <c r="ES38" s="14">
        <v>0</v>
      </c>
      <c r="ET38" s="14">
        <v>0</v>
      </c>
      <c r="EU38" s="14">
        <v>0</v>
      </c>
    </row>
    <row r="39" spans="1:151" x14ac:dyDescent="0.2">
      <c r="B39" s="83" t="s">
        <v>142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88">
        <v>0</v>
      </c>
      <c r="AC39" s="88">
        <v>0</v>
      </c>
      <c r="AD39" s="88">
        <v>0</v>
      </c>
      <c r="AE39" s="88">
        <v>0</v>
      </c>
      <c r="AF39" s="88">
        <v>0</v>
      </c>
      <c r="AG39" s="88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  <c r="AM39" s="88">
        <v>0</v>
      </c>
      <c r="AN39" s="88">
        <v>0</v>
      </c>
      <c r="AO39" s="88">
        <v>0</v>
      </c>
      <c r="AP39" s="88">
        <v>0</v>
      </c>
      <c r="AQ39" s="88">
        <v>0</v>
      </c>
      <c r="AR39" s="88">
        <v>0</v>
      </c>
      <c r="AS39" s="88">
        <v>0</v>
      </c>
      <c r="AT39" s="88">
        <v>0</v>
      </c>
      <c r="AU39" s="88">
        <v>0</v>
      </c>
      <c r="AV39" s="88">
        <v>0</v>
      </c>
      <c r="AW39" s="88">
        <v>0</v>
      </c>
      <c r="AX39" s="88">
        <v>0</v>
      </c>
      <c r="AY39" s="88">
        <v>0</v>
      </c>
      <c r="AZ39" s="88">
        <v>0</v>
      </c>
      <c r="BA39" s="88">
        <v>0</v>
      </c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14">
        <v>-85799.86</v>
      </c>
      <c r="BL39" s="14">
        <v>-228729.08</v>
      </c>
      <c r="BM39" s="14">
        <v>-249618.32</v>
      </c>
      <c r="BN39" s="14">
        <v>-180798.06</v>
      </c>
      <c r="BO39" s="14">
        <v>-184851.68</v>
      </c>
      <c r="BP39" s="14">
        <v>-130092.78</v>
      </c>
      <c r="BQ39" s="14">
        <v>-111725.25</v>
      </c>
      <c r="BR39" s="14">
        <v>-63469.59</v>
      </c>
      <c r="BS39" s="14">
        <v>-161744.21</v>
      </c>
      <c r="BT39" s="14">
        <v>-104332.22</v>
      </c>
      <c r="BU39" s="14">
        <v>-133399.24</v>
      </c>
      <c r="BV39" s="14">
        <v>-156237.47</v>
      </c>
      <c r="BW39" s="14">
        <v>-187594.71</v>
      </c>
      <c r="BX39" s="14">
        <v>-179901.79</v>
      </c>
      <c r="BY39" s="14">
        <v>-184776.37</v>
      </c>
      <c r="BZ39" s="14">
        <v>-181137.17</v>
      </c>
      <c r="CA39" s="14">
        <v>-159318.81</v>
      </c>
      <c r="CB39" s="14">
        <v>-39635.760000000002</v>
      </c>
      <c r="CC39" s="14">
        <v>-8941.3799999999992</v>
      </c>
      <c r="CD39" s="14">
        <v>11126.17</v>
      </c>
      <c r="CE39" s="14">
        <v>7425.68</v>
      </c>
      <c r="CF39" s="14">
        <v>7696.4</v>
      </c>
      <c r="CG39" s="14">
        <v>9443.07</v>
      </c>
      <c r="CH39" s="14">
        <v>10317.040000000001</v>
      </c>
      <c r="CI39" s="14">
        <v>11210.33</v>
      </c>
      <c r="CJ39" s="14">
        <v>11532.2</v>
      </c>
      <c r="CK39" s="14">
        <v>12608.2</v>
      </c>
      <c r="CL39" s="14">
        <v>8901.32</v>
      </c>
      <c r="CM39" s="14">
        <v>8592.1</v>
      </c>
      <c r="CN39" s="14">
        <v>53861.77</v>
      </c>
      <c r="CO39" s="14">
        <v>89639.44</v>
      </c>
      <c r="CP39" s="14">
        <v>73632.87</v>
      </c>
      <c r="CQ39" s="14">
        <v>68144.039999999994</v>
      </c>
      <c r="CR39" s="14">
        <v>70868.34</v>
      </c>
      <c r="CS39" s="14">
        <v>95019.22</v>
      </c>
      <c r="CT39" s="14">
        <v>109267.03</v>
      </c>
      <c r="CU39" s="14">
        <v>114839.28</v>
      </c>
      <c r="CV39" s="14">
        <v>109898.03</v>
      </c>
      <c r="CW39" s="14">
        <v>130770.89</v>
      </c>
      <c r="CX39" s="14">
        <v>112081.24</v>
      </c>
      <c r="CY39" s="14">
        <v>99440.18</v>
      </c>
      <c r="CZ39" s="14">
        <v>122793.31</v>
      </c>
      <c r="DA39" s="14">
        <v>100697.27</v>
      </c>
      <c r="DB39" s="14">
        <v>104785.94</v>
      </c>
      <c r="DC39" s="14">
        <v>104457.55</v>
      </c>
      <c r="DD39" s="14">
        <v>126279.41</v>
      </c>
      <c r="DE39" s="14">
        <v>121958.99</v>
      </c>
      <c r="DF39" s="14">
        <v>167889.68</v>
      </c>
      <c r="DG39" s="14">
        <v>179273.26</v>
      </c>
      <c r="DH39" s="14">
        <v>192951.46</v>
      </c>
      <c r="DI39" s="14">
        <v>184774.08</v>
      </c>
      <c r="DJ39" s="14">
        <v>171854.21</v>
      </c>
      <c r="DK39" s="14">
        <v>159393.56</v>
      </c>
      <c r="DL39" s="14">
        <v>145211.54</v>
      </c>
      <c r="DM39" s="14">
        <v>103880.27</v>
      </c>
      <c r="DN39" s="14">
        <v>122205.22</v>
      </c>
      <c r="DO39" s="14">
        <v>114939.47</v>
      </c>
      <c r="DP39" s="14">
        <v>112503.22</v>
      </c>
      <c r="DQ39" s="14">
        <v>131290.56</v>
      </c>
      <c r="DR39" s="14">
        <v>192010.84</v>
      </c>
      <c r="DS39" s="14">
        <v>188446.77</v>
      </c>
      <c r="DT39" s="14">
        <v>200049.91999999998</v>
      </c>
      <c r="DU39" s="14">
        <v>200297.07</v>
      </c>
      <c r="DV39" s="14">
        <v>193659.3</v>
      </c>
      <c r="DW39" s="14">
        <v>189169.87</v>
      </c>
      <c r="DX39" s="14">
        <v>172730.16</v>
      </c>
      <c r="DY39" s="14">
        <v>203261.95</v>
      </c>
      <c r="DZ39" s="14">
        <v>180480.4</v>
      </c>
      <c r="EA39" s="14">
        <v>177571.44</v>
      </c>
      <c r="EB39" s="14">
        <v>203050.6</v>
      </c>
      <c r="EC39" s="14">
        <v>231788.64</v>
      </c>
      <c r="ED39" s="14">
        <v>307754.69</v>
      </c>
      <c r="EE39" s="14">
        <v>287010.76</v>
      </c>
      <c r="EF39" s="13">
        <f>-'Sch41&amp;86 Deferral Calc'!C26</f>
        <v>351283.35</v>
      </c>
      <c r="EG39" s="13">
        <f>-'Sch41&amp;86 Deferral Calc'!D26</f>
        <v>297724.40000000002</v>
      </c>
      <c r="EH39" s="13">
        <f>-'Sch41&amp;86 Deferral Calc'!E26</f>
        <v>298769.3</v>
      </c>
      <c r="EI39" s="13">
        <f>-'Sch41&amp;86 Deferral Calc'!F26</f>
        <v>267741.3</v>
      </c>
      <c r="EJ39" s="13">
        <f>-'Sch41&amp;86 Deferral Calc'!G26</f>
        <v>134214.07</v>
      </c>
      <c r="EK39" s="13">
        <f>-'Sch41&amp;86 Deferral Calc'!H26</f>
        <v>80985.48</v>
      </c>
      <c r="EL39" s="13">
        <f>-'Sch41&amp;86 Deferral Calc'!I26</f>
        <v>68128.19</v>
      </c>
      <c r="EM39" s="13">
        <f>-'Sch41&amp;86 Deferral Calc'!J26</f>
        <v>57936.5</v>
      </c>
      <c r="EN39" s="13">
        <f>-'Sch41&amp;86 Deferral Calc'!K26</f>
        <v>53290.68</v>
      </c>
      <c r="EO39" s="13">
        <f>-'Sch41&amp;86 Deferral Calc'!L26</f>
        <v>72759.56</v>
      </c>
      <c r="EP39" s="13">
        <f>-'Sch41&amp;86 Deferral Calc'!M26</f>
        <v>95867.55</v>
      </c>
      <c r="EQ39" s="13">
        <f>-'Sch41&amp;86 Deferral Calc'!N26</f>
        <v>98333.48</v>
      </c>
      <c r="ER39" s="13">
        <f>-('Sch41&amp;86 Deferral Calc'!O26+'Sch41&amp;86 Deferral Calc'!P26)</f>
        <v>105508.41</v>
      </c>
      <c r="ES39" s="13">
        <f>-'Sch41&amp;86 Deferral Calc'!Q26</f>
        <v>93022.12</v>
      </c>
      <c r="ET39" s="13">
        <f>-'Amort Estimate'!D33</f>
        <v>84983.026577472003</v>
      </c>
      <c r="EU39" s="13">
        <f>-'Amort Estimate'!E33</f>
        <v>71175.710367841006</v>
      </c>
    </row>
    <row r="40" spans="1:151" x14ac:dyDescent="0.2">
      <c r="B40" s="3" t="s">
        <v>143</v>
      </c>
      <c r="D40" s="15">
        <f t="shared" ref="D40:BK40" si="410">SUM(D37:D39)</f>
        <v>0</v>
      </c>
      <c r="E40" s="15">
        <f t="shared" si="410"/>
        <v>0</v>
      </c>
      <c r="F40" s="15">
        <f t="shared" si="410"/>
        <v>0</v>
      </c>
      <c r="G40" s="15">
        <f t="shared" si="410"/>
        <v>0</v>
      </c>
      <c r="H40" s="15">
        <f t="shared" si="410"/>
        <v>0</v>
      </c>
      <c r="I40" s="15">
        <f t="shared" si="410"/>
        <v>0</v>
      </c>
      <c r="J40" s="15">
        <f t="shared" si="410"/>
        <v>0</v>
      </c>
      <c r="K40" s="15">
        <f t="shared" si="410"/>
        <v>0</v>
      </c>
      <c r="L40" s="15">
        <f t="shared" si="410"/>
        <v>0</v>
      </c>
      <c r="M40" s="15">
        <f t="shared" si="410"/>
        <v>0</v>
      </c>
      <c r="N40" s="15">
        <f t="shared" si="410"/>
        <v>0</v>
      </c>
      <c r="O40" s="15">
        <f t="shared" si="410"/>
        <v>0</v>
      </c>
      <c r="P40" s="15">
        <f t="shared" si="410"/>
        <v>0</v>
      </c>
      <c r="Q40" s="15">
        <f t="shared" si="410"/>
        <v>0</v>
      </c>
      <c r="R40" s="15">
        <f t="shared" si="410"/>
        <v>0</v>
      </c>
      <c r="S40" s="15">
        <f t="shared" si="410"/>
        <v>0</v>
      </c>
      <c r="T40" s="15">
        <f t="shared" si="410"/>
        <v>0</v>
      </c>
      <c r="U40" s="15">
        <f t="shared" si="410"/>
        <v>0</v>
      </c>
      <c r="V40" s="15">
        <f t="shared" si="410"/>
        <v>0</v>
      </c>
      <c r="W40" s="15">
        <f t="shared" si="410"/>
        <v>0</v>
      </c>
      <c r="X40" s="15">
        <f t="shared" si="410"/>
        <v>0</v>
      </c>
      <c r="Y40" s="15">
        <f t="shared" si="410"/>
        <v>0</v>
      </c>
      <c r="Z40" s="15">
        <f t="shared" si="410"/>
        <v>0</v>
      </c>
      <c r="AA40" s="15">
        <f t="shared" si="410"/>
        <v>0</v>
      </c>
      <c r="AB40" s="15">
        <f t="shared" si="410"/>
        <v>0</v>
      </c>
      <c r="AC40" s="15">
        <f t="shared" si="410"/>
        <v>0</v>
      </c>
      <c r="AD40" s="15">
        <f t="shared" si="410"/>
        <v>0</v>
      </c>
      <c r="AE40" s="15">
        <f t="shared" si="410"/>
        <v>0</v>
      </c>
      <c r="AF40" s="15">
        <f t="shared" si="410"/>
        <v>0</v>
      </c>
      <c r="AG40" s="15">
        <f t="shared" si="410"/>
        <v>0</v>
      </c>
      <c r="AH40" s="15">
        <f t="shared" si="410"/>
        <v>0</v>
      </c>
      <c r="AI40" s="15">
        <f t="shared" si="410"/>
        <v>0</v>
      </c>
      <c r="AJ40" s="15">
        <f t="shared" si="410"/>
        <v>0</v>
      </c>
      <c r="AK40" s="15">
        <f t="shared" si="410"/>
        <v>0</v>
      </c>
      <c r="AL40" s="15">
        <f t="shared" si="410"/>
        <v>0</v>
      </c>
      <c r="AM40" s="15">
        <f t="shared" si="410"/>
        <v>0</v>
      </c>
      <c r="AN40" s="15">
        <f t="shared" si="410"/>
        <v>0</v>
      </c>
      <c r="AO40" s="15">
        <f t="shared" si="410"/>
        <v>0</v>
      </c>
      <c r="AP40" s="15">
        <f t="shared" si="410"/>
        <v>0</v>
      </c>
      <c r="AQ40" s="15">
        <f t="shared" si="410"/>
        <v>0</v>
      </c>
      <c r="AR40" s="15">
        <f t="shared" si="410"/>
        <v>0</v>
      </c>
      <c r="AS40" s="15">
        <f t="shared" si="410"/>
        <v>0</v>
      </c>
      <c r="AT40" s="15">
        <f t="shared" si="410"/>
        <v>0</v>
      </c>
      <c r="AU40" s="15">
        <f t="shared" si="410"/>
        <v>0</v>
      </c>
      <c r="AV40" s="15">
        <f t="shared" si="410"/>
        <v>0</v>
      </c>
      <c r="AW40" s="15">
        <f t="shared" si="410"/>
        <v>0</v>
      </c>
      <c r="AX40" s="15">
        <f t="shared" si="410"/>
        <v>0</v>
      </c>
      <c r="AY40" s="15">
        <f t="shared" si="410"/>
        <v>0</v>
      </c>
      <c r="AZ40" s="15">
        <f t="shared" si="410"/>
        <v>0</v>
      </c>
      <c r="BA40" s="15">
        <f t="shared" si="410"/>
        <v>0</v>
      </c>
      <c r="BB40" s="15">
        <f t="shared" si="410"/>
        <v>0</v>
      </c>
      <c r="BC40" s="15">
        <f t="shared" si="410"/>
        <v>0</v>
      </c>
      <c r="BD40" s="15">
        <f t="shared" si="410"/>
        <v>0</v>
      </c>
      <c r="BE40" s="15">
        <f t="shared" si="410"/>
        <v>0</v>
      </c>
      <c r="BF40" s="15">
        <f t="shared" si="410"/>
        <v>0</v>
      </c>
      <c r="BG40" s="15">
        <f t="shared" si="410"/>
        <v>0</v>
      </c>
      <c r="BH40" s="15">
        <f t="shared" si="410"/>
        <v>0</v>
      </c>
      <c r="BI40" s="15">
        <f t="shared" si="410"/>
        <v>0</v>
      </c>
      <c r="BJ40" s="15">
        <f t="shared" si="410"/>
        <v>0</v>
      </c>
      <c r="BK40" s="15">
        <f t="shared" si="410"/>
        <v>-85799.86</v>
      </c>
      <c r="BL40" s="15">
        <f t="shared" ref="BL40:BW40" si="411">SUM(BL37:BL39)</f>
        <v>2526810.3771100002</v>
      </c>
      <c r="BM40" s="15">
        <f t="shared" si="411"/>
        <v>-249618.32</v>
      </c>
      <c r="BN40" s="15">
        <f t="shared" si="411"/>
        <v>-180798.06</v>
      </c>
      <c r="BO40" s="15">
        <f t="shared" si="411"/>
        <v>-184851.68</v>
      </c>
      <c r="BP40" s="15">
        <f t="shared" si="411"/>
        <v>-27301.64376634892</v>
      </c>
      <c r="BQ40" s="15">
        <f t="shared" si="411"/>
        <v>-111725.25</v>
      </c>
      <c r="BR40" s="15">
        <f t="shared" si="411"/>
        <v>-63469.59</v>
      </c>
      <c r="BS40" s="15">
        <f t="shared" si="411"/>
        <v>-161744.21</v>
      </c>
      <c r="BT40" s="15">
        <f t="shared" si="411"/>
        <v>-104332.22</v>
      </c>
      <c r="BU40" s="15">
        <f t="shared" si="411"/>
        <v>-133399.24</v>
      </c>
      <c r="BV40" s="15">
        <f t="shared" si="411"/>
        <v>-156237.47</v>
      </c>
      <c r="BW40" s="15">
        <f t="shared" si="411"/>
        <v>-187594.71</v>
      </c>
      <c r="BX40" s="15">
        <f t="shared" ref="BX40:CI40" si="412">SUM(BX37:BX39)</f>
        <v>-179901.79</v>
      </c>
      <c r="BY40" s="15">
        <f t="shared" si="412"/>
        <v>-184776.37</v>
      </c>
      <c r="BZ40" s="15">
        <f t="shared" si="412"/>
        <v>-181137.17</v>
      </c>
      <c r="CA40" s="15">
        <f t="shared" si="412"/>
        <v>-159318.81</v>
      </c>
      <c r="CB40" s="15">
        <f t="shared" si="412"/>
        <v>-300644.63</v>
      </c>
      <c r="CC40" s="15">
        <f t="shared" si="412"/>
        <v>-8941.3799999999992</v>
      </c>
      <c r="CD40" s="15">
        <f t="shared" si="412"/>
        <v>11126.17</v>
      </c>
      <c r="CE40" s="15">
        <f t="shared" si="412"/>
        <v>7425.68</v>
      </c>
      <c r="CF40" s="15">
        <f t="shared" si="412"/>
        <v>7696.4</v>
      </c>
      <c r="CG40" s="15">
        <f t="shared" si="412"/>
        <v>9443.07</v>
      </c>
      <c r="CH40" s="15">
        <f t="shared" si="412"/>
        <v>10317.040000000001</v>
      </c>
      <c r="CI40" s="15">
        <f t="shared" si="412"/>
        <v>11210.33</v>
      </c>
      <c r="CJ40" s="15">
        <f t="shared" ref="CJ40:CU40" si="413">SUM(CJ37:CJ39)</f>
        <v>11532.2</v>
      </c>
      <c r="CK40" s="15">
        <f t="shared" si="413"/>
        <v>12608.2</v>
      </c>
      <c r="CL40" s="15">
        <f t="shared" si="413"/>
        <v>8901.32</v>
      </c>
      <c r="CM40" s="15">
        <f t="shared" si="413"/>
        <v>8592.1</v>
      </c>
      <c r="CN40" s="15">
        <f t="shared" si="413"/>
        <v>-1116217.9099999999</v>
      </c>
      <c r="CO40" s="15">
        <f t="shared" si="413"/>
        <v>89639.44</v>
      </c>
      <c r="CP40" s="15">
        <f t="shared" si="413"/>
        <v>73632.87</v>
      </c>
      <c r="CQ40" s="15">
        <f t="shared" si="413"/>
        <v>68144.039999999994</v>
      </c>
      <c r="CR40" s="15">
        <f t="shared" si="413"/>
        <v>70868.34</v>
      </c>
      <c r="CS40" s="15">
        <f t="shared" si="413"/>
        <v>95019.22</v>
      </c>
      <c r="CT40" s="15">
        <f t="shared" si="413"/>
        <v>109267.03</v>
      </c>
      <c r="CU40" s="15">
        <f t="shared" si="413"/>
        <v>114839.28</v>
      </c>
      <c r="CV40" s="15">
        <f t="shared" ref="CV40:DC40" si="414">SUM(CV37:CV39)</f>
        <v>109898.03</v>
      </c>
      <c r="CW40" s="15">
        <f t="shared" si="414"/>
        <v>130770.89</v>
      </c>
      <c r="CX40" s="15">
        <f t="shared" si="414"/>
        <v>112081.24</v>
      </c>
      <c r="CY40" s="15">
        <f t="shared" si="414"/>
        <v>99440.18</v>
      </c>
      <c r="CZ40" s="15">
        <f t="shared" si="414"/>
        <v>-1514892.6399999997</v>
      </c>
      <c r="DA40" s="15">
        <f t="shared" si="414"/>
        <v>100697.27</v>
      </c>
      <c r="DB40" s="15">
        <f t="shared" si="414"/>
        <v>104785.94</v>
      </c>
      <c r="DC40" s="15">
        <f t="shared" si="414"/>
        <v>104457.55</v>
      </c>
      <c r="DD40" s="15">
        <f t="shared" ref="DD40:DI40" si="415">SUM(DD37:DD39)</f>
        <v>126279.41</v>
      </c>
      <c r="DE40" s="15">
        <f t="shared" si="415"/>
        <v>121958.99</v>
      </c>
      <c r="DF40" s="15">
        <f t="shared" si="415"/>
        <v>167889.68</v>
      </c>
      <c r="DG40" s="15">
        <f t="shared" si="415"/>
        <v>179273.26</v>
      </c>
      <c r="DH40" s="15">
        <f t="shared" si="415"/>
        <v>192951.46</v>
      </c>
      <c r="DI40" s="15">
        <f t="shared" si="415"/>
        <v>184774.08</v>
      </c>
      <c r="DJ40" s="15">
        <f t="shared" ref="DJ40" si="416">SUM(DJ37:DJ39)</f>
        <v>171854.21</v>
      </c>
      <c r="DK40" s="15">
        <f t="shared" ref="DK40:DR40" si="417">SUM(DK37:DK39)</f>
        <v>159393.56</v>
      </c>
      <c r="DL40" s="15">
        <f t="shared" si="417"/>
        <v>-1599992.6399999997</v>
      </c>
      <c r="DM40" s="15">
        <f t="shared" si="417"/>
        <v>103880.27</v>
      </c>
      <c r="DN40" s="15">
        <f t="shared" si="417"/>
        <v>122205.22</v>
      </c>
      <c r="DO40" s="15">
        <f t="shared" si="417"/>
        <v>114939.47</v>
      </c>
      <c r="DP40" s="15">
        <f t="shared" si="417"/>
        <v>112503.22</v>
      </c>
      <c r="DQ40" s="15">
        <f t="shared" si="417"/>
        <v>131290.56</v>
      </c>
      <c r="DR40" s="15">
        <f t="shared" si="417"/>
        <v>192010.84</v>
      </c>
      <c r="DS40" s="15">
        <f t="shared" ref="DS40:DW40" si="418">SUM(DS37:DS39)</f>
        <v>188446.77</v>
      </c>
      <c r="DT40" s="15">
        <f t="shared" si="418"/>
        <v>200049.91999999998</v>
      </c>
      <c r="DU40" s="15">
        <f t="shared" si="418"/>
        <v>200297.07</v>
      </c>
      <c r="DV40" s="15">
        <f t="shared" si="418"/>
        <v>193659.3</v>
      </c>
      <c r="DW40" s="15">
        <f t="shared" si="418"/>
        <v>189169.87</v>
      </c>
      <c r="DX40" s="15">
        <f t="shared" ref="DX40:EH40" si="419">SUM(DX37:DX39)</f>
        <v>-2900702.28</v>
      </c>
      <c r="DY40" s="15">
        <f t="shared" si="419"/>
        <v>203261.95</v>
      </c>
      <c r="DZ40" s="15">
        <f t="shared" si="419"/>
        <v>180480.4</v>
      </c>
      <c r="EA40" s="15">
        <f t="shared" si="419"/>
        <v>177571.44</v>
      </c>
      <c r="EB40" s="15">
        <f t="shared" si="419"/>
        <v>203050.6</v>
      </c>
      <c r="EC40" s="15">
        <f t="shared" si="419"/>
        <v>231788.64</v>
      </c>
      <c r="ED40" s="15">
        <f t="shared" si="419"/>
        <v>307754.69</v>
      </c>
      <c r="EE40" s="15">
        <f t="shared" si="419"/>
        <v>287010.76</v>
      </c>
      <c r="EF40" s="15">
        <f t="shared" si="419"/>
        <v>351283.35</v>
      </c>
      <c r="EG40" s="15">
        <f t="shared" si="419"/>
        <v>297724.40000000002</v>
      </c>
      <c r="EH40" s="15">
        <f t="shared" si="419"/>
        <v>298769.3</v>
      </c>
      <c r="EI40" s="15">
        <f t="shared" ref="EI40:EQ40" si="420">SUM(EI37:EI39)</f>
        <v>267741.3</v>
      </c>
      <c r="EJ40" s="15">
        <f t="shared" si="420"/>
        <v>-734616.99</v>
      </c>
      <c r="EK40" s="15">
        <f t="shared" si="420"/>
        <v>80985.48</v>
      </c>
      <c r="EL40" s="15">
        <f t="shared" si="420"/>
        <v>68128.19</v>
      </c>
      <c r="EM40" s="15">
        <f t="shared" si="420"/>
        <v>57936.5</v>
      </c>
      <c r="EN40" s="15">
        <f t="shared" si="420"/>
        <v>53290.68</v>
      </c>
      <c r="EO40" s="15">
        <f t="shared" si="420"/>
        <v>72759.56</v>
      </c>
      <c r="EP40" s="15">
        <f t="shared" si="420"/>
        <v>95867.55</v>
      </c>
      <c r="EQ40" s="15">
        <f t="shared" si="420"/>
        <v>98333.48</v>
      </c>
      <c r="ER40" s="15">
        <f t="shared" ref="ER40" si="421">SUM(ER37:ER39)</f>
        <v>105508.41</v>
      </c>
      <c r="ES40" s="15">
        <f t="shared" ref="ES40:EU40" si="422">SUM(ES37:ES39)</f>
        <v>93022.12</v>
      </c>
      <c r="ET40" s="15">
        <f t="shared" si="422"/>
        <v>84983.026577472003</v>
      </c>
      <c r="EU40" s="15">
        <f t="shared" si="422"/>
        <v>71175.710367841006</v>
      </c>
    </row>
    <row r="41" spans="1:151" x14ac:dyDescent="0.2">
      <c r="B41" s="3" t="s">
        <v>144</v>
      </c>
      <c r="D41" s="10">
        <f>D36+D40</f>
        <v>0</v>
      </c>
      <c r="E41" s="10">
        <f t="shared" ref="E41:BK41" si="423">E36+E40</f>
        <v>0</v>
      </c>
      <c r="F41" s="10">
        <f t="shared" si="423"/>
        <v>0</v>
      </c>
      <c r="G41" s="10">
        <f t="shared" si="423"/>
        <v>0</v>
      </c>
      <c r="H41" s="10">
        <f t="shared" si="423"/>
        <v>0</v>
      </c>
      <c r="I41" s="10">
        <f t="shared" si="423"/>
        <v>0</v>
      </c>
      <c r="J41" s="10">
        <f t="shared" si="423"/>
        <v>0</v>
      </c>
      <c r="K41" s="10">
        <f t="shared" si="423"/>
        <v>0</v>
      </c>
      <c r="L41" s="10">
        <f t="shared" si="423"/>
        <v>0</v>
      </c>
      <c r="M41" s="10">
        <f t="shared" si="423"/>
        <v>0</v>
      </c>
      <c r="N41" s="10">
        <f t="shared" si="423"/>
        <v>0</v>
      </c>
      <c r="O41" s="10">
        <f t="shared" si="423"/>
        <v>0</v>
      </c>
      <c r="P41" s="10">
        <f t="shared" si="423"/>
        <v>0</v>
      </c>
      <c r="Q41" s="10">
        <f t="shared" si="423"/>
        <v>0</v>
      </c>
      <c r="R41" s="10">
        <f t="shared" si="423"/>
        <v>0</v>
      </c>
      <c r="S41" s="10">
        <f t="shared" si="423"/>
        <v>0</v>
      </c>
      <c r="T41" s="10">
        <f t="shared" si="423"/>
        <v>0</v>
      </c>
      <c r="U41" s="10">
        <f t="shared" si="423"/>
        <v>0</v>
      </c>
      <c r="V41" s="10">
        <f t="shared" si="423"/>
        <v>0</v>
      </c>
      <c r="W41" s="10">
        <f t="shared" si="423"/>
        <v>0</v>
      </c>
      <c r="X41" s="10">
        <f t="shared" si="423"/>
        <v>0</v>
      </c>
      <c r="Y41" s="10">
        <f t="shared" si="423"/>
        <v>0</v>
      </c>
      <c r="Z41" s="10">
        <f t="shared" si="423"/>
        <v>0</v>
      </c>
      <c r="AA41" s="10">
        <f t="shared" si="423"/>
        <v>0</v>
      </c>
      <c r="AB41" s="10">
        <f t="shared" si="423"/>
        <v>0</v>
      </c>
      <c r="AC41" s="10">
        <f t="shared" si="423"/>
        <v>0</v>
      </c>
      <c r="AD41" s="10">
        <f t="shared" si="423"/>
        <v>0</v>
      </c>
      <c r="AE41" s="10">
        <f t="shared" si="423"/>
        <v>0</v>
      </c>
      <c r="AF41" s="10">
        <f t="shared" si="423"/>
        <v>0</v>
      </c>
      <c r="AG41" s="10">
        <f t="shared" si="423"/>
        <v>0</v>
      </c>
      <c r="AH41" s="10">
        <f t="shared" si="423"/>
        <v>0</v>
      </c>
      <c r="AI41" s="10">
        <f t="shared" si="423"/>
        <v>0</v>
      </c>
      <c r="AJ41" s="10">
        <f t="shared" si="423"/>
        <v>0</v>
      </c>
      <c r="AK41" s="10">
        <f t="shared" si="423"/>
        <v>0</v>
      </c>
      <c r="AL41" s="10">
        <f t="shared" si="423"/>
        <v>0</v>
      </c>
      <c r="AM41" s="10">
        <f t="shared" si="423"/>
        <v>0</v>
      </c>
      <c r="AN41" s="10">
        <f t="shared" si="423"/>
        <v>0</v>
      </c>
      <c r="AO41" s="10">
        <f t="shared" si="423"/>
        <v>0</v>
      </c>
      <c r="AP41" s="10">
        <f t="shared" si="423"/>
        <v>0</v>
      </c>
      <c r="AQ41" s="10">
        <f t="shared" si="423"/>
        <v>0</v>
      </c>
      <c r="AR41" s="10">
        <f t="shared" si="423"/>
        <v>0</v>
      </c>
      <c r="AS41" s="10">
        <f t="shared" si="423"/>
        <v>0</v>
      </c>
      <c r="AT41" s="10">
        <f t="shared" si="423"/>
        <v>0</v>
      </c>
      <c r="AU41" s="10">
        <f t="shared" si="423"/>
        <v>0</v>
      </c>
      <c r="AV41" s="10">
        <f t="shared" si="423"/>
        <v>0</v>
      </c>
      <c r="AW41" s="10">
        <f t="shared" si="423"/>
        <v>0</v>
      </c>
      <c r="AX41" s="10">
        <f t="shared" si="423"/>
        <v>0</v>
      </c>
      <c r="AY41" s="10">
        <f t="shared" si="423"/>
        <v>0</v>
      </c>
      <c r="AZ41" s="10">
        <f t="shared" si="423"/>
        <v>0</v>
      </c>
      <c r="BA41" s="10">
        <f t="shared" si="423"/>
        <v>0</v>
      </c>
      <c r="BB41" s="10">
        <f t="shared" si="423"/>
        <v>0</v>
      </c>
      <c r="BC41" s="10">
        <f t="shared" si="423"/>
        <v>0</v>
      </c>
      <c r="BD41" s="10">
        <f t="shared" si="423"/>
        <v>0</v>
      </c>
      <c r="BE41" s="10">
        <f t="shared" si="423"/>
        <v>0</v>
      </c>
      <c r="BF41" s="10">
        <f t="shared" si="423"/>
        <v>0</v>
      </c>
      <c r="BG41" s="10">
        <f t="shared" si="423"/>
        <v>0</v>
      </c>
      <c r="BH41" s="10">
        <f t="shared" si="423"/>
        <v>0</v>
      </c>
      <c r="BI41" s="10">
        <f t="shared" si="423"/>
        <v>0</v>
      </c>
      <c r="BJ41" s="10">
        <f t="shared" si="423"/>
        <v>0</v>
      </c>
      <c r="BK41" s="10">
        <f t="shared" si="423"/>
        <v>-85799.86</v>
      </c>
      <c r="BL41" s="10">
        <f t="shared" ref="BL41:BW41" si="424">BL36+BL40</f>
        <v>2441010.5171100004</v>
      </c>
      <c r="BM41" s="10">
        <f t="shared" si="424"/>
        <v>2191392.1971100005</v>
      </c>
      <c r="BN41" s="10">
        <f t="shared" si="424"/>
        <v>2010594.1371100005</v>
      </c>
      <c r="BO41" s="10">
        <f t="shared" si="424"/>
        <v>1825742.4571100005</v>
      </c>
      <c r="BP41" s="10">
        <f t="shared" si="424"/>
        <v>1798440.8133436516</v>
      </c>
      <c r="BQ41" s="10">
        <f t="shared" si="424"/>
        <v>1686715.5633436516</v>
      </c>
      <c r="BR41" s="10">
        <f t="shared" si="424"/>
        <v>1623245.9733436515</v>
      </c>
      <c r="BS41" s="10">
        <f t="shared" si="424"/>
        <v>1461501.7633436515</v>
      </c>
      <c r="BT41" s="10">
        <f t="shared" si="424"/>
        <v>1357169.5433436516</v>
      </c>
      <c r="BU41" s="10">
        <f t="shared" si="424"/>
        <v>1223770.3033436516</v>
      </c>
      <c r="BV41" s="10">
        <f t="shared" si="424"/>
        <v>1067532.8333436516</v>
      </c>
      <c r="BW41" s="10">
        <f t="shared" si="424"/>
        <v>879938.12334365165</v>
      </c>
      <c r="BX41" s="10">
        <f t="shared" ref="BX41:CI41" si="425">BX36+BX40</f>
        <v>700036.33334365161</v>
      </c>
      <c r="BY41" s="10">
        <f t="shared" si="425"/>
        <v>515259.96334365162</v>
      </c>
      <c r="BZ41" s="10">
        <f t="shared" si="425"/>
        <v>334122.79334365157</v>
      </c>
      <c r="CA41" s="10">
        <f t="shared" si="425"/>
        <v>174803.98334365158</v>
      </c>
      <c r="CB41" s="10">
        <f t="shared" si="425"/>
        <v>-125840.64665634843</v>
      </c>
      <c r="CC41" s="10">
        <f t="shared" si="425"/>
        <v>-134782.02665634843</v>
      </c>
      <c r="CD41" s="10">
        <f t="shared" si="425"/>
        <v>-123655.85665634843</v>
      </c>
      <c r="CE41" s="10">
        <f t="shared" si="425"/>
        <v>-116230.17665634843</v>
      </c>
      <c r="CF41" s="10">
        <f t="shared" si="425"/>
        <v>-108533.77665634843</v>
      </c>
      <c r="CG41" s="10">
        <f t="shared" si="425"/>
        <v>-99090.706656348426</v>
      </c>
      <c r="CH41" s="10">
        <f t="shared" si="425"/>
        <v>-88773.666656348418</v>
      </c>
      <c r="CI41" s="10">
        <f t="shared" si="425"/>
        <v>-77563.336656348416</v>
      </c>
      <c r="CJ41" s="10">
        <f t="shared" ref="CJ41:CU41" si="426">CJ36+CJ40</f>
        <v>-66031.136656348419</v>
      </c>
      <c r="CK41" s="10">
        <f t="shared" si="426"/>
        <v>-53422.936656348422</v>
      </c>
      <c r="CL41" s="10">
        <f t="shared" si="426"/>
        <v>-44521.616656348422</v>
      </c>
      <c r="CM41" s="10">
        <f t="shared" si="426"/>
        <v>-35929.516656348424</v>
      </c>
      <c r="CN41" s="10">
        <f t="shared" si="426"/>
        <v>-1152147.4266563484</v>
      </c>
      <c r="CO41" s="10">
        <f t="shared" si="426"/>
        <v>-1062507.9866563485</v>
      </c>
      <c r="CP41" s="10">
        <f t="shared" si="426"/>
        <v>-988875.11665634846</v>
      </c>
      <c r="CQ41" s="10">
        <f t="shared" si="426"/>
        <v>-920731.07665634842</v>
      </c>
      <c r="CR41" s="10">
        <f t="shared" si="426"/>
        <v>-849862.73665634845</v>
      </c>
      <c r="CS41" s="10">
        <f t="shared" si="426"/>
        <v>-754843.51665634848</v>
      </c>
      <c r="CT41" s="10">
        <f t="shared" si="426"/>
        <v>-645576.48665634845</v>
      </c>
      <c r="CU41" s="10">
        <f t="shared" si="426"/>
        <v>-530737.20665634843</v>
      </c>
      <c r="CV41" s="10">
        <f t="shared" ref="CV41:DC41" si="427">CV36+CV40</f>
        <v>-420839.1766563484</v>
      </c>
      <c r="CW41" s="10">
        <f t="shared" si="427"/>
        <v>-290068.28665634838</v>
      </c>
      <c r="CX41" s="10">
        <f t="shared" si="427"/>
        <v>-177987.04665634839</v>
      </c>
      <c r="CY41" s="10">
        <f t="shared" si="427"/>
        <v>-78546.8666563484</v>
      </c>
      <c r="CZ41" s="10">
        <f t="shared" si="427"/>
        <v>-1593439.506656348</v>
      </c>
      <c r="DA41" s="10">
        <f t="shared" si="427"/>
        <v>-1492742.236656348</v>
      </c>
      <c r="DB41" s="10">
        <f t="shared" si="427"/>
        <v>-1387956.296656348</v>
      </c>
      <c r="DC41" s="10">
        <f t="shared" si="427"/>
        <v>-1283498.746656348</v>
      </c>
      <c r="DD41" s="10">
        <f t="shared" ref="DD41:DI41" si="428">DD36+DD40</f>
        <v>-1157219.3366563481</v>
      </c>
      <c r="DE41" s="10">
        <f t="shared" si="428"/>
        <v>-1035260.3466563481</v>
      </c>
      <c r="DF41" s="10">
        <f t="shared" si="428"/>
        <v>-867370.66665634816</v>
      </c>
      <c r="DG41" s="10">
        <f t="shared" si="428"/>
        <v>-688097.40665634815</v>
      </c>
      <c r="DH41" s="10">
        <f t="shared" si="428"/>
        <v>-495145.94665634818</v>
      </c>
      <c r="DI41" s="10">
        <f t="shared" si="428"/>
        <v>-310371.86665634823</v>
      </c>
      <c r="DJ41" s="10">
        <f t="shared" ref="DJ41" si="429">DJ36+DJ40</f>
        <v>-138517.65665634823</v>
      </c>
      <c r="DK41" s="10">
        <f t="shared" ref="DK41:DR41" si="430">DK36+DK40</f>
        <v>20875.903343651764</v>
      </c>
      <c r="DL41" s="10">
        <f t="shared" si="430"/>
        <v>-1579116.736656348</v>
      </c>
      <c r="DM41" s="10">
        <f t="shared" si="430"/>
        <v>-1475236.466656348</v>
      </c>
      <c r="DN41" s="10">
        <f t="shared" si="430"/>
        <v>-1353031.246656348</v>
      </c>
      <c r="DO41" s="10">
        <f t="shared" si="430"/>
        <v>-1238091.776656348</v>
      </c>
      <c r="DP41" s="10">
        <f t="shared" si="430"/>
        <v>-1125588.5566563481</v>
      </c>
      <c r="DQ41" s="10">
        <f t="shared" si="430"/>
        <v>-994297.996656348</v>
      </c>
      <c r="DR41" s="10">
        <f t="shared" si="430"/>
        <v>-802287.15665634803</v>
      </c>
      <c r="DS41" s="10">
        <f t="shared" ref="DS41:DW41" si="431">DS36+DS40</f>
        <v>-613840.38665634801</v>
      </c>
      <c r="DT41" s="10">
        <f t="shared" si="431"/>
        <v>-413790.46665634803</v>
      </c>
      <c r="DU41" s="10">
        <f t="shared" si="431"/>
        <v>-213493.39665634802</v>
      </c>
      <c r="DV41" s="10">
        <f t="shared" si="431"/>
        <v>-19834.096656348032</v>
      </c>
      <c r="DW41" s="10">
        <f t="shared" si="431"/>
        <v>169335.77334365196</v>
      </c>
      <c r="DX41" s="10">
        <f t="shared" ref="DX41:EH41" si="432">DX36+DX40</f>
        <v>-2731366.5066563478</v>
      </c>
      <c r="DY41" s="10">
        <f t="shared" si="432"/>
        <v>-2528104.5566563476</v>
      </c>
      <c r="DZ41" s="10">
        <f t="shared" si="432"/>
        <v>-2347624.1566563477</v>
      </c>
      <c r="EA41" s="10">
        <f t="shared" si="432"/>
        <v>-2170052.7166563477</v>
      </c>
      <c r="EB41" s="10">
        <f t="shared" si="432"/>
        <v>-1967002.1166563476</v>
      </c>
      <c r="EC41" s="10">
        <f t="shared" si="432"/>
        <v>-1735213.4766563475</v>
      </c>
      <c r="ED41" s="10">
        <f t="shared" si="432"/>
        <v>-1427458.7866563476</v>
      </c>
      <c r="EE41" s="10">
        <f t="shared" si="432"/>
        <v>-1140448.0266563476</v>
      </c>
      <c r="EF41" s="10">
        <f t="shared" si="432"/>
        <v>-789164.67665634758</v>
      </c>
      <c r="EG41" s="10">
        <f t="shared" si="432"/>
        <v>-491440.27665634756</v>
      </c>
      <c r="EH41" s="10">
        <f t="shared" si="432"/>
        <v>-192670.97665634757</v>
      </c>
      <c r="EI41" s="10">
        <f t="shared" ref="EI41:EP41" si="433">EI36+EI40</f>
        <v>75070.323343652417</v>
      </c>
      <c r="EJ41" s="10">
        <f t="shared" si="433"/>
        <v>-659546.66665634757</v>
      </c>
      <c r="EK41" s="10">
        <f t="shared" si="433"/>
        <v>-578561.18665634759</v>
      </c>
      <c r="EL41" s="10">
        <f t="shared" si="433"/>
        <v>-510432.99665634759</v>
      </c>
      <c r="EM41" s="10">
        <f t="shared" si="433"/>
        <v>-452496.49665634759</v>
      </c>
      <c r="EN41" s="10">
        <f t="shared" si="433"/>
        <v>-399205.8166563476</v>
      </c>
      <c r="EO41" s="10">
        <f t="shared" si="433"/>
        <v>-326446.2566563476</v>
      </c>
      <c r="EP41" s="10">
        <f t="shared" si="433"/>
        <v>-230578.70665634761</v>
      </c>
      <c r="EQ41" s="10">
        <f>ROUND(EQ36+EQ40,2)</f>
        <v>-132245.23000000001</v>
      </c>
      <c r="ER41" s="10">
        <f t="shared" ref="ER41" si="434">ER36+ER40</f>
        <v>-26736.820000000007</v>
      </c>
      <c r="ES41" s="10">
        <f t="shared" ref="ES41:EU41" si="435">ES36+ES40</f>
        <v>66285.299999999988</v>
      </c>
      <c r="ET41" s="10">
        <f t="shared" si="435"/>
        <v>151268.32657747198</v>
      </c>
      <c r="EU41" s="10">
        <f t="shared" si="435"/>
        <v>222444.03694531298</v>
      </c>
    </row>
    <row r="42" spans="1:151" x14ac:dyDescent="0.2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</row>
    <row r="43" spans="1:151" x14ac:dyDescent="0.2">
      <c r="A43" s="46" t="s">
        <v>148</v>
      </c>
      <c r="C43" s="9">
        <v>18238142</v>
      </c>
      <c r="F43" s="3"/>
    </row>
    <row r="44" spans="1:151" x14ac:dyDescent="0.2">
      <c r="B44" s="3" t="s">
        <v>140</v>
      </c>
      <c r="C44" s="9">
        <v>25400342</v>
      </c>
      <c r="D44" s="10">
        <v>0</v>
      </c>
      <c r="E44" s="10">
        <f>D50</f>
        <v>0</v>
      </c>
      <c r="F44" s="10">
        <f t="shared" ref="F44:DM44" si="436">E50</f>
        <v>0</v>
      </c>
      <c r="G44" s="10">
        <f t="shared" si="436"/>
        <v>0</v>
      </c>
      <c r="H44" s="10">
        <f t="shared" si="436"/>
        <v>0</v>
      </c>
      <c r="I44" s="10">
        <f t="shared" si="436"/>
        <v>0</v>
      </c>
      <c r="J44" s="10">
        <f t="shared" si="436"/>
        <v>0</v>
      </c>
      <c r="K44" s="10">
        <f t="shared" si="436"/>
        <v>948189.55861061451</v>
      </c>
      <c r="L44" s="10">
        <f t="shared" si="436"/>
        <v>1309380.914206563</v>
      </c>
      <c r="M44" s="10">
        <f t="shared" si="436"/>
        <v>1585414.1343927504</v>
      </c>
      <c r="N44" s="10">
        <f t="shared" si="436"/>
        <v>-1292661.2666015443</v>
      </c>
      <c r="O44" s="10">
        <f t="shared" si="436"/>
        <v>-1019644.9975526362</v>
      </c>
      <c r="P44" s="10">
        <f t="shared" si="436"/>
        <v>-5451693.8924886947</v>
      </c>
      <c r="Q44" s="10">
        <f t="shared" si="436"/>
        <v>-5883642.9405475566</v>
      </c>
      <c r="R44" s="10">
        <f t="shared" si="436"/>
        <v>-6890920.3557745451</v>
      </c>
      <c r="S44" s="10">
        <f t="shared" si="436"/>
        <v>-5107113.3438407267</v>
      </c>
      <c r="T44" s="10">
        <f t="shared" si="436"/>
        <v>-2660706.099599483</v>
      </c>
      <c r="U44" s="10">
        <f t="shared" si="436"/>
        <v>5805839.1381995417</v>
      </c>
      <c r="V44" s="10">
        <f t="shared" si="436"/>
        <v>6919630.2114182347</v>
      </c>
      <c r="W44" s="10">
        <f t="shared" si="436"/>
        <v>8026633.245574818</v>
      </c>
      <c r="X44" s="10">
        <f t="shared" si="436"/>
        <v>9051922.6478806362</v>
      </c>
      <c r="Y44" s="10">
        <f t="shared" si="436"/>
        <v>11137400.832769608</v>
      </c>
      <c r="Z44" s="10">
        <f t="shared" si="436"/>
        <v>16861799.080129482</v>
      </c>
      <c r="AA44" s="10">
        <f t="shared" si="436"/>
        <v>18421242.087891102</v>
      </c>
      <c r="AB44" s="10">
        <f t="shared" si="436"/>
        <v>23504773.279758234</v>
      </c>
      <c r="AC44" s="10">
        <f t="shared" si="436"/>
        <v>30135800.84475198</v>
      </c>
      <c r="AD44" s="10">
        <f t="shared" si="436"/>
        <v>41226697.414950356</v>
      </c>
      <c r="AE44" s="10">
        <f t="shared" si="436"/>
        <v>44927909.796243265</v>
      </c>
      <c r="AF44" s="10">
        <f t="shared" si="436"/>
        <v>47759894.536120407</v>
      </c>
      <c r="AG44" s="10">
        <f t="shared" si="436"/>
        <v>37617584.338868715</v>
      </c>
      <c r="AH44" s="10">
        <f t="shared" si="436"/>
        <v>40029651.535180777</v>
      </c>
      <c r="AI44" s="10">
        <f t="shared" si="436"/>
        <v>41784370.954414472</v>
      </c>
      <c r="AJ44" s="10">
        <f t="shared" si="436"/>
        <v>42807769.764948323</v>
      </c>
      <c r="AK44" s="10">
        <f t="shared" si="436"/>
        <v>43713451.087717578</v>
      </c>
      <c r="AL44" s="10">
        <f t="shared" si="436"/>
        <v>48950342.592510745</v>
      </c>
      <c r="AM44" s="10">
        <f t="shared" si="436"/>
        <v>49386298.475011207</v>
      </c>
      <c r="AN44" s="10">
        <f t="shared" si="436"/>
        <v>51590267.038251668</v>
      </c>
      <c r="AO44" s="10">
        <f t="shared" si="436"/>
        <v>54108520.22397361</v>
      </c>
      <c r="AP44" s="10">
        <f t="shared" si="436"/>
        <v>62352740.65854118</v>
      </c>
      <c r="AQ44" s="10">
        <f t="shared" si="436"/>
        <v>66827164.623767182</v>
      </c>
      <c r="AR44" s="10">
        <f t="shared" si="436"/>
        <v>74444070.725021631</v>
      </c>
      <c r="AS44" s="10">
        <f t="shared" si="436"/>
        <v>53650765.155978046</v>
      </c>
      <c r="AT44" s="10">
        <f t="shared" si="436"/>
        <v>55203724.259705514</v>
      </c>
      <c r="AU44" s="10">
        <f t="shared" si="436"/>
        <v>56020083.043803379</v>
      </c>
      <c r="AV44" s="10">
        <f t="shared" si="436"/>
        <v>57138080.592591062</v>
      </c>
      <c r="AW44" s="10">
        <f t="shared" si="436"/>
        <v>58317423.099107809</v>
      </c>
      <c r="AX44" s="10">
        <f t="shared" si="436"/>
        <v>61123938.86965885</v>
      </c>
      <c r="AY44" s="10">
        <f t="shared" si="436"/>
        <v>69907437.121819332</v>
      </c>
      <c r="AZ44" s="10">
        <f t="shared" si="436"/>
        <v>67008877.481961094</v>
      </c>
      <c r="BA44" s="10">
        <f t="shared" si="436"/>
        <v>61103428.351961091</v>
      </c>
      <c r="BB44" s="10">
        <f t="shared" si="436"/>
        <v>61930898.431961089</v>
      </c>
      <c r="BC44" s="10">
        <f t="shared" si="436"/>
        <v>62272516.471961088</v>
      </c>
      <c r="BD44" s="10">
        <f t="shared" si="436"/>
        <v>63637637.741961092</v>
      </c>
      <c r="BE44" s="10">
        <f t="shared" si="436"/>
        <v>42385959.391961098</v>
      </c>
      <c r="BF44" s="10">
        <f t="shared" si="436"/>
        <v>43477855.731961101</v>
      </c>
      <c r="BG44" s="10">
        <f t="shared" si="436"/>
        <v>44602172.691961102</v>
      </c>
      <c r="BH44" s="10">
        <f t="shared" si="436"/>
        <v>45661534.331961103</v>
      </c>
      <c r="BI44" s="10">
        <f t="shared" si="436"/>
        <v>47343191.751961105</v>
      </c>
      <c r="BJ44" s="10">
        <f t="shared" si="436"/>
        <v>47298062.251961105</v>
      </c>
      <c r="BK44" s="10">
        <f t="shared" si="436"/>
        <v>48666277.821961105</v>
      </c>
      <c r="BL44" s="10">
        <f t="shared" ref="BL44" si="437">BK50</f>
        <v>48106219.391961105</v>
      </c>
      <c r="BM44" s="10">
        <f t="shared" ref="BM44" si="438">BL50</f>
        <v>52122114.241961107</v>
      </c>
      <c r="BN44" s="10">
        <f t="shared" ref="BN44" si="439">BM50</f>
        <v>49790310.971961103</v>
      </c>
      <c r="BO44" s="10">
        <f t="shared" ref="BO44" si="440">BN50</f>
        <v>47683988.981961101</v>
      </c>
      <c r="BP44" s="10">
        <f t="shared" ref="BP44" si="441">BO50</f>
        <v>46029538.861961104</v>
      </c>
      <c r="BQ44" s="10">
        <f t="shared" ref="BQ44" si="442">BP50</f>
        <v>569295.06196109951</v>
      </c>
      <c r="BR44" s="10">
        <f t="shared" ref="BR44" si="443">BQ50</f>
        <v>984864.00196109945</v>
      </c>
      <c r="BS44" s="10">
        <f t="shared" ref="BS44" si="444">BR50</f>
        <v>1643080.9219610994</v>
      </c>
      <c r="BT44" s="10">
        <f t="shared" ref="BT44" si="445">BS50</f>
        <v>2057694.5919610993</v>
      </c>
      <c r="BU44" s="10">
        <f t="shared" ref="BU44" si="446">BT50</f>
        <v>2790361.0619610995</v>
      </c>
      <c r="BV44" s="10">
        <f t="shared" ref="BV44" si="447">BU50</f>
        <v>3417884.2319610994</v>
      </c>
      <c r="BW44" s="10">
        <f t="shared" ref="BW44" si="448">BV50</f>
        <v>4241976.5419611</v>
      </c>
      <c r="BX44" s="10">
        <f t="shared" ref="BX44" si="449">BW50</f>
        <v>8679582.1019610986</v>
      </c>
      <c r="BY44" s="10">
        <f t="shared" ref="BY44" si="450">BX50</f>
        <v>11756480.441961098</v>
      </c>
      <c r="BZ44" s="10">
        <f t="shared" ref="BZ44" si="451">BY50</f>
        <v>4199202.5819610981</v>
      </c>
      <c r="CA44" s="10">
        <f t="shared" ref="CA44" si="452">BZ50</f>
        <v>5491121.1319610979</v>
      </c>
      <c r="CB44" s="10">
        <f t="shared" ref="CB44" si="453">CA50</f>
        <v>7535959.3819610979</v>
      </c>
      <c r="CC44" s="10">
        <f t="shared" ref="CC44" si="454">CB50</f>
        <v>1198266.0299999993</v>
      </c>
      <c r="CD44" s="10">
        <f t="shared" ref="CD44" si="455">CC50</f>
        <v>1833873.2899999993</v>
      </c>
      <c r="CE44" s="10">
        <f t="shared" ref="CE44" si="456">CD50</f>
        <v>1764389.2799999993</v>
      </c>
      <c r="CF44" s="10">
        <f t="shared" ref="CF44" si="457">CE50</f>
        <v>1787116.5899999994</v>
      </c>
      <c r="CG44" s="10">
        <f t="shared" ref="CG44" si="458">CF50</f>
        <v>3107848.3599999994</v>
      </c>
      <c r="CH44" s="10">
        <f t="shared" ref="CH44" si="459">CG50</f>
        <v>1010727.9099999995</v>
      </c>
      <c r="CI44" s="10">
        <f t="shared" ref="CI44" si="460">CH50</f>
        <v>3361222.459999999</v>
      </c>
      <c r="CJ44" s="10">
        <f t="shared" ref="CJ44" si="461">CI50</f>
        <v>4929971.0699999994</v>
      </c>
      <c r="CK44" s="10">
        <f t="shared" ref="CK44" si="462">CJ50</f>
        <v>9167674.6899999995</v>
      </c>
      <c r="CL44" s="10">
        <f t="shared" ref="CL44" si="463">CK50</f>
        <v>6887975.9199999999</v>
      </c>
      <c r="CM44" s="10">
        <f t="shared" ref="CM44" si="464">CL50</f>
        <v>6241140.79</v>
      </c>
      <c r="CN44" s="10">
        <f t="shared" ref="CN44" si="465">CM50</f>
        <v>7783227.1899999995</v>
      </c>
      <c r="CO44" s="10">
        <f t="shared" ref="CO44" si="466">CN50</f>
        <v>4139134.71</v>
      </c>
      <c r="CP44" s="10">
        <f t="shared" ref="CP44" si="467">CO50</f>
        <v>3359623.98</v>
      </c>
      <c r="CQ44" s="10">
        <f t="shared" ref="CQ44" si="468">CP50</f>
        <v>2713421.45</v>
      </c>
      <c r="CR44" s="10">
        <f t="shared" ref="CR44" si="469">CQ50</f>
        <v>2458558.1500000004</v>
      </c>
      <c r="CS44" s="10">
        <f t="shared" ref="CS44" si="470">CR50</f>
        <v>4622511.24</v>
      </c>
      <c r="CT44" s="10">
        <f t="shared" ref="CT44" si="471">CS50</f>
        <v>6560203.5800000001</v>
      </c>
      <c r="CU44" s="10">
        <f t="shared" ref="CU44" si="472">CT50</f>
        <v>7265696.5300000003</v>
      </c>
      <c r="CV44" s="10">
        <f t="shared" ref="CV44" si="473">CU50</f>
        <v>13065205.890000001</v>
      </c>
      <c r="CW44" s="10">
        <f t="shared" ref="CW44" si="474">CV50</f>
        <v>16448160.690000001</v>
      </c>
      <c r="CX44" s="10">
        <f t="shared" ref="CX44" si="475">CW50</f>
        <v>13777790.140000001</v>
      </c>
      <c r="CY44" s="10">
        <f t="shared" ref="CY44" si="476">CX50</f>
        <v>12834007.560000001</v>
      </c>
      <c r="CZ44" s="10">
        <f t="shared" ref="CZ44" si="477">CY50</f>
        <v>17386399.079999998</v>
      </c>
      <c r="DA44" s="10">
        <f t="shared" ref="DA44" si="478">CZ50</f>
        <v>4251458.7299999967</v>
      </c>
      <c r="DB44" s="10">
        <f t="shared" ref="DB44" si="479">DA50</f>
        <v>5426517.1499999966</v>
      </c>
      <c r="DC44" s="10">
        <f t="shared" ref="DC44" si="480">DB50</f>
        <v>5767439.799999997</v>
      </c>
      <c r="DD44" s="10">
        <f t="shared" ref="DD44" si="481">DC50</f>
        <v>5705621.8599999966</v>
      </c>
      <c r="DE44" s="10">
        <f t="shared" ref="DE44" si="482">DD50</f>
        <v>5855178.9499999965</v>
      </c>
      <c r="DF44" s="10">
        <f t="shared" ref="DF44" si="483">DE50</f>
        <v>5437212.7699999968</v>
      </c>
      <c r="DG44" s="10">
        <f t="shared" ref="DG44" si="484">DF50</f>
        <v>9220931.9699999969</v>
      </c>
      <c r="DH44" s="10">
        <f t="shared" ref="DH44" si="485">DG50</f>
        <v>8564064.4499999974</v>
      </c>
      <c r="DI44" s="10">
        <f t="shared" ref="DI44" si="486">DH50</f>
        <v>7962622.0399999972</v>
      </c>
      <c r="DJ44" s="10">
        <f t="shared" ref="DJ44" si="487">DI50</f>
        <v>9216776.9299999978</v>
      </c>
      <c r="DK44" s="10">
        <f t="shared" si="436"/>
        <v>12492619.399999999</v>
      </c>
      <c r="DL44" s="10">
        <f t="shared" si="436"/>
        <v>10943937.999999998</v>
      </c>
      <c r="DM44" s="10">
        <f t="shared" si="436"/>
        <v>-1605154.17</v>
      </c>
      <c r="DN44" s="10">
        <f t="shared" ref="DN44:DW44" si="488">DM50</f>
        <v>-1640320.02</v>
      </c>
      <c r="DO44" s="10">
        <f t="shared" si="488"/>
        <v>-1688421.3</v>
      </c>
      <c r="DP44" s="10">
        <f t="shared" si="488"/>
        <v>-1309374.33</v>
      </c>
      <c r="DQ44" s="10">
        <f t="shared" si="488"/>
        <v>826431.62000000011</v>
      </c>
      <c r="DR44" s="10">
        <f t="shared" si="488"/>
        <v>6866928.8799999999</v>
      </c>
      <c r="DS44" s="10">
        <f t="shared" si="488"/>
        <v>3413300.2399999998</v>
      </c>
      <c r="DT44" s="10">
        <f t="shared" si="488"/>
        <v>2765629.9299999997</v>
      </c>
      <c r="DU44" s="10">
        <f t="shared" si="488"/>
        <v>7164516.1199999992</v>
      </c>
      <c r="DV44" s="10">
        <f t="shared" si="488"/>
        <v>5892234.7799999993</v>
      </c>
      <c r="DW44" s="10">
        <f t="shared" si="488"/>
        <v>3477799.3799999994</v>
      </c>
      <c r="DX44" s="10">
        <f t="shared" ref="DX44" si="489">DW50</f>
        <v>815282.79999999935</v>
      </c>
      <c r="DY44" s="10">
        <f t="shared" ref="DY44" si="490">DX50</f>
        <v>722838.25999999931</v>
      </c>
      <c r="DZ44" s="10">
        <f t="shared" ref="DZ44" si="491">DY50</f>
        <v>1907413.1299999994</v>
      </c>
      <c r="EA44" s="10">
        <f t="shared" ref="EA44" si="492">DZ50</f>
        <v>2848789.7199999993</v>
      </c>
      <c r="EB44" s="10">
        <f t="shared" ref="EB44" si="493">EA50</f>
        <v>3592795.0999999992</v>
      </c>
      <c r="EC44" s="10">
        <f t="shared" ref="EC44" si="494">EB50</f>
        <v>4494764.6399999987</v>
      </c>
      <c r="ED44" s="10">
        <f t="shared" ref="ED44" si="495">EC50</f>
        <v>7803085.959999999</v>
      </c>
      <c r="EE44" s="10">
        <f t="shared" ref="EE44" si="496">ED50</f>
        <v>10325320.02</v>
      </c>
      <c r="EF44" s="10">
        <f t="shared" ref="EF44" si="497">EE50</f>
        <v>21938321.93</v>
      </c>
      <c r="EG44" s="10">
        <f t="shared" ref="EG44" si="498">EF50</f>
        <v>22591340.41</v>
      </c>
      <c r="EH44" s="10">
        <f t="shared" ref="EH44:EI44" si="499">EG50</f>
        <v>26941639.969999999</v>
      </c>
      <c r="EI44" s="10">
        <f t="shared" si="499"/>
        <v>30654330.59</v>
      </c>
      <c r="EJ44" s="10">
        <f t="shared" ref="EJ44" si="500">EI50</f>
        <v>32397539.23</v>
      </c>
      <c r="EK44" s="10">
        <f t="shared" ref="EK44" si="501">EJ50</f>
        <v>8642518.0500000007</v>
      </c>
      <c r="EL44" s="10">
        <f t="shared" ref="EL44" si="502">EK50</f>
        <v>8356015.4300000006</v>
      </c>
      <c r="EM44" s="10">
        <f t="shared" ref="EM44" si="503">EL50</f>
        <v>9130874.8399999999</v>
      </c>
      <c r="EN44" s="10">
        <f t="shared" ref="EN44" si="504">EM50</f>
        <v>9128513.6400000006</v>
      </c>
      <c r="EO44" s="10">
        <f t="shared" ref="EO44" si="505">EN50</f>
        <v>10621371.99</v>
      </c>
      <c r="EP44" s="10">
        <f t="shared" ref="EP44" si="506">EO50</f>
        <v>14402903.560000001</v>
      </c>
      <c r="EQ44" s="10">
        <f t="shared" ref="EQ44:ER44" si="507">EP50</f>
        <v>19296812.789999999</v>
      </c>
      <c r="ER44" s="10">
        <f t="shared" si="507"/>
        <v>29052410.920000002</v>
      </c>
      <c r="ES44" s="10">
        <f t="shared" ref="ES44" si="508">ER50</f>
        <v>28971783.120000001</v>
      </c>
      <c r="ET44" s="10">
        <f t="shared" ref="ET44" si="509">ES50</f>
        <v>19377416.670000002</v>
      </c>
      <c r="EU44" s="10">
        <f t="shared" ref="EU44" si="510">ET50</f>
        <v>19377416.670000002</v>
      </c>
    </row>
    <row r="45" spans="1:151" s="84" customFormat="1" x14ac:dyDescent="0.2">
      <c r="B45" s="83" t="s">
        <v>141</v>
      </c>
      <c r="C45" s="6"/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5451693.8924886901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-13317115.033646883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-24120599.683439501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-21668662.969999999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-48106199.670000002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-8679582.1019610986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-4929971.0699999994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-13065205.890000001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-8564064.4499999974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/>
      <c r="DW45" s="14"/>
      <c r="DX45" s="14">
        <v>-2765629.93</v>
      </c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3">
        <v>-21938321.93</v>
      </c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</row>
    <row r="46" spans="1:151" s="83" customFormat="1" x14ac:dyDescent="0.2">
      <c r="A46" s="84"/>
      <c r="B46" s="83" t="s">
        <v>307</v>
      </c>
      <c r="C46" s="6"/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-4007313.2348715151</v>
      </c>
      <c r="AE46" s="14">
        <v>-398973.27444359008</v>
      </c>
      <c r="AF46" s="14">
        <v>13602.820653037168</v>
      </c>
      <c r="AG46" s="14">
        <v>-2678.5843998761848</v>
      </c>
      <c r="AH46" s="14">
        <v>-524.31119779497385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4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0</v>
      </c>
      <c r="CS46" s="14">
        <v>0</v>
      </c>
      <c r="CT46" s="14">
        <v>0</v>
      </c>
      <c r="CU46" s="14">
        <v>0</v>
      </c>
      <c r="CV46" s="14">
        <v>0</v>
      </c>
      <c r="CW46" s="14">
        <v>0</v>
      </c>
      <c r="CX46" s="14">
        <v>0</v>
      </c>
      <c r="CY46" s="14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0</v>
      </c>
      <c r="DE46" s="14">
        <v>0</v>
      </c>
      <c r="DF46" s="14">
        <v>0</v>
      </c>
      <c r="DG46" s="14">
        <v>0</v>
      </c>
      <c r="DH46" s="14">
        <v>0</v>
      </c>
      <c r="DI46" s="14">
        <v>0</v>
      </c>
      <c r="DJ46" s="14">
        <v>0</v>
      </c>
      <c r="DK46" s="14">
        <v>0</v>
      </c>
      <c r="DL46" s="14">
        <v>0</v>
      </c>
      <c r="DM46" s="14">
        <v>0</v>
      </c>
      <c r="DN46" s="14">
        <v>0</v>
      </c>
      <c r="DO46" s="14">
        <v>0</v>
      </c>
      <c r="DP46" s="14">
        <v>0</v>
      </c>
      <c r="DQ46" s="14">
        <v>0</v>
      </c>
      <c r="DR46" s="14">
        <v>0</v>
      </c>
      <c r="DS46" s="14">
        <v>0</v>
      </c>
      <c r="DT46" s="14">
        <v>0</v>
      </c>
      <c r="DU46" s="14">
        <v>0</v>
      </c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</row>
    <row r="47" spans="1:151" s="83" customFormat="1" x14ac:dyDescent="0.2">
      <c r="A47" s="84"/>
      <c r="B47" s="83" t="s">
        <v>380</v>
      </c>
      <c r="C47" s="6"/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269.93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88">
        <v>0.05</v>
      </c>
      <c r="DU47" s="88">
        <v>-0.1</v>
      </c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13">
        <v>17811.41</v>
      </c>
      <c r="ES47" s="13"/>
      <c r="ET47" s="13"/>
      <c r="EU47" s="13"/>
    </row>
    <row r="48" spans="1:151" x14ac:dyDescent="0.2">
      <c r="A48" s="83"/>
      <c r="B48" s="83" t="s">
        <v>149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948189.55861061451</v>
      </c>
      <c r="K48" s="14">
        <v>361191.35559594858</v>
      </c>
      <c r="L48" s="14">
        <v>276033.22018618736</v>
      </c>
      <c r="M48" s="14">
        <v>-2878075.4009942948</v>
      </c>
      <c r="N48" s="14">
        <v>273016.26904890814</v>
      </c>
      <c r="O48" s="14">
        <v>-4432048.8949360587</v>
      </c>
      <c r="P48" s="14">
        <v>-431949.04805886181</v>
      </c>
      <c r="Q48" s="14">
        <v>-1007277.4152269885</v>
      </c>
      <c r="R48" s="14">
        <v>1783807.0119338187</v>
      </c>
      <c r="S48" s="14">
        <v>2446407.2442412437</v>
      </c>
      <c r="T48" s="14">
        <v>3014851.3453103346</v>
      </c>
      <c r="U48" s="14">
        <v>1113791.0732186933</v>
      </c>
      <c r="V48" s="14">
        <v>1107003.0341565832</v>
      </c>
      <c r="W48" s="14">
        <v>1025289.4023058179</v>
      </c>
      <c r="X48" s="14">
        <v>2085478.1848889724</v>
      </c>
      <c r="Y48" s="14">
        <v>5724398.2473598737</v>
      </c>
      <c r="Z48" s="14">
        <v>1559443.0077616186</v>
      </c>
      <c r="AA48" s="14">
        <v>5083531.1918671317</v>
      </c>
      <c r="AB48" s="14">
        <v>6631027.5649937475</v>
      </c>
      <c r="AC48" s="14">
        <v>11090896.570198379</v>
      </c>
      <c r="AD48" s="14">
        <v>7708525.6161644282</v>
      </c>
      <c r="AE48" s="14">
        <v>3230958.0143207326</v>
      </c>
      <c r="AF48" s="14">
        <v>3161202.0157421548</v>
      </c>
      <c r="AG48" s="14">
        <v>2414745.7807119414</v>
      </c>
      <c r="AH48" s="14">
        <v>1755243.7304314866</v>
      </c>
      <c r="AI48" s="14">
        <v>1023398.8105338494</v>
      </c>
      <c r="AJ48" s="14">
        <v>905681.32276925654</v>
      </c>
      <c r="AK48" s="14">
        <v>5236891.5047931699</v>
      </c>
      <c r="AL48" s="14">
        <v>435955.8825004641</v>
      </c>
      <c r="AM48" s="14">
        <v>2203968.5632404643</v>
      </c>
      <c r="AN48" s="14">
        <v>2518253.1857219427</v>
      </c>
      <c r="AO48" s="14">
        <v>8244220.4345675725</v>
      </c>
      <c r="AP48" s="14">
        <v>4474423.965226003</v>
      </c>
      <c r="AQ48" s="14">
        <v>7616906.1012544511</v>
      </c>
      <c r="AR48" s="14">
        <v>3327294.1143959179</v>
      </c>
      <c r="AS48" s="14">
        <v>1552959.103727466</v>
      </c>
      <c r="AT48" s="14">
        <v>816358.78409786616</v>
      </c>
      <c r="AU48" s="14">
        <v>1117997.5487876867</v>
      </c>
      <c r="AV48" s="14">
        <v>1179342.5065167502</v>
      </c>
      <c r="AW48" s="14">
        <v>2806515.7705510389</v>
      </c>
      <c r="AX48" s="14">
        <v>8783498.2521604802</v>
      </c>
      <c r="AY48" s="14">
        <v>-2898559.6398582365</v>
      </c>
      <c r="AZ48" s="14">
        <v>-5905449.1299999999</v>
      </c>
      <c r="BA48" s="14">
        <v>827470.08</v>
      </c>
      <c r="BB48" s="14">
        <v>341618.04</v>
      </c>
      <c r="BC48" s="14">
        <v>1365121.27</v>
      </c>
      <c r="BD48" s="14">
        <v>416984.62</v>
      </c>
      <c r="BE48" s="14">
        <v>1091896.3400000001</v>
      </c>
      <c r="BF48" s="14">
        <v>1124316.96</v>
      </c>
      <c r="BG48" s="14">
        <v>1059361.6399999999</v>
      </c>
      <c r="BH48" s="14">
        <v>1681657.42</v>
      </c>
      <c r="BI48" s="14">
        <v>-45129.5</v>
      </c>
      <c r="BJ48" s="14">
        <v>1368215.57</v>
      </c>
      <c r="BK48" s="14">
        <v>-560058.42999999993</v>
      </c>
      <c r="BL48" s="14">
        <v>4015894.85</v>
      </c>
      <c r="BM48" s="14">
        <v>-2331803.27</v>
      </c>
      <c r="BN48" s="14">
        <v>-2106321.9900000002</v>
      </c>
      <c r="BO48" s="14">
        <v>-1654450.12</v>
      </c>
      <c r="BP48" s="14">
        <v>2645955.87</v>
      </c>
      <c r="BQ48" s="14">
        <v>415568.94</v>
      </c>
      <c r="BR48" s="14">
        <v>658216.92000000004</v>
      </c>
      <c r="BS48" s="14">
        <v>414613.67</v>
      </c>
      <c r="BT48" s="14">
        <v>732666.47</v>
      </c>
      <c r="BU48" s="14">
        <v>627523.17000000004</v>
      </c>
      <c r="BV48" s="14">
        <v>824092.31</v>
      </c>
      <c r="BW48" s="14">
        <v>4437605.5599999996</v>
      </c>
      <c r="BX48" s="14">
        <v>3076898.34</v>
      </c>
      <c r="BY48" s="14">
        <v>-7557277.8600000003</v>
      </c>
      <c r="BZ48" s="14">
        <v>1291918.55</v>
      </c>
      <c r="CA48" s="14">
        <v>2044838.25</v>
      </c>
      <c r="CB48" s="14">
        <v>2341888.75</v>
      </c>
      <c r="CC48" s="14">
        <v>635607.26</v>
      </c>
      <c r="CD48" s="14">
        <v>-69484.009999999995</v>
      </c>
      <c r="CE48" s="14">
        <v>22727.31</v>
      </c>
      <c r="CF48" s="14">
        <v>1320731.77</v>
      </c>
      <c r="CG48" s="14">
        <v>-2097120.45</v>
      </c>
      <c r="CH48" s="14">
        <v>2350494.5499999998</v>
      </c>
      <c r="CI48" s="14">
        <v>1568748.61</v>
      </c>
      <c r="CJ48" s="14">
        <v>4237703.62</v>
      </c>
      <c r="CK48" s="14">
        <v>-2279698.77</v>
      </c>
      <c r="CL48" s="14">
        <v>-646835.13</v>
      </c>
      <c r="CM48" s="14">
        <v>1541816.47</v>
      </c>
      <c r="CN48" s="14">
        <v>1285878.5900000001</v>
      </c>
      <c r="CO48" s="14">
        <v>-779510.73</v>
      </c>
      <c r="CP48" s="14">
        <v>-646202.53</v>
      </c>
      <c r="CQ48" s="14">
        <v>-254863.3</v>
      </c>
      <c r="CR48" s="14">
        <v>2163953.09</v>
      </c>
      <c r="CS48" s="14">
        <v>1937692.34</v>
      </c>
      <c r="CT48" s="14">
        <v>705492.95</v>
      </c>
      <c r="CU48" s="14">
        <v>5799509.3600000003</v>
      </c>
      <c r="CV48" s="14">
        <v>3382954.8</v>
      </c>
      <c r="CW48" s="14">
        <v>-2670370.5499999998</v>
      </c>
      <c r="CX48" s="14">
        <v>-943782.58</v>
      </c>
      <c r="CY48" s="14">
        <v>4552391.5199999996</v>
      </c>
      <c r="CZ48" s="14">
        <v>-69734.460000000006</v>
      </c>
      <c r="DA48" s="14">
        <v>1175058.42</v>
      </c>
      <c r="DB48" s="14">
        <v>340922.65</v>
      </c>
      <c r="DC48" s="14">
        <v>-61817.94</v>
      </c>
      <c r="DD48" s="14">
        <v>149557.09</v>
      </c>
      <c r="DE48" s="14">
        <v>-417966.18</v>
      </c>
      <c r="DF48" s="14">
        <v>3783719.2</v>
      </c>
      <c r="DG48" s="14">
        <v>-656867.52</v>
      </c>
      <c r="DH48" s="14">
        <v>-601442.41</v>
      </c>
      <c r="DI48" s="14">
        <v>1254154.8899999999</v>
      </c>
      <c r="DJ48" s="14">
        <v>3275842.47</v>
      </c>
      <c r="DK48" s="14">
        <v>-1548681.4</v>
      </c>
      <c r="DL48" s="14">
        <v>-3985027.72</v>
      </c>
      <c r="DM48" s="14">
        <v>-35165.85</v>
      </c>
      <c r="DN48" s="14">
        <v>-48101.279999999999</v>
      </c>
      <c r="DO48" s="14">
        <v>379046.97</v>
      </c>
      <c r="DP48" s="14">
        <v>2135805.9500000002</v>
      </c>
      <c r="DQ48" s="14">
        <v>6040497.2599999998</v>
      </c>
      <c r="DR48" s="14">
        <v>-3453628.64</v>
      </c>
      <c r="DS48" s="14">
        <v>-647670.31000000006</v>
      </c>
      <c r="DT48" s="14">
        <v>4398886.1399999997</v>
      </c>
      <c r="DU48" s="14">
        <v>-1272281.24</v>
      </c>
      <c r="DV48" s="14">
        <v>-2414435.4</v>
      </c>
      <c r="DW48" s="14">
        <v>-2662516.58</v>
      </c>
      <c r="DX48" s="14">
        <v>2673185.39</v>
      </c>
      <c r="DY48" s="14">
        <v>1184574.8700000001</v>
      </c>
      <c r="DZ48" s="14">
        <v>941376.59</v>
      </c>
      <c r="EA48" s="14">
        <v>744005.38</v>
      </c>
      <c r="EB48" s="14">
        <v>901969.54</v>
      </c>
      <c r="EC48" s="14">
        <v>3308321.32</v>
      </c>
      <c r="ED48" s="14">
        <v>2522234.06</v>
      </c>
      <c r="EE48" s="14">
        <v>11613001.91</v>
      </c>
      <c r="EF48" s="13">
        <f>'Sch23&amp;53 Deferral Calc'!C36</f>
        <v>653018.48</v>
      </c>
      <c r="EG48" s="13">
        <f>'Sch23&amp;53 Deferral Calc'!D36</f>
        <v>4350299.5599999996</v>
      </c>
      <c r="EH48" s="13">
        <f>'Sch23&amp;53 Deferral Calc'!E36</f>
        <v>3712690.62</v>
      </c>
      <c r="EI48" s="13">
        <f>'Sch23&amp;53 Deferral Calc'!F36</f>
        <v>1743208.64</v>
      </c>
      <c r="EJ48" s="13">
        <f>'Sch23&amp;53 Deferral Calc'!G36</f>
        <v>-1816699.25</v>
      </c>
      <c r="EK48" s="13">
        <f>'Sch23&amp;53 Deferral Calc'!H36</f>
        <v>-286502.62</v>
      </c>
      <c r="EL48" s="13">
        <f>'Sch23&amp;53 Deferral Calc'!I36</f>
        <v>774859.41</v>
      </c>
      <c r="EM48" s="13">
        <f>'Sch23&amp;53 Deferral Calc'!J36</f>
        <v>-2361.1999999999998</v>
      </c>
      <c r="EN48" s="13">
        <f>'Sch23&amp;53 Deferral Calc'!K36</f>
        <v>1492858.35</v>
      </c>
      <c r="EO48" s="13">
        <f>'Sch23&amp;53 Deferral Calc'!L36</f>
        <v>3781531.57</v>
      </c>
      <c r="EP48" s="13">
        <f>'Sch23&amp;53 Deferral Calc'!M36</f>
        <v>4893909.2300000004</v>
      </c>
      <c r="EQ48" s="13">
        <f>'Sch23&amp;53 Deferral Calc'!N36</f>
        <v>9755598.1300000008</v>
      </c>
      <c r="ER48" s="13">
        <f>('Sch23&amp;53 Deferral Calc'!O36+'Sch23&amp;53 Deferral Calc'!P36)</f>
        <v>-98439.209999999963</v>
      </c>
      <c r="ES48" s="13">
        <f>'Sch23&amp;53 Deferral Calc'!Q36</f>
        <v>-9594366.4499999993</v>
      </c>
      <c r="ET48" s="13"/>
      <c r="EU48" s="13"/>
    </row>
    <row r="49" spans="1:151" x14ac:dyDescent="0.2">
      <c r="B49" s="3" t="s">
        <v>143</v>
      </c>
      <c r="D49" s="15">
        <f t="shared" ref="D49:O49" si="511">SUM(D45:D48)</f>
        <v>0</v>
      </c>
      <c r="E49" s="15">
        <f t="shared" si="511"/>
        <v>0</v>
      </c>
      <c r="F49" s="15">
        <f t="shared" si="511"/>
        <v>0</v>
      </c>
      <c r="G49" s="15">
        <f t="shared" si="511"/>
        <v>0</v>
      </c>
      <c r="H49" s="15">
        <f t="shared" si="511"/>
        <v>0</v>
      </c>
      <c r="I49" s="15">
        <f t="shared" si="511"/>
        <v>0</v>
      </c>
      <c r="J49" s="15">
        <f>SUM(J45:J48)</f>
        <v>948189.55861061451</v>
      </c>
      <c r="K49" s="15">
        <f t="shared" si="511"/>
        <v>361191.35559594858</v>
      </c>
      <c r="L49" s="15">
        <f t="shared" si="511"/>
        <v>276033.22018618736</v>
      </c>
      <c r="M49" s="15">
        <f t="shared" si="511"/>
        <v>-2878075.4009942948</v>
      </c>
      <c r="N49" s="15">
        <f t="shared" si="511"/>
        <v>273016.26904890814</v>
      </c>
      <c r="O49" s="15">
        <f t="shared" si="511"/>
        <v>-4432048.8949360587</v>
      </c>
      <c r="P49" s="15">
        <f>SUM(P45:P48)</f>
        <v>-431949.04805886181</v>
      </c>
      <c r="Q49" s="15">
        <f>SUM(Q45:Q48)</f>
        <v>-1007277.4152269885</v>
      </c>
      <c r="R49" s="15">
        <f t="shared" ref="R49:BK49" si="512">SUM(R45:R48)</f>
        <v>1783807.0119338187</v>
      </c>
      <c r="S49" s="15">
        <f t="shared" si="512"/>
        <v>2446407.2442412437</v>
      </c>
      <c r="T49" s="15">
        <f t="shared" si="512"/>
        <v>8466545.2377990242</v>
      </c>
      <c r="U49" s="15">
        <f t="shared" si="512"/>
        <v>1113791.0732186933</v>
      </c>
      <c r="V49" s="15">
        <f t="shared" si="512"/>
        <v>1107003.0341565832</v>
      </c>
      <c r="W49" s="15">
        <f t="shared" si="512"/>
        <v>1025289.4023058179</v>
      </c>
      <c r="X49" s="15">
        <f t="shared" si="512"/>
        <v>2085478.1848889724</v>
      </c>
      <c r="Y49" s="15">
        <f t="shared" si="512"/>
        <v>5724398.2473598737</v>
      </c>
      <c r="Z49" s="15">
        <f t="shared" si="512"/>
        <v>1559443.0077616186</v>
      </c>
      <c r="AA49" s="15">
        <f t="shared" si="512"/>
        <v>5083531.1918671317</v>
      </c>
      <c r="AB49" s="15">
        <f t="shared" si="512"/>
        <v>6631027.5649937475</v>
      </c>
      <c r="AC49" s="15">
        <f t="shared" si="512"/>
        <v>11090896.570198379</v>
      </c>
      <c r="AD49" s="15">
        <f t="shared" si="512"/>
        <v>3701212.3812929131</v>
      </c>
      <c r="AE49" s="15">
        <f t="shared" si="512"/>
        <v>2831984.7398771425</v>
      </c>
      <c r="AF49" s="15">
        <f t="shared" si="512"/>
        <v>-10142310.197251691</v>
      </c>
      <c r="AG49" s="15">
        <f t="shared" si="512"/>
        <v>2412067.1963120652</v>
      </c>
      <c r="AH49" s="15">
        <f t="shared" si="512"/>
        <v>1754719.4192336916</v>
      </c>
      <c r="AI49" s="15">
        <f t="shared" si="512"/>
        <v>1023398.8105338494</v>
      </c>
      <c r="AJ49" s="15">
        <f t="shared" si="512"/>
        <v>905681.32276925654</v>
      </c>
      <c r="AK49" s="15">
        <f t="shared" si="512"/>
        <v>5236891.5047931699</v>
      </c>
      <c r="AL49" s="15">
        <f t="shared" si="512"/>
        <v>435955.8825004641</v>
      </c>
      <c r="AM49" s="15">
        <f t="shared" si="512"/>
        <v>2203968.5632404643</v>
      </c>
      <c r="AN49" s="15">
        <f t="shared" si="512"/>
        <v>2518253.1857219427</v>
      </c>
      <c r="AO49" s="15">
        <f t="shared" si="512"/>
        <v>8244220.4345675725</v>
      </c>
      <c r="AP49" s="15">
        <f t="shared" si="512"/>
        <v>4474423.965226003</v>
      </c>
      <c r="AQ49" s="15">
        <f t="shared" si="512"/>
        <v>7616906.1012544511</v>
      </c>
      <c r="AR49" s="15">
        <f t="shared" si="512"/>
        <v>-20793305.569043584</v>
      </c>
      <c r="AS49" s="15">
        <f t="shared" si="512"/>
        <v>1552959.103727466</v>
      </c>
      <c r="AT49" s="15">
        <f t="shared" si="512"/>
        <v>816358.78409786616</v>
      </c>
      <c r="AU49" s="15">
        <f t="shared" si="512"/>
        <v>1117997.5487876867</v>
      </c>
      <c r="AV49" s="15">
        <f t="shared" si="512"/>
        <v>1179342.5065167502</v>
      </c>
      <c r="AW49" s="15">
        <f t="shared" si="512"/>
        <v>2806515.7705510389</v>
      </c>
      <c r="AX49" s="15">
        <f t="shared" si="512"/>
        <v>8783498.2521604802</v>
      </c>
      <c r="AY49" s="15">
        <f t="shared" si="512"/>
        <v>-2898559.6398582365</v>
      </c>
      <c r="AZ49" s="15">
        <f t="shared" si="512"/>
        <v>-5905449.1299999999</v>
      </c>
      <c r="BA49" s="15">
        <f t="shared" si="512"/>
        <v>827470.08</v>
      </c>
      <c r="BB49" s="15">
        <f t="shared" si="512"/>
        <v>341618.04</v>
      </c>
      <c r="BC49" s="15">
        <f t="shared" si="512"/>
        <v>1365121.27</v>
      </c>
      <c r="BD49" s="15">
        <f t="shared" si="512"/>
        <v>-21251678.349999998</v>
      </c>
      <c r="BE49" s="15">
        <f t="shared" si="512"/>
        <v>1091896.3400000001</v>
      </c>
      <c r="BF49" s="15">
        <f t="shared" si="512"/>
        <v>1124316.96</v>
      </c>
      <c r="BG49" s="15">
        <f t="shared" si="512"/>
        <v>1059361.6399999999</v>
      </c>
      <c r="BH49" s="15">
        <f t="shared" si="512"/>
        <v>1681657.42</v>
      </c>
      <c r="BI49" s="15">
        <f t="shared" si="512"/>
        <v>-45129.5</v>
      </c>
      <c r="BJ49" s="15">
        <f t="shared" si="512"/>
        <v>1368215.57</v>
      </c>
      <c r="BK49" s="15">
        <f t="shared" si="512"/>
        <v>-560058.42999999993</v>
      </c>
      <c r="BL49" s="15">
        <f t="shared" ref="BL49:BW49" si="513">SUM(BL45:BL48)</f>
        <v>4015894.85</v>
      </c>
      <c r="BM49" s="15">
        <f t="shared" si="513"/>
        <v>-2331803.27</v>
      </c>
      <c r="BN49" s="15">
        <f t="shared" si="513"/>
        <v>-2106321.9900000002</v>
      </c>
      <c r="BO49" s="15">
        <f t="shared" si="513"/>
        <v>-1654450.12</v>
      </c>
      <c r="BP49" s="15">
        <f t="shared" si="513"/>
        <v>-45460243.800000004</v>
      </c>
      <c r="BQ49" s="15">
        <f t="shared" si="513"/>
        <v>415568.94</v>
      </c>
      <c r="BR49" s="15">
        <f t="shared" si="513"/>
        <v>658216.92000000004</v>
      </c>
      <c r="BS49" s="15">
        <f t="shared" si="513"/>
        <v>414613.67</v>
      </c>
      <c r="BT49" s="15">
        <f t="shared" si="513"/>
        <v>732666.47</v>
      </c>
      <c r="BU49" s="15">
        <f t="shared" si="513"/>
        <v>627523.17000000004</v>
      </c>
      <c r="BV49" s="15">
        <f t="shared" si="513"/>
        <v>824092.31</v>
      </c>
      <c r="BW49" s="15">
        <f t="shared" si="513"/>
        <v>4437605.5599999996</v>
      </c>
      <c r="BX49" s="15">
        <f t="shared" ref="BX49:CI49" si="514">SUM(BX45:BX48)</f>
        <v>3076898.34</v>
      </c>
      <c r="BY49" s="15">
        <f t="shared" si="514"/>
        <v>-7557277.8600000003</v>
      </c>
      <c r="BZ49" s="15">
        <f t="shared" si="514"/>
        <v>1291918.55</v>
      </c>
      <c r="CA49" s="15">
        <f t="shared" si="514"/>
        <v>2044838.25</v>
      </c>
      <c r="CB49" s="15">
        <f t="shared" si="514"/>
        <v>-6337693.3519610986</v>
      </c>
      <c r="CC49" s="15">
        <f t="shared" si="514"/>
        <v>635607.26</v>
      </c>
      <c r="CD49" s="15">
        <f t="shared" si="514"/>
        <v>-69484.009999999995</v>
      </c>
      <c r="CE49" s="15">
        <f t="shared" si="514"/>
        <v>22727.31</v>
      </c>
      <c r="CF49" s="15">
        <f t="shared" si="514"/>
        <v>1320731.77</v>
      </c>
      <c r="CG49" s="15">
        <f t="shared" si="514"/>
        <v>-2097120.45</v>
      </c>
      <c r="CH49" s="15">
        <f t="shared" si="514"/>
        <v>2350494.5499999998</v>
      </c>
      <c r="CI49" s="15">
        <f t="shared" si="514"/>
        <v>1568748.61</v>
      </c>
      <c r="CJ49" s="15">
        <f t="shared" ref="CJ49:CU49" si="515">SUM(CJ45:CJ48)</f>
        <v>4237703.62</v>
      </c>
      <c r="CK49" s="15">
        <f t="shared" si="515"/>
        <v>-2279698.77</v>
      </c>
      <c r="CL49" s="15">
        <f t="shared" si="515"/>
        <v>-646835.13</v>
      </c>
      <c r="CM49" s="15">
        <f t="shared" si="515"/>
        <v>1542086.4</v>
      </c>
      <c r="CN49" s="15">
        <f t="shared" si="515"/>
        <v>-3644092.4799999995</v>
      </c>
      <c r="CO49" s="15">
        <f t="shared" si="515"/>
        <v>-779510.73</v>
      </c>
      <c r="CP49" s="15">
        <f t="shared" si="515"/>
        <v>-646202.53</v>
      </c>
      <c r="CQ49" s="15">
        <f t="shared" si="515"/>
        <v>-254863.3</v>
      </c>
      <c r="CR49" s="15">
        <f t="shared" si="515"/>
        <v>2163953.09</v>
      </c>
      <c r="CS49" s="15">
        <f t="shared" si="515"/>
        <v>1937692.34</v>
      </c>
      <c r="CT49" s="15">
        <f t="shared" si="515"/>
        <v>705492.95</v>
      </c>
      <c r="CU49" s="15">
        <f t="shared" si="515"/>
        <v>5799509.3600000003</v>
      </c>
      <c r="CV49" s="15">
        <f t="shared" ref="CV49:DB49" si="516">SUM(CV45:CV48)</f>
        <v>3382954.8</v>
      </c>
      <c r="CW49" s="15">
        <f t="shared" si="516"/>
        <v>-2670370.5499999998</v>
      </c>
      <c r="CX49" s="15">
        <f t="shared" si="516"/>
        <v>-943782.58</v>
      </c>
      <c r="CY49" s="15">
        <f t="shared" si="516"/>
        <v>4552391.5199999996</v>
      </c>
      <c r="CZ49" s="15">
        <f t="shared" si="516"/>
        <v>-13134940.350000001</v>
      </c>
      <c r="DA49" s="15">
        <f t="shared" si="516"/>
        <v>1175058.42</v>
      </c>
      <c r="DB49" s="15">
        <f t="shared" si="516"/>
        <v>340922.65</v>
      </c>
      <c r="DC49" s="15">
        <f t="shared" ref="DC49:DI49" si="517">SUM(DC45:DC48)</f>
        <v>-61817.94</v>
      </c>
      <c r="DD49" s="15">
        <f t="shared" si="517"/>
        <v>149557.09</v>
      </c>
      <c r="DE49" s="15">
        <f t="shared" si="517"/>
        <v>-417966.18</v>
      </c>
      <c r="DF49" s="15">
        <f t="shared" si="517"/>
        <v>3783719.2</v>
      </c>
      <c r="DG49" s="15">
        <f t="shared" si="517"/>
        <v>-656867.52</v>
      </c>
      <c r="DH49" s="15">
        <f t="shared" si="517"/>
        <v>-601442.41</v>
      </c>
      <c r="DI49" s="15">
        <f t="shared" si="517"/>
        <v>1254154.8899999999</v>
      </c>
      <c r="DJ49" s="15">
        <f t="shared" ref="DJ49:DP49" si="518">SUM(DJ45:DJ48)</f>
        <v>3275842.47</v>
      </c>
      <c r="DK49" s="15">
        <f t="shared" si="518"/>
        <v>-1548681.4</v>
      </c>
      <c r="DL49" s="15">
        <f t="shared" si="518"/>
        <v>-12549092.169999998</v>
      </c>
      <c r="DM49" s="15">
        <f t="shared" si="518"/>
        <v>-35165.85</v>
      </c>
      <c r="DN49" s="15">
        <f t="shared" si="518"/>
        <v>-48101.279999999999</v>
      </c>
      <c r="DO49" s="15">
        <f t="shared" si="518"/>
        <v>379046.97</v>
      </c>
      <c r="DP49" s="15">
        <f t="shared" si="518"/>
        <v>2135805.9500000002</v>
      </c>
      <c r="DQ49" s="15">
        <f t="shared" ref="DQ49:DW49" si="519">SUM(DQ45:DQ48)</f>
        <v>6040497.2599999998</v>
      </c>
      <c r="DR49" s="15">
        <f t="shared" si="519"/>
        <v>-3453628.64</v>
      </c>
      <c r="DS49" s="15">
        <f t="shared" si="519"/>
        <v>-647670.31000000006</v>
      </c>
      <c r="DT49" s="15">
        <f t="shared" si="519"/>
        <v>4398886.1899999995</v>
      </c>
      <c r="DU49" s="15">
        <f t="shared" si="519"/>
        <v>-1272281.3400000001</v>
      </c>
      <c r="DV49" s="15">
        <f t="shared" si="519"/>
        <v>-2414435.4</v>
      </c>
      <c r="DW49" s="15">
        <f t="shared" si="519"/>
        <v>-2662516.58</v>
      </c>
      <c r="DX49" s="15">
        <f t="shared" ref="DX49:EH49" si="520">SUM(DX45:DX48)</f>
        <v>-92444.540000000037</v>
      </c>
      <c r="DY49" s="15">
        <f t="shared" si="520"/>
        <v>1184574.8700000001</v>
      </c>
      <c r="DZ49" s="15">
        <f t="shared" si="520"/>
        <v>941376.59</v>
      </c>
      <c r="EA49" s="15">
        <f t="shared" si="520"/>
        <v>744005.38</v>
      </c>
      <c r="EB49" s="15">
        <f t="shared" si="520"/>
        <v>901969.54</v>
      </c>
      <c r="EC49" s="15">
        <f t="shared" si="520"/>
        <v>3308321.32</v>
      </c>
      <c r="ED49" s="15">
        <f t="shared" si="520"/>
        <v>2522234.06</v>
      </c>
      <c r="EE49" s="15">
        <f t="shared" si="520"/>
        <v>11613001.91</v>
      </c>
      <c r="EF49" s="15">
        <f t="shared" si="520"/>
        <v>653018.48</v>
      </c>
      <c r="EG49" s="15">
        <f t="shared" si="520"/>
        <v>4350299.5599999996</v>
      </c>
      <c r="EH49" s="15">
        <f t="shared" si="520"/>
        <v>3712690.62</v>
      </c>
      <c r="EI49" s="15">
        <f t="shared" ref="EI49:EQ49" si="521">SUM(EI45:EI48)</f>
        <v>1743208.64</v>
      </c>
      <c r="EJ49" s="15">
        <f t="shared" si="521"/>
        <v>-23755021.18</v>
      </c>
      <c r="EK49" s="15">
        <f t="shared" si="521"/>
        <v>-286502.62</v>
      </c>
      <c r="EL49" s="15">
        <f t="shared" si="521"/>
        <v>774859.41</v>
      </c>
      <c r="EM49" s="15">
        <f t="shared" si="521"/>
        <v>-2361.1999999999998</v>
      </c>
      <c r="EN49" s="15">
        <f t="shared" si="521"/>
        <v>1492858.35</v>
      </c>
      <c r="EO49" s="15">
        <f t="shared" si="521"/>
        <v>3781531.57</v>
      </c>
      <c r="EP49" s="15">
        <f t="shared" si="521"/>
        <v>4893909.2300000004</v>
      </c>
      <c r="EQ49" s="15">
        <f t="shared" si="521"/>
        <v>9755598.1300000008</v>
      </c>
      <c r="ER49" s="15">
        <f t="shared" ref="ER49" si="522">SUM(ER45:ER48)</f>
        <v>-80627.799999999959</v>
      </c>
      <c r="ES49" s="15">
        <f t="shared" ref="ES49:EU49" si="523">SUM(ES45:ES48)</f>
        <v>-9594366.4499999993</v>
      </c>
      <c r="ET49" s="15">
        <f t="shared" si="523"/>
        <v>0</v>
      </c>
      <c r="EU49" s="15">
        <f t="shared" si="523"/>
        <v>0</v>
      </c>
    </row>
    <row r="50" spans="1:151" x14ac:dyDescent="0.2">
      <c r="B50" s="3" t="s">
        <v>144</v>
      </c>
      <c r="D50" s="10">
        <f>D44+D49</f>
        <v>0</v>
      </c>
      <c r="E50" s="10">
        <f t="shared" ref="E50:DL50" si="524">E44+E49</f>
        <v>0</v>
      </c>
      <c r="F50" s="10">
        <f t="shared" si="524"/>
        <v>0</v>
      </c>
      <c r="G50" s="10">
        <f t="shared" si="524"/>
        <v>0</v>
      </c>
      <c r="H50" s="10">
        <f t="shared" si="524"/>
        <v>0</v>
      </c>
      <c r="I50" s="10">
        <f t="shared" si="524"/>
        <v>0</v>
      </c>
      <c r="J50" s="10">
        <f t="shared" si="524"/>
        <v>948189.55861061451</v>
      </c>
      <c r="K50" s="10">
        <f>K44+K49</f>
        <v>1309380.914206563</v>
      </c>
      <c r="L50" s="10">
        <f>L44+L49</f>
        <v>1585414.1343927504</v>
      </c>
      <c r="M50" s="10">
        <f t="shared" si="524"/>
        <v>-1292661.2666015443</v>
      </c>
      <c r="N50" s="10">
        <f t="shared" si="524"/>
        <v>-1019644.9975526362</v>
      </c>
      <c r="O50" s="10">
        <f>O44+O49</f>
        <v>-5451693.8924886947</v>
      </c>
      <c r="P50" s="10">
        <f t="shared" si="524"/>
        <v>-5883642.9405475566</v>
      </c>
      <c r="Q50" s="10">
        <f t="shared" si="524"/>
        <v>-6890920.3557745451</v>
      </c>
      <c r="R50" s="10">
        <f t="shared" si="524"/>
        <v>-5107113.3438407267</v>
      </c>
      <c r="S50" s="10">
        <f t="shared" si="524"/>
        <v>-2660706.099599483</v>
      </c>
      <c r="T50" s="10">
        <f t="shared" si="524"/>
        <v>5805839.1381995417</v>
      </c>
      <c r="U50" s="10">
        <f t="shared" si="524"/>
        <v>6919630.2114182347</v>
      </c>
      <c r="V50" s="10">
        <f t="shared" si="524"/>
        <v>8026633.245574818</v>
      </c>
      <c r="W50" s="10">
        <f t="shared" si="524"/>
        <v>9051922.6478806362</v>
      </c>
      <c r="X50" s="10">
        <f t="shared" si="524"/>
        <v>11137400.832769608</v>
      </c>
      <c r="Y50" s="10">
        <f t="shared" si="524"/>
        <v>16861799.080129482</v>
      </c>
      <c r="Z50" s="10">
        <f t="shared" si="524"/>
        <v>18421242.087891102</v>
      </c>
      <c r="AA50" s="10">
        <f t="shared" si="524"/>
        <v>23504773.279758234</v>
      </c>
      <c r="AB50" s="10">
        <f t="shared" si="524"/>
        <v>30135800.84475198</v>
      </c>
      <c r="AC50" s="10">
        <f t="shared" si="524"/>
        <v>41226697.414950356</v>
      </c>
      <c r="AD50" s="10">
        <f t="shared" si="524"/>
        <v>44927909.796243265</v>
      </c>
      <c r="AE50" s="10">
        <f t="shared" si="524"/>
        <v>47759894.536120407</v>
      </c>
      <c r="AF50" s="10">
        <f t="shared" si="524"/>
        <v>37617584.338868715</v>
      </c>
      <c r="AG50" s="10">
        <f t="shared" si="524"/>
        <v>40029651.535180777</v>
      </c>
      <c r="AH50" s="10">
        <f t="shared" si="524"/>
        <v>41784370.954414472</v>
      </c>
      <c r="AI50" s="10">
        <f t="shared" si="524"/>
        <v>42807769.764948323</v>
      </c>
      <c r="AJ50" s="10">
        <f t="shared" si="524"/>
        <v>43713451.087717578</v>
      </c>
      <c r="AK50" s="10">
        <f t="shared" si="524"/>
        <v>48950342.592510745</v>
      </c>
      <c r="AL50" s="10">
        <f t="shared" si="524"/>
        <v>49386298.475011207</v>
      </c>
      <c r="AM50" s="10">
        <f t="shared" si="524"/>
        <v>51590267.038251668</v>
      </c>
      <c r="AN50" s="10">
        <f t="shared" si="524"/>
        <v>54108520.22397361</v>
      </c>
      <c r="AO50" s="10">
        <f t="shared" si="524"/>
        <v>62352740.65854118</v>
      </c>
      <c r="AP50" s="10">
        <f t="shared" si="524"/>
        <v>66827164.623767182</v>
      </c>
      <c r="AQ50" s="10">
        <f t="shared" si="524"/>
        <v>74444070.725021631</v>
      </c>
      <c r="AR50" s="10">
        <f t="shared" si="524"/>
        <v>53650765.155978046</v>
      </c>
      <c r="AS50" s="10">
        <f t="shared" si="524"/>
        <v>55203724.259705514</v>
      </c>
      <c r="AT50" s="10">
        <f t="shared" si="524"/>
        <v>56020083.043803379</v>
      </c>
      <c r="AU50" s="10">
        <f t="shared" si="524"/>
        <v>57138080.592591062</v>
      </c>
      <c r="AV50" s="10">
        <f t="shared" si="524"/>
        <v>58317423.099107809</v>
      </c>
      <c r="AW50" s="10">
        <f t="shared" si="524"/>
        <v>61123938.86965885</v>
      </c>
      <c r="AX50" s="10">
        <f t="shared" si="524"/>
        <v>69907437.121819332</v>
      </c>
      <c r="AY50" s="10">
        <f t="shared" si="524"/>
        <v>67008877.481961094</v>
      </c>
      <c r="AZ50" s="10">
        <f t="shared" si="524"/>
        <v>61103428.351961091</v>
      </c>
      <c r="BA50" s="10">
        <f t="shared" si="524"/>
        <v>61930898.431961089</v>
      </c>
      <c r="BB50" s="10">
        <f t="shared" si="524"/>
        <v>62272516.471961088</v>
      </c>
      <c r="BC50" s="10">
        <f t="shared" si="524"/>
        <v>63637637.741961092</v>
      </c>
      <c r="BD50" s="10">
        <f t="shared" si="524"/>
        <v>42385959.391961098</v>
      </c>
      <c r="BE50" s="10">
        <f t="shared" si="524"/>
        <v>43477855.731961101</v>
      </c>
      <c r="BF50" s="10">
        <f t="shared" si="524"/>
        <v>44602172.691961102</v>
      </c>
      <c r="BG50" s="10">
        <f t="shared" si="524"/>
        <v>45661534.331961103</v>
      </c>
      <c r="BH50" s="10">
        <f t="shared" si="524"/>
        <v>47343191.751961105</v>
      </c>
      <c r="BI50" s="10">
        <f t="shared" si="524"/>
        <v>47298062.251961105</v>
      </c>
      <c r="BJ50" s="10">
        <f t="shared" si="524"/>
        <v>48666277.821961105</v>
      </c>
      <c r="BK50" s="10">
        <f t="shared" si="524"/>
        <v>48106219.391961105</v>
      </c>
      <c r="BL50" s="10">
        <f t="shared" ref="BL50:BW50" si="525">BL44+BL49</f>
        <v>52122114.241961107</v>
      </c>
      <c r="BM50" s="10">
        <f t="shared" si="525"/>
        <v>49790310.971961103</v>
      </c>
      <c r="BN50" s="10">
        <f t="shared" si="525"/>
        <v>47683988.981961101</v>
      </c>
      <c r="BO50" s="10">
        <f t="shared" si="525"/>
        <v>46029538.861961104</v>
      </c>
      <c r="BP50" s="10">
        <f t="shared" si="525"/>
        <v>569295.06196109951</v>
      </c>
      <c r="BQ50" s="10">
        <f t="shared" si="525"/>
        <v>984864.00196109945</v>
      </c>
      <c r="BR50" s="10">
        <f t="shared" si="525"/>
        <v>1643080.9219610994</v>
      </c>
      <c r="BS50" s="10">
        <f t="shared" si="525"/>
        <v>2057694.5919610993</v>
      </c>
      <c r="BT50" s="10">
        <f t="shared" si="525"/>
        <v>2790361.0619610995</v>
      </c>
      <c r="BU50" s="10">
        <f t="shared" si="525"/>
        <v>3417884.2319610994</v>
      </c>
      <c r="BV50" s="10">
        <f t="shared" si="525"/>
        <v>4241976.5419611</v>
      </c>
      <c r="BW50" s="10">
        <f t="shared" si="525"/>
        <v>8679582.1019610986</v>
      </c>
      <c r="BX50" s="10">
        <f t="shared" ref="BX50:CI50" si="526">BX44+BX49</f>
        <v>11756480.441961098</v>
      </c>
      <c r="BY50" s="10">
        <f t="shared" si="526"/>
        <v>4199202.5819610981</v>
      </c>
      <c r="BZ50" s="10">
        <f t="shared" si="526"/>
        <v>5491121.1319610979</v>
      </c>
      <c r="CA50" s="10">
        <f t="shared" si="526"/>
        <v>7535959.3819610979</v>
      </c>
      <c r="CB50" s="10">
        <f t="shared" si="526"/>
        <v>1198266.0299999993</v>
      </c>
      <c r="CC50" s="10">
        <f t="shared" si="526"/>
        <v>1833873.2899999993</v>
      </c>
      <c r="CD50" s="10">
        <f t="shared" si="526"/>
        <v>1764389.2799999993</v>
      </c>
      <c r="CE50" s="10">
        <f t="shared" si="526"/>
        <v>1787116.5899999994</v>
      </c>
      <c r="CF50" s="10">
        <f t="shared" si="526"/>
        <v>3107848.3599999994</v>
      </c>
      <c r="CG50" s="10">
        <f t="shared" si="526"/>
        <v>1010727.9099999995</v>
      </c>
      <c r="CH50" s="10">
        <f t="shared" si="526"/>
        <v>3361222.459999999</v>
      </c>
      <c r="CI50" s="10">
        <f t="shared" si="526"/>
        <v>4929971.0699999994</v>
      </c>
      <c r="CJ50" s="10">
        <f t="shared" ref="CJ50:CU50" si="527">CJ44+CJ49</f>
        <v>9167674.6899999995</v>
      </c>
      <c r="CK50" s="10">
        <f t="shared" si="527"/>
        <v>6887975.9199999999</v>
      </c>
      <c r="CL50" s="10">
        <f t="shared" si="527"/>
        <v>6241140.79</v>
      </c>
      <c r="CM50" s="10">
        <f t="shared" si="527"/>
        <v>7783227.1899999995</v>
      </c>
      <c r="CN50" s="10">
        <f t="shared" si="527"/>
        <v>4139134.71</v>
      </c>
      <c r="CO50" s="10">
        <f t="shared" si="527"/>
        <v>3359623.98</v>
      </c>
      <c r="CP50" s="10">
        <f t="shared" si="527"/>
        <v>2713421.45</v>
      </c>
      <c r="CQ50" s="10">
        <f t="shared" si="527"/>
        <v>2458558.1500000004</v>
      </c>
      <c r="CR50" s="10">
        <f t="shared" si="527"/>
        <v>4622511.24</v>
      </c>
      <c r="CS50" s="10">
        <f t="shared" si="527"/>
        <v>6560203.5800000001</v>
      </c>
      <c r="CT50" s="10">
        <f t="shared" si="527"/>
        <v>7265696.5300000003</v>
      </c>
      <c r="CU50" s="10">
        <f t="shared" si="527"/>
        <v>13065205.890000001</v>
      </c>
      <c r="CV50" s="10">
        <f t="shared" ref="CV50:DB50" si="528">CV44+CV49</f>
        <v>16448160.690000001</v>
      </c>
      <c r="CW50" s="10">
        <f t="shared" si="528"/>
        <v>13777790.140000001</v>
      </c>
      <c r="CX50" s="10">
        <f t="shared" si="528"/>
        <v>12834007.560000001</v>
      </c>
      <c r="CY50" s="10">
        <f t="shared" si="528"/>
        <v>17386399.079999998</v>
      </c>
      <c r="CZ50" s="10">
        <f t="shared" si="528"/>
        <v>4251458.7299999967</v>
      </c>
      <c r="DA50" s="10">
        <f t="shared" si="528"/>
        <v>5426517.1499999966</v>
      </c>
      <c r="DB50" s="10">
        <f t="shared" si="528"/>
        <v>5767439.799999997</v>
      </c>
      <c r="DC50" s="10">
        <f t="shared" ref="DC50:DI50" si="529">DC44+DC49</f>
        <v>5705621.8599999966</v>
      </c>
      <c r="DD50" s="10">
        <f t="shared" si="529"/>
        <v>5855178.9499999965</v>
      </c>
      <c r="DE50" s="10">
        <f t="shared" si="529"/>
        <v>5437212.7699999968</v>
      </c>
      <c r="DF50" s="10">
        <f t="shared" si="529"/>
        <v>9220931.9699999969</v>
      </c>
      <c r="DG50" s="10">
        <f t="shared" si="529"/>
        <v>8564064.4499999974</v>
      </c>
      <c r="DH50" s="10">
        <f t="shared" si="529"/>
        <v>7962622.0399999972</v>
      </c>
      <c r="DI50" s="10">
        <f t="shared" si="529"/>
        <v>9216776.9299999978</v>
      </c>
      <c r="DJ50" s="10">
        <f t="shared" si="524"/>
        <v>12492619.399999999</v>
      </c>
      <c r="DK50" s="10">
        <f t="shared" si="524"/>
        <v>10943937.999999998</v>
      </c>
      <c r="DL50" s="10">
        <f t="shared" si="524"/>
        <v>-1605154.17</v>
      </c>
      <c r="DM50" s="10">
        <f t="shared" ref="DM50:DW50" si="530">DM44+DM49</f>
        <v>-1640320.02</v>
      </c>
      <c r="DN50" s="10">
        <f t="shared" si="530"/>
        <v>-1688421.3</v>
      </c>
      <c r="DO50" s="10">
        <f t="shared" si="530"/>
        <v>-1309374.33</v>
      </c>
      <c r="DP50" s="10">
        <f t="shared" si="530"/>
        <v>826431.62000000011</v>
      </c>
      <c r="DQ50" s="10">
        <f t="shared" si="530"/>
        <v>6866928.8799999999</v>
      </c>
      <c r="DR50" s="10">
        <f>DR44+DR49</f>
        <v>3413300.2399999998</v>
      </c>
      <c r="DS50" s="10">
        <f t="shared" si="530"/>
        <v>2765629.9299999997</v>
      </c>
      <c r="DT50" s="10">
        <f t="shared" si="530"/>
        <v>7164516.1199999992</v>
      </c>
      <c r="DU50" s="10">
        <f t="shared" si="530"/>
        <v>5892234.7799999993</v>
      </c>
      <c r="DV50" s="10">
        <f t="shared" si="530"/>
        <v>3477799.3799999994</v>
      </c>
      <c r="DW50" s="10">
        <f t="shared" si="530"/>
        <v>815282.79999999935</v>
      </c>
      <c r="DX50" s="10">
        <f t="shared" ref="DX50:EH50" si="531">DX44+DX49</f>
        <v>722838.25999999931</v>
      </c>
      <c r="DY50" s="10">
        <f t="shared" si="531"/>
        <v>1907413.1299999994</v>
      </c>
      <c r="DZ50" s="10">
        <f t="shared" si="531"/>
        <v>2848789.7199999993</v>
      </c>
      <c r="EA50" s="10">
        <f t="shared" si="531"/>
        <v>3592795.0999999992</v>
      </c>
      <c r="EB50" s="10">
        <f t="shared" si="531"/>
        <v>4494764.6399999987</v>
      </c>
      <c r="EC50" s="10">
        <f t="shared" si="531"/>
        <v>7803085.959999999</v>
      </c>
      <c r="ED50" s="10">
        <f t="shared" si="531"/>
        <v>10325320.02</v>
      </c>
      <c r="EE50" s="10">
        <f t="shared" si="531"/>
        <v>21938321.93</v>
      </c>
      <c r="EF50" s="10">
        <f t="shared" si="531"/>
        <v>22591340.41</v>
      </c>
      <c r="EG50" s="10">
        <f t="shared" si="531"/>
        <v>26941639.969999999</v>
      </c>
      <c r="EH50" s="10">
        <f t="shared" si="531"/>
        <v>30654330.59</v>
      </c>
      <c r="EI50" s="10">
        <f t="shared" ref="EI50:EP50" si="532">EI44+EI49</f>
        <v>32397539.23</v>
      </c>
      <c r="EJ50" s="10">
        <f t="shared" si="532"/>
        <v>8642518.0500000007</v>
      </c>
      <c r="EK50" s="10">
        <f t="shared" si="532"/>
        <v>8356015.4300000006</v>
      </c>
      <c r="EL50" s="10">
        <f t="shared" si="532"/>
        <v>9130874.8399999999</v>
      </c>
      <c r="EM50" s="10">
        <f t="shared" si="532"/>
        <v>9128513.6400000006</v>
      </c>
      <c r="EN50" s="10">
        <f t="shared" si="532"/>
        <v>10621371.99</v>
      </c>
      <c r="EO50" s="10">
        <f t="shared" si="532"/>
        <v>14402903.560000001</v>
      </c>
      <c r="EP50" s="10">
        <f t="shared" si="532"/>
        <v>19296812.789999999</v>
      </c>
      <c r="EQ50" s="10">
        <f>ROUND(EQ44+EQ49,2)</f>
        <v>29052410.920000002</v>
      </c>
      <c r="ER50" s="10">
        <f t="shared" ref="ER50" si="533">ER44+ER49</f>
        <v>28971783.120000001</v>
      </c>
      <c r="ES50" s="10">
        <f t="shared" ref="ES50:EU50" si="534">ES44+ES49</f>
        <v>19377416.670000002</v>
      </c>
      <c r="ET50" s="10">
        <f t="shared" si="534"/>
        <v>19377416.670000002</v>
      </c>
      <c r="EU50" s="10">
        <f t="shared" si="534"/>
        <v>19377416.670000002</v>
      </c>
    </row>
    <row r="51" spans="1:151" x14ac:dyDescent="0.2"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151" x14ac:dyDescent="0.2">
      <c r="A52" s="46" t="s">
        <v>300</v>
      </c>
      <c r="C52" s="69">
        <v>18238152</v>
      </c>
      <c r="F52" s="3"/>
    </row>
    <row r="53" spans="1:151" x14ac:dyDescent="0.2">
      <c r="B53" s="3" t="s">
        <v>140</v>
      </c>
      <c r="C53" s="69">
        <v>25400352</v>
      </c>
      <c r="D53" s="10">
        <v>0</v>
      </c>
      <c r="E53" s="10">
        <f>D61</f>
        <v>0</v>
      </c>
      <c r="F53" s="10">
        <f t="shared" ref="F53:BK53" si="535">E61</f>
        <v>0</v>
      </c>
      <c r="G53" s="10">
        <f t="shared" si="535"/>
        <v>0</v>
      </c>
      <c r="H53" s="10">
        <f t="shared" si="535"/>
        <v>0</v>
      </c>
      <c r="I53" s="10">
        <f t="shared" si="535"/>
        <v>0</v>
      </c>
      <c r="J53" s="10">
        <f t="shared" si="535"/>
        <v>0</v>
      </c>
      <c r="K53" s="10">
        <f t="shared" si="535"/>
        <v>-199465.60817156127</v>
      </c>
      <c r="L53" s="10">
        <f t="shared" si="535"/>
        <v>640444.03112079646</v>
      </c>
      <c r="M53" s="10">
        <f t="shared" si="535"/>
        <v>507915.77304489387</v>
      </c>
      <c r="N53" s="10">
        <f t="shared" si="535"/>
        <v>404431.40087758645</v>
      </c>
      <c r="O53" s="10">
        <f t="shared" si="535"/>
        <v>1105202.2605628944</v>
      </c>
      <c r="P53" s="10">
        <f t="shared" si="535"/>
        <v>286419.05858386646</v>
      </c>
      <c r="Q53" s="10">
        <f t="shared" si="535"/>
        <v>1341192.9534952273</v>
      </c>
      <c r="R53" s="10">
        <f t="shared" si="535"/>
        <v>523882.64398179576</v>
      </c>
      <c r="S53" s="10">
        <f t="shared" si="535"/>
        <v>1482052.6553668785</v>
      </c>
      <c r="T53" s="10">
        <f t="shared" si="535"/>
        <v>2266995.2812781716</v>
      </c>
      <c r="U53" s="10">
        <f t="shared" si="535"/>
        <v>2052782.7193476232</v>
      </c>
      <c r="V53" s="10">
        <f t="shared" si="535"/>
        <v>2725822.7582124844</v>
      </c>
      <c r="W53" s="10">
        <f t="shared" si="535"/>
        <v>2989154.0642003417</v>
      </c>
      <c r="X53" s="10">
        <f t="shared" si="535"/>
        <v>3027270.3802636154</v>
      </c>
      <c r="Y53" s="10">
        <f t="shared" si="535"/>
        <v>3376249.6029822449</v>
      </c>
      <c r="Z53" s="10">
        <f t="shared" si="535"/>
        <v>4662532.9972754084</v>
      </c>
      <c r="AA53" s="10">
        <f t="shared" si="535"/>
        <v>4241192.6902960446</v>
      </c>
      <c r="AB53" s="10">
        <f t="shared" si="535"/>
        <v>5611247.5599752879</v>
      </c>
      <c r="AC53" s="10">
        <f t="shared" si="535"/>
        <v>7101704.1663728394</v>
      </c>
      <c r="AD53" s="10">
        <f t="shared" si="535"/>
        <v>9923249.7587148584</v>
      </c>
      <c r="AE53" s="10">
        <f t="shared" si="535"/>
        <v>11775518.935626514</v>
      </c>
      <c r="AF53" s="10">
        <f t="shared" si="535"/>
        <v>12289432.012997026</v>
      </c>
      <c r="AG53" s="10">
        <f t="shared" si="535"/>
        <v>7246141.5101591153</v>
      </c>
      <c r="AH53" s="10">
        <f t="shared" si="535"/>
        <v>7974280.2420591097</v>
      </c>
      <c r="AI53" s="10">
        <f t="shared" si="535"/>
        <v>8621637.6560921781</v>
      </c>
      <c r="AJ53" s="10">
        <f t="shared" si="535"/>
        <v>8881023.9591175783</v>
      </c>
      <c r="AK53" s="10">
        <f t="shared" si="535"/>
        <v>9160349.8499225825</v>
      </c>
      <c r="AL53" s="10">
        <f t="shared" si="535"/>
        <v>10404749.434073124</v>
      </c>
      <c r="AM53" s="10">
        <f t="shared" si="535"/>
        <v>11122489.456258822</v>
      </c>
      <c r="AN53" s="10">
        <f t="shared" si="535"/>
        <v>10454405.387318356</v>
      </c>
      <c r="AO53" s="10">
        <f t="shared" si="535"/>
        <v>11942785.61356739</v>
      </c>
      <c r="AP53" s="10">
        <f t="shared" si="535"/>
        <v>14516156.931008631</v>
      </c>
      <c r="AQ53" s="10">
        <f t="shared" si="535"/>
        <v>15268377.011117622</v>
      </c>
      <c r="AR53" s="10">
        <f t="shared" si="535"/>
        <v>17218909.579018887</v>
      </c>
      <c r="AS53" s="10">
        <f t="shared" si="535"/>
        <v>8044826.1208727099</v>
      </c>
      <c r="AT53" s="10">
        <f t="shared" si="535"/>
        <v>8296047.587166464</v>
      </c>
      <c r="AU53" s="10">
        <f t="shared" si="535"/>
        <v>8475389.2918473985</v>
      </c>
      <c r="AV53" s="10">
        <f t="shared" si="535"/>
        <v>8925421.900420526</v>
      </c>
      <c r="AW53" s="10">
        <f t="shared" si="535"/>
        <v>8891223.5858451556</v>
      </c>
      <c r="AX53" s="10">
        <f t="shared" si="535"/>
        <v>9919947.4071879443</v>
      </c>
      <c r="AY53" s="10">
        <f t="shared" si="535"/>
        <v>12499399.044342099</v>
      </c>
      <c r="AZ53" s="10">
        <f t="shared" si="535"/>
        <v>12574592.261257906</v>
      </c>
      <c r="BA53" s="10">
        <f t="shared" si="535"/>
        <v>10927950.611257905</v>
      </c>
      <c r="BB53" s="10">
        <f t="shared" si="535"/>
        <v>11232170.191257905</v>
      </c>
      <c r="BC53" s="10">
        <f t="shared" si="535"/>
        <v>11065089.301257905</v>
      </c>
      <c r="BD53" s="10">
        <f t="shared" si="535"/>
        <v>11307205.361257905</v>
      </c>
      <c r="BE53" s="10">
        <f t="shared" si="535"/>
        <v>-1348957.798742095</v>
      </c>
      <c r="BF53" s="10">
        <f t="shared" si="535"/>
        <v>-1131284.2187420949</v>
      </c>
      <c r="BG53" s="10">
        <f t="shared" si="535"/>
        <v>-1050216.768742095</v>
      </c>
      <c r="BH53" s="10">
        <f t="shared" si="535"/>
        <v>-791591.64874209499</v>
      </c>
      <c r="BI53" s="10">
        <f t="shared" si="535"/>
        <v>-520854.81874209497</v>
      </c>
      <c r="BJ53" s="10">
        <f t="shared" si="535"/>
        <v>-341874.97874209494</v>
      </c>
      <c r="BK53" s="10">
        <f t="shared" si="535"/>
        <v>301967.00125790504</v>
      </c>
      <c r="BL53" s="10">
        <f t="shared" ref="BL53" si="536">BK61</f>
        <v>639328.12125790503</v>
      </c>
      <c r="BM53" s="10">
        <f t="shared" ref="BM53" si="537">BL61</f>
        <v>0.24125790502876043</v>
      </c>
      <c r="BN53" s="10">
        <f t="shared" ref="BN53" si="538">BM61</f>
        <v>0.24125790502876043</v>
      </c>
      <c r="BO53" s="10">
        <f t="shared" ref="BO53" si="539">BN61</f>
        <v>0.24125790502876043</v>
      </c>
      <c r="BP53" s="10">
        <f t="shared" ref="BP53" si="540">BO61</f>
        <v>0.24125790502876043</v>
      </c>
      <c r="BQ53" s="10">
        <f t="shared" ref="BQ53" si="541">BP61</f>
        <v>0.24125790502876043</v>
      </c>
      <c r="BR53" s="10">
        <f t="shared" ref="BR53" si="542">BQ61</f>
        <v>0.24125790502876043</v>
      </c>
      <c r="BS53" s="10">
        <f t="shared" ref="BS53" si="543">BR61</f>
        <v>0.24125790502876043</v>
      </c>
      <c r="BT53" s="10">
        <f t="shared" ref="BT53" si="544">BS61</f>
        <v>0.24125790502876043</v>
      </c>
      <c r="BU53" s="10">
        <f t="shared" ref="BU53" si="545">BT61</f>
        <v>0.24125790502876043</v>
      </c>
      <c r="BV53" s="10">
        <f t="shared" ref="BV53" si="546">BU61</f>
        <v>0.24125790502876043</v>
      </c>
      <c r="BW53" s="10">
        <f t="shared" ref="BW53" si="547">BV61</f>
        <v>0.24125790502876043</v>
      </c>
      <c r="BX53" s="10">
        <f t="shared" ref="BX53" si="548">BW61</f>
        <v>1.2579050287604421E-3</v>
      </c>
      <c r="BY53" s="10">
        <f t="shared" ref="BY53" si="549">BX61</f>
        <v>1.2579050287604421E-3</v>
      </c>
      <c r="BZ53" s="10">
        <f t="shared" ref="BZ53" si="550">BY61</f>
        <v>1.2579050287604421E-3</v>
      </c>
      <c r="CA53" s="10">
        <f t="shared" ref="CA53" si="551">BZ61</f>
        <v>1.2579050287604421E-3</v>
      </c>
      <c r="CB53" s="10">
        <f t="shared" ref="CB53" si="552">CA61</f>
        <v>1.2579050287604421E-3</v>
      </c>
      <c r="CC53" s="10">
        <f t="shared" ref="CC53" si="553">CB61</f>
        <v>1.2579050287604421E-3</v>
      </c>
      <c r="CD53" s="10">
        <f t="shared" ref="CD53" si="554">CC61</f>
        <v>1.2579050287604421E-3</v>
      </c>
      <c r="CE53" s="10">
        <f t="shared" ref="CE53" si="555">CD61</f>
        <v>1.2579050287604421E-3</v>
      </c>
      <c r="CF53" s="10">
        <f t="shared" ref="CF53" si="556">CE61</f>
        <v>1.2579050287604421E-3</v>
      </c>
      <c r="CG53" s="10">
        <f t="shared" ref="CG53" si="557">CF61</f>
        <v>1.2579050287604421E-3</v>
      </c>
      <c r="CH53" s="10">
        <f t="shared" ref="CH53" si="558">CG61</f>
        <v>1.2579050287604421E-3</v>
      </c>
      <c r="CI53" s="10">
        <f t="shared" ref="CI53" si="559">CH61</f>
        <v>1.2579050287604421E-3</v>
      </c>
      <c r="CJ53" s="10">
        <f t="shared" ref="CJ53" si="560">CI61</f>
        <v>1.2579050287604421E-3</v>
      </c>
      <c r="CK53" s="10">
        <f t="shared" ref="CK53" si="561">CJ61</f>
        <v>1.2579050287604421E-3</v>
      </c>
      <c r="CL53" s="10">
        <f t="shared" ref="CL53" si="562">CK61</f>
        <v>1.2579050287604421E-3</v>
      </c>
      <c r="CM53" s="10">
        <f t="shared" ref="CM53" si="563">CL61</f>
        <v>1.2579050287604421E-3</v>
      </c>
      <c r="CN53" s="10">
        <f t="shared" ref="CN53" si="564">CM61</f>
        <v>1.2579050287604421E-3</v>
      </c>
      <c r="CO53" s="10">
        <f t="shared" ref="CO53" si="565">CN61</f>
        <v>1.2579050287604421E-3</v>
      </c>
      <c r="CP53" s="10">
        <f t="shared" ref="CP53" si="566">CO61</f>
        <v>1.2579050287604421E-3</v>
      </c>
      <c r="CQ53" s="10">
        <f t="shared" ref="CQ53" si="567">CP61</f>
        <v>1.2579050287604421E-3</v>
      </c>
      <c r="CR53" s="10">
        <f t="shared" ref="CR53" si="568">CQ61</f>
        <v>1.2579050287604421E-3</v>
      </c>
      <c r="CS53" s="10">
        <f t="shared" ref="CS53" si="569">CR61</f>
        <v>1.2579050287604421E-3</v>
      </c>
      <c r="CT53" s="10">
        <f t="shared" ref="CT53" si="570">CS61</f>
        <v>1.2579050287604421E-3</v>
      </c>
      <c r="CU53" s="10">
        <f t="shared" ref="CU53" si="571">CT61</f>
        <v>1.2579050287604421E-3</v>
      </c>
      <c r="CV53" s="10">
        <f t="shared" ref="CV53" si="572">CU61</f>
        <v>1.2579050287604421E-3</v>
      </c>
      <c r="CW53" s="10">
        <f t="shared" ref="CW53" si="573">CV61</f>
        <v>1.2579050287604421E-3</v>
      </c>
      <c r="CX53" s="10">
        <f t="shared" ref="CX53" si="574">CW61</f>
        <v>1.2579050287604421E-3</v>
      </c>
      <c r="CY53" s="10">
        <f t="shared" ref="CY53" si="575">CX61</f>
        <v>1.2579050287604421E-3</v>
      </c>
      <c r="CZ53" s="10">
        <f t="shared" ref="CZ53" si="576">CY61</f>
        <v>1.2579050287604421E-3</v>
      </c>
      <c r="DA53" s="10">
        <f t="shared" ref="DA53" si="577">CZ61</f>
        <v>1.2579050287604421E-3</v>
      </c>
      <c r="DB53" s="10">
        <f t="shared" ref="DB53" si="578">DA61</f>
        <v>1.2579050287604421E-3</v>
      </c>
      <c r="DC53" s="10">
        <f t="shared" ref="DC53" si="579">DB61</f>
        <v>1.2579050287604421E-3</v>
      </c>
      <c r="DD53" s="10">
        <f t="shared" ref="DD53" si="580">DC61</f>
        <v>1.2579050287604421E-3</v>
      </c>
      <c r="DE53" s="10">
        <f t="shared" ref="DE53" si="581">DD61</f>
        <v>1.2579050287604421E-3</v>
      </c>
      <c r="DF53" s="10">
        <f t="shared" ref="DF53" si="582">DE61</f>
        <v>1.2579050287604421E-3</v>
      </c>
      <c r="DG53" s="10">
        <f t="shared" ref="DG53" si="583">DF61</f>
        <v>1.2579050287604421E-3</v>
      </c>
      <c r="DH53" s="10">
        <f t="shared" ref="DH53" si="584">DG61</f>
        <v>1.2579050287604421E-3</v>
      </c>
      <c r="DI53" s="10">
        <f>DH61</f>
        <v>1.2579050287604421E-3</v>
      </c>
      <c r="DJ53" s="10">
        <f t="shared" ref="DJ53:DW53" si="585">DI61</f>
        <v>1.2579050287604421E-3</v>
      </c>
      <c r="DK53" s="10">
        <f t="shared" si="585"/>
        <v>1.2579050287604421E-3</v>
      </c>
      <c r="DL53" s="10">
        <f t="shared" si="585"/>
        <v>1.2579050287604421E-3</v>
      </c>
      <c r="DM53" s="10">
        <f t="shared" si="585"/>
        <v>1.2579050287604421E-3</v>
      </c>
      <c r="DN53" s="10">
        <f t="shared" si="585"/>
        <v>1.2579050287604421E-3</v>
      </c>
      <c r="DO53" s="10">
        <f t="shared" si="585"/>
        <v>1.2579050287604421E-3</v>
      </c>
      <c r="DP53" s="10">
        <f t="shared" si="585"/>
        <v>1.2579050287604421E-3</v>
      </c>
      <c r="DQ53" s="10">
        <f t="shared" si="585"/>
        <v>1.2579050287604421E-3</v>
      </c>
      <c r="DR53" s="10">
        <f t="shared" si="585"/>
        <v>1.2579050287604421E-3</v>
      </c>
      <c r="DS53" s="10">
        <f t="shared" si="585"/>
        <v>1.2579050287604421E-3</v>
      </c>
      <c r="DT53" s="10">
        <f t="shared" si="585"/>
        <v>1.2579050287604421E-3</v>
      </c>
      <c r="DU53" s="10">
        <f t="shared" si="585"/>
        <v>1.2579050287604421E-3</v>
      </c>
      <c r="DV53" s="10">
        <f t="shared" si="585"/>
        <v>1.2579050287604421E-3</v>
      </c>
      <c r="DW53" s="10">
        <f t="shared" si="585"/>
        <v>1.2579050287604421E-3</v>
      </c>
      <c r="DX53" s="10">
        <f t="shared" ref="DX53" si="586">DW61</f>
        <v>1.2579050287604421E-3</v>
      </c>
      <c r="DY53" s="10">
        <f t="shared" ref="DY53" si="587">DX61</f>
        <v>1.2579050287604421E-3</v>
      </c>
      <c r="DZ53" s="10">
        <f t="shared" ref="DZ53" si="588">DY61</f>
        <v>1.2579050287604421E-3</v>
      </c>
      <c r="EA53" s="10">
        <f t="shared" ref="EA53" si="589">DZ61</f>
        <v>1.2579050287604421E-3</v>
      </c>
      <c r="EB53" s="10">
        <f t="shared" ref="EB53" si="590">EA61</f>
        <v>1.2579050287604421E-3</v>
      </c>
      <c r="EC53" s="10">
        <f t="shared" ref="EC53" si="591">EB61</f>
        <v>1.2579050287604421E-3</v>
      </c>
      <c r="ED53" s="10">
        <f t="shared" ref="ED53" si="592">EC61</f>
        <v>1.2579050287604421E-3</v>
      </c>
      <c r="EE53" s="10">
        <f t="shared" ref="EE53" si="593">ED61</f>
        <v>1.2579050287604421E-3</v>
      </c>
      <c r="EF53" s="10">
        <f t="shared" ref="EF53" si="594">EE61</f>
        <v>1.2579050287604421E-3</v>
      </c>
      <c r="EG53" s="10">
        <f t="shared" ref="EG53" si="595">EF61</f>
        <v>1.2579050287604421E-3</v>
      </c>
      <c r="EH53" s="10">
        <f t="shared" ref="EH53:EI53" si="596">EG61</f>
        <v>1.2579050287604421E-3</v>
      </c>
      <c r="EI53" s="10">
        <f t="shared" si="596"/>
        <v>1.2579050287604421E-3</v>
      </c>
      <c r="EJ53" s="10">
        <f t="shared" ref="EJ53" si="597">EI61</f>
        <v>1.2579050287604421E-3</v>
      </c>
      <c r="EK53" s="10">
        <f t="shared" ref="EK53" si="598">EJ61</f>
        <v>1.2579050287604421E-3</v>
      </c>
      <c r="EL53" s="10">
        <f t="shared" ref="EL53" si="599">EK61</f>
        <v>1.2579050287604421E-3</v>
      </c>
      <c r="EM53" s="10">
        <f t="shared" ref="EM53" si="600">EL61</f>
        <v>1.2579050287604421E-3</v>
      </c>
      <c r="EN53" s="10">
        <f t="shared" ref="EN53" si="601">EM61</f>
        <v>1.2579050287604421E-3</v>
      </c>
      <c r="EO53" s="10">
        <f t="shared" ref="EO53" si="602">EN61</f>
        <v>1.2579050287604421E-3</v>
      </c>
      <c r="EP53" s="10">
        <f t="shared" ref="EP53" si="603">EO61</f>
        <v>1.2579050287604421E-3</v>
      </c>
      <c r="EQ53" s="10">
        <f t="shared" ref="EQ53:ER53" si="604">EP61</f>
        <v>1.2579050287604421E-3</v>
      </c>
      <c r="ER53" s="10">
        <f t="shared" si="604"/>
        <v>0</v>
      </c>
      <c r="ES53" s="10">
        <f t="shared" ref="ES53" si="605">ER61</f>
        <v>0</v>
      </c>
      <c r="ET53" s="10">
        <f t="shared" ref="ET53" si="606">ES61</f>
        <v>0</v>
      </c>
      <c r="EU53" s="10">
        <f t="shared" ref="EU53" si="607">ET61</f>
        <v>0</v>
      </c>
    </row>
    <row r="54" spans="1:151" x14ac:dyDescent="0.2">
      <c r="A54" s="84"/>
      <c r="B54" s="83" t="s">
        <v>141</v>
      </c>
      <c r="C54" s="83"/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-244916.936995064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-5735253.9088435043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-10454405.387318401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89">
        <v>-12574592.26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  <c r="DQ54" s="14">
        <v>0</v>
      </c>
      <c r="DR54" s="14">
        <v>0</v>
      </c>
      <c r="DS54" s="14">
        <v>0</v>
      </c>
      <c r="DT54" s="14">
        <v>0</v>
      </c>
      <c r="DU54" s="14">
        <v>0</v>
      </c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</row>
    <row r="55" spans="1:151" x14ac:dyDescent="0.2">
      <c r="B55" s="83" t="s">
        <v>146</v>
      </c>
      <c r="C55" s="11"/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89"/>
      <c r="BE55" s="14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-639327.88</v>
      </c>
      <c r="BM55" s="14">
        <v>0</v>
      </c>
      <c r="BN55" s="14">
        <v>0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0</v>
      </c>
      <c r="BU55" s="14">
        <v>0</v>
      </c>
      <c r="BV55" s="14">
        <v>0</v>
      </c>
      <c r="BW55" s="14">
        <v>0</v>
      </c>
      <c r="BX55" s="14">
        <v>0</v>
      </c>
      <c r="BY55" s="14">
        <v>0</v>
      </c>
      <c r="BZ55" s="14">
        <v>0</v>
      </c>
      <c r="CA55" s="14">
        <v>0</v>
      </c>
      <c r="CB55" s="14">
        <v>0</v>
      </c>
      <c r="CC55" s="14">
        <v>0</v>
      </c>
      <c r="CD55" s="14">
        <v>0</v>
      </c>
      <c r="CE55" s="14">
        <v>0</v>
      </c>
      <c r="CF55" s="14">
        <v>0</v>
      </c>
      <c r="CG55" s="14">
        <v>0</v>
      </c>
      <c r="CH55" s="14">
        <v>0</v>
      </c>
      <c r="CI55" s="14">
        <v>0</v>
      </c>
      <c r="CJ55" s="14">
        <v>0</v>
      </c>
      <c r="CK55" s="14">
        <v>0</v>
      </c>
      <c r="CL55" s="14">
        <v>0</v>
      </c>
      <c r="CM55" s="14">
        <v>0</v>
      </c>
      <c r="CN55" s="14">
        <v>0</v>
      </c>
      <c r="CO55" s="14">
        <v>0</v>
      </c>
      <c r="CP55" s="14">
        <v>0</v>
      </c>
      <c r="CQ55" s="14">
        <v>0</v>
      </c>
      <c r="CR55" s="14">
        <v>0</v>
      </c>
      <c r="CS55" s="14">
        <v>0</v>
      </c>
      <c r="CT55" s="14">
        <v>0</v>
      </c>
      <c r="CU55" s="14">
        <v>0</v>
      </c>
      <c r="CV55" s="14">
        <v>0</v>
      </c>
      <c r="CW55" s="14">
        <v>0</v>
      </c>
      <c r="CX55" s="14">
        <v>0</v>
      </c>
      <c r="CY55" s="14">
        <v>0</v>
      </c>
      <c r="CZ55" s="14">
        <v>0</v>
      </c>
      <c r="DA55" s="14">
        <v>0</v>
      </c>
      <c r="DB55" s="14">
        <v>0</v>
      </c>
      <c r="DC55" s="14">
        <v>0</v>
      </c>
      <c r="DD55" s="14">
        <v>0</v>
      </c>
      <c r="DE55" s="14">
        <v>0</v>
      </c>
      <c r="DF55" s="14">
        <v>0</v>
      </c>
      <c r="DG55" s="14">
        <v>0</v>
      </c>
      <c r="DH55" s="14">
        <v>0</v>
      </c>
      <c r="DI55" s="14">
        <v>0</v>
      </c>
      <c r="DJ55" s="14">
        <v>0</v>
      </c>
      <c r="DK55" s="14">
        <v>0</v>
      </c>
      <c r="DL55" s="14">
        <v>0</v>
      </c>
      <c r="DM55" s="14">
        <v>0</v>
      </c>
      <c r="DN55" s="14">
        <v>0</v>
      </c>
      <c r="DO55" s="14">
        <v>0</v>
      </c>
      <c r="DP55" s="14">
        <v>0</v>
      </c>
      <c r="DQ55" s="14">
        <v>0</v>
      </c>
      <c r="DR55" s="14">
        <v>0</v>
      </c>
      <c r="DS55" s="14">
        <v>0</v>
      </c>
      <c r="DT55" s="14">
        <v>0</v>
      </c>
      <c r="DU55" s="14">
        <v>0</v>
      </c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</row>
    <row r="56" spans="1:151" x14ac:dyDescent="0.2">
      <c r="A56" s="84"/>
      <c r="B56" s="85" t="s">
        <v>301</v>
      </c>
      <c r="C56" s="83"/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197720.5331578434</v>
      </c>
      <c r="AE56" s="14">
        <v>19809.365142105962</v>
      </c>
      <c r="AF56" s="14">
        <v>1775.0925828351174</v>
      </c>
      <c r="AG56" s="14">
        <v>388.0742268152535</v>
      </c>
      <c r="AH56" s="14">
        <v>168.33523267018609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  <c r="DQ56" s="14">
        <v>0</v>
      </c>
      <c r="DR56" s="14">
        <v>0</v>
      </c>
      <c r="DS56" s="14">
        <v>0</v>
      </c>
      <c r="DT56" s="14">
        <v>0</v>
      </c>
      <c r="DU56" s="14">
        <v>0</v>
      </c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</row>
    <row r="57" spans="1:151" x14ac:dyDescent="0.2">
      <c r="A57" s="84"/>
      <c r="B57" s="83" t="s">
        <v>302</v>
      </c>
      <c r="C57" s="83"/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-41502.121588802249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  <c r="DQ57" s="14">
        <v>0</v>
      </c>
      <c r="DR57" s="14">
        <v>0</v>
      </c>
      <c r="DS57" s="14">
        <v>0</v>
      </c>
      <c r="DT57" s="14">
        <v>0</v>
      </c>
      <c r="DU57" s="14">
        <v>0</v>
      </c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</row>
    <row r="58" spans="1:151" x14ac:dyDescent="0.2">
      <c r="A58" s="84"/>
      <c r="B58" s="83" t="s">
        <v>380</v>
      </c>
      <c r="C58" s="83"/>
      <c r="D58" s="14"/>
      <c r="E58" s="14"/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  <c r="AY58" s="14">
        <v>0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-0.24</v>
      </c>
      <c r="BX58" s="14">
        <v>0</v>
      </c>
      <c r="BY58" s="14">
        <v>0</v>
      </c>
      <c r="BZ58" s="14">
        <v>0</v>
      </c>
      <c r="CA58" s="14">
        <v>0</v>
      </c>
      <c r="CB58" s="14">
        <v>0</v>
      </c>
      <c r="CC58" s="14">
        <v>0</v>
      </c>
      <c r="CD58" s="14">
        <v>0</v>
      </c>
      <c r="CE58" s="14">
        <v>0</v>
      </c>
      <c r="CF58" s="14">
        <v>0</v>
      </c>
      <c r="CG58" s="14">
        <v>0</v>
      </c>
      <c r="CH58" s="14">
        <v>0</v>
      </c>
      <c r="CI58" s="14">
        <v>0</v>
      </c>
      <c r="CJ58" s="14">
        <v>0</v>
      </c>
      <c r="CK58" s="14">
        <v>0</v>
      </c>
      <c r="CL58" s="14">
        <v>0</v>
      </c>
      <c r="CM58" s="14">
        <v>0</v>
      </c>
      <c r="CN58" s="14">
        <v>0</v>
      </c>
      <c r="CO58" s="14">
        <v>0</v>
      </c>
      <c r="CP58" s="14">
        <v>0</v>
      </c>
      <c r="CQ58" s="14">
        <v>0</v>
      </c>
      <c r="CR58" s="14">
        <v>0</v>
      </c>
      <c r="CS58" s="14">
        <v>0</v>
      </c>
      <c r="CT58" s="14">
        <v>0</v>
      </c>
      <c r="CU58" s="14">
        <v>0</v>
      </c>
      <c r="CV58" s="14">
        <v>0</v>
      </c>
      <c r="CW58" s="14">
        <v>0</v>
      </c>
      <c r="CX58" s="14">
        <v>0</v>
      </c>
      <c r="CY58" s="14">
        <v>0</v>
      </c>
      <c r="CZ58" s="14">
        <v>0</v>
      </c>
      <c r="DA58" s="14">
        <v>0</v>
      </c>
      <c r="DB58" s="14">
        <v>0</v>
      </c>
      <c r="DC58" s="14">
        <v>0</v>
      </c>
      <c r="DD58" s="14">
        <v>0</v>
      </c>
      <c r="DE58" s="14">
        <v>0</v>
      </c>
      <c r="DF58" s="14">
        <v>0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  <c r="DQ58" s="14">
        <v>0</v>
      </c>
      <c r="DR58" s="14">
        <v>0</v>
      </c>
      <c r="DS58" s="14">
        <v>0</v>
      </c>
      <c r="DT58" s="14">
        <v>0</v>
      </c>
      <c r="DU58" s="14">
        <v>0</v>
      </c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</row>
    <row r="59" spans="1:151" x14ac:dyDescent="0.2">
      <c r="A59" s="83"/>
      <c r="B59" s="83" t="s">
        <v>149</v>
      </c>
      <c r="C59" s="83"/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-199465.60817156127</v>
      </c>
      <c r="K59" s="14">
        <v>839909.63929235772</v>
      </c>
      <c r="L59" s="14">
        <v>-132528.25807590262</v>
      </c>
      <c r="M59" s="14">
        <v>-103484.37216730745</v>
      </c>
      <c r="N59" s="14">
        <v>700770.85968530783</v>
      </c>
      <c r="O59" s="14">
        <v>-818783.20197902794</v>
      </c>
      <c r="P59" s="14">
        <v>1096276.0165001631</v>
      </c>
      <c r="Q59" s="14">
        <v>-817310.30951343151</v>
      </c>
      <c r="R59" s="14">
        <v>958170.01138508262</v>
      </c>
      <c r="S59" s="14">
        <v>784942.6259112932</v>
      </c>
      <c r="T59" s="14">
        <v>30704.375064515523</v>
      </c>
      <c r="U59" s="14">
        <v>673040.03886486136</v>
      </c>
      <c r="V59" s="14">
        <v>263331.30598785734</v>
      </c>
      <c r="W59" s="14">
        <v>38116.316063273625</v>
      </c>
      <c r="X59" s="14">
        <v>348979.22271862964</v>
      </c>
      <c r="Y59" s="14">
        <v>1286283.3942931639</v>
      </c>
      <c r="Z59" s="14">
        <v>-421340.3069793639</v>
      </c>
      <c r="AA59" s="14">
        <v>1370054.8696792435</v>
      </c>
      <c r="AB59" s="14">
        <v>1490456.606397552</v>
      </c>
      <c r="AC59" s="14">
        <v>2821545.5923420191</v>
      </c>
      <c r="AD59" s="14">
        <v>1654548.6437538122</v>
      </c>
      <c r="AE59" s="14">
        <v>494103.71222840523</v>
      </c>
      <c r="AF59" s="14">
        <v>690188.31342275883</v>
      </c>
      <c r="AG59" s="14">
        <v>727750.65767317871</v>
      </c>
      <c r="AH59" s="14">
        <v>647189.07880039897</v>
      </c>
      <c r="AI59" s="14">
        <v>259386.30302540021</v>
      </c>
      <c r="AJ59" s="14">
        <v>279325.8908050044</v>
      </c>
      <c r="AK59" s="14">
        <v>1244399.5841505413</v>
      </c>
      <c r="AL59" s="14">
        <v>717740.02218569873</v>
      </c>
      <c r="AM59" s="14">
        <v>-668084.06894046708</v>
      </c>
      <c r="AN59" s="14">
        <v>1488380.2262490329</v>
      </c>
      <c r="AO59" s="14">
        <v>2573371.3174412423</v>
      </c>
      <c r="AP59" s="14">
        <v>752220.08010899019</v>
      </c>
      <c r="AQ59" s="14">
        <v>1950532.5679012637</v>
      </c>
      <c r="AR59" s="14">
        <v>1280321.929172223</v>
      </c>
      <c r="AS59" s="14">
        <v>251221.46629375406</v>
      </c>
      <c r="AT59" s="14">
        <v>179341.70468093536</v>
      </c>
      <c r="AU59" s="14">
        <v>450032.60857312684</v>
      </c>
      <c r="AV59" s="14">
        <v>-34198.314575369746</v>
      </c>
      <c r="AW59" s="14">
        <v>1028723.8213427879</v>
      </c>
      <c r="AX59" s="14">
        <v>2579451.6371541549</v>
      </c>
      <c r="AY59" s="14">
        <v>75193.216915806799</v>
      </c>
      <c r="AZ59" s="14">
        <v>-1646641.65</v>
      </c>
      <c r="BA59" s="14">
        <v>304219.58</v>
      </c>
      <c r="BB59" s="14">
        <v>-167080.89000000001</v>
      </c>
      <c r="BC59" s="14">
        <v>242116.06</v>
      </c>
      <c r="BD59" s="14">
        <v>-81570.899999999994</v>
      </c>
      <c r="BE59" s="14">
        <v>217673.58</v>
      </c>
      <c r="BF59" s="14">
        <v>81067.45</v>
      </c>
      <c r="BG59" s="14">
        <v>258625.12</v>
      </c>
      <c r="BH59" s="14">
        <v>270736.83</v>
      </c>
      <c r="BI59" s="14">
        <v>178979.84</v>
      </c>
      <c r="BJ59" s="14">
        <v>643841.98</v>
      </c>
      <c r="BK59" s="14">
        <v>337361.12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  <c r="DQ59" s="14">
        <v>0</v>
      </c>
      <c r="DR59" s="14">
        <v>0</v>
      </c>
      <c r="DS59" s="14">
        <v>0</v>
      </c>
      <c r="DT59" s="14">
        <v>0</v>
      </c>
      <c r="DU59" s="14">
        <v>0</v>
      </c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</row>
    <row r="60" spans="1:151" x14ac:dyDescent="0.2">
      <c r="B60" s="3" t="s">
        <v>143</v>
      </c>
      <c r="C60" s="3"/>
      <c r="D60" s="15">
        <f>SUM(D54:D59)</f>
        <v>0</v>
      </c>
      <c r="E60" s="15">
        <f>SUM(E54:E59)</f>
        <v>0</v>
      </c>
      <c r="F60" s="15">
        <f t="shared" ref="F60:AF60" si="608">SUM(F54:F59)</f>
        <v>0</v>
      </c>
      <c r="G60" s="15">
        <f t="shared" si="608"/>
        <v>0</v>
      </c>
      <c r="H60" s="15">
        <f t="shared" si="608"/>
        <v>0</v>
      </c>
      <c r="I60" s="15">
        <f t="shared" si="608"/>
        <v>0</v>
      </c>
      <c r="J60" s="15">
        <f t="shared" si="608"/>
        <v>-199465.60817156127</v>
      </c>
      <c r="K60" s="15">
        <f t="shared" si="608"/>
        <v>839909.63929235772</v>
      </c>
      <c r="L60" s="15">
        <f t="shared" si="608"/>
        <v>-132528.25807590262</v>
      </c>
      <c r="M60" s="15">
        <f t="shared" si="608"/>
        <v>-103484.37216730745</v>
      </c>
      <c r="N60" s="15">
        <f t="shared" si="608"/>
        <v>700770.85968530783</v>
      </c>
      <c r="O60" s="15">
        <f t="shared" si="608"/>
        <v>-818783.20197902794</v>
      </c>
      <c r="P60" s="15">
        <f t="shared" si="608"/>
        <v>1054773.8949113609</v>
      </c>
      <c r="Q60" s="15">
        <f t="shared" si="608"/>
        <v>-817310.30951343151</v>
      </c>
      <c r="R60" s="15">
        <f t="shared" si="608"/>
        <v>958170.01138508262</v>
      </c>
      <c r="S60" s="15">
        <f t="shared" si="608"/>
        <v>784942.6259112932</v>
      </c>
      <c r="T60" s="15">
        <f t="shared" si="608"/>
        <v>-214212.56193054846</v>
      </c>
      <c r="U60" s="15">
        <f t="shared" si="608"/>
        <v>673040.03886486136</v>
      </c>
      <c r="V60" s="15">
        <f t="shared" si="608"/>
        <v>263331.30598785734</v>
      </c>
      <c r="W60" s="15">
        <f t="shared" si="608"/>
        <v>38116.316063273625</v>
      </c>
      <c r="X60" s="15">
        <f t="shared" si="608"/>
        <v>348979.22271862964</v>
      </c>
      <c r="Y60" s="15">
        <f t="shared" si="608"/>
        <v>1286283.3942931639</v>
      </c>
      <c r="Z60" s="15">
        <f t="shared" si="608"/>
        <v>-421340.3069793639</v>
      </c>
      <c r="AA60" s="15">
        <f t="shared" si="608"/>
        <v>1370054.8696792435</v>
      </c>
      <c r="AB60" s="15">
        <f t="shared" si="608"/>
        <v>1490456.606397552</v>
      </c>
      <c r="AC60" s="15">
        <f t="shared" si="608"/>
        <v>2821545.5923420191</v>
      </c>
      <c r="AD60" s="15">
        <f t="shared" si="608"/>
        <v>1852269.1769116556</v>
      </c>
      <c r="AE60" s="15">
        <f t="shared" si="608"/>
        <v>513913.07737051119</v>
      </c>
      <c r="AF60" s="15">
        <f t="shared" si="608"/>
        <v>-5043290.5028379103</v>
      </c>
      <c r="AG60" s="15">
        <f>SUM(AG54:AG59)</f>
        <v>728138.73189999396</v>
      </c>
      <c r="AH60" s="15">
        <f t="shared" ref="AH60:BK60" si="609">SUM(AH54:AH59)</f>
        <v>647357.41403306916</v>
      </c>
      <c r="AI60" s="15">
        <f t="shared" si="609"/>
        <v>259386.30302540021</v>
      </c>
      <c r="AJ60" s="15">
        <f t="shared" si="609"/>
        <v>279325.8908050044</v>
      </c>
      <c r="AK60" s="15">
        <f t="shared" si="609"/>
        <v>1244399.5841505413</v>
      </c>
      <c r="AL60" s="15">
        <f t="shared" si="609"/>
        <v>717740.02218569873</v>
      </c>
      <c r="AM60" s="15">
        <f t="shared" si="609"/>
        <v>-668084.06894046708</v>
      </c>
      <c r="AN60" s="15">
        <f t="shared" si="609"/>
        <v>1488380.2262490329</v>
      </c>
      <c r="AO60" s="15">
        <f t="shared" si="609"/>
        <v>2573371.3174412423</v>
      </c>
      <c r="AP60" s="15">
        <f t="shared" si="609"/>
        <v>752220.08010899019</v>
      </c>
      <c r="AQ60" s="15">
        <f t="shared" si="609"/>
        <v>1950532.5679012637</v>
      </c>
      <c r="AR60" s="15">
        <f t="shared" si="609"/>
        <v>-9174083.4581461772</v>
      </c>
      <c r="AS60" s="15">
        <f t="shared" si="609"/>
        <v>251221.46629375406</v>
      </c>
      <c r="AT60" s="15">
        <f t="shared" si="609"/>
        <v>179341.70468093536</v>
      </c>
      <c r="AU60" s="15">
        <f t="shared" si="609"/>
        <v>450032.60857312684</v>
      </c>
      <c r="AV60" s="15">
        <f t="shared" si="609"/>
        <v>-34198.314575369746</v>
      </c>
      <c r="AW60" s="15">
        <f t="shared" si="609"/>
        <v>1028723.8213427879</v>
      </c>
      <c r="AX60" s="15">
        <f t="shared" si="609"/>
        <v>2579451.6371541549</v>
      </c>
      <c r="AY60" s="15">
        <f t="shared" si="609"/>
        <v>75193.216915806799</v>
      </c>
      <c r="AZ60" s="15">
        <f t="shared" si="609"/>
        <v>-1646641.65</v>
      </c>
      <c r="BA60" s="15">
        <f t="shared" si="609"/>
        <v>304219.58</v>
      </c>
      <c r="BB60" s="15">
        <f t="shared" si="609"/>
        <v>-167080.89000000001</v>
      </c>
      <c r="BC60" s="15">
        <f t="shared" si="609"/>
        <v>242116.06</v>
      </c>
      <c r="BD60" s="15">
        <f t="shared" si="609"/>
        <v>-12656163.16</v>
      </c>
      <c r="BE60" s="15">
        <f t="shared" si="609"/>
        <v>217673.58</v>
      </c>
      <c r="BF60" s="15">
        <f t="shared" si="609"/>
        <v>81067.45</v>
      </c>
      <c r="BG60" s="15">
        <f t="shared" si="609"/>
        <v>258625.12</v>
      </c>
      <c r="BH60" s="15">
        <f t="shared" si="609"/>
        <v>270736.83</v>
      </c>
      <c r="BI60" s="15">
        <f t="shared" si="609"/>
        <v>178979.84</v>
      </c>
      <c r="BJ60" s="15">
        <f t="shared" si="609"/>
        <v>643841.98</v>
      </c>
      <c r="BK60" s="15">
        <f t="shared" si="609"/>
        <v>337361.12</v>
      </c>
      <c r="BL60" s="15">
        <f t="shared" ref="BL60:BW60" si="610">SUM(BL54:BL59)</f>
        <v>-639327.88</v>
      </c>
      <c r="BM60" s="15">
        <f t="shared" si="610"/>
        <v>0</v>
      </c>
      <c r="BN60" s="15">
        <f t="shared" si="610"/>
        <v>0</v>
      </c>
      <c r="BO60" s="15">
        <f t="shared" si="610"/>
        <v>0</v>
      </c>
      <c r="BP60" s="15">
        <f t="shared" si="610"/>
        <v>0</v>
      </c>
      <c r="BQ60" s="15">
        <f t="shared" si="610"/>
        <v>0</v>
      </c>
      <c r="BR60" s="15">
        <f t="shared" si="610"/>
        <v>0</v>
      </c>
      <c r="BS60" s="15">
        <f t="shared" si="610"/>
        <v>0</v>
      </c>
      <c r="BT60" s="15">
        <f t="shared" si="610"/>
        <v>0</v>
      </c>
      <c r="BU60" s="15">
        <f t="shared" si="610"/>
        <v>0</v>
      </c>
      <c r="BV60" s="15">
        <f t="shared" si="610"/>
        <v>0</v>
      </c>
      <c r="BW60" s="15">
        <f t="shared" si="610"/>
        <v>-0.24</v>
      </c>
      <c r="BX60" s="15">
        <f t="shared" ref="BX60:CI60" si="611">SUM(BX54:BX59)</f>
        <v>0</v>
      </c>
      <c r="BY60" s="15">
        <f t="shared" si="611"/>
        <v>0</v>
      </c>
      <c r="BZ60" s="15">
        <f t="shared" si="611"/>
        <v>0</v>
      </c>
      <c r="CA60" s="15">
        <f t="shared" si="611"/>
        <v>0</v>
      </c>
      <c r="CB60" s="15">
        <f t="shared" si="611"/>
        <v>0</v>
      </c>
      <c r="CC60" s="15">
        <f t="shared" si="611"/>
        <v>0</v>
      </c>
      <c r="CD60" s="15">
        <f t="shared" si="611"/>
        <v>0</v>
      </c>
      <c r="CE60" s="15">
        <f t="shared" si="611"/>
        <v>0</v>
      </c>
      <c r="CF60" s="15">
        <f t="shared" si="611"/>
        <v>0</v>
      </c>
      <c r="CG60" s="15">
        <f t="shared" si="611"/>
        <v>0</v>
      </c>
      <c r="CH60" s="15">
        <f t="shared" si="611"/>
        <v>0</v>
      </c>
      <c r="CI60" s="15">
        <f t="shared" si="611"/>
        <v>0</v>
      </c>
      <c r="CJ60" s="15">
        <f t="shared" ref="CJ60:CU60" si="612">SUM(CJ54:CJ59)</f>
        <v>0</v>
      </c>
      <c r="CK60" s="15">
        <f t="shared" si="612"/>
        <v>0</v>
      </c>
      <c r="CL60" s="15">
        <f t="shared" si="612"/>
        <v>0</v>
      </c>
      <c r="CM60" s="15">
        <f t="shared" si="612"/>
        <v>0</v>
      </c>
      <c r="CN60" s="15">
        <f t="shared" si="612"/>
        <v>0</v>
      </c>
      <c r="CO60" s="15">
        <f t="shared" si="612"/>
        <v>0</v>
      </c>
      <c r="CP60" s="15">
        <f t="shared" si="612"/>
        <v>0</v>
      </c>
      <c r="CQ60" s="15">
        <f t="shared" si="612"/>
        <v>0</v>
      </c>
      <c r="CR60" s="15">
        <f t="shared" si="612"/>
        <v>0</v>
      </c>
      <c r="CS60" s="15">
        <f t="shared" si="612"/>
        <v>0</v>
      </c>
      <c r="CT60" s="15">
        <f t="shared" si="612"/>
        <v>0</v>
      </c>
      <c r="CU60" s="15">
        <f t="shared" si="612"/>
        <v>0</v>
      </c>
      <c r="CV60" s="15">
        <f t="shared" ref="CV60:DH60" si="613">SUM(CV54:CV59)</f>
        <v>0</v>
      </c>
      <c r="CW60" s="15">
        <f t="shared" si="613"/>
        <v>0</v>
      </c>
      <c r="CX60" s="15">
        <f t="shared" si="613"/>
        <v>0</v>
      </c>
      <c r="CY60" s="15">
        <f t="shared" si="613"/>
        <v>0</v>
      </c>
      <c r="CZ60" s="15">
        <f t="shared" si="613"/>
        <v>0</v>
      </c>
      <c r="DA60" s="15">
        <f t="shared" si="613"/>
        <v>0</v>
      </c>
      <c r="DB60" s="15">
        <f t="shared" si="613"/>
        <v>0</v>
      </c>
      <c r="DC60" s="15">
        <f t="shared" si="613"/>
        <v>0</v>
      </c>
      <c r="DD60" s="15">
        <f t="shared" si="613"/>
        <v>0</v>
      </c>
      <c r="DE60" s="15">
        <f t="shared" si="613"/>
        <v>0</v>
      </c>
      <c r="DF60" s="15">
        <f t="shared" si="613"/>
        <v>0</v>
      </c>
      <c r="DG60" s="15">
        <f t="shared" si="613"/>
        <v>0</v>
      </c>
      <c r="DH60" s="15">
        <f t="shared" si="613"/>
        <v>0</v>
      </c>
      <c r="DI60" s="15">
        <f t="shared" ref="DI60:DW60" si="614">SUM(DI54:DI59)</f>
        <v>0</v>
      </c>
      <c r="DJ60" s="15">
        <f t="shared" si="614"/>
        <v>0</v>
      </c>
      <c r="DK60" s="15">
        <f t="shared" si="614"/>
        <v>0</v>
      </c>
      <c r="DL60" s="15">
        <f t="shared" si="614"/>
        <v>0</v>
      </c>
      <c r="DM60" s="15">
        <f t="shared" si="614"/>
        <v>0</v>
      </c>
      <c r="DN60" s="15">
        <f t="shared" si="614"/>
        <v>0</v>
      </c>
      <c r="DO60" s="15">
        <f t="shared" si="614"/>
        <v>0</v>
      </c>
      <c r="DP60" s="15">
        <f t="shared" si="614"/>
        <v>0</v>
      </c>
      <c r="DQ60" s="15">
        <f t="shared" si="614"/>
        <v>0</v>
      </c>
      <c r="DR60" s="15">
        <f t="shared" si="614"/>
        <v>0</v>
      </c>
      <c r="DS60" s="15">
        <f t="shared" si="614"/>
        <v>0</v>
      </c>
      <c r="DT60" s="15">
        <f t="shared" si="614"/>
        <v>0</v>
      </c>
      <c r="DU60" s="15">
        <f t="shared" si="614"/>
        <v>0</v>
      </c>
      <c r="DV60" s="15">
        <f t="shared" si="614"/>
        <v>0</v>
      </c>
      <c r="DW60" s="15">
        <f t="shared" si="614"/>
        <v>0</v>
      </c>
      <c r="DX60" s="15">
        <f t="shared" ref="DX60:EH60" si="615">SUM(DX54:DX59)</f>
        <v>0</v>
      </c>
      <c r="DY60" s="15">
        <f t="shared" si="615"/>
        <v>0</v>
      </c>
      <c r="DZ60" s="15">
        <f t="shared" si="615"/>
        <v>0</v>
      </c>
      <c r="EA60" s="15">
        <f t="shared" si="615"/>
        <v>0</v>
      </c>
      <c r="EB60" s="15">
        <f t="shared" si="615"/>
        <v>0</v>
      </c>
      <c r="EC60" s="15">
        <f t="shared" si="615"/>
        <v>0</v>
      </c>
      <c r="ED60" s="15">
        <f t="shared" si="615"/>
        <v>0</v>
      </c>
      <c r="EE60" s="15">
        <f t="shared" si="615"/>
        <v>0</v>
      </c>
      <c r="EF60" s="15">
        <f t="shared" si="615"/>
        <v>0</v>
      </c>
      <c r="EG60" s="15">
        <f t="shared" si="615"/>
        <v>0</v>
      </c>
      <c r="EH60" s="15">
        <f t="shared" si="615"/>
        <v>0</v>
      </c>
      <c r="EI60" s="15">
        <f t="shared" ref="EI60:EQ60" si="616">SUM(EI54:EI59)</f>
        <v>0</v>
      </c>
      <c r="EJ60" s="15">
        <f t="shared" si="616"/>
        <v>0</v>
      </c>
      <c r="EK60" s="15">
        <f t="shared" si="616"/>
        <v>0</v>
      </c>
      <c r="EL60" s="15">
        <f t="shared" si="616"/>
        <v>0</v>
      </c>
      <c r="EM60" s="15">
        <f t="shared" si="616"/>
        <v>0</v>
      </c>
      <c r="EN60" s="15">
        <f t="shared" si="616"/>
        <v>0</v>
      </c>
      <c r="EO60" s="15">
        <f t="shared" si="616"/>
        <v>0</v>
      </c>
      <c r="EP60" s="15">
        <f t="shared" si="616"/>
        <v>0</v>
      </c>
      <c r="EQ60" s="15">
        <f t="shared" si="616"/>
        <v>0</v>
      </c>
      <c r="ER60" s="15">
        <f t="shared" ref="ER60" si="617">SUM(ER54:ER59)</f>
        <v>0</v>
      </c>
      <c r="ES60" s="15">
        <f t="shared" ref="ES60:EU60" si="618">SUM(ES54:ES59)</f>
        <v>0</v>
      </c>
      <c r="ET60" s="15">
        <f t="shared" si="618"/>
        <v>0</v>
      </c>
      <c r="EU60" s="15">
        <f t="shared" si="618"/>
        <v>0</v>
      </c>
    </row>
    <row r="61" spans="1:151" x14ac:dyDescent="0.2">
      <c r="B61" s="3" t="s">
        <v>144</v>
      </c>
      <c r="C61" s="3"/>
      <c r="D61" s="10">
        <f>D53+D60</f>
        <v>0</v>
      </c>
      <c r="E61" s="10">
        <f t="shared" ref="E61:DI61" si="619">E53+E60</f>
        <v>0</v>
      </c>
      <c r="F61" s="10">
        <f t="shared" si="619"/>
        <v>0</v>
      </c>
      <c r="G61" s="10">
        <f t="shared" si="619"/>
        <v>0</v>
      </c>
      <c r="H61" s="10">
        <f t="shared" si="619"/>
        <v>0</v>
      </c>
      <c r="I61" s="10">
        <f t="shared" si="619"/>
        <v>0</v>
      </c>
      <c r="J61" s="10">
        <f t="shared" si="619"/>
        <v>-199465.60817156127</v>
      </c>
      <c r="K61" s="10">
        <f t="shared" si="619"/>
        <v>640444.03112079646</v>
      </c>
      <c r="L61" s="10">
        <f t="shared" si="619"/>
        <v>507915.77304489387</v>
      </c>
      <c r="M61" s="10">
        <f t="shared" si="619"/>
        <v>404431.40087758645</v>
      </c>
      <c r="N61" s="10">
        <f t="shared" si="619"/>
        <v>1105202.2605628944</v>
      </c>
      <c r="O61" s="10">
        <f t="shared" si="619"/>
        <v>286419.05858386646</v>
      </c>
      <c r="P61" s="10">
        <f t="shared" si="619"/>
        <v>1341192.9534952273</v>
      </c>
      <c r="Q61" s="10">
        <f t="shared" si="619"/>
        <v>523882.64398179576</v>
      </c>
      <c r="R61" s="10">
        <f t="shared" si="619"/>
        <v>1482052.6553668785</v>
      </c>
      <c r="S61" s="10">
        <f t="shared" si="619"/>
        <v>2266995.2812781716</v>
      </c>
      <c r="T61" s="10">
        <f t="shared" si="619"/>
        <v>2052782.7193476232</v>
      </c>
      <c r="U61" s="10">
        <f t="shared" si="619"/>
        <v>2725822.7582124844</v>
      </c>
      <c r="V61" s="10">
        <f t="shared" si="619"/>
        <v>2989154.0642003417</v>
      </c>
      <c r="W61" s="10">
        <f t="shared" si="619"/>
        <v>3027270.3802636154</v>
      </c>
      <c r="X61" s="10">
        <f t="shared" si="619"/>
        <v>3376249.6029822449</v>
      </c>
      <c r="Y61" s="10">
        <f t="shared" si="619"/>
        <v>4662532.9972754084</v>
      </c>
      <c r="Z61" s="10">
        <f t="shared" si="619"/>
        <v>4241192.6902960446</v>
      </c>
      <c r="AA61" s="10">
        <f t="shared" si="619"/>
        <v>5611247.5599752879</v>
      </c>
      <c r="AB61" s="10">
        <f t="shared" si="619"/>
        <v>7101704.1663728394</v>
      </c>
      <c r="AC61" s="10">
        <f t="shared" si="619"/>
        <v>9923249.7587148584</v>
      </c>
      <c r="AD61" s="10">
        <f t="shared" si="619"/>
        <v>11775518.935626514</v>
      </c>
      <c r="AE61" s="10">
        <f t="shared" si="619"/>
        <v>12289432.012997026</v>
      </c>
      <c r="AF61" s="10">
        <f t="shared" si="619"/>
        <v>7246141.5101591153</v>
      </c>
      <c r="AG61" s="10">
        <f t="shared" si="619"/>
        <v>7974280.2420591097</v>
      </c>
      <c r="AH61" s="10">
        <f t="shared" si="619"/>
        <v>8621637.6560921781</v>
      </c>
      <c r="AI61" s="10">
        <f t="shared" si="619"/>
        <v>8881023.9591175783</v>
      </c>
      <c r="AJ61" s="10">
        <f t="shared" si="619"/>
        <v>9160349.8499225825</v>
      </c>
      <c r="AK61" s="10">
        <f t="shared" si="619"/>
        <v>10404749.434073124</v>
      </c>
      <c r="AL61" s="10">
        <f t="shared" si="619"/>
        <v>11122489.456258822</v>
      </c>
      <c r="AM61" s="10">
        <f t="shared" si="619"/>
        <v>10454405.387318356</v>
      </c>
      <c r="AN61" s="10">
        <f t="shared" si="619"/>
        <v>11942785.61356739</v>
      </c>
      <c r="AO61" s="10">
        <f t="shared" si="619"/>
        <v>14516156.931008631</v>
      </c>
      <c r="AP61" s="10">
        <f t="shared" si="619"/>
        <v>15268377.011117622</v>
      </c>
      <c r="AQ61" s="10">
        <f t="shared" si="619"/>
        <v>17218909.579018887</v>
      </c>
      <c r="AR61" s="10">
        <f t="shared" si="619"/>
        <v>8044826.1208727099</v>
      </c>
      <c r="AS61" s="10">
        <f t="shared" si="619"/>
        <v>8296047.587166464</v>
      </c>
      <c r="AT61" s="10">
        <f t="shared" si="619"/>
        <v>8475389.2918473985</v>
      </c>
      <c r="AU61" s="10">
        <f t="shared" si="619"/>
        <v>8925421.900420526</v>
      </c>
      <c r="AV61" s="10">
        <f t="shared" si="619"/>
        <v>8891223.5858451556</v>
      </c>
      <c r="AW61" s="10">
        <f t="shared" si="619"/>
        <v>9919947.4071879443</v>
      </c>
      <c r="AX61" s="10">
        <f t="shared" si="619"/>
        <v>12499399.044342099</v>
      </c>
      <c r="AY61" s="10">
        <f t="shared" si="619"/>
        <v>12574592.261257906</v>
      </c>
      <c r="AZ61" s="10">
        <f t="shared" si="619"/>
        <v>10927950.611257905</v>
      </c>
      <c r="BA61" s="10">
        <f t="shared" si="619"/>
        <v>11232170.191257905</v>
      </c>
      <c r="BB61" s="10">
        <f t="shared" si="619"/>
        <v>11065089.301257905</v>
      </c>
      <c r="BC61" s="10">
        <f t="shared" si="619"/>
        <v>11307205.361257905</v>
      </c>
      <c r="BD61" s="10">
        <f t="shared" si="619"/>
        <v>-1348957.798742095</v>
      </c>
      <c r="BE61" s="10">
        <f t="shared" si="619"/>
        <v>-1131284.2187420949</v>
      </c>
      <c r="BF61" s="10">
        <f t="shared" si="619"/>
        <v>-1050216.768742095</v>
      </c>
      <c r="BG61" s="10">
        <f t="shared" si="619"/>
        <v>-791591.64874209499</v>
      </c>
      <c r="BH61" s="10">
        <f t="shared" si="619"/>
        <v>-520854.81874209497</v>
      </c>
      <c r="BI61" s="10">
        <f t="shared" si="619"/>
        <v>-341874.97874209494</v>
      </c>
      <c r="BJ61" s="10">
        <f t="shared" si="619"/>
        <v>301967.00125790504</v>
      </c>
      <c r="BK61" s="10">
        <f t="shared" si="619"/>
        <v>639328.12125790503</v>
      </c>
      <c r="BL61" s="10">
        <f t="shared" ref="BL61:BW61" si="620">BL53+BL60</f>
        <v>0.24125790502876043</v>
      </c>
      <c r="BM61" s="10">
        <f t="shared" si="620"/>
        <v>0.24125790502876043</v>
      </c>
      <c r="BN61" s="10">
        <f t="shared" si="620"/>
        <v>0.24125790502876043</v>
      </c>
      <c r="BO61" s="10">
        <f t="shared" si="620"/>
        <v>0.24125790502876043</v>
      </c>
      <c r="BP61" s="10">
        <f t="shared" si="620"/>
        <v>0.24125790502876043</v>
      </c>
      <c r="BQ61" s="10">
        <f t="shared" si="620"/>
        <v>0.24125790502876043</v>
      </c>
      <c r="BR61" s="10">
        <f t="shared" si="620"/>
        <v>0.24125790502876043</v>
      </c>
      <c r="BS61" s="10">
        <f t="shared" si="620"/>
        <v>0.24125790502876043</v>
      </c>
      <c r="BT61" s="10">
        <f t="shared" si="620"/>
        <v>0.24125790502876043</v>
      </c>
      <c r="BU61" s="10">
        <f t="shared" si="620"/>
        <v>0.24125790502876043</v>
      </c>
      <c r="BV61" s="10">
        <f t="shared" si="620"/>
        <v>0.24125790502876043</v>
      </c>
      <c r="BW61" s="10">
        <f t="shared" si="620"/>
        <v>1.2579050287604421E-3</v>
      </c>
      <c r="BX61" s="10">
        <f t="shared" ref="BX61:CI61" si="621">BX53+BX60</f>
        <v>1.2579050287604421E-3</v>
      </c>
      <c r="BY61" s="10">
        <f t="shared" si="621"/>
        <v>1.2579050287604421E-3</v>
      </c>
      <c r="BZ61" s="10">
        <f t="shared" si="621"/>
        <v>1.2579050287604421E-3</v>
      </c>
      <c r="CA61" s="10">
        <f t="shared" si="621"/>
        <v>1.2579050287604421E-3</v>
      </c>
      <c r="CB61" s="10">
        <f t="shared" si="621"/>
        <v>1.2579050287604421E-3</v>
      </c>
      <c r="CC61" s="10">
        <f t="shared" si="621"/>
        <v>1.2579050287604421E-3</v>
      </c>
      <c r="CD61" s="10">
        <f t="shared" si="621"/>
        <v>1.2579050287604421E-3</v>
      </c>
      <c r="CE61" s="10">
        <f t="shared" si="621"/>
        <v>1.2579050287604421E-3</v>
      </c>
      <c r="CF61" s="10">
        <f t="shared" si="621"/>
        <v>1.2579050287604421E-3</v>
      </c>
      <c r="CG61" s="10">
        <f t="shared" si="621"/>
        <v>1.2579050287604421E-3</v>
      </c>
      <c r="CH61" s="10">
        <f t="shared" si="621"/>
        <v>1.2579050287604421E-3</v>
      </c>
      <c r="CI61" s="10">
        <f t="shared" si="621"/>
        <v>1.2579050287604421E-3</v>
      </c>
      <c r="CJ61" s="10">
        <f t="shared" ref="CJ61:CU61" si="622">CJ53+CJ60</f>
        <v>1.2579050287604421E-3</v>
      </c>
      <c r="CK61" s="10">
        <f t="shared" si="622"/>
        <v>1.2579050287604421E-3</v>
      </c>
      <c r="CL61" s="10">
        <f t="shared" si="622"/>
        <v>1.2579050287604421E-3</v>
      </c>
      <c r="CM61" s="10">
        <f t="shared" si="622"/>
        <v>1.2579050287604421E-3</v>
      </c>
      <c r="CN61" s="10">
        <f t="shared" si="622"/>
        <v>1.2579050287604421E-3</v>
      </c>
      <c r="CO61" s="10">
        <f t="shared" si="622"/>
        <v>1.2579050287604421E-3</v>
      </c>
      <c r="CP61" s="10">
        <f t="shared" si="622"/>
        <v>1.2579050287604421E-3</v>
      </c>
      <c r="CQ61" s="10">
        <f t="shared" si="622"/>
        <v>1.2579050287604421E-3</v>
      </c>
      <c r="CR61" s="10">
        <f t="shared" si="622"/>
        <v>1.2579050287604421E-3</v>
      </c>
      <c r="CS61" s="10">
        <f t="shared" si="622"/>
        <v>1.2579050287604421E-3</v>
      </c>
      <c r="CT61" s="10">
        <f t="shared" si="622"/>
        <v>1.2579050287604421E-3</v>
      </c>
      <c r="CU61" s="10">
        <f t="shared" si="622"/>
        <v>1.2579050287604421E-3</v>
      </c>
      <c r="CV61" s="10">
        <f t="shared" ref="CV61:DH61" si="623">CV53+CV60</f>
        <v>1.2579050287604421E-3</v>
      </c>
      <c r="CW61" s="10">
        <f t="shared" si="623"/>
        <v>1.2579050287604421E-3</v>
      </c>
      <c r="CX61" s="10">
        <f t="shared" si="623"/>
        <v>1.2579050287604421E-3</v>
      </c>
      <c r="CY61" s="10">
        <f t="shared" si="623"/>
        <v>1.2579050287604421E-3</v>
      </c>
      <c r="CZ61" s="10">
        <f t="shared" si="623"/>
        <v>1.2579050287604421E-3</v>
      </c>
      <c r="DA61" s="10">
        <f t="shared" si="623"/>
        <v>1.2579050287604421E-3</v>
      </c>
      <c r="DB61" s="10">
        <f t="shared" si="623"/>
        <v>1.2579050287604421E-3</v>
      </c>
      <c r="DC61" s="10">
        <f t="shared" si="623"/>
        <v>1.2579050287604421E-3</v>
      </c>
      <c r="DD61" s="10">
        <f t="shared" si="623"/>
        <v>1.2579050287604421E-3</v>
      </c>
      <c r="DE61" s="10">
        <f t="shared" si="623"/>
        <v>1.2579050287604421E-3</v>
      </c>
      <c r="DF61" s="10">
        <f t="shared" si="623"/>
        <v>1.2579050287604421E-3</v>
      </c>
      <c r="DG61" s="10">
        <f t="shared" si="623"/>
        <v>1.2579050287604421E-3</v>
      </c>
      <c r="DH61" s="10">
        <f t="shared" si="623"/>
        <v>1.2579050287604421E-3</v>
      </c>
      <c r="DI61" s="10">
        <f t="shared" si="619"/>
        <v>1.2579050287604421E-3</v>
      </c>
      <c r="DJ61" s="10">
        <f t="shared" ref="DJ61" si="624">DJ53+DJ60</f>
        <v>1.2579050287604421E-3</v>
      </c>
      <c r="DK61" s="10">
        <f t="shared" ref="DK61" si="625">DK53+DK60</f>
        <v>1.2579050287604421E-3</v>
      </c>
      <c r="DL61" s="10">
        <f t="shared" ref="DL61" si="626">DL53+DL60</f>
        <v>1.2579050287604421E-3</v>
      </c>
      <c r="DM61" s="10">
        <f t="shared" ref="DM61" si="627">DM53+DM60</f>
        <v>1.2579050287604421E-3</v>
      </c>
      <c r="DN61" s="10">
        <f t="shared" ref="DN61" si="628">DN53+DN60</f>
        <v>1.2579050287604421E-3</v>
      </c>
      <c r="DO61" s="10">
        <f t="shared" ref="DO61" si="629">DO53+DO60</f>
        <v>1.2579050287604421E-3</v>
      </c>
      <c r="DP61" s="10">
        <f t="shared" ref="DP61" si="630">DP53+DP60</f>
        <v>1.2579050287604421E-3</v>
      </c>
      <c r="DQ61" s="10">
        <f t="shared" ref="DQ61" si="631">DQ53+DQ60</f>
        <v>1.2579050287604421E-3</v>
      </c>
      <c r="DR61" s="10">
        <f t="shared" ref="DR61" si="632">DR53+DR60</f>
        <v>1.2579050287604421E-3</v>
      </c>
      <c r="DS61" s="10">
        <f t="shared" ref="DS61" si="633">DS53+DS60</f>
        <v>1.2579050287604421E-3</v>
      </c>
      <c r="DT61" s="10">
        <f t="shared" ref="DT61" si="634">DT53+DT60</f>
        <v>1.2579050287604421E-3</v>
      </c>
      <c r="DU61" s="10">
        <f t="shared" ref="DU61" si="635">DU53+DU60</f>
        <v>1.2579050287604421E-3</v>
      </c>
      <c r="DV61" s="10">
        <f t="shared" ref="DV61" si="636">DV53+DV60</f>
        <v>1.2579050287604421E-3</v>
      </c>
      <c r="DW61" s="10">
        <f t="shared" ref="DW61:EH61" si="637">DW53+DW60</f>
        <v>1.2579050287604421E-3</v>
      </c>
      <c r="DX61" s="10">
        <f t="shared" si="637"/>
        <v>1.2579050287604421E-3</v>
      </c>
      <c r="DY61" s="10">
        <f t="shared" si="637"/>
        <v>1.2579050287604421E-3</v>
      </c>
      <c r="DZ61" s="10">
        <f t="shared" si="637"/>
        <v>1.2579050287604421E-3</v>
      </c>
      <c r="EA61" s="10">
        <f t="shared" si="637"/>
        <v>1.2579050287604421E-3</v>
      </c>
      <c r="EB61" s="10">
        <f t="shared" si="637"/>
        <v>1.2579050287604421E-3</v>
      </c>
      <c r="EC61" s="10">
        <f t="shared" si="637"/>
        <v>1.2579050287604421E-3</v>
      </c>
      <c r="ED61" s="10">
        <f t="shared" si="637"/>
        <v>1.2579050287604421E-3</v>
      </c>
      <c r="EE61" s="10">
        <f t="shared" si="637"/>
        <v>1.2579050287604421E-3</v>
      </c>
      <c r="EF61" s="10">
        <f t="shared" si="637"/>
        <v>1.2579050287604421E-3</v>
      </c>
      <c r="EG61" s="10">
        <f t="shared" si="637"/>
        <v>1.2579050287604421E-3</v>
      </c>
      <c r="EH61" s="10">
        <f t="shared" si="637"/>
        <v>1.2579050287604421E-3</v>
      </c>
      <c r="EI61" s="10">
        <f t="shared" ref="EI61:EP61" si="638">EI53+EI60</f>
        <v>1.2579050287604421E-3</v>
      </c>
      <c r="EJ61" s="10">
        <f t="shared" si="638"/>
        <v>1.2579050287604421E-3</v>
      </c>
      <c r="EK61" s="10">
        <f t="shared" si="638"/>
        <v>1.2579050287604421E-3</v>
      </c>
      <c r="EL61" s="10">
        <f t="shared" si="638"/>
        <v>1.2579050287604421E-3</v>
      </c>
      <c r="EM61" s="10">
        <f t="shared" si="638"/>
        <v>1.2579050287604421E-3</v>
      </c>
      <c r="EN61" s="10">
        <f t="shared" si="638"/>
        <v>1.2579050287604421E-3</v>
      </c>
      <c r="EO61" s="10">
        <f t="shared" si="638"/>
        <v>1.2579050287604421E-3</v>
      </c>
      <c r="EP61" s="10">
        <f t="shared" si="638"/>
        <v>1.2579050287604421E-3</v>
      </c>
      <c r="EQ61" s="10">
        <f>ROUND(EQ53+EQ60,2)</f>
        <v>0</v>
      </c>
      <c r="ER61" s="10">
        <f t="shared" ref="ER61" si="639">ER53+ER60</f>
        <v>0</v>
      </c>
      <c r="ES61" s="10">
        <f t="shared" ref="ES61:EU61" si="640">ES53+ES60</f>
        <v>0</v>
      </c>
      <c r="ET61" s="10">
        <f t="shared" si="640"/>
        <v>0</v>
      </c>
      <c r="EU61" s="10">
        <f t="shared" si="640"/>
        <v>0</v>
      </c>
    </row>
    <row r="62" spans="1:151" x14ac:dyDescent="0.2">
      <c r="C62" s="3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</row>
    <row r="63" spans="1:151" x14ac:dyDescent="0.2">
      <c r="A63" s="46" t="s">
        <v>150</v>
      </c>
      <c r="C63" s="9">
        <v>18237292</v>
      </c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9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</row>
    <row r="64" spans="1:151" s="84" customFormat="1" x14ac:dyDescent="0.2">
      <c r="A64" s="3"/>
      <c r="B64" s="3" t="s">
        <v>140</v>
      </c>
      <c r="C64" s="9">
        <v>25400692</v>
      </c>
      <c r="D64" s="10">
        <v>0</v>
      </c>
      <c r="E64" s="10">
        <f>D70</f>
        <v>0</v>
      </c>
      <c r="F64" s="10">
        <f t="shared" ref="F64:DK64" si="641">E70</f>
        <v>0</v>
      </c>
      <c r="G64" s="10">
        <f t="shared" si="641"/>
        <v>0</v>
      </c>
      <c r="H64" s="10">
        <f t="shared" si="641"/>
        <v>0</v>
      </c>
      <c r="I64" s="10">
        <f t="shared" si="641"/>
        <v>0</v>
      </c>
      <c r="J64" s="10">
        <f t="shared" si="641"/>
        <v>0</v>
      </c>
      <c r="K64" s="10">
        <f t="shared" si="641"/>
        <v>0</v>
      </c>
      <c r="L64" s="10">
        <f t="shared" si="641"/>
        <v>0</v>
      </c>
      <c r="M64" s="10">
        <f t="shared" si="641"/>
        <v>0</v>
      </c>
      <c r="N64" s="10">
        <f t="shared" si="641"/>
        <v>0</v>
      </c>
      <c r="O64" s="10">
        <f t="shared" si="641"/>
        <v>0</v>
      </c>
      <c r="P64" s="10">
        <f t="shared" si="641"/>
        <v>0</v>
      </c>
      <c r="Q64" s="10">
        <f t="shared" si="641"/>
        <v>0</v>
      </c>
      <c r="R64" s="10">
        <f t="shared" si="641"/>
        <v>0</v>
      </c>
      <c r="S64" s="10">
        <f t="shared" si="641"/>
        <v>0</v>
      </c>
      <c r="T64" s="10">
        <f t="shared" si="641"/>
        <v>0</v>
      </c>
      <c r="U64" s="10">
        <f t="shared" si="641"/>
        <v>0</v>
      </c>
      <c r="V64" s="10">
        <f t="shared" si="641"/>
        <v>0</v>
      </c>
      <c r="W64" s="10">
        <f t="shared" si="641"/>
        <v>0</v>
      </c>
      <c r="X64" s="10">
        <f t="shared" si="641"/>
        <v>0</v>
      </c>
      <c r="Y64" s="10">
        <f t="shared" si="641"/>
        <v>0</v>
      </c>
      <c r="Z64" s="10">
        <f t="shared" si="641"/>
        <v>0</v>
      </c>
      <c r="AA64" s="10">
        <f t="shared" si="641"/>
        <v>0</v>
      </c>
      <c r="AB64" s="10">
        <f t="shared" si="641"/>
        <v>0</v>
      </c>
      <c r="AC64" s="10">
        <f t="shared" si="641"/>
        <v>0</v>
      </c>
      <c r="AD64" s="10">
        <f t="shared" si="641"/>
        <v>0</v>
      </c>
      <c r="AE64" s="10">
        <f t="shared" si="641"/>
        <v>0</v>
      </c>
      <c r="AF64" s="10">
        <f t="shared" si="641"/>
        <v>0</v>
      </c>
      <c r="AG64" s="10">
        <f t="shared" si="641"/>
        <v>0</v>
      </c>
      <c r="AH64" s="10">
        <f t="shared" si="641"/>
        <v>0</v>
      </c>
      <c r="AI64" s="10">
        <f t="shared" si="641"/>
        <v>0</v>
      </c>
      <c r="AJ64" s="10">
        <f t="shared" si="641"/>
        <v>0</v>
      </c>
      <c r="AK64" s="10">
        <f t="shared" si="641"/>
        <v>0</v>
      </c>
      <c r="AL64" s="10">
        <f t="shared" si="641"/>
        <v>0</v>
      </c>
      <c r="AM64" s="10">
        <f t="shared" si="641"/>
        <v>0</v>
      </c>
      <c r="AN64" s="10">
        <f t="shared" si="641"/>
        <v>0</v>
      </c>
      <c r="AO64" s="10">
        <f t="shared" si="641"/>
        <v>0</v>
      </c>
      <c r="AP64" s="10">
        <f t="shared" si="641"/>
        <v>0</v>
      </c>
      <c r="AQ64" s="10">
        <f t="shared" si="641"/>
        <v>0</v>
      </c>
      <c r="AR64" s="10">
        <f t="shared" si="641"/>
        <v>0</v>
      </c>
      <c r="AS64" s="10">
        <f t="shared" si="641"/>
        <v>0</v>
      </c>
      <c r="AT64" s="10">
        <f t="shared" si="641"/>
        <v>0</v>
      </c>
      <c r="AU64" s="10">
        <f t="shared" si="641"/>
        <v>0</v>
      </c>
      <c r="AV64" s="10">
        <f t="shared" si="641"/>
        <v>0</v>
      </c>
      <c r="AW64" s="10">
        <f t="shared" si="641"/>
        <v>0</v>
      </c>
      <c r="AX64" s="10">
        <f t="shared" si="641"/>
        <v>0</v>
      </c>
      <c r="AY64" s="10">
        <f t="shared" si="641"/>
        <v>0</v>
      </c>
      <c r="AZ64" s="10">
        <f t="shared" si="641"/>
        <v>0</v>
      </c>
      <c r="BA64" s="10">
        <f t="shared" si="641"/>
        <v>0</v>
      </c>
      <c r="BB64" s="10">
        <f t="shared" si="641"/>
        <v>0</v>
      </c>
      <c r="BC64" s="10">
        <f t="shared" si="641"/>
        <v>0</v>
      </c>
      <c r="BD64" s="10">
        <f t="shared" si="641"/>
        <v>0</v>
      </c>
      <c r="BE64" s="10">
        <f t="shared" si="641"/>
        <v>0</v>
      </c>
      <c r="BF64" s="10">
        <f t="shared" si="641"/>
        <v>0</v>
      </c>
      <c r="BG64" s="10">
        <f t="shared" si="641"/>
        <v>0</v>
      </c>
      <c r="BH64" s="10">
        <f t="shared" si="641"/>
        <v>0</v>
      </c>
      <c r="BI64" s="10">
        <f t="shared" si="641"/>
        <v>0</v>
      </c>
      <c r="BJ64" s="10">
        <f t="shared" si="641"/>
        <v>0</v>
      </c>
      <c r="BK64" s="10">
        <f t="shared" si="641"/>
        <v>0</v>
      </c>
      <c r="BL64" s="10">
        <f t="shared" ref="BL64" si="642">BK70</f>
        <v>-21797.52</v>
      </c>
      <c r="BM64" s="10">
        <f t="shared" ref="BM64" si="643">BL70</f>
        <v>1128506.1096399999</v>
      </c>
      <c r="BN64" s="10">
        <f t="shared" ref="BN64" si="644">BM70</f>
        <v>57536.909639999969</v>
      </c>
      <c r="BO64" s="10">
        <f t="shared" ref="BO64" si="645">BN70</f>
        <v>-1167721.3803600001</v>
      </c>
      <c r="BP64" s="10">
        <f t="shared" ref="BP64" si="646">BO70</f>
        <v>-1631195.52036</v>
      </c>
      <c r="BQ64" s="10">
        <f t="shared" ref="BQ64" si="647">BP70</f>
        <v>-1908960.26</v>
      </c>
      <c r="BR64" s="10">
        <f t="shared" ref="BR64" si="648">BQ70</f>
        <v>-2200728.2400000002</v>
      </c>
      <c r="BS64" s="10">
        <f t="shared" ref="BS64" si="649">BR70</f>
        <v>-2017706.8300000003</v>
      </c>
      <c r="BT64" s="10">
        <f t="shared" ref="BT64" si="650">BS70</f>
        <v>-2087406.6200000003</v>
      </c>
      <c r="BU64" s="10">
        <f t="shared" ref="BU64" si="651">BT70</f>
        <v>-2050589.4300000004</v>
      </c>
      <c r="BV64" s="10">
        <f t="shared" ref="BV64" si="652">BU70</f>
        <v>-2183856.5000000005</v>
      </c>
      <c r="BW64" s="10">
        <f t="shared" ref="BW64" si="653">BV70</f>
        <v>-2302303.0500000003</v>
      </c>
      <c r="BX64" s="10">
        <f t="shared" ref="BX64" si="654">BW70</f>
        <v>-2236606.3800000004</v>
      </c>
      <c r="BY64" s="10">
        <f t="shared" ref="BY64" si="655">BX70</f>
        <v>-1146242.2800000003</v>
      </c>
      <c r="BZ64" s="10">
        <f t="shared" ref="BZ64" si="656">BY70</f>
        <v>-3648146.3600000003</v>
      </c>
      <c r="CA64" s="10">
        <f t="shared" ref="CA64" si="657">BZ70</f>
        <v>-3664790.95</v>
      </c>
      <c r="CB64" s="10">
        <f t="shared" ref="CB64" si="658">CA70</f>
        <v>-3306291.52</v>
      </c>
      <c r="CC64" s="10">
        <f t="shared" ref="CC64" si="659">CB70</f>
        <v>-1045661.9099999997</v>
      </c>
      <c r="CD64" s="10">
        <f t="shared" ref="CD64" si="660">CC70</f>
        <v>-1092831.6199999996</v>
      </c>
      <c r="CE64" s="10">
        <f t="shared" ref="CE64" si="661">CD70</f>
        <v>-1274468.8299999996</v>
      </c>
      <c r="CF64" s="10">
        <f t="shared" ref="CF64" si="662">CE70</f>
        <v>-1516494.0099999995</v>
      </c>
      <c r="CG64" s="10">
        <f t="shared" ref="CG64" si="663">CF70</f>
        <v>-2038771.5699999996</v>
      </c>
      <c r="CH64" s="10">
        <f t="shared" ref="CH64" si="664">CG70</f>
        <v>-2556481.0399999996</v>
      </c>
      <c r="CI64" s="10">
        <f t="shared" ref="CI64" si="665">CH70</f>
        <v>-1196934.3699999996</v>
      </c>
      <c r="CJ64" s="10">
        <f t="shared" ref="CJ64" si="666">CI70</f>
        <v>-1448346.7099999997</v>
      </c>
      <c r="CK64" s="10">
        <f t="shared" ref="CK64" si="667">CJ70</f>
        <v>-888719.02999999968</v>
      </c>
      <c r="CL64" s="10">
        <f t="shared" ref="CL64" si="668">CK70</f>
        <v>-1439825.0199999996</v>
      </c>
      <c r="CM64" s="10">
        <f t="shared" ref="CM64" si="669">CL70</f>
        <v>-1262516.3399999996</v>
      </c>
      <c r="CN64" s="10">
        <f t="shared" ref="CN64" si="670">CM70</f>
        <v>-128415.49999999953</v>
      </c>
      <c r="CO64" s="10">
        <f t="shared" ref="CO64" si="671">CN70</f>
        <v>2238409.3200000003</v>
      </c>
      <c r="CP64" s="10">
        <f t="shared" ref="CP64" si="672">CO70</f>
        <v>2367240.7900000005</v>
      </c>
      <c r="CQ64" s="10">
        <f t="shared" ref="CQ64" si="673">CP70</f>
        <v>2625448.8000000007</v>
      </c>
      <c r="CR64" s="10">
        <f t="shared" ref="CR64" si="674">CQ70</f>
        <v>3089983.8800000008</v>
      </c>
      <c r="CS64" s="10">
        <f t="shared" ref="CS64" si="675">CR70</f>
        <v>3738147.2000000007</v>
      </c>
      <c r="CT64" s="10">
        <f t="shared" ref="CT64" si="676">CS70</f>
        <v>4711338.2700000005</v>
      </c>
      <c r="CU64" s="10">
        <f t="shared" ref="CU64" si="677">CT70</f>
        <v>4906063.5200000005</v>
      </c>
      <c r="CV64" s="10">
        <f t="shared" ref="CV64" si="678">CU70</f>
        <v>7355292.0300000003</v>
      </c>
      <c r="CW64" s="10">
        <f t="shared" ref="CW64" si="679">CV70</f>
        <v>9166565.8300000001</v>
      </c>
      <c r="CX64" s="10">
        <f t="shared" ref="CX64" si="680">CW70</f>
        <v>8293706.8300000001</v>
      </c>
      <c r="CY64" s="10">
        <f t="shared" ref="CY64" si="681">CX70</f>
        <v>7827485.4199999999</v>
      </c>
      <c r="CZ64" s="10">
        <f t="shared" ref="CZ64" si="682">CY70</f>
        <v>9113979.3100000005</v>
      </c>
      <c r="DA64" s="10">
        <f t="shared" ref="DA64" si="683">CZ70</f>
        <v>2289800.0200000005</v>
      </c>
      <c r="DB64" s="10">
        <f t="shared" ref="DB64" si="684">DA70</f>
        <v>2683787.5100000007</v>
      </c>
      <c r="DC64" s="10">
        <f t="shared" ref="DC64" si="685">DB70</f>
        <v>2837756.8700000006</v>
      </c>
      <c r="DD64" s="10">
        <f t="shared" ref="DD64" si="686">DC70</f>
        <v>3140933.4600000004</v>
      </c>
      <c r="DE64" s="10">
        <f t="shared" ref="DE64" si="687">DD70</f>
        <v>3020474.5700000003</v>
      </c>
      <c r="DF64" s="10">
        <f t="shared" ref="DF64" si="688">DE70</f>
        <v>2833373.5500000003</v>
      </c>
      <c r="DG64" s="10">
        <f t="shared" ref="DG64" si="689">DF70</f>
        <v>3198698.8200000003</v>
      </c>
      <c r="DH64" s="10">
        <f t="shared" ref="DH64" si="690">DG70</f>
        <v>3361414.39</v>
      </c>
      <c r="DI64" s="10">
        <f t="shared" ref="DI64" si="691">DH70</f>
        <v>2430571.5500000003</v>
      </c>
      <c r="DJ64" s="10">
        <f t="shared" si="641"/>
        <v>2180102.7100000004</v>
      </c>
      <c r="DK64" s="10">
        <f t="shared" si="641"/>
        <v>3003945.8700000006</v>
      </c>
      <c r="DL64" s="10">
        <f t="shared" ref="DL64" si="692">DK70</f>
        <v>1492202.4600000007</v>
      </c>
      <c r="DM64" s="10">
        <f t="shared" ref="DM64" si="693">DL70</f>
        <v>-2712925.9299999997</v>
      </c>
      <c r="DN64" s="10">
        <f t="shared" ref="DN64" si="694">DM70</f>
        <v>-3470036.2199999997</v>
      </c>
      <c r="DO64" s="10">
        <f t="shared" ref="DO64" si="695">DN70</f>
        <v>-4142053.17</v>
      </c>
      <c r="DP64" s="10">
        <f t="shared" ref="DP64" si="696">DO70</f>
        <v>-3428196.87</v>
      </c>
      <c r="DQ64" s="10">
        <f t="shared" ref="DQ64" si="697">DP70</f>
        <v>-3053857.0500000003</v>
      </c>
      <c r="DR64" s="10">
        <f>DQ70</f>
        <v>-1711649.1600000004</v>
      </c>
      <c r="DS64" s="10">
        <f t="shared" ref="DS64:DW64" si="698">DR70</f>
        <v>-3508298.2100000004</v>
      </c>
      <c r="DT64" s="10">
        <f t="shared" si="698"/>
        <v>-3816316.45</v>
      </c>
      <c r="DU64" s="10">
        <f t="shared" si="698"/>
        <v>-3929191.48</v>
      </c>
      <c r="DV64" s="10">
        <f t="shared" si="698"/>
        <v>-4895814.97</v>
      </c>
      <c r="DW64" s="10">
        <f t="shared" si="698"/>
        <v>-6641880.4699999997</v>
      </c>
      <c r="DX64" s="10">
        <f t="shared" ref="DX64" si="699">DW70</f>
        <v>-8377403.6499999994</v>
      </c>
      <c r="DY64" s="10">
        <f t="shared" ref="DY64" si="700">DX70</f>
        <v>-3408244.5599999996</v>
      </c>
      <c r="DZ64" s="10">
        <f t="shared" ref="DZ64" si="701">DY70</f>
        <v>-3066984.6299999994</v>
      </c>
      <c r="EA64" s="10">
        <f t="shared" ref="EA64" si="702">DZ70</f>
        <v>-2661694.7199999993</v>
      </c>
      <c r="EB64" s="10">
        <f t="shared" ref="EB64" si="703">EA70</f>
        <v>-2085347.2299999993</v>
      </c>
      <c r="EC64" s="10">
        <f t="shared" ref="EC64" si="704">EB70</f>
        <v>-1706351.1999999993</v>
      </c>
      <c r="ED64" s="10">
        <f t="shared" ref="ED64" si="705">EC70</f>
        <v>-993940.52999999921</v>
      </c>
      <c r="EE64" s="10">
        <f t="shared" ref="EE64" si="706">ED70</f>
        <v>-1211131.3299999991</v>
      </c>
      <c r="EF64" s="10">
        <f t="shared" ref="EF64" si="707">EE70</f>
        <v>1805472.8200000008</v>
      </c>
      <c r="EG64" s="10">
        <f t="shared" ref="EG64" si="708">EF70</f>
        <v>61351.330000000773</v>
      </c>
      <c r="EH64" s="10">
        <f t="shared" ref="EH64:EI64" si="709">EG70</f>
        <v>1370338.1600000008</v>
      </c>
      <c r="EI64" s="10">
        <f t="shared" si="709"/>
        <v>1558107.8500000008</v>
      </c>
      <c r="EJ64" s="10">
        <f t="shared" ref="EJ64" si="710">EI70</f>
        <v>819874.14000000083</v>
      </c>
      <c r="EK64" s="10">
        <f t="shared" ref="EK64" si="711">EJ70</f>
        <v>-1057157.2499999993</v>
      </c>
      <c r="EL64" s="10">
        <f t="shared" ref="EL64" si="712">EK70</f>
        <v>-1479191.7999999993</v>
      </c>
      <c r="EM64" s="10">
        <f t="shared" ref="EM64" si="713">EL70</f>
        <v>-1196573.7699999993</v>
      </c>
      <c r="EN64" s="10">
        <f t="shared" ref="EN64" si="714">EM70</f>
        <v>17773.550000000745</v>
      </c>
      <c r="EO64" s="10">
        <f t="shared" ref="EO64" si="715">EN70</f>
        <v>-107891.20999999925</v>
      </c>
      <c r="EP64" s="10">
        <f t="shared" ref="EP64" si="716">EO70</f>
        <v>1121741.7700000007</v>
      </c>
      <c r="EQ64" s="10">
        <f t="shared" ref="EQ64:ER64" si="717">EP70</f>
        <v>2175740.120000001</v>
      </c>
      <c r="ER64" s="10">
        <f t="shared" si="717"/>
        <v>4122301.0500000007</v>
      </c>
      <c r="ES64" s="10">
        <f t="shared" ref="ES64" si="718">ER70</f>
        <v>2376505.5800000005</v>
      </c>
      <c r="ET64" s="10">
        <f t="shared" ref="ET64" si="719">ES70</f>
        <v>-1708124.4399999995</v>
      </c>
      <c r="EU64" s="10">
        <f t="shared" ref="EU64" si="720">ET70</f>
        <v>-1708124.4399999995</v>
      </c>
    </row>
    <row r="65" spans="1:151" s="84" customFormat="1" x14ac:dyDescent="0.2">
      <c r="B65" s="83" t="s">
        <v>141</v>
      </c>
      <c r="C65" s="6"/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-427649.97963999998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2236606.3800000004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1448346.7099999997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-7355292.0300000003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-3361414.39</v>
      </c>
      <c r="DM65" s="14">
        <v>0</v>
      </c>
      <c r="DN65" s="14">
        <v>0</v>
      </c>
      <c r="DO65" s="14">
        <v>0</v>
      </c>
      <c r="DP65" s="14">
        <v>0</v>
      </c>
      <c r="DQ65" s="14">
        <v>0</v>
      </c>
      <c r="DR65" s="14">
        <v>0</v>
      </c>
      <c r="DS65" s="14">
        <v>0</v>
      </c>
      <c r="DT65" s="14">
        <v>0</v>
      </c>
      <c r="DU65" s="14">
        <v>0</v>
      </c>
      <c r="DV65" s="14"/>
      <c r="DW65" s="14"/>
      <c r="DX65" s="14">
        <v>3816316.45</v>
      </c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3">
        <v>-1805472.82</v>
      </c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</row>
    <row r="66" spans="1:151" s="83" customFormat="1" x14ac:dyDescent="0.2">
      <c r="A66" s="84"/>
      <c r="B66" s="83" t="s">
        <v>151</v>
      </c>
      <c r="C66" s="6"/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4">
        <v>0</v>
      </c>
      <c r="AW66" s="14">
        <v>0</v>
      </c>
      <c r="AX66" s="14">
        <v>0</v>
      </c>
      <c r="AY66" s="14">
        <v>0</v>
      </c>
      <c r="AZ66" s="14">
        <v>0</v>
      </c>
      <c r="BA66" s="14">
        <v>0</v>
      </c>
      <c r="BB66" s="14">
        <v>0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449447.49963999999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0</v>
      </c>
      <c r="BY66" s="14">
        <v>0</v>
      </c>
      <c r="BZ66" s="14">
        <v>0</v>
      </c>
      <c r="CA66" s="14">
        <v>0</v>
      </c>
      <c r="CB66" s="14">
        <v>0</v>
      </c>
      <c r="CC66" s="14">
        <v>0</v>
      </c>
      <c r="CD66" s="14">
        <v>0</v>
      </c>
      <c r="CE66" s="14">
        <v>0</v>
      </c>
      <c r="CF66" s="14">
        <v>0</v>
      </c>
      <c r="CG66" s="14">
        <v>0</v>
      </c>
      <c r="CH66" s="14">
        <v>0</v>
      </c>
      <c r="CI66" s="14">
        <v>0</v>
      </c>
      <c r="CJ66" s="14">
        <v>0</v>
      </c>
      <c r="CK66" s="14">
        <v>0</v>
      </c>
      <c r="CL66" s="14">
        <v>0</v>
      </c>
      <c r="CM66" s="14">
        <v>0</v>
      </c>
      <c r="CN66" s="14">
        <v>0</v>
      </c>
      <c r="CO66" s="14">
        <v>0</v>
      </c>
      <c r="CP66" s="14">
        <v>0</v>
      </c>
      <c r="CQ66" s="14">
        <v>0</v>
      </c>
      <c r="CR66" s="14">
        <v>0</v>
      </c>
      <c r="CS66" s="14">
        <v>0</v>
      </c>
      <c r="CT66" s="14">
        <v>0</v>
      </c>
      <c r="CU66" s="14">
        <v>0</v>
      </c>
      <c r="CV66" s="14">
        <v>0</v>
      </c>
      <c r="CW66" s="14">
        <v>0</v>
      </c>
      <c r="CX66" s="14">
        <v>0</v>
      </c>
      <c r="CY66" s="14">
        <v>0</v>
      </c>
      <c r="CZ66" s="14">
        <v>0</v>
      </c>
      <c r="DA66" s="14">
        <v>0</v>
      </c>
      <c r="DB66" s="14">
        <v>0</v>
      </c>
      <c r="DC66" s="14">
        <v>0</v>
      </c>
      <c r="DD66" s="14">
        <v>0</v>
      </c>
      <c r="DE66" s="14">
        <v>0</v>
      </c>
      <c r="DF66" s="14">
        <v>0</v>
      </c>
      <c r="DG66" s="14">
        <v>0</v>
      </c>
      <c r="DH66" s="14">
        <v>0</v>
      </c>
      <c r="DI66" s="14">
        <v>0</v>
      </c>
      <c r="DJ66" s="14">
        <v>0</v>
      </c>
      <c r="DK66" s="14">
        <v>0</v>
      </c>
      <c r="DL66" s="14">
        <v>0</v>
      </c>
      <c r="DM66" s="14">
        <v>0</v>
      </c>
      <c r="DN66" s="14">
        <v>0</v>
      </c>
      <c r="DO66" s="14">
        <v>0</v>
      </c>
      <c r="DP66" s="14">
        <v>0</v>
      </c>
      <c r="DQ66" s="14">
        <v>0</v>
      </c>
      <c r="DR66" s="14">
        <v>0</v>
      </c>
      <c r="DS66" s="14">
        <v>0</v>
      </c>
      <c r="DT66" s="14">
        <v>0</v>
      </c>
      <c r="DU66" s="14">
        <v>0</v>
      </c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</row>
    <row r="67" spans="1:151" s="83" customFormat="1" x14ac:dyDescent="0.2">
      <c r="A67" s="84"/>
      <c r="B67" s="83" t="s">
        <v>380</v>
      </c>
      <c r="C67" s="6"/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14">
        <v>0</v>
      </c>
      <c r="CE67" s="14">
        <v>0</v>
      </c>
      <c r="CF67" s="14">
        <v>0</v>
      </c>
      <c r="CG67" s="14">
        <v>0</v>
      </c>
      <c r="CH67" s="14">
        <v>0</v>
      </c>
      <c r="CI67" s="14">
        <v>0</v>
      </c>
      <c r="CJ67" s="14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>
        <v>0</v>
      </c>
      <c r="CQ67" s="14">
        <v>0</v>
      </c>
      <c r="CR67" s="14">
        <v>0</v>
      </c>
      <c r="CS67" s="14">
        <v>0</v>
      </c>
      <c r="CT67" s="14">
        <v>0</v>
      </c>
      <c r="CU67" s="14">
        <v>0</v>
      </c>
      <c r="CV67" s="14">
        <v>0</v>
      </c>
      <c r="CW67" s="14">
        <v>0</v>
      </c>
      <c r="CX67" s="14">
        <v>0</v>
      </c>
      <c r="CY67" s="14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>
        <v>0</v>
      </c>
      <c r="DF67" s="14">
        <v>0</v>
      </c>
      <c r="DG67" s="14">
        <v>0</v>
      </c>
      <c r="DH67" s="14">
        <v>0</v>
      </c>
      <c r="DI67" s="14">
        <v>0</v>
      </c>
      <c r="DJ67" s="14">
        <v>0</v>
      </c>
      <c r="DK67" s="14">
        <v>0</v>
      </c>
      <c r="DL67" s="14">
        <v>0</v>
      </c>
      <c r="DM67" s="14">
        <v>0</v>
      </c>
      <c r="DN67" s="14">
        <v>0</v>
      </c>
      <c r="DO67" s="14">
        <v>0</v>
      </c>
      <c r="DP67" s="14">
        <v>0</v>
      </c>
      <c r="DQ67" s="14">
        <v>0</v>
      </c>
      <c r="DR67" s="14">
        <v>0</v>
      </c>
      <c r="DS67" s="14">
        <v>0</v>
      </c>
      <c r="DT67" s="88">
        <v>0.2</v>
      </c>
      <c r="DU67" s="88">
        <v>0.17</v>
      </c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</row>
    <row r="68" spans="1:151" x14ac:dyDescent="0.2">
      <c r="A68" s="83"/>
      <c r="B68" s="83" t="s">
        <v>149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>
        <v>0</v>
      </c>
      <c r="AY68" s="14">
        <v>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-21797.52</v>
      </c>
      <c r="BL68" s="14">
        <v>700856.13</v>
      </c>
      <c r="BM68" s="14">
        <v>-1070969.2</v>
      </c>
      <c r="BN68" s="14">
        <v>-1225258.29</v>
      </c>
      <c r="BO68" s="14">
        <v>-463474.14</v>
      </c>
      <c r="BP68" s="14">
        <v>149885.24</v>
      </c>
      <c r="BQ68" s="14">
        <v>-291767.98</v>
      </c>
      <c r="BR68" s="14">
        <v>183021.41</v>
      </c>
      <c r="BS68" s="14">
        <v>-69699.789999999994</v>
      </c>
      <c r="BT68" s="14">
        <v>36817.19</v>
      </c>
      <c r="BU68" s="14">
        <v>-133267.07</v>
      </c>
      <c r="BV68" s="14">
        <v>-118446.55</v>
      </c>
      <c r="BW68" s="14">
        <v>65696.67</v>
      </c>
      <c r="BX68" s="14">
        <v>1090364.1000000001</v>
      </c>
      <c r="BY68" s="14">
        <v>-2501904.08</v>
      </c>
      <c r="BZ68" s="14">
        <v>-16644.59</v>
      </c>
      <c r="CA68" s="14">
        <v>358499.43</v>
      </c>
      <c r="CB68" s="14">
        <v>24023.23</v>
      </c>
      <c r="CC68" s="14">
        <v>-47169.71</v>
      </c>
      <c r="CD68" s="14">
        <v>-181637.21</v>
      </c>
      <c r="CE68" s="14">
        <v>-242025.18</v>
      </c>
      <c r="CF68" s="14">
        <v>-522277.56</v>
      </c>
      <c r="CG68" s="14">
        <v>-517709.47</v>
      </c>
      <c r="CH68" s="14">
        <v>1359546.67</v>
      </c>
      <c r="CI68" s="14">
        <v>-251412.34</v>
      </c>
      <c r="CJ68" s="14">
        <v>559627.68000000005</v>
      </c>
      <c r="CK68" s="14">
        <v>-551105.99</v>
      </c>
      <c r="CL68" s="14">
        <v>177308.68</v>
      </c>
      <c r="CM68" s="14">
        <v>1134100.8400000001</v>
      </c>
      <c r="CN68" s="14">
        <v>918478.11</v>
      </c>
      <c r="CO68" s="14">
        <v>128831.47</v>
      </c>
      <c r="CP68" s="14">
        <v>258208.01</v>
      </c>
      <c r="CQ68" s="14">
        <v>464535.08</v>
      </c>
      <c r="CR68" s="14">
        <v>648163.31999999995</v>
      </c>
      <c r="CS68" s="14">
        <v>973191.07</v>
      </c>
      <c r="CT68" s="14">
        <v>194725.25</v>
      </c>
      <c r="CU68" s="14">
        <v>2449228.5099999998</v>
      </c>
      <c r="CV68" s="14">
        <v>1811273.8</v>
      </c>
      <c r="CW68" s="14">
        <v>-872859</v>
      </c>
      <c r="CX68" s="14">
        <v>-466221.41</v>
      </c>
      <c r="CY68" s="14">
        <v>1286493.8899999999</v>
      </c>
      <c r="CZ68" s="14">
        <v>531112.74</v>
      </c>
      <c r="DA68" s="14">
        <v>393987.49</v>
      </c>
      <c r="DB68" s="14">
        <v>153969.35999999999</v>
      </c>
      <c r="DC68" s="14">
        <v>303176.59000000003</v>
      </c>
      <c r="DD68" s="14">
        <v>-120458.89</v>
      </c>
      <c r="DE68" s="14">
        <v>-187101.02</v>
      </c>
      <c r="DF68" s="14">
        <v>365325.27</v>
      </c>
      <c r="DG68" s="14">
        <v>162715.57</v>
      </c>
      <c r="DH68" s="14">
        <v>-930842.84</v>
      </c>
      <c r="DI68" s="14">
        <v>-250468.84</v>
      </c>
      <c r="DJ68" s="14">
        <v>823843.16</v>
      </c>
      <c r="DK68" s="14">
        <v>-1511743.41</v>
      </c>
      <c r="DL68" s="14">
        <v>-843714</v>
      </c>
      <c r="DM68" s="14">
        <v>-757110.29</v>
      </c>
      <c r="DN68" s="14">
        <v>-672016.95</v>
      </c>
      <c r="DO68" s="14">
        <v>713856.3</v>
      </c>
      <c r="DP68" s="14">
        <v>374339.82</v>
      </c>
      <c r="DQ68" s="14">
        <v>1342207.89</v>
      </c>
      <c r="DR68" s="14">
        <v>-1796649.05</v>
      </c>
      <c r="DS68" s="14">
        <v>-308018.24</v>
      </c>
      <c r="DT68" s="14">
        <v>-112875.22999999998</v>
      </c>
      <c r="DU68" s="14">
        <v>-966623.66</v>
      </c>
      <c r="DV68" s="14">
        <v>-1746065.5</v>
      </c>
      <c r="DW68" s="14">
        <v>-1735523.18</v>
      </c>
      <c r="DX68" s="14">
        <v>1152842.6399999999</v>
      </c>
      <c r="DY68" s="14">
        <v>341259.93</v>
      </c>
      <c r="DZ68" s="14">
        <v>405289.91</v>
      </c>
      <c r="EA68" s="14">
        <v>576347.49</v>
      </c>
      <c r="EB68" s="14">
        <v>378996.03</v>
      </c>
      <c r="EC68" s="14">
        <v>712410.67</v>
      </c>
      <c r="ED68" s="14">
        <v>-217190.8</v>
      </c>
      <c r="EE68" s="14">
        <v>3016604.15</v>
      </c>
      <c r="EF68" s="13">
        <f>'Sch31&amp;31T Deferral Calc'!C24</f>
        <v>-1744121.49</v>
      </c>
      <c r="EG68" s="13">
        <f>'Sch31&amp;31T Deferral Calc'!D24</f>
        <v>1308986.83</v>
      </c>
      <c r="EH68" s="13">
        <f>'Sch31&amp;31T Deferral Calc'!E24</f>
        <v>187769.69</v>
      </c>
      <c r="EI68" s="13">
        <f>'Sch31&amp;31T Deferral Calc'!F24</f>
        <v>-738233.71</v>
      </c>
      <c r="EJ68" s="13">
        <f>'Sch31&amp;31T Deferral Calc'!G24</f>
        <v>-71558.570000000007</v>
      </c>
      <c r="EK68" s="13">
        <f>'Sch31&amp;31T Deferral Calc'!H24</f>
        <v>-422034.55</v>
      </c>
      <c r="EL68" s="13">
        <f>'Sch31&amp;31T Deferral Calc'!I24</f>
        <v>282618.03000000003</v>
      </c>
      <c r="EM68" s="13">
        <f>'Sch31&amp;31T Deferral Calc'!J24</f>
        <v>1214347.32</v>
      </c>
      <c r="EN68" s="13">
        <f>'Sch31&amp;31T Deferral Calc'!K24</f>
        <v>-125664.76</v>
      </c>
      <c r="EO68" s="13">
        <f>'Sch31&amp;31T Deferral Calc'!L24</f>
        <v>1229632.98</v>
      </c>
      <c r="EP68" s="13">
        <f>'Sch31&amp;31T Deferral Calc'!M24</f>
        <v>1053998.3500000001</v>
      </c>
      <c r="EQ68" s="13">
        <f>'Sch31&amp;31T Deferral Calc'!N24</f>
        <v>1946560.93</v>
      </c>
      <c r="ER68" s="13">
        <f>('Sch31&amp;31T Deferral Calc'!O24+'Sch31&amp;31T Deferral Calc'!P24)</f>
        <v>-1745795.4700000002</v>
      </c>
      <c r="ES68" s="13">
        <f>'Sch31&amp;31T Deferral Calc'!Q24</f>
        <v>-4084630.02</v>
      </c>
      <c r="ET68" s="13"/>
      <c r="EU68" s="13"/>
    </row>
    <row r="69" spans="1:151" x14ac:dyDescent="0.2">
      <c r="B69" s="3" t="s">
        <v>143</v>
      </c>
      <c r="D69" s="15">
        <f t="shared" ref="D69:DK69" si="721">SUM(D65:D68)</f>
        <v>0</v>
      </c>
      <c r="E69" s="15">
        <f t="shared" si="721"/>
        <v>0</v>
      </c>
      <c r="F69" s="15">
        <f t="shared" si="721"/>
        <v>0</v>
      </c>
      <c r="G69" s="15">
        <f t="shared" si="721"/>
        <v>0</v>
      </c>
      <c r="H69" s="15">
        <f t="shared" si="721"/>
        <v>0</v>
      </c>
      <c r="I69" s="15">
        <f t="shared" si="721"/>
        <v>0</v>
      </c>
      <c r="J69" s="15">
        <f t="shared" si="721"/>
        <v>0</v>
      </c>
      <c r="K69" s="15">
        <f t="shared" si="721"/>
        <v>0</v>
      </c>
      <c r="L69" s="15">
        <f t="shared" si="721"/>
        <v>0</v>
      </c>
      <c r="M69" s="15">
        <f t="shared" si="721"/>
        <v>0</v>
      </c>
      <c r="N69" s="15">
        <f t="shared" si="721"/>
        <v>0</v>
      </c>
      <c r="O69" s="15">
        <f t="shared" si="721"/>
        <v>0</v>
      </c>
      <c r="P69" s="15">
        <f t="shared" si="721"/>
        <v>0</v>
      </c>
      <c r="Q69" s="15">
        <f t="shared" si="721"/>
        <v>0</v>
      </c>
      <c r="R69" s="15">
        <f t="shared" si="721"/>
        <v>0</v>
      </c>
      <c r="S69" s="15">
        <f t="shared" si="721"/>
        <v>0</v>
      </c>
      <c r="T69" s="15">
        <f t="shared" si="721"/>
        <v>0</v>
      </c>
      <c r="U69" s="15">
        <f t="shared" si="721"/>
        <v>0</v>
      </c>
      <c r="V69" s="15">
        <f t="shared" si="721"/>
        <v>0</v>
      </c>
      <c r="W69" s="15">
        <f t="shared" si="721"/>
        <v>0</v>
      </c>
      <c r="X69" s="15">
        <f t="shared" si="721"/>
        <v>0</v>
      </c>
      <c r="Y69" s="15">
        <f t="shared" si="721"/>
        <v>0</v>
      </c>
      <c r="Z69" s="15">
        <f t="shared" si="721"/>
        <v>0</v>
      </c>
      <c r="AA69" s="15">
        <f t="shared" si="721"/>
        <v>0</v>
      </c>
      <c r="AB69" s="15">
        <f t="shared" si="721"/>
        <v>0</v>
      </c>
      <c r="AC69" s="15">
        <f t="shared" si="721"/>
        <v>0</v>
      </c>
      <c r="AD69" s="15">
        <f t="shared" si="721"/>
        <v>0</v>
      </c>
      <c r="AE69" s="15">
        <f t="shared" si="721"/>
        <v>0</v>
      </c>
      <c r="AF69" s="15">
        <f t="shared" si="721"/>
        <v>0</v>
      </c>
      <c r="AG69" s="15">
        <f t="shared" si="721"/>
        <v>0</v>
      </c>
      <c r="AH69" s="15">
        <f t="shared" si="721"/>
        <v>0</v>
      </c>
      <c r="AI69" s="15">
        <f t="shared" si="721"/>
        <v>0</v>
      </c>
      <c r="AJ69" s="15">
        <f t="shared" si="721"/>
        <v>0</v>
      </c>
      <c r="AK69" s="15">
        <f t="shared" si="721"/>
        <v>0</v>
      </c>
      <c r="AL69" s="15">
        <f t="shared" si="721"/>
        <v>0</v>
      </c>
      <c r="AM69" s="15">
        <f t="shared" si="721"/>
        <v>0</v>
      </c>
      <c r="AN69" s="15">
        <f t="shared" si="721"/>
        <v>0</v>
      </c>
      <c r="AO69" s="15">
        <f t="shared" si="721"/>
        <v>0</v>
      </c>
      <c r="AP69" s="15">
        <f t="shared" si="721"/>
        <v>0</v>
      </c>
      <c r="AQ69" s="15">
        <f t="shared" si="721"/>
        <v>0</v>
      </c>
      <c r="AR69" s="15">
        <f t="shared" si="721"/>
        <v>0</v>
      </c>
      <c r="AS69" s="15">
        <f t="shared" si="721"/>
        <v>0</v>
      </c>
      <c r="AT69" s="15">
        <f t="shared" si="721"/>
        <v>0</v>
      </c>
      <c r="AU69" s="15">
        <f t="shared" si="721"/>
        <v>0</v>
      </c>
      <c r="AV69" s="15">
        <f t="shared" si="721"/>
        <v>0</v>
      </c>
      <c r="AW69" s="15">
        <f t="shared" si="721"/>
        <v>0</v>
      </c>
      <c r="AX69" s="15">
        <f t="shared" si="721"/>
        <v>0</v>
      </c>
      <c r="AY69" s="15">
        <f t="shared" si="721"/>
        <v>0</v>
      </c>
      <c r="AZ69" s="15">
        <f t="shared" si="721"/>
        <v>0</v>
      </c>
      <c r="BA69" s="15">
        <f t="shared" si="721"/>
        <v>0</v>
      </c>
      <c r="BB69" s="15">
        <f t="shared" si="721"/>
        <v>0</v>
      </c>
      <c r="BC69" s="15">
        <f t="shared" si="721"/>
        <v>0</v>
      </c>
      <c r="BD69" s="15">
        <f t="shared" si="721"/>
        <v>0</v>
      </c>
      <c r="BE69" s="15">
        <f t="shared" si="721"/>
        <v>0</v>
      </c>
      <c r="BF69" s="15">
        <f t="shared" si="721"/>
        <v>0</v>
      </c>
      <c r="BG69" s="15">
        <f t="shared" si="721"/>
        <v>0</v>
      </c>
      <c r="BH69" s="15">
        <f t="shared" si="721"/>
        <v>0</v>
      </c>
      <c r="BI69" s="15">
        <f t="shared" si="721"/>
        <v>0</v>
      </c>
      <c r="BJ69" s="15">
        <f t="shared" si="721"/>
        <v>0</v>
      </c>
      <c r="BK69" s="15">
        <f t="shared" si="721"/>
        <v>-21797.52</v>
      </c>
      <c r="BL69" s="15">
        <f t="shared" ref="BL69:BW69" si="722">SUM(BL65:BL68)</f>
        <v>1150303.6296399999</v>
      </c>
      <c r="BM69" s="15">
        <f t="shared" si="722"/>
        <v>-1070969.2</v>
      </c>
      <c r="BN69" s="15">
        <f t="shared" si="722"/>
        <v>-1225258.29</v>
      </c>
      <c r="BO69" s="15">
        <f t="shared" si="722"/>
        <v>-463474.14</v>
      </c>
      <c r="BP69" s="15">
        <f t="shared" si="722"/>
        <v>-277764.73963999999</v>
      </c>
      <c r="BQ69" s="15">
        <f t="shared" si="722"/>
        <v>-291767.98</v>
      </c>
      <c r="BR69" s="15">
        <f t="shared" si="722"/>
        <v>183021.41</v>
      </c>
      <c r="BS69" s="15">
        <f t="shared" si="722"/>
        <v>-69699.789999999994</v>
      </c>
      <c r="BT69" s="15">
        <f t="shared" si="722"/>
        <v>36817.19</v>
      </c>
      <c r="BU69" s="15">
        <f t="shared" si="722"/>
        <v>-133267.07</v>
      </c>
      <c r="BV69" s="15">
        <f t="shared" si="722"/>
        <v>-118446.55</v>
      </c>
      <c r="BW69" s="15">
        <f t="shared" si="722"/>
        <v>65696.67</v>
      </c>
      <c r="BX69" s="15">
        <f t="shared" ref="BX69:CI69" si="723">SUM(BX65:BX68)</f>
        <v>1090364.1000000001</v>
      </c>
      <c r="BY69" s="15">
        <f t="shared" si="723"/>
        <v>-2501904.08</v>
      </c>
      <c r="BZ69" s="15">
        <f t="shared" si="723"/>
        <v>-16644.59</v>
      </c>
      <c r="CA69" s="15">
        <f t="shared" si="723"/>
        <v>358499.43</v>
      </c>
      <c r="CB69" s="15">
        <f t="shared" si="723"/>
        <v>2260629.6100000003</v>
      </c>
      <c r="CC69" s="15">
        <f t="shared" si="723"/>
        <v>-47169.71</v>
      </c>
      <c r="CD69" s="15">
        <f t="shared" si="723"/>
        <v>-181637.21</v>
      </c>
      <c r="CE69" s="15">
        <f t="shared" si="723"/>
        <v>-242025.18</v>
      </c>
      <c r="CF69" s="15">
        <f t="shared" si="723"/>
        <v>-522277.56</v>
      </c>
      <c r="CG69" s="15">
        <f t="shared" si="723"/>
        <v>-517709.47</v>
      </c>
      <c r="CH69" s="15">
        <f t="shared" si="723"/>
        <v>1359546.67</v>
      </c>
      <c r="CI69" s="15">
        <f t="shared" si="723"/>
        <v>-251412.34</v>
      </c>
      <c r="CJ69" s="15">
        <f t="shared" ref="CJ69:CU69" si="724">SUM(CJ65:CJ68)</f>
        <v>559627.68000000005</v>
      </c>
      <c r="CK69" s="15">
        <f t="shared" si="724"/>
        <v>-551105.99</v>
      </c>
      <c r="CL69" s="15">
        <f t="shared" si="724"/>
        <v>177308.68</v>
      </c>
      <c r="CM69" s="15">
        <f t="shared" si="724"/>
        <v>1134100.8400000001</v>
      </c>
      <c r="CN69" s="15">
        <f t="shared" si="724"/>
        <v>2366824.8199999998</v>
      </c>
      <c r="CO69" s="15">
        <f t="shared" si="724"/>
        <v>128831.47</v>
      </c>
      <c r="CP69" s="15">
        <f t="shared" si="724"/>
        <v>258208.01</v>
      </c>
      <c r="CQ69" s="15">
        <f t="shared" si="724"/>
        <v>464535.08</v>
      </c>
      <c r="CR69" s="15">
        <f t="shared" si="724"/>
        <v>648163.31999999995</v>
      </c>
      <c r="CS69" s="15">
        <f t="shared" si="724"/>
        <v>973191.07</v>
      </c>
      <c r="CT69" s="15">
        <f t="shared" si="724"/>
        <v>194725.25</v>
      </c>
      <c r="CU69" s="15">
        <f t="shared" si="724"/>
        <v>2449228.5099999998</v>
      </c>
      <c r="CV69" s="15">
        <f t="shared" ref="CV69:DB69" si="725">SUM(CV65:CV68)</f>
        <v>1811273.8</v>
      </c>
      <c r="CW69" s="15">
        <f t="shared" si="725"/>
        <v>-872859</v>
      </c>
      <c r="CX69" s="15">
        <f t="shared" si="725"/>
        <v>-466221.41</v>
      </c>
      <c r="CY69" s="15">
        <f t="shared" si="725"/>
        <v>1286493.8899999999</v>
      </c>
      <c r="CZ69" s="15">
        <f t="shared" si="725"/>
        <v>-6824179.29</v>
      </c>
      <c r="DA69" s="15">
        <f t="shared" si="725"/>
        <v>393987.49</v>
      </c>
      <c r="DB69" s="15">
        <f t="shared" si="725"/>
        <v>153969.35999999999</v>
      </c>
      <c r="DC69" s="15">
        <f t="shared" ref="DC69:DI69" si="726">SUM(DC65:DC68)</f>
        <v>303176.59000000003</v>
      </c>
      <c r="DD69" s="15">
        <f t="shared" si="726"/>
        <v>-120458.89</v>
      </c>
      <c r="DE69" s="15">
        <f t="shared" si="726"/>
        <v>-187101.02</v>
      </c>
      <c r="DF69" s="15">
        <f t="shared" si="726"/>
        <v>365325.27</v>
      </c>
      <c r="DG69" s="15">
        <f t="shared" si="726"/>
        <v>162715.57</v>
      </c>
      <c r="DH69" s="15">
        <f t="shared" si="726"/>
        <v>-930842.84</v>
      </c>
      <c r="DI69" s="15">
        <f t="shared" si="726"/>
        <v>-250468.84</v>
      </c>
      <c r="DJ69" s="15">
        <f t="shared" si="721"/>
        <v>823843.16</v>
      </c>
      <c r="DK69" s="15">
        <f t="shared" si="721"/>
        <v>-1511743.41</v>
      </c>
      <c r="DL69" s="15">
        <f t="shared" ref="DL69:DQ69" si="727">SUM(DL65:DL68)</f>
        <v>-4205128.3900000006</v>
      </c>
      <c r="DM69" s="15">
        <f t="shared" si="727"/>
        <v>-757110.29</v>
      </c>
      <c r="DN69" s="15">
        <f t="shared" si="727"/>
        <v>-672016.95</v>
      </c>
      <c r="DO69" s="15">
        <f t="shared" si="727"/>
        <v>713856.3</v>
      </c>
      <c r="DP69" s="15">
        <f t="shared" si="727"/>
        <v>374339.82</v>
      </c>
      <c r="DQ69" s="15">
        <f t="shared" si="727"/>
        <v>1342207.89</v>
      </c>
      <c r="DR69" s="15">
        <f>SUM(DR65:DR68)</f>
        <v>-1796649.05</v>
      </c>
      <c r="DS69" s="15">
        <f t="shared" ref="DS69:DW69" si="728">SUM(DS65:DS68)</f>
        <v>-308018.24</v>
      </c>
      <c r="DT69" s="15">
        <f t="shared" si="728"/>
        <v>-112875.02999999998</v>
      </c>
      <c r="DU69" s="15">
        <f t="shared" si="728"/>
        <v>-966623.49</v>
      </c>
      <c r="DV69" s="15">
        <f t="shared" si="728"/>
        <v>-1746065.5</v>
      </c>
      <c r="DW69" s="15">
        <f t="shared" si="728"/>
        <v>-1735523.18</v>
      </c>
      <c r="DX69" s="15">
        <f t="shared" ref="DX69:EH69" si="729">SUM(DX65:DX68)</f>
        <v>4969159.09</v>
      </c>
      <c r="DY69" s="15">
        <f t="shared" si="729"/>
        <v>341259.93</v>
      </c>
      <c r="DZ69" s="15">
        <f t="shared" si="729"/>
        <v>405289.91</v>
      </c>
      <c r="EA69" s="15">
        <f t="shared" si="729"/>
        <v>576347.49</v>
      </c>
      <c r="EB69" s="15">
        <f t="shared" si="729"/>
        <v>378996.03</v>
      </c>
      <c r="EC69" s="15">
        <f t="shared" si="729"/>
        <v>712410.67</v>
      </c>
      <c r="ED69" s="15">
        <f t="shared" si="729"/>
        <v>-217190.8</v>
      </c>
      <c r="EE69" s="15">
        <f t="shared" si="729"/>
        <v>3016604.15</v>
      </c>
      <c r="EF69" s="15">
        <f t="shared" si="729"/>
        <v>-1744121.49</v>
      </c>
      <c r="EG69" s="15">
        <f t="shared" si="729"/>
        <v>1308986.83</v>
      </c>
      <c r="EH69" s="15">
        <f t="shared" si="729"/>
        <v>187769.69</v>
      </c>
      <c r="EI69" s="15">
        <f t="shared" ref="EI69:EQ69" si="730">SUM(EI65:EI68)</f>
        <v>-738233.71</v>
      </c>
      <c r="EJ69" s="15">
        <f t="shared" si="730"/>
        <v>-1877031.3900000001</v>
      </c>
      <c r="EK69" s="15">
        <f t="shared" si="730"/>
        <v>-422034.55</v>
      </c>
      <c r="EL69" s="15">
        <f t="shared" si="730"/>
        <v>282618.03000000003</v>
      </c>
      <c r="EM69" s="15">
        <f t="shared" si="730"/>
        <v>1214347.32</v>
      </c>
      <c r="EN69" s="15">
        <f t="shared" si="730"/>
        <v>-125664.76</v>
      </c>
      <c r="EO69" s="15">
        <f t="shared" si="730"/>
        <v>1229632.98</v>
      </c>
      <c r="EP69" s="15">
        <f t="shared" si="730"/>
        <v>1053998.3500000001</v>
      </c>
      <c r="EQ69" s="15">
        <f t="shared" si="730"/>
        <v>1946560.93</v>
      </c>
      <c r="ER69" s="15">
        <f t="shared" ref="ER69" si="731">SUM(ER65:ER68)</f>
        <v>-1745795.4700000002</v>
      </c>
      <c r="ES69" s="15">
        <f t="shared" ref="ES69:EU69" si="732">SUM(ES65:ES68)</f>
        <v>-4084630.02</v>
      </c>
      <c r="ET69" s="15">
        <f t="shared" si="732"/>
        <v>0</v>
      </c>
      <c r="EU69" s="15">
        <f t="shared" si="732"/>
        <v>0</v>
      </c>
    </row>
    <row r="70" spans="1:151" x14ac:dyDescent="0.2">
      <c r="B70" s="3" t="s">
        <v>144</v>
      </c>
      <c r="D70" s="10">
        <f>D64+D69</f>
        <v>0</v>
      </c>
      <c r="E70" s="10">
        <f t="shared" ref="E70:DK70" si="733">E64+E69</f>
        <v>0</v>
      </c>
      <c r="F70" s="10">
        <f t="shared" si="733"/>
        <v>0</v>
      </c>
      <c r="G70" s="10">
        <f t="shared" si="733"/>
        <v>0</v>
      </c>
      <c r="H70" s="10">
        <f t="shared" si="733"/>
        <v>0</v>
      </c>
      <c r="I70" s="10">
        <f t="shared" si="733"/>
        <v>0</v>
      </c>
      <c r="J70" s="10">
        <f t="shared" si="733"/>
        <v>0</v>
      </c>
      <c r="K70" s="10">
        <f t="shared" si="733"/>
        <v>0</v>
      </c>
      <c r="L70" s="10">
        <f t="shared" si="733"/>
        <v>0</v>
      </c>
      <c r="M70" s="10">
        <f t="shared" si="733"/>
        <v>0</v>
      </c>
      <c r="N70" s="10">
        <f t="shared" si="733"/>
        <v>0</v>
      </c>
      <c r="O70" s="10">
        <f t="shared" si="733"/>
        <v>0</v>
      </c>
      <c r="P70" s="10">
        <f t="shared" si="733"/>
        <v>0</v>
      </c>
      <c r="Q70" s="10">
        <f t="shared" si="733"/>
        <v>0</v>
      </c>
      <c r="R70" s="10">
        <f t="shared" si="733"/>
        <v>0</v>
      </c>
      <c r="S70" s="10">
        <f t="shared" si="733"/>
        <v>0</v>
      </c>
      <c r="T70" s="10">
        <f t="shared" si="733"/>
        <v>0</v>
      </c>
      <c r="U70" s="10">
        <f t="shared" si="733"/>
        <v>0</v>
      </c>
      <c r="V70" s="10">
        <f t="shared" si="733"/>
        <v>0</v>
      </c>
      <c r="W70" s="10">
        <f t="shared" si="733"/>
        <v>0</v>
      </c>
      <c r="X70" s="10">
        <f t="shared" si="733"/>
        <v>0</v>
      </c>
      <c r="Y70" s="10">
        <f t="shared" si="733"/>
        <v>0</v>
      </c>
      <c r="Z70" s="10">
        <f t="shared" si="733"/>
        <v>0</v>
      </c>
      <c r="AA70" s="10">
        <f t="shared" si="733"/>
        <v>0</v>
      </c>
      <c r="AB70" s="10">
        <f t="shared" si="733"/>
        <v>0</v>
      </c>
      <c r="AC70" s="10">
        <f t="shared" si="733"/>
        <v>0</v>
      </c>
      <c r="AD70" s="10">
        <f t="shared" si="733"/>
        <v>0</v>
      </c>
      <c r="AE70" s="10">
        <f t="shared" si="733"/>
        <v>0</v>
      </c>
      <c r="AF70" s="10">
        <f t="shared" si="733"/>
        <v>0</v>
      </c>
      <c r="AG70" s="10">
        <f t="shared" si="733"/>
        <v>0</v>
      </c>
      <c r="AH70" s="10">
        <f t="shared" si="733"/>
        <v>0</v>
      </c>
      <c r="AI70" s="10">
        <f t="shared" si="733"/>
        <v>0</v>
      </c>
      <c r="AJ70" s="10">
        <f t="shared" si="733"/>
        <v>0</v>
      </c>
      <c r="AK70" s="10">
        <f t="shared" si="733"/>
        <v>0</v>
      </c>
      <c r="AL70" s="10">
        <f t="shared" si="733"/>
        <v>0</v>
      </c>
      <c r="AM70" s="10">
        <f t="shared" si="733"/>
        <v>0</v>
      </c>
      <c r="AN70" s="10">
        <f t="shared" si="733"/>
        <v>0</v>
      </c>
      <c r="AO70" s="10">
        <f t="shared" si="733"/>
        <v>0</v>
      </c>
      <c r="AP70" s="10">
        <f t="shared" si="733"/>
        <v>0</v>
      </c>
      <c r="AQ70" s="10">
        <f t="shared" si="733"/>
        <v>0</v>
      </c>
      <c r="AR70" s="10">
        <f t="shared" si="733"/>
        <v>0</v>
      </c>
      <c r="AS70" s="10">
        <f t="shared" si="733"/>
        <v>0</v>
      </c>
      <c r="AT70" s="10">
        <f t="shared" si="733"/>
        <v>0</v>
      </c>
      <c r="AU70" s="10">
        <f t="shared" si="733"/>
        <v>0</v>
      </c>
      <c r="AV70" s="10">
        <f t="shared" si="733"/>
        <v>0</v>
      </c>
      <c r="AW70" s="10">
        <f t="shared" si="733"/>
        <v>0</v>
      </c>
      <c r="AX70" s="10">
        <f t="shared" si="733"/>
        <v>0</v>
      </c>
      <c r="AY70" s="10">
        <f t="shared" si="733"/>
        <v>0</v>
      </c>
      <c r="AZ70" s="10">
        <f t="shared" si="733"/>
        <v>0</v>
      </c>
      <c r="BA70" s="10">
        <f t="shared" si="733"/>
        <v>0</v>
      </c>
      <c r="BB70" s="10">
        <f t="shared" si="733"/>
        <v>0</v>
      </c>
      <c r="BC70" s="10">
        <f t="shared" si="733"/>
        <v>0</v>
      </c>
      <c r="BD70" s="10">
        <f t="shared" si="733"/>
        <v>0</v>
      </c>
      <c r="BE70" s="10">
        <f t="shared" si="733"/>
        <v>0</v>
      </c>
      <c r="BF70" s="10">
        <f t="shared" si="733"/>
        <v>0</v>
      </c>
      <c r="BG70" s="10">
        <f t="shared" si="733"/>
        <v>0</v>
      </c>
      <c r="BH70" s="10">
        <f t="shared" si="733"/>
        <v>0</v>
      </c>
      <c r="BI70" s="10">
        <f t="shared" si="733"/>
        <v>0</v>
      </c>
      <c r="BJ70" s="10">
        <f t="shared" si="733"/>
        <v>0</v>
      </c>
      <c r="BK70" s="10">
        <f t="shared" si="733"/>
        <v>-21797.52</v>
      </c>
      <c r="BL70" s="10">
        <f t="shared" ref="BL70:BW70" si="734">BL64+BL69</f>
        <v>1128506.1096399999</v>
      </c>
      <c r="BM70" s="10">
        <f t="shared" si="734"/>
        <v>57536.909639999969</v>
      </c>
      <c r="BN70" s="10">
        <f t="shared" si="734"/>
        <v>-1167721.3803600001</v>
      </c>
      <c r="BO70" s="10">
        <f t="shared" si="734"/>
        <v>-1631195.52036</v>
      </c>
      <c r="BP70" s="10">
        <f t="shared" si="734"/>
        <v>-1908960.26</v>
      </c>
      <c r="BQ70" s="10">
        <f t="shared" si="734"/>
        <v>-2200728.2400000002</v>
      </c>
      <c r="BR70" s="10">
        <f t="shared" si="734"/>
        <v>-2017706.8300000003</v>
      </c>
      <c r="BS70" s="10">
        <f t="shared" si="734"/>
        <v>-2087406.6200000003</v>
      </c>
      <c r="BT70" s="10">
        <f t="shared" si="734"/>
        <v>-2050589.4300000004</v>
      </c>
      <c r="BU70" s="10">
        <f t="shared" si="734"/>
        <v>-2183856.5000000005</v>
      </c>
      <c r="BV70" s="10">
        <f t="shared" si="734"/>
        <v>-2302303.0500000003</v>
      </c>
      <c r="BW70" s="10">
        <f t="shared" si="734"/>
        <v>-2236606.3800000004</v>
      </c>
      <c r="BX70" s="10">
        <f t="shared" ref="BX70:CI70" si="735">BX64+BX69</f>
        <v>-1146242.2800000003</v>
      </c>
      <c r="BY70" s="10">
        <f t="shared" si="735"/>
        <v>-3648146.3600000003</v>
      </c>
      <c r="BZ70" s="10">
        <f t="shared" si="735"/>
        <v>-3664790.95</v>
      </c>
      <c r="CA70" s="10">
        <f t="shared" si="735"/>
        <v>-3306291.52</v>
      </c>
      <c r="CB70" s="10">
        <f t="shared" si="735"/>
        <v>-1045661.9099999997</v>
      </c>
      <c r="CC70" s="10">
        <f t="shared" si="735"/>
        <v>-1092831.6199999996</v>
      </c>
      <c r="CD70" s="10">
        <f t="shared" si="735"/>
        <v>-1274468.8299999996</v>
      </c>
      <c r="CE70" s="10">
        <f t="shared" si="735"/>
        <v>-1516494.0099999995</v>
      </c>
      <c r="CF70" s="10">
        <f t="shared" si="735"/>
        <v>-2038771.5699999996</v>
      </c>
      <c r="CG70" s="10">
        <f t="shared" si="735"/>
        <v>-2556481.0399999996</v>
      </c>
      <c r="CH70" s="10">
        <f t="shared" si="735"/>
        <v>-1196934.3699999996</v>
      </c>
      <c r="CI70" s="10">
        <f t="shared" si="735"/>
        <v>-1448346.7099999997</v>
      </c>
      <c r="CJ70" s="10">
        <f t="shared" ref="CJ70:CU70" si="736">CJ64+CJ69</f>
        <v>-888719.02999999968</v>
      </c>
      <c r="CK70" s="10">
        <f t="shared" si="736"/>
        <v>-1439825.0199999996</v>
      </c>
      <c r="CL70" s="10">
        <f t="shared" si="736"/>
        <v>-1262516.3399999996</v>
      </c>
      <c r="CM70" s="10">
        <f t="shared" si="736"/>
        <v>-128415.49999999953</v>
      </c>
      <c r="CN70" s="10">
        <f t="shared" si="736"/>
        <v>2238409.3200000003</v>
      </c>
      <c r="CO70" s="10">
        <f t="shared" si="736"/>
        <v>2367240.7900000005</v>
      </c>
      <c r="CP70" s="10">
        <f t="shared" si="736"/>
        <v>2625448.8000000007</v>
      </c>
      <c r="CQ70" s="10">
        <f t="shared" si="736"/>
        <v>3089983.8800000008</v>
      </c>
      <c r="CR70" s="10">
        <f t="shared" si="736"/>
        <v>3738147.2000000007</v>
      </c>
      <c r="CS70" s="10">
        <f t="shared" si="736"/>
        <v>4711338.2700000005</v>
      </c>
      <c r="CT70" s="10">
        <f t="shared" si="736"/>
        <v>4906063.5200000005</v>
      </c>
      <c r="CU70" s="10">
        <f t="shared" si="736"/>
        <v>7355292.0300000003</v>
      </c>
      <c r="CV70" s="10">
        <f t="shared" ref="CV70:DB70" si="737">CV64+CV69</f>
        <v>9166565.8300000001</v>
      </c>
      <c r="CW70" s="10">
        <f t="shared" si="737"/>
        <v>8293706.8300000001</v>
      </c>
      <c r="CX70" s="10">
        <f t="shared" si="737"/>
        <v>7827485.4199999999</v>
      </c>
      <c r="CY70" s="10">
        <f t="shared" si="737"/>
        <v>9113979.3100000005</v>
      </c>
      <c r="CZ70" s="10">
        <f t="shared" si="737"/>
        <v>2289800.0200000005</v>
      </c>
      <c r="DA70" s="10">
        <f t="shared" si="737"/>
        <v>2683787.5100000007</v>
      </c>
      <c r="DB70" s="10">
        <f t="shared" si="737"/>
        <v>2837756.8700000006</v>
      </c>
      <c r="DC70" s="10">
        <f t="shared" ref="DC70:DI70" si="738">DC64+DC69</f>
        <v>3140933.4600000004</v>
      </c>
      <c r="DD70" s="10">
        <f t="shared" si="738"/>
        <v>3020474.5700000003</v>
      </c>
      <c r="DE70" s="10">
        <f t="shared" si="738"/>
        <v>2833373.5500000003</v>
      </c>
      <c r="DF70" s="10">
        <f t="shared" si="738"/>
        <v>3198698.8200000003</v>
      </c>
      <c r="DG70" s="10">
        <f t="shared" si="738"/>
        <v>3361414.39</v>
      </c>
      <c r="DH70" s="10">
        <f t="shared" si="738"/>
        <v>2430571.5500000003</v>
      </c>
      <c r="DI70" s="10">
        <f t="shared" si="738"/>
        <v>2180102.7100000004</v>
      </c>
      <c r="DJ70" s="10">
        <f t="shared" si="733"/>
        <v>3003945.8700000006</v>
      </c>
      <c r="DK70" s="10">
        <f t="shared" si="733"/>
        <v>1492202.4600000007</v>
      </c>
      <c r="DL70" s="10">
        <f t="shared" ref="DL70:DQ70" si="739">DL64+DL69</f>
        <v>-2712925.9299999997</v>
      </c>
      <c r="DM70" s="10">
        <f t="shared" si="739"/>
        <v>-3470036.2199999997</v>
      </c>
      <c r="DN70" s="10">
        <f t="shared" si="739"/>
        <v>-4142053.17</v>
      </c>
      <c r="DO70" s="10">
        <f t="shared" si="739"/>
        <v>-3428196.87</v>
      </c>
      <c r="DP70" s="10">
        <f t="shared" si="739"/>
        <v>-3053857.0500000003</v>
      </c>
      <c r="DQ70" s="10">
        <f t="shared" si="739"/>
        <v>-1711649.1600000004</v>
      </c>
      <c r="DR70" s="10">
        <f>DR64+DR69</f>
        <v>-3508298.2100000004</v>
      </c>
      <c r="DS70" s="10">
        <f t="shared" ref="DS70:DW70" si="740">DS64+DS69</f>
        <v>-3816316.45</v>
      </c>
      <c r="DT70" s="10">
        <f t="shared" si="740"/>
        <v>-3929191.48</v>
      </c>
      <c r="DU70" s="10">
        <f t="shared" si="740"/>
        <v>-4895814.97</v>
      </c>
      <c r="DV70" s="10">
        <f t="shared" si="740"/>
        <v>-6641880.4699999997</v>
      </c>
      <c r="DW70" s="10">
        <f t="shared" si="740"/>
        <v>-8377403.6499999994</v>
      </c>
      <c r="DX70" s="10">
        <f t="shared" ref="DX70:EH70" si="741">DX64+DX69</f>
        <v>-3408244.5599999996</v>
      </c>
      <c r="DY70" s="10">
        <f t="shared" si="741"/>
        <v>-3066984.6299999994</v>
      </c>
      <c r="DZ70" s="10">
        <f t="shared" si="741"/>
        <v>-2661694.7199999993</v>
      </c>
      <c r="EA70" s="10">
        <f t="shared" si="741"/>
        <v>-2085347.2299999993</v>
      </c>
      <c r="EB70" s="10">
        <f t="shared" si="741"/>
        <v>-1706351.1999999993</v>
      </c>
      <c r="EC70" s="10">
        <f t="shared" si="741"/>
        <v>-993940.52999999921</v>
      </c>
      <c r="ED70" s="10">
        <f t="shared" si="741"/>
        <v>-1211131.3299999991</v>
      </c>
      <c r="EE70" s="10">
        <f t="shared" si="741"/>
        <v>1805472.8200000008</v>
      </c>
      <c r="EF70" s="10">
        <f t="shared" si="741"/>
        <v>61351.330000000773</v>
      </c>
      <c r="EG70" s="10">
        <f t="shared" si="741"/>
        <v>1370338.1600000008</v>
      </c>
      <c r="EH70" s="10">
        <f t="shared" si="741"/>
        <v>1558107.8500000008</v>
      </c>
      <c r="EI70" s="10">
        <f t="shared" ref="EI70:EQ70" si="742">EI64+EI69</f>
        <v>819874.14000000083</v>
      </c>
      <c r="EJ70" s="10">
        <f t="shared" si="742"/>
        <v>-1057157.2499999993</v>
      </c>
      <c r="EK70" s="10">
        <f t="shared" si="742"/>
        <v>-1479191.7999999993</v>
      </c>
      <c r="EL70" s="10">
        <f t="shared" si="742"/>
        <v>-1196573.7699999993</v>
      </c>
      <c r="EM70" s="10">
        <f t="shared" si="742"/>
        <v>17773.550000000745</v>
      </c>
      <c r="EN70" s="10">
        <f t="shared" si="742"/>
        <v>-107891.20999999925</v>
      </c>
      <c r="EO70" s="10">
        <f t="shared" si="742"/>
        <v>1121741.7700000007</v>
      </c>
      <c r="EP70" s="10">
        <f t="shared" si="742"/>
        <v>2175740.120000001</v>
      </c>
      <c r="EQ70" s="10">
        <f t="shared" si="742"/>
        <v>4122301.0500000007</v>
      </c>
      <c r="ER70" s="10">
        <f t="shared" ref="ER70" si="743">ER64+ER69</f>
        <v>2376505.5800000005</v>
      </c>
      <c r="ES70" s="10">
        <f t="shared" ref="ES70:EU70" si="744">ES64+ES69</f>
        <v>-1708124.4399999995</v>
      </c>
      <c r="ET70" s="10">
        <f t="shared" si="744"/>
        <v>-1708124.4399999995</v>
      </c>
      <c r="EU70" s="10">
        <f t="shared" si="744"/>
        <v>-1708124.4399999995</v>
      </c>
    </row>
    <row r="71" spans="1:151" x14ac:dyDescent="0.2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</row>
    <row r="72" spans="1:151" x14ac:dyDescent="0.2">
      <c r="A72" s="46" t="s">
        <v>152</v>
      </c>
      <c r="C72" s="9">
        <v>18237302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</row>
    <row r="73" spans="1:151" x14ac:dyDescent="0.2">
      <c r="B73" s="3" t="s">
        <v>140</v>
      </c>
      <c r="C73" s="9">
        <v>25400702</v>
      </c>
      <c r="D73" s="10">
        <v>0</v>
      </c>
      <c r="E73" s="10">
        <f>D79</f>
        <v>0</v>
      </c>
      <c r="F73" s="10">
        <f t="shared" ref="F73:BK73" si="745">E79</f>
        <v>0</v>
      </c>
      <c r="G73" s="10">
        <f t="shared" si="745"/>
        <v>0</v>
      </c>
      <c r="H73" s="10">
        <f t="shared" si="745"/>
        <v>0</v>
      </c>
      <c r="I73" s="10">
        <f t="shared" si="745"/>
        <v>0</v>
      </c>
      <c r="J73" s="10">
        <f t="shared" si="745"/>
        <v>0</v>
      </c>
      <c r="K73" s="10">
        <f t="shared" si="745"/>
        <v>0</v>
      </c>
      <c r="L73" s="10">
        <f t="shared" si="745"/>
        <v>0</v>
      </c>
      <c r="M73" s="10">
        <f t="shared" si="745"/>
        <v>0</v>
      </c>
      <c r="N73" s="10">
        <f t="shared" si="745"/>
        <v>0</v>
      </c>
      <c r="O73" s="10">
        <f t="shared" si="745"/>
        <v>0</v>
      </c>
      <c r="P73" s="10">
        <f t="shared" si="745"/>
        <v>0</v>
      </c>
      <c r="Q73" s="10">
        <f t="shared" si="745"/>
        <v>0</v>
      </c>
      <c r="R73" s="10">
        <f t="shared" si="745"/>
        <v>0</v>
      </c>
      <c r="S73" s="10">
        <f t="shared" si="745"/>
        <v>0</v>
      </c>
      <c r="T73" s="10">
        <f t="shared" si="745"/>
        <v>0</v>
      </c>
      <c r="U73" s="10">
        <f t="shared" si="745"/>
        <v>0</v>
      </c>
      <c r="V73" s="10">
        <f t="shared" si="745"/>
        <v>0</v>
      </c>
      <c r="W73" s="10">
        <f t="shared" si="745"/>
        <v>0</v>
      </c>
      <c r="X73" s="10">
        <f t="shared" si="745"/>
        <v>0</v>
      </c>
      <c r="Y73" s="10">
        <f t="shared" si="745"/>
        <v>0</v>
      </c>
      <c r="Z73" s="10">
        <f t="shared" si="745"/>
        <v>0</v>
      </c>
      <c r="AA73" s="10">
        <f t="shared" si="745"/>
        <v>0</v>
      </c>
      <c r="AB73" s="10">
        <f t="shared" si="745"/>
        <v>0</v>
      </c>
      <c r="AC73" s="10">
        <f t="shared" si="745"/>
        <v>0</v>
      </c>
      <c r="AD73" s="10">
        <f t="shared" si="745"/>
        <v>0</v>
      </c>
      <c r="AE73" s="10">
        <f t="shared" si="745"/>
        <v>0</v>
      </c>
      <c r="AF73" s="10">
        <f t="shared" si="745"/>
        <v>0</v>
      </c>
      <c r="AG73" s="10">
        <f t="shared" si="745"/>
        <v>0</v>
      </c>
      <c r="AH73" s="10">
        <f t="shared" si="745"/>
        <v>0</v>
      </c>
      <c r="AI73" s="10">
        <f t="shared" si="745"/>
        <v>0</v>
      </c>
      <c r="AJ73" s="10">
        <f t="shared" si="745"/>
        <v>0</v>
      </c>
      <c r="AK73" s="10">
        <f t="shared" si="745"/>
        <v>0</v>
      </c>
      <c r="AL73" s="10">
        <f t="shared" si="745"/>
        <v>0</v>
      </c>
      <c r="AM73" s="10">
        <f t="shared" si="745"/>
        <v>0</v>
      </c>
      <c r="AN73" s="10">
        <f t="shared" si="745"/>
        <v>0</v>
      </c>
      <c r="AO73" s="10">
        <f t="shared" si="745"/>
        <v>0</v>
      </c>
      <c r="AP73" s="10">
        <f t="shared" si="745"/>
        <v>0</v>
      </c>
      <c r="AQ73" s="10">
        <f t="shared" si="745"/>
        <v>0</v>
      </c>
      <c r="AR73" s="10">
        <f t="shared" si="745"/>
        <v>0</v>
      </c>
      <c r="AS73" s="10">
        <f t="shared" si="745"/>
        <v>0</v>
      </c>
      <c r="AT73" s="10">
        <f t="shared" si="745"/>
        <v>0</v>
      </c>
      <c r="AU73" s="10">
        <f t="shared" si="745"/>
        <v>0</v>
      </c>
      <c r="AV73" s="10">
        <f t="shared" si="745"/>
        <v>0</v>
      </c>
      <c r="AW73" s="10">
        <f t="shared" si="745"/>
        <v>0</v>
      </c>
      <c r="AX73" s="10">
        <f t="shared" si="745"/>
        <v>0</v>
      </c>
      <c r="AY73" s="10">
        <f t="shared" si="745"/>
        <v>0</v>
      </c>
      <c r="AZ73" s="10">
        <f t="shared" si="745"/>
        <v>0</v>
      </c>
      <c r="BA73" s="10">
        <f t="shared" si="745"/>
        <v>0</v>
      </c>
      <c r="BB73" s="10">
        <f t="shared" si="745"/>
        <v>0</v>
      </c>
      <c r="BC73" s="10">
        <f t="shared" si="745"/>
        <v>0</v>
      </c>
      <c r="BD73" s="10">
        <f t="shared" si="745"/>
        <v>0</v>
      </c>
      <c r="BE73" s="10">
        <f t="shared" si="745"/>
        <v>0</v>
      </c>
      <c r="BF73" s="10">
        <f t="shared" si="745"/>
        <v>0</v>
      </c>
      <c r="BG73" s="10">
        <f t="shared" si="745"/>
        <v>0</v>
      </c>
      <c r="BH73" s="10">
        <f t="shared" si="745"/>
        <v>0</v>
      </c>
      <c r="BI73" s="10">
        <f t="shared" si="745"/>
        <v>0</v>
      </c>
      <c r="BJ73" s="10">
        <f t="shared" si="745"/>
        <v>0</v>
      </c>
      <c r="BK73" s="10">
        <f t="shared" si="745"/>
        <v>0</v>
      </c>
      <c r="BL73" s="10">
        <f t="shared" ref="BL73" si="746">BK79</f>
        <v>138018.64000000001</v>
      </c>
      <c r="BM73" s="10">
        <f t="shared" ref="BM73" si="747">BL79</f>
        <v>511441.53035999998</v>
      </c>
      <c r="BN73" s="10">
        <f t="shared" ref="BN73" si="748">BM79</f>
        <v>335956.86035999993</v>
      </c>
      <c r="BO73" s="10">
        <f t="shared" ref="BO73" si="749">BN79</f>
        <v>593266.2003599999</v>
      </c>
      <c r="BP73" s="10">
        <f t="shared" ref="BP73" si="750">BO79</f>
        <v>506993.28035999992</v>
      </c>
      <c r="BQ73" s="10">
        <f t="shared" ref="BQ73" si="751">BP79</f>
        <v>164204.47999999992</v>
      </c>
      <c r="BR73" s="10">
        <f t="shared" ref="BR73" si="752">BQ79</f>
        <v>70107.519999999917</v>
      </c>
      <c r="BS73" s="10">
        <f t="shared" ref="BS73" si="753">BR79</f>
        <v>241552.40999999992</v>
      </c>
      <c r="BT73" s="10">
        <f t="shared" ref="BT73" si="754">BS79</f>
        <v>-419305.29000000004</v>
      </c>
      <c r="BU73" s="10">
        <f t="shared" ref="BU73" si="755">BT79</f>
        <v>-501776.21</v>
      </c>
      <c r="BV73" s="10">
        <f t="shared" ref="BV73" si="756">BU79</f>
        <v>-505185.45</v>
      </c>
      <c r="BW73" s="10">
        <f t="shared" ref="BW73" si="757">BV79</f>
        <v>-458950.8</v>
      </c>
      <c r="BX73" s="10">
        <f t="shared" ref="BX73" si="758">BW79</f>
        <v>-327616.18</v>
      </c>
      <c r="BY73" s="10">
        <f t="shared" ref="BY73" si="759">BX79</f>
        <v>-118946.88999999998</v>
      </c>
      <c r="BZ73" s="10">
        <f t="shared" ref="BZ73" si="760">BY79</f>
        <v>-144977.87999999998</v>
      </c>
      <c r="CA73" s="10">
        <f t="shared" ref="CA73" si="761">BZ79</f>
        <v>-29695.659999999974</v>
      </c>
      <c r="CB73" s="10">
        <f t="shared" ref="CB73" si="762">CA79</f>
        <v>-68096.959999999977</v>
      </c>
      <c r="CC73" s="10">
        <f t="shared" ref="CC73" si="763">CB79</f>
        <v>134607.38</v>
      </c>
      <c r="CD73" s="10">
        <f t="shared" ref="CD73" si="764">CC79</f>
        <v>-361166.5</v>
      </c>
      <c r="CE73" s="10">
        <f t="shared" ref="CE73" si="765">CD79</f>
        <v>-474122.18</v>
      </c>
      <c r="CF73" s="10">
        <f t="shared" ref="CF73" si="766">CE79</f>
        <v>-749814.91999999993</v>
      </c>
      <c r="CG73" s="10">
        <f t="shared" ref="CG73" si="767">CF79</f>
        <v>-973231.90999999992</v>
      </c>
      <c r="CH73" s="10">
        <f t="shared" ref="CH73" si="768">CG79</f>
        <v>-1119388.74</v>
      </c>
      <c r="CI73" s="10">
        <f t="shared" ref="CI73" si="769">CH79</f>
        <v>-1163330.3699999999</v>
      </c>
      <c r="CJ73" s="10">
        <f t="shared" ref="CJ73" si="770">CI79</f>
        <v>-1141461.0599999998</v>
      </c>
      <c r="CK73" s="10">
        <f t="shared" ref="CK73" si="771">CJ79</f>
        <v>-1117142.5099999998</v>
      </c>
      <c r="CL73" s="10">
        <f t="shared" ref="CL73" si="772">CK79</f>
        <v>-1516292.4799999997</v>
      </c>
      <c r="CM73" s="10">
        <f t="shared" ref="CM73" si="773">CL79</f>
        <v>-1278853.6599999997</v>
      </c>
      <c r="CN73" s="10">
        <f t="shared" ref="CN73" si="774">CM79</f>
        <v>-1240371.7899999996</v>
      </c>
      <c r="CO73" s="10">
        <f t="shared" ref="CO73" si="775">CN79</f>
        <v>-227050.0299999998</v>
      </c>
      <c r="CP73" s="10">
        <f t="shared" ref="CP73" si="776">CO79</f>
        <v>-952165.58999999985</v>
      </c>
      <c r="CQ73" s="10">
        <f t="shared" ref="CQ73" si="777">CP79</f>
        <v>-1251882.1299999999</v>
      </c>
      <c r="CR73" s="10">
        <f t="shared" ref="CR73" si="778">CQ79</f>
        <v>-1473643.46</v>
      </c>
      <c r="CS73" s="10">
        <f t="shared" ref="CS73" si="779">CR79</f>
        <v>-1633569.21</v>
      </c>
      <c r="CT73" s="10">
        <f t="shared" ref="CT73" si="780">CS79</f>
        <v>-1789492.95</v>
      </c>
      <c r="CU73" s="10">
        <f t="shared" ref="CU73" si="781">CT79</f>
        <v>-1821759.3399999999</v>
      </c>
      <c r="CV73" s="10">
        <f t="shared" ref="CV73" si="782">CU79</f>
        <v>-1559519.2499999998</v>
      </c>
      <c r="CW73" s="10">
        <f t="shared" ref="CW73" si="783">CV79</f>
        <v>-1280988.7999999998</v>
      </c>
      <c r="CX73" s="10">
        <f t="shared" ref="CX73" si="784">CW79</f>
        <v>-1394079.0399999998</v>
      </c>
      <c r="CY73" s="10">
        <f t="shared" ref="CY73" si="785">CX79</f>
        <v>-1639396.3299999998</v>
      </c>
      <c r="CZ73" s="10">
        <f t="shared" ref="CZ73" si="786">CY79</f>
        <v>-1743310.9799999997</v>
      </c>
      <c r="DA73" s="10">
        <f t="shared" ref="DA73" si="787">CZ79</f>
        <v>-509456.25</v>
      </c>
      <c r="DB73" s="10">
        <f t="shared" ref="DB73" si="788">DA79</f>
        <v>-505848.09</v>
      </c>
      <c r="DC73" s="10">
        <f t="shared" ref="DC73" si="789">DB79</f>
        <v>-1207013.51</v>
      </c>
      <c r="DD73" s="10">
        <f t="shared" ref="DD73" si="790">DC79</f>
        <v>-1061198.3799999999</v>
      </c>
      <c r="DE73" s="10">
        <f t="shared" ref="DE73" si="791">DD79</f>
        <v>-1486575.8699999999</v>
      </c>
      <c r="DF73" s="10">
        <f t="shared" ref="DF73" si="792">DE79</f>
        <v>-1546998.0099999998</v>
      </c>
      <c r="DG73" s="10">
        <f t="shared" ref="DG73" si="793">DF79</f>
        <v>-1739931.6899999997</v>
      </c>
      <c r="DH73" s="10">
        <f t="shared" ref="DH73" si="794">DG79</f>
        <v>-1671826.0399999998</v>
      </c>
      <c r="DI73" s="10">
        <f t="shared" ref="DI73" si="795">DH79</f>
        <v>-1771150.0599999998</v>
      </c>
      <c r="DJ73" s="10">
        <f t="shared" ref="DJ73" si="796">DI79</f>
        <v>-1865093.91</v>
      </c>
      <c r="DK73" s="10">
        <f t="shared" ref="DK73" si="797">DJ79</f>
        <v>-2207061.1999999997</v>
      </c>
      <c r="DL73" s="10">
        <f t="shared" ref="DL73" si="798">DK79</f>
        <v>-2463804.0099999998</v>
      </c>
      <c r="DM73" s="10">
        <f t="shared" ref="DM73" si="799">DL79</f>
        <v>-1221712.3799999999</v>
      </c>
      <c r="DN73" s="10">
        <f t="shared" ref="DN73" si="800">DM79</f>
        <v>-1248260.2599999998</v>
      </c>
      <c r="DO73" s="10">
        <f t="shared" ref="DO73" si="801">DN79</f>
        <v>-2114480.4499999997</v>
      </c>
      <c r="DP73" s="10">
        <f t="shared" ref="DP73" si="802">DO79</f>
        <v>-2094925.0399999998</v>
      </c>
      <c r="DQ73" s="10">
        <f t="shared" ref="DQ73" si="803">DP79</f>
        <v>-2383925.59</v>
      </c>
      <c r="DR73" s="10">
        <f t="shared" ref="DR73" si="804">DQ79</f>
        <v>-2528009.19</v>
      </c>
      <c r="DS73" s="10">
        <f t="shared" ref="DS73" si="805">DR79</f>
        <v>-2945916.89</v>
      </c>
      <c r="DT73" s="10">
        <f t="shared" ref="DT73" si="806">DS79</f>
        <v>-2956939.7800000003</v>
      </c>
      <c r="DU73" s="10">
        <f t="shared" ref="DU73" si="807">DT79</f>
        <v>-2986077.93</v>
      </c>
      <c r="DV73" s="10">
        <f t="shared" ref="DV73" si="808">DU79</f>
        <v>-3017682.0700000003</v>
      </c>
      <c r="DW73" s="10">
        <f t="shared" ref="DW73" si="809">DV79</f>
        <v>-3208388.6100000003</v>
      </c>
      <c r="DX73" s="10">
        <f t="shared" ref="DX73" si="810">DW79</f>
        <v>-3656806.7800000003</v>
      </c>
      <c r="DY73" s="10">
        <f t="shared" ref="DY73" si="811">DX79</f>
        <v>-508045.09000000032</v>
      </c>
      <c r="DZ73" s="10">
        <f t="shared" ref="DZ73" si="812">DY79</f>
        <v>-712143.78000000026</v>
      </c>
      <c r="EA73" s="10">
        <f t="shared" ref="EA73" si="813">DZ79</f>
        <v>-905529.33000000031</v>
      </c>
      <c r="EB73" s="10">
        <f t="shared" ref="EB73" si="814">EA79</f>
        <v>-1033918.0100000002</v>
      </c>
      <c r="EC73" s="10">
        <f t="shared" ref="EC73" si="815">EB79</f>
        <v>-1251653.9100000001</v>
      </c>
      <c r="ED73" s="10">
        <f t="shared" ref="ED73" si="816">EC79</f>
        <v>-1219552.8900000001</v>
      </c>
      <c r="EE73" s="10">
        <f t="shared" ref="EE73" si="817">ED79</f>
        <v>-1144710.9500000002</v>
      </c>
      <c r="EF73" s="10">
        <f t="shared" ref="EF73" si="818">EE79</f>
        <v>-628394.4700000002</v>
      </c>
      <c r="EG73" s="10">
        <f t="shared" ref="EG73" si="819">EF79</f>
        <v>-697690.25000000023</v>
      </c>
      <c r="EH73" s="10">
        <f t="shared" ref="EH73:EI73" si="820">EG79</f>
        <v>-376721.36000000022</v>
      </c>
      <c r="EI73" s="10">
        <f t="shared" si="820"/>
        <v>-258335.26000000021</v>
      </c>
      <c r="EJ73" s="10">
        <f t="shared" ref="EJ73" si="821">EI79</f>
        <v>-284262.7800000002</v>
      </c>
      <c r="EK73" s="10">
        <f t="shared" ref="EK73" si="822">EJ79</f>
        <v>154680.80999999976</v>
      </c>
      <c r="EL73" s="10">
        <f t="shared" ref="EL73" si="823">EK79</f>
        <v>-63646.140000000247</v>
      </c>
      <c r="EM73" s="10">
        <f t="shared" ref="EM73" si="824">EL79</f>
        <v>-387005.61000000022</v>
      </c>
      <c r="EN73" s="10">
        <f t="shared" ref="EN73" si="825">EM79</f>
        <v>-550408.4600000002</v>
      </c>
      <c r="EO73" s="10">
        <f t="shared" ref="EO73" si="826">EN79</f>
        <v>-513877.56000000017</v>
      </c>
      <c r="EP73" s="10">
        <f t="shared" ref="EP73" si="827">EO79</f>
        <v>-431766.41000000015</v>
      </c>
      <c r="EQ73" s="10">
        <f t="shared" ref="EQ73:ER73" si="828">EP79</f>
        <v>-313661.36000000016</v>
      </c>
      <c r="ER73" s="10">
        <f t="shared" si="828"/>
        <v>56983.019999999844</v>
      </c>
      <c r="ES73" s="10">
        <f t="shared" ref="ES73" si="829">ER79</f>
        <v>132601.23999999985</v>
      </c>
      <c r="ET73" s="10">
        <f t="shared" ref="ET73" si="830">ES79</f>
        <v>368070.25999999983</v>
      </c>
      <c r="EU73" s="10">
        <f t="shared" ref="EU73" si="831">ET79</f>
        <v>368070.25999999983</v>
      </c>
    </row>
    <row r="74" spans="1:151" x14ac:dyDescent="0.2">
      <c r="A74" s="84"/>
      <c r="B74" s="83" t="s">
        <v>141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-327899.02035999997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>
        <v>0</v>
      </c>
      <c r="CA74" s="14">
        <v>0</v>
      </c>
      <c r="CB74" s="14">
        <v>327616.18</v>
      </c>
      <c r="CC74" s="14">
        <v>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4">
        <v>0</v>
      </c>
      <c r="CJ74" s="14">
        <v>0</v>
      </c>
      <c r="CK74" s="14">
        <v>0</v>
      </c>
      <c r="CL74" s="14">
        <v>0</v>
      </c>
      <c r="CM74" s="14">
        <v>0</v>
      </c>
      <c r="CN74" s="14">
        <v>1141461.0599999998</v>
      </c>
      <c r="CO74" s="14">
        <v>0</v>
      </c>
      <c r="CP74" s="14">
        <v>0</v>
      </c>
      <c r="CQ74" s="14">
        <v>0</v>
      </c>
      <c r="CR74" s="14">
        <v>0</v>
      </c>
      <c r="CS74" s="14">
        <v>0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1559519.2499999998</v>
      </c>
      <c r="DA74" s="14">
        <v>0</v>
      </c>
      <c r="DB74" s="14">
        <v>0</v>
      </c>
      <c r="DC74" s="14">
        <v>0</v>
      </c>
      <c r="DD74" s="14">
        <v>0</v>
      </c>
      <c r="DE74" s="14">
        <v>0</v>
      </c>
      <c r="DF74" s="14">
        <v>0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1671826.0399999998</v>
      </c>
      <c r="DM74" s="14">
        <v>0</v>
      </c>
      <c r="DN74" s="14">
        <v>0</v>
      </c>
      <c r="DO74" s="14">
        <v>0</v>
      </c>
      <c r="DP74" s="14">
        <v>0</v>
      </c>
      <c r="DQ74" s="14">
        <v>0</v>
      </c>
      <c r="DR74" s="14">
        <v>0</v>
      </c>
      <c r="DS74" s="14">
        <v>0</v>
      </c>
      <c r="DT74" s="14">
        <v>0</v>
      </c>
      <c r="DU74" s="14">
        <v>0</v>
      </c>
      <c r="DV74" s="14"/>
      <c r="DW74" s="14"/>
      <c r="DX74" s="14">
        <v>2956939.78</v>
      </c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3">
        <v>628394.47</v>
      </c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</row>
    <row r="75" spans="1:151" x14ac:dyDescent="0.2">
      <c r="A75" s="84"/>
      <c r="B75" s="83" t="s">
        <v>151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189880.38035999998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  <c r="DQ75" s="14">
        <v>0</v>
      </c>
      <c r="DR75" s="14">
        <v>0</v>
      </c>
      <c r="DS75" s="14">
        <v>0</v>
      </c>
      <c r="DT75" s="14">
        <v>0</v>
      </c>
      <c r="DU75" s="14">
        <v>0</v>
      </c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</row>
    <row r="76" spans="1:151" s="83" customFormat="1" x14ac:dyDescent="0.2">
      <c r="A76" s="84"/>
      <c r="B76" s="83" t="s">
        <v>380</v>
      </c>
      <c r="C76" s="6"/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  <c r="DQ76" s="14">
        <v>0</v>
      </c>
      <c r="DR76" s="14">
        <v>0</v>
      </c>
      <c r="DS76" s="14">
        <v>0</v>
      </c>
      <c r="DT76" s="14">
        <v>0</v>
      </c>
      <c r="DU76" s="14">
        <v>0</v>
      </c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13"/>
      <c r="ES76" s="13"/>
      <c r="ET76" s="13"/>
      <c r="EU76" s="13"/>
    </row>
    <row r="77" spans="1:151" x14ac:dyDescent="0.2">
      <c r="A77" s="83"/>
      <c r="B77" s="83" t="s">
        <v>149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138018.64000000001</v>
      </c>
      <c r="BL77" s="14">
        <v>183542.51</v>
      </c>
      <c r="BM77" s="14">
        <v>-175484.67</v>
      </c>
      <c r="BN77" s="14">
        <v>257309.34</v>
      </c>
      <c r="BO77" s="14">
        <v>-86272.92</v>
      </c>
      <c r="BP77" s="14">
        <v>-14889.78</v>
      </c>
      <c r="BQ77" s="14">
        <v>-94096.960000000006</v>
      </c>
      <c r="BR77" s="14">
        <v>171444.89</v>
      </c>
      <c r="BS77" s="14">
        <v>-660857.69999999995</v>
      </c>
      <c r="BT77" s="14">
        <v>-82470.92</v>
      </c>
      <c r="BU77" s="14">
        <v>-3409.24</v>
      </c>
      <c r="BV77" s="14">
        <v>46234.65</v>
      </c>
      <c r="BW77" s="14">
        <v>131334.62</v>
      </c>
      <c r="BX77" s="14">
        <v>208669.29</v>
      </c>
      <c r="BY77" s="14">
        <v>-26030.99</v>
      </c>
      <c r="BZ77" s="14">
        <v>115282.22</v>
      </c>
      <c r="CA77" s="14">
        <v>-38401.300000000003</v>
      </c>
      <c r="CB77" s="14">
        <v>-124911.84</v>
      </c>
      <c r="CC77" s="14">
        <v>-495773.88</v>
      </c>
      <c r="CD77" s="14">
        <v>-112955.68</v>
      </c>
      <c r="CE77" s="14">
        <v>-275692.74</v>
      </c>
      <c r="CF77" s="14">
        <v>-223416.99</v>
      </c>
      <c r="CG77" s="14">
        <v>-146156.82999999999</v>
      </c>
      <c r="CH77" s="14">
        <v>-43941.63</v>
      </c>
      <c r="CI77" s="14">
        <v>21869.31</v>
      </c>
      <c r="CJ77" s="14">
        <v>24318.55</v>
      </c>
      <c r="CK77" s="14">
        <v>-399149.97</v>
      </c>
      <c r="CL77" s="14">
        <v>237438.82</v>
      </c>
      <c r="CM77" s="14">
        <v>38481.870000000003</v>
      </c>
      <c r="CN77" s="14">
        <v>-128139.3</v>
      </c>
      <c r="CO77" s="14">
        <v>-725115.56</v>
      </c>
      <c r="CP77" s="14">
        <v>-299716.53999999998</v>
      </c>
      <c r="CQ77" s="14">
        <v>-221761.33</v>
      </c>
      <c r="CR77" s="14">
        <v>-159925.75</v>
      </c>
      <c r="CS77" s="14">
        <v>-155923.74</v>
      </c>
      <c r="CT77" s="14">
        <v>-32266.39</v>
      </c>
      <c r="CU77" s="14">
        <v>262240.09000000003</v>
      </c>
      <c r="CV77" s="14">
        <v>278530.45</v>
      </c>
      <c r="CW77" s="14">
        <v>-113090.24000000001</v>
      </c>
      <c r="CX77" s="14">
        <v>-245317.29</v>
      </c>
      <c r="CY77" s="14">
        <v>-103914.65</v>
      </c>
      <c r="CZ77" s="14">
        <v>-325664.52</v>
      </c>
      <c r="DA77" s="14">
        <v>3608.16</v>
      </c>
      <c r="DB77" s="14">
        <v>-701165.42</v>
      </c>
      <c r="DC77" s="14">
        <v>145815.13</v>
      </c>
      <c r="DD77" s="14">
        <v>-425377.49</v>
      </c>
      <c r="DE77" s="14">
        <v>-60422.14</v>
      </c>
      <c r="DF77" s="14">
        <v>-192933.68</v>
      </c>
      <c r="DG77" s="14">
        <v>68105.649999999994</v>
      </c>
      <c r="DH77" s="14">
        <v>-99324.02</v>
      </c>
      <c r="DI77" s="14">
        <v>-93943.85</v>
      </c>
      <c r="DJ77" s="14">
        <v>-341967.29</v>
      </c>
      <c r="DK77" s="14">
        <v>-256742.81</v>
      </c>
      <c r="DL77" s="14">
        <v>-429734.41</v>
      </c>
      <c r="DM77" s="14">
        <v>-26547.88</v>
      </c>
      <c r="DN77" s="14">
        <v>-866220.19</v>
      </c>
      <c r="DO77" s="14">
        <v>19555.41</v>
      </c>
      <c r="DP77" s="14">
        <v>-289000.55</v>
      </c>
      <c r="DQ77" s="14">
        <v>-144083.6</v>
      </c>
      <c r="DR77" s="14">
        <v>-417907.7</v>
      </c>
      <c r="DS77" s="14">
        <v>-11022.89</v>
      </c>
      <c r="DT77" s="14">
        <v>-29138.149999999965</v>
      </c>
      <c r="DU77" s="14">
        <v>-31604.14</v>
      </c>
      <c r="DV77" s="14">
        <v>-190706.54</v>
      </c>
      <c r="DW77" s="14">
        <v>-448418.17</v>
      </c>
      <c r="DX77" s="14">
        <v>191821.91</v>
      </c>
      <c r="DY77" s="14">
        <v>-204098.69</v>
      </c>
      <c r="DZ77" s="14">
        <v>-193385.55</v>
      </c>
      <c r="EA77" s="14">
        <v>-128388.68</v>
      </c>
      <c r="EB77" s="14">
        <v>-217735.9</v>
      </c>
      <c r="EC77" s="14">
        <v>32101.02</v>
      </c>
      <c r="ED77" s="14">
        <v>74841.94</v>
      </c>
      <c r="EE77" s="14">
        <v>516316.48</v>
      </c>
      <c r="EF77" s="13">
        <f>'Sch41&amp;86 Deferral Calc'!C24</f>
        <v>-69295.78</v>
      </c>
      <c r="EG77" s="13">
        <f>'Sch41&amp;86 Deferral Calc'!D24</f>
        <v>320968.89</v>
      </c>
      <c r="EH77" s="13">
        <f>'Sch41&amp;86 Deferral Calc'!E24</f>
        <v>118386.1</v>
      </c>
      <c r="EI77" s="13">
        <f>'Sch41&amp;86 Deferral Calc'!F24</f>
        <v>-25927.52</v>
      </c>
      <c r="EJ77" s="13">
        <f>'Sch41&amp;86 Deferral Calc'!G24</f>
        <v>-189450.88</v>
      </c>
      <c r="EK77" s="13">
        <f>'Sch41&amp;86 Deferral Calc'!H24</f>
        <v>-218326.95</v>
      </c>
      <c r="EL77" s="13">
        <f>'Sch41&amp;86 Deferral Calc'!I24</f>
        <v>-323359.46999999997</v>
      </c>
      <c r="EM77" s="13">
        <f>'Sch41&amp;86 Deferral Calc'!J24</f>
        <v>-163402.85</v>
      </c>
      <c r="EN77" s="13">
        <f>'Sch41&amp;86 Deferral Calc'!K24</f>
        <v>36530.9</v>
      </c>
      <c r="EO77" s="13">
        <f>'Sch41&amp;86 Deferral Calc'!L24</f>
        <v>82111.149999999994</v>
      </c>
      <c r="EP77" s="13">
        <f>'Sch41&amp;86 Deferral Calc'!M24</f>
        <v>118105.05</v>
      </c>
      <c r="EQ77" s="13">
        <f>'Sch41&amp;86 Deferral Calc'!N24</f>
        <v>370644.38</v>
      </c>
      <c r="ER77" s="13">
        <f>('Sch41&amp;86 Deferral Calc'!O24+'Sch41&amp;86 Deferral Calc'!P24)</f>
        <v>75618.22</v>
      </c>
      <c r="ES77" s="13">
        <f>'Sch41&amp;86 Deferral Calc'!Q24</f>
        <v>235469.02</v>
      </c>
      <c r="ET77" s="13"/>
      <c r="EU77" s="13"/>
    </row>
    <row r="78" spans="1:151" x14ac:dyDescent="0.2">
      <c r="B78" s="3" t="s">
        <v>143</v>
      </c>
      <c r="D78" s="15">
        <f t="shared" ref="D78:BK78" si="832">SUM(D74:D77)</f>
        <v>0</v>
      </c>
      <c r="E78" s="15">
        <f t="shared" si="832"/>
        <v>0</v>
      </c>
      <c r="F78" s="15">
        <f t="shared" si="832"/>
        <v>0</v>
      </c>
      <c r="G78" s="15">
        <f t="shared" si="832"/>
        <v>0</v>
      </c>
      <c r="H78" s="15">
        <f t="shared" si="832"/>
        <v>0</v>
      </c>
      <c r="I78" s="15">
        <f t="shared" si="832"/>
        <v>0</v>
      </c>
      <c r="J78" s="15">
        <f t="shared" si="832"/>
        <v>0</v>
      </c>
      <c r="K78" s="15">
        <f t="shared" si="832"/>
        <v>0</v>
      </c>
      <c r="L78" s="15">
        <f t="shared" si="832"/>
        <v>0</v>
      </c>
      <c r="M78" s="15">
        <f t="shared" si="832"/>
        <v>0</v>
      </c>
      <c r="N78" s="15">
        <f t="shared" si="832"/>
        <v>0</v>
      </c>
      <c r="O78" s="15">
        <f t="shared" si="832"/>
        <v>0</v>
      </c>
      <c r="P78" s="15">
        <f t="shared" si="832"/>
        <v>0</v>
      </c>
      <c r="Q78" s="15">
        <f t="shared" si="832"/>
        <v>0</v>
      </c>
      <c r="R78" s="15">
        <f t="shared" si="832"/>
        <v>0</v>
      </c>
      <c r="S78" s="15">
        <f t="shared" si="832"/>
        <v>0</v>
      </c>
      <c r="T78" s="15">
        <f t="shared" si="832"/>
        <v>0</v>
      </c>
      <c r="U78" s="15">
        <f t="shared" si="832"/>
        <v>0</v>
      </c>
      <c r="V78" s="15">
        <f t="shared" si="832"/>
        <v>0</v>
      </c>
      <c r="W78" s="15">
        <f t="shared" si="832"/>
        <v>0</v>
      </c>
      <c r="X78" s="15">
        <f t="shared" si="832"/>
        <v>0</v>
      </c>
      <c r="Y78" s="15">
        <f t="shared" si="832"/>
        <v>0</v>
      </c>
      <c r="Z78" s="15">
        <f t="shared" si="832"/>
        <v>0</v>
      </c>
      <c r="AA78" s="15">
        <f t="shared" si="832"/>
        <v>0</v>
      </c>
      <c r="AB78" s="15">
        <f t="shared" si="832"/>
        <v>0</v>
      </c>
      <c r="AC78" s="15">
        <f t="shared" si="832"/>
        <v>0</v>
      </c>
      <c r="AD78" s="15">
        <f t="shared" si="832"/>
        <v>0</v>
      </c>
      <c r="AE78" s="15">
        <f t="shared" si="832"/>
        <v>0</v>
      </c>
      <c r="AF78" s="15">
        <f t="shared" si="832"/>
        <v>0</v>
      </c>
      <c r="AG78" s="15">
        <f t="shared" si="832"/>
        <v>0</v>
      </c>
      <c r="AH78" s="15">
        <f t="shared" si="832"/>
        <v>0</v>
      </c>
      <c r="AI78" s="15">
        <f t="shared" si="832"/>
        <v>0</v>
      </c>
      <c r="AJ78" s="15">
        <f t="shared" si="832"/>
        <v>0</v>
      </c>
      <c r="AK78" s="15">
        <f t="shared" si="832"/>
        <v>0</v>
      </c>
      <c r="AL78" s="15">
        <f t="shared" si="832"/>
        <v>0</v>
      </c>
      <c r="AM78" s="15">
        <f t="shared" si="832"/>
        <v>0</v>
      </c>
      <c r="AN78" s="15">
        <f t="shared" si="832"/>
        <v>0</v>
      </c>
      <c r="AO78" s="15">
        <f t="shared" si="832"/>
        <v>0</v>
      </c>
      <c r="AP78" s="15">
        <f t="shared" si="832"/>
        <v>0</v>
      </c>
      <c r="AQ78" s="15">
        <f t="shared" si="832"/>
        <v>0</v>
      </c>
      <c r="AR78" s="15">
        <f t="shared" si="832"/>
        <v>0</v>
      </c>
      <c r="AS78" s="15">
        <f t="shared" si="832"/>
        <v>0</v>
      </c>
      <c r="AT78" s="15">
        <f t="shared" si="832"/>
        <v>0</v>
      </c>
      <c r="AU78" s="15">
        <f t="shared" si="832"/>
        <v>0</v>
      </c>
      <c r="AV78" s="15">
        <f t="shared" si="832"/>
        <v>0</v>
      </c>
      <c r="AW78" s="15">
        <f t="shared" si="832"/>
        <v>0</v>
      </c>
      <c r="AX78" s="15">
        <f t="shared" si="832"/>
        <v>0</v>
      </c>
      <c r="AY78" s="15">
        <f t="shared" si="832"/>
        <v>0</v>
      </c>
      <c r="AZ78" s="15">
        <f t="shared" si="832"/>
        <v>0</v>
      </c>
      <c r="BA78" s="15">
        <f t="shared" si="832"/>
        <v>0</v>
      </c>
      <c r="BB78" s="15">
        <f t="shared" si="832"/>
        <v>0</v>
      </c>
      <c r="BC78" s="15">
        <f t="shared" si="832"/>
        <v>0</v>
      </c>
      <c r="BD78" s="15">
        <f t="shared" si="832"/>
        <v>0</v>
      </c>
      <c r="BE78" s="15">
        <f t="shared" si="832"/>
        <v>0</v>
      </c>
      <c r="BF78" s="15">
        <f t="shared" si="832"/>
        <v>0</v>
      </c>
      <c r="BG78" s="15">
        <f t="shared" si="832"/>
        <v>0</v>
      </c>
      <c r="BH78" s="15">
        <f t="shared" si="832"/>
        <v>0</v>
      </c>
      <c r="BI78" s="15">
        <f t="shared" si="832"/>
        <v>0</v>
      </c>
      <c r="BJ78" s="15">
        <f t="shared" si="832"/>
        <v>0</v>
      </c>
      <c r="BK78" s="15">
        <f t="shared" si="832"/>
        <v>138018.64000000001</v>
      </c>
      <c r="BL78" s="15">
        <f t="shared" ref="BL78:BW78" si="833">SUM(BL74:BL77)</f>
        <v>373422.89035999996</v>
      </c>
      <c r="BM78" s="15">
        <f t="shared" si="833"/>
        <v>-175484.67</v>
      </c>
      <c r="BN78" s="15">
        <f t="shared" si="833"/>
        <v>257309.34</v>
      </c>
      <c r="BO78" s="15">
        <f t="shared" si="833"/>
        <v>-86272.92</v>
      </c>
      <c r="BP78" s="15">
        <f t="shared" si="833"/>
        <v>-342788.80035999999</v>
      </c>
      <c r="BQ78" s="15">
        <f t="shared" si="833"/>
        <v>-94096.960000000006</v>
      </c>
      <c r="BR78" s="15">
        <f t="shared" si="833"/>
        <v>171444.89</v>
      </c>
      <c r="BS78" s="15">
        <f t="shared" si="833"/>
        <v>-660857.69999999995</v>
      </c>
      <c r="BT78" s="15">
        <f t="shared" si="833"/>
        <v>-82470.92</v>
      </c>
      <c r="BU78" s="15">
        <f t="shared" si="833"/>
        <v>-3409.24</v>
      </c>
      <c r="BV78" s="15">
        <f t="shared" si="833"/>
        <v>46234.65</v>
      </c>
      <c r="BW78" s="15">
        <f t="shared" si="833"/>
        <v>131334.62</v>
      </c>
      <c r="BX78" s="15">
        <f t="shared" ref="BX78:CI78" si="834">SUM(BX74:BX77)</f>
        <v>208669.29</v>
      </c>
      <c r="BY78" s="15">
        <f t="shared" si="834"/>
        <v>-26030.99</v>
      </c>
      <c r="BZ78" s="15">
        <f t="shared" si="834"/>
        <v>115282.22</v>
      </c>
      <c r="CA78" s="15">
        <f t="shared" si="834"/>
        <v>-38401.300000000003</v>
      </c>
      <c r="CB78" s="15">
        <f t="shared" si="834"/>
        <v>202704.34</v>
      </c>
      <c r="CC78" s="15">
        <f t="shared" si="834"/>
        <v>-495773.88</v>
      </c>
      <c r="CD78" s="15">
        <f t="shared" si="834"/>
        <v>-112955.68</v>
      </c>
      <c r="CE78" s="15">
        <f t="shared" si="834"/>
        <v>-275692.74</v>
      </c>
      <c r="CF78" s="15">
        <f t="shared" si="834"/>
        <v>-223416.99</v>
      </c>
      <c r="CG78" s="15">
        <f t="shared" si="834"/>
        <v>-146156.82999999999</v>
      </c>
      <c r="CH78" s="15">
        <f t="shared" si="834"/>
        <v>-43941.63</v>
      </c>
      <c r="CI78" s="15">
        <f t="shared" si="834"/>
        <v>21869.31</v>
      </c>
      <c r="CJ78" s="15">
        <f t="shared" ref="CJ78:CU78" si="835">SUM(CJ74:CJ77)</f>
        <v>24318.55</v>
      </c>
      <c r="CK78" s="15">
        <f t="shared" si="835"/>
        <v>-399149.97</v>
      </c>
      <c r="CL78" s="15">
        <f t="shared" si="835"/>
        <v>237438.82</v>
      </c>
      <c r="CM78" s="15">
        <f t="shared" si="835"/>
        <v>38481.870000000003</v>
      </c>
      <c r="CN78" s="15">
        <f t="shared" si="835"/>
        <v>1013321.7599999998</v>
      </c>
      <c r="CO78" s="15">
        <f t="shared" si="835"/>
        <v>-725115.56</v>
      </c>
      <c r="CP78" s="15">
        <f t="shared" si="835"/>
        <v>-299716.53999999998</v>
      </c>
      <c r="CQ78" s="15">
        <f t="shared" si="835"/>
        <v>-221761.33</v>
      </c>
      <c r="CR78" s="15">
        <f t="shared" si="835"/>
        <v>-159925.75</v>
      </c>
      <c r="CS78" s="15">
        <f t="shared" si="835"/>
        <v>-155923.74</v>
      </c>
      <c r="CT78" s="15">
        <f t="shared" si="835"/>
        <v>-32266.39</v>
      </c>
      <c r="CU78" s="15">
        <f t="shared" si="835"/>
        <v>262240.09000000003</v>
      </c>
      <c r="CV78" s="15">
        <f t="shared" ref="CV78:DB78" si="836">SUM(CV74:CV77)</f>
        <v>278530.45</v>
      </c>
      <c r="CW78" s="15">
        <f t="shared" si="836"/>
        <v>-113090.24000000001</v>
      </c>
      <c r="CX78" s="15">
        <f t="shared" si="836"/>
        <v>-245317.29</v>
      </c>
      <c r="CY78" s="15">
        <f t="shared" si="836"/>
        <v>-103914.65</v>
      </c>
      <c r="CZ78" s="15">
        <f t="shared" si="836"/>
        <v>1233854.7299999997</v>
      </c>
      <c r="DA78" s="15">
        <f t="shared" si="836"/>
        <v>3608.16</v>
      </c>
      <c r="DB78" s="15">
        <f t="shared" si="836"/>
        <v>-701165.42</v>
      </c>
      <c r="DC78" s="15">
        <f t="shared" ref="DC78:DK78" si="837">SUM(DC74:DC77)</f>
        <v>145815.13</v>
      </c>
      <c r="DD78" s="15">
        <f t="shared" si="837"/>
        <v>-425377.49</v>
      </c>
      <c r="DE78" s="15">
        <f t="shared" si="837"/>
        <v>-60422.14</v>
      </c>
      <c r="DF78" s="15">
        <f t="shared" si="837"/>
        <v>-192933.68</v>
      </c>
      <c r="DG78" s="15">
        <f t="shared" si="837"/>
        <v>68105.649999999994</v>
      </c>
      <c r="DH78" s="15">
        <f t="shared" si="837"/>
        <v>-99324.02</v>
      </c>
      <c r="DI78" s="15">
        <f t="shared" si="837"/>
        <v>-93943.85</v>
      </c>
      <c r="DJ78" s="15">
        <f t="shared" si="837"/>
        <v>-341967.29</v>
      </c>
      <c r="DK78" s="15">
        <f t="shared" si="837"/>
        <v>-256742.81</v>
      </c>
      <c r="DL78" s="15">
        <f t="shared" ref="DL78:DR78" si="838">SUM(DL74:DL77)</f>
        <v>1242091.6299999999</v>
      </c>
      <c r="DM78" s="15">
        <f t="shared" si="838"/>
        <v>-26547.88</v>
      </c>
      <c r="DN78" s="15">
        <f t="shared" si="838"/>
        <v>-866220.19</v>
      </c>
      <c r="DO78" s="15">
        <f t="shared" si="838"/>
        <v>19555.41</v>
      </c>
      <c r="DP78" s="15">
        <f t="shared" si="838"/>
        <v>-289000.55</v>
      </c>
      <c r="DQ78" s="15">
        <f t="shared" si="838"/>
        <v>-144083.6</v>
      </c>
      <c r="DR78" s="15">
        <f t="shared" si="838"/>
        <v>-417907.7</v>
      </c>
      <c r="DS78" s="15">
        <f t="shared" ref="DS78:DW78" si="839">SUM(DS74:DS77)</f>
        <v>-11022.89</v>
      </c>
      <c r="DT78" s="15">
        <f t="shared" si="839"/>
        <v>-29138.149999999965</v>
      </c>
      <c r="DU78" s="15">
        <f t="shared" si="839"/>
        <v>-31604.14</v>
      </c>
      <c r="DV78" s="15">
        <f t="shared" si="839"/>
        <v>-190706.54</v>
      </c>
      <c r="DW78" s="15">
        <f t="shared" si="839"/>
        <v>-448418.17</v>
      </c>
      <c r="DX78" s="15">
        <f t="shared" ref="DX78:EH78" si="840">SUM(DX74:DX77)</f>
        <v>3148761.69</v>
      </c>
      <c r="DY78" s="15">
        <f t="shared" si="840"/>
        <v>-204098.69</v>
      </c>
      <c r="DZ78" s="15">
        <f t="shared" si="840"/>
        <v>-193385.55</v>
      </c>
      <c r="EA78" s="15">
        <f t="shared" si="840"/>
        <v>-128388.68</v>
      </c>
      <c r="EB78" s="15">
        <f t="shared" si="840"/>
        <v>-217735.9</v>
      </c>
      <c r="EC78" s="15">
        <f t="shared" si="840"/>
        <v>32101.02</v>
      </c>
      <c r="ED78" s="15">
        <f t="shared" si="840"/>
        <v>74841.94</v>
      </c>
      <c r="EE78" s="15">
        <f t="shared" si="840"/>
        <v>516316.48</v>
      </c>
      <c r="EF78" s="15">
        <f t="shared" si="840"/>
        <v>-69295.78</v>
      </c>
      <c r="EG78" s="15">
        <f t="shared" si="840"/>
        <v>320968.89</v>
      </c>
      <c r="EH78" s="15">
        <f t="shared" si="840"/>
        <v>118386.1</v>
      </c>
      <c r="EI78" s="15">
        <f t="shared" ref="EI78:EQ78" si="841">SUM(EI74:EI77)</f>
        <v>-25927.52</v>
      </c>
      <c r="EJ78" s="15">
        <f t="shared" si="841"/>
        <v>438943.58999999997</v>
      </c>
      <c r="EK78" s="15">
        <f t="shared" si="841"/>
        <v>-218326.95</v>
      </c>
      <c r="EL78" s="15">
        <f t="shared" si="841"/>
        <v>-323359.46999999997</v>
      </c>
      <c r="EM78" s="15">
        <f t="shared" si="841"/>
        <v>-163402.85</v>
      </c>
      <c r="EN78" s="15">
        <f t="shared" si="841"/>
        <v>36530.9</v>
      </c>
      <c r="EO78" s="15">
        <f t="shared" si="841"/>
        <v>82111.149999999994</v>
      </c>
      <c r="EP78" s="15">
        <f t="shared" si="841"/>
        <v>118105.05</v>
      </c>
      <c r="EQ78" s="15">
        <f t="shared" si="841"/>
        <v>370644.38</v>
      </c>
      <c r="ER78" s="15">
        <f t="shared" ref="ER78" si="842">SUM(ER74:ER77)</f>
        <v>75618.22</v>
      </c>
      <c r="ES78" s="15">
        <f t="shared" ref="ES78:EU78" si="843">SUM(ES74:ES77)</f>
        <v>235469.02</v>
      </c>
      <c r="ET78" s="15">
        <f t="shared" si="843"/>
        <v>0</v>
      </c>
      <c r="EU78" s="15">
        <f t="shared" si="843"/>
        <v>0</v>
      </c>
    </row>
    <row r="79" spans="1:151" x14ac:dyDescent="0.2">
      <c r="B79" s="3" t="s">
        <v>144</v>
      </c>
      <c r="D79" s="10">
        <f>D73+D78</f>
        <v>0</v>
      </c>
      <c r="E79" s="10">
        <f t="shared" ref="E79:BK79" si="844">E73+E78</f>
        <v>0</v>
      </c>
      <c r="F79" s="10">
        <f t="shared" si="844"/>
        <v>0</v>
      </c>
      <c r="G79" s="10">
        <f t="shared" si="844"/>
        <v>0</v>
      </c>
      <c r="H79" s="10">
        <f t="shared" si="844"/>
        <v>0</v>
      </c>
      <c r="I79" s="10">
        <f t="shared" si="844"/>
        <v>0</v>
      </c>
      <c r="J79" s="10">
        <f t="shared" si="844"/>
        <v>0</v>
      </c>
      <c r="K79" s="10">
        <f t="shared" si="844"/>
        <v>0</v>
      </c>
      <c r="L79" s="10">
        <f t="shared" si="844"/>
        <v>0</v>
      </c>
      <c r="M79" s="10">
        <f t="shared" si="844"/>
        <v>0</v>
      </c>
      <c r="N79" s="10">
        <f t="shared" si="844"/>
        <v>0</v>
      </c>
      <c r="O79" s="10">
        <f t="shared" si="844"/>
        <v>0</v>
      </c>
      <c r="P79" s="10">
        <f t="shared" si="844"/>
        <v>0</v>
      </c>
      <c r="Q79" s="10">
        <f t="shared" si="844"/>
        <v>0</v>
      </c>
      <c r="R79" s="10">
        <f t="shared" si="844"/>
        <v>0</v>
      </c>
      <c r="S79" s="10">
        <f t="shared" si="844"/>
        <v>0</v>
      </c>
      <c r="T79" s="10">
        <f t="shared" si="844"/>
        <v>0</v>
      </c>
      <c r="U79" s="10">
        <f t="shared" si="844"/>
        <v>0</v>
      </c>
      <c r="V79" s="10">
        <f t="shared" si="844"/>
        <v>0</v>
      </c>
      <c r="W79" s="10">
        <f t="shared" si="844"/>
        <v>0</v>
      </c>
      <c r="X79" s="10">
        <f t="shared" si="844"/>
        <v>0</v>
      </c>
      <c r="Y79" s="10">
        <f t="shared" si="844"/>
        <v>0</v>
      </c>
      <c r="Z79" s="10">
        <f t="shared" si="844"/>
        <v>0</v>
      </c>
      <c r="AA79" s="10">
        <f t="shared" si="844"/>
        <v>0</v>
      </c>
      <c r="AB79" s="10">
        <f t="shared" si="844"/>
        <v>0</v>
      </c>
      <c r="AC79" s="10">
        <f t="shared" si="844"/>
        <v>0</v>
      </c>
      <c r="AD79" s="10">
        <f t="shared" si="844"/>
        <v>0</v>
      </c>
      <c r="AE79" s="10">
        <f t="shared" si="844"/>
        <v>0</v>
      </c>
      <c r="AF79" s="10">
        <f t="shared" si="844"/>
        <v>0</v>
      </c>
      <c r="AG79" s="10">
        <f t="shared" si="844"/>
        <v>0</v>
      </c>
      <c r="AH79" s="10">
        <f t="shared" si="844"/>
        <v>0</v>
      </c>
      <c r="AI79" s="10">
        <f t="shared" si="844"/>
        <v>0</v>
      </c>
      <c r="AJ79" s="10">
        <f t="shared" si="844"/>
        <v>0</v>
      </c>
      <c r="AK79" s="10">
        <f t="shared" si="844"/>
        <v>0</v>
      </c>
      <c r="AL79" s="10">
        <f t="shared" si="844"/>
        <v>0</v>
      </c>
      <c r="AM79" s="10">
        <f t="shared" si="844"/>
        <v>0</v>
      </c>
      <c r="AN79" s="10">
        <f t="shared" si="844"/>
        <v>0</v>
      </c>
      <c r="AO79" s="10">
        <f t="shared" si="844"/>
        <v>0</v>
      </c>
      <c r="AP79" s="10">
        <f t="shared" si="844"/>
        <v>0</v>
      </c>
      <c r="AQ79" s="10">
        <f t="shared" si="844"/>
        <v>0</v>
      </c>
      <c r="AR79" s="10">
        <f t="shared" si="844"/>
        <v>0</v>
      </c>
      <c r="AS79" s="10">
        <f t="shared" si="844"/>
        <v>0</v>
      </c>
      <c r="AT79" s="10">
        <f t="shared" si="844"/>
        <v>0</v>
      </c>
      <c r="AU79" s="10">
        <f t="shared" si="844"/>
        <v>0</v>
      </c>
      <c r="AV79" s="10">
        <f t="shared" si="844"/>
        <v>0</v>
      </c>
      <c r="AW79" s="10">
        <f t="shared" si="844"/>
        <v>0</v>
      </c>
      <c r="AX79" s="10">
        <f t="shared" si="844"/>
        <v>0</v>
      </c>
      <c r="AY79" s="10">
        <f t="shared" si="844"/>
        <v>0</v>
      </c>
      <c r="AZ79" s="10">
        <f t="shared" si="844"/>
        <v>0</v>
      </c>
      <c r="BA79" s="10">
        <f t="shared" si="844"/>
        <v>0</v>
      </c>
      <c r="BB79" s="10">
        <f t="shared" si="844"/>
        <v>0</v>
      </c>
      <c r="BC79" s="10">
        <f t="shared" si="844"/>
        <v>0</v>
      </c>
      <c r="BD79" s="10">
        <f t="shared" si="844"/>
        <v>0</v>
      </c>
      <c r="BE79" s="10">
        <f t="shared" si="844"/>
        <v>0</v>
      </c>
      <c r="BF79" s="10">
        <f t="shared" si="844"/>
        <v>0</v>
      </c>
      <c r="BG79" s="10">
        <f t="shared" si="844"/>
        <v>0</v>
      </c>
      <c r="BH79" s="10">
        <f t="shared" si="844"/>
        <v>0</v>
      </c>
      <c r="BI79" s="10">
        <f t="shared" si="844"/>
        <v>0</v>
      </c>
      <c r="BJ79" s="10">
        <f t="shared" si="844"/>
        <v>0</v>
      </c>
      <c r="BK79" s="10">
        <f t="shared" si="844"/>
        <v>138018.64000000001</v>
      </c>
      <c r="BL79" s="10">
        <f t="shared" ref="BL79:BW79" si="845">BL73+BL78</f>
        <v>511441.53035999998</v>
      </c>
      <c r="BM79" s="10">
        <f t="shared" si="845"/>
        <v>335956.86035999993</v>
      </c>
      <c r="BN79" s="10">
        <f t="shared" si="845"/>
        <v>593266.2003599999</v>
      </c>
      <c r="BO79" s="10">
        <f t="shared" si="845"/>
        <v>506993.28035999992</v>
      </c>
      <c r="BP79" s="10">
        <f t="shared" si="845"/>
        <v>164204.47999999992</v>
      </c>
      <c r="BQ79" s="10">
        <f t="shared" si="845"/>
        <v>70107.519999999917</v>
      </c>
      <c r="BR79" s="10">
        <f t="shared" si="845"/>
        <v>241552.40999999992</v>
      </c>
      <c r="BS79" s="10">
        <f t="shared" si="845"/>
        <v>-419305.29000000004</v>
      </c>
      <c r="BT79" s="10">
        <f t="shared" si="845"/>
        <v>-501776.21</v>
      </c>
      <c r="BU79" s="10">
        <f t="shared" si="845"/>
        <v>-505185.45</v>
      </c>
      <c r="BV79" s="10">
        <f t="shared" si="845"/>
        <v>-458950.8</v>
      </c>
      <c r="BW79" s="10">
        <f t="shared" si="845"/>
        <v>-327616.18</v>
      </c>
      <c r="BX79" s="10">
        <f t="shared" ref="BX79:CI79" si="846">BX73+BX78</f>
        <v>-118946.88999999998</v>
      </c>
      <c r="BY79" s="10">
        <f t="shared" si="846"/>
        <v>-144977.87999999998</v>
      </c>
      <c r="BZ79" s="10">
        <f t="shared" si="846"/>
        <v>-29695.659999999974</v>
      </c>
      <c r="CA79" s="10">
        <f t="shared" si="846"/>
        <v>-68096.959999999977</v>
      </c>
      <c r="CB79" s="10">
        <f t="shared" si="846"/>
        <v>134607.38</v>
      </c>
      <c r="CC79" s="10">
        <f t="shared" si="846"/>
        <v>-361166.5</v>
      </c>
      <c r="CD79" s="10">
        <f t="shared" si="846"/>
        <v>-474122.18</v>
      </c>
      <c r="CE79" s="10">
        <f t="shared" si="846"/>
        <v>-749814.91999999993</v>
      </c>
      <c r="CF79" s="10">
        <f t="shared" si="846"/>
        <v>-973231.90999999992</v>
      </c>
      <c r="CG79" s="10">
        <f t="shared" si="846"/>
        <v>-1119388.74</v>
      </c>
      <c r="CH79" s="10">
        <f t="shared" si="846"/>
        <v>-1163330.3699999999</v>
      </c>
      <c r="CI79" s="10">
        <f t="shared" si="846"/>
        <v>-1141461.0599999998</v>
      </c>
      <c r="CJ79" s="10">
        <f t="shared" ref="CJ79:CU79" si="847">CJ73+CJ78</f>
        <v>-1117142.5099999998</v>
      </c>
      <c r="CK79" s="10">
        <f t="shared" si="847"/>
        <v>-1516292.4799999997</v>
      </c>
      <c r="CL79" s="10">
        <f t="shared" si="847"/>
        <v>-1278853.6599999997</v>
      </c>
      <c r="CM79" s="10">
        <f t="shared" si="847"/>
        <v>-1240371.7899999996</v>
      </c>
      <c r="CN79" s="10">
        <f t="shared" si="847"/>
        <v>-227050.0299999998</v>
      </c>
      <c r="CO79" s="10">
        <f t="shared" si="847"/>
        <v>-952165.58999999985</v>
      </c>
      <c r="CP79" s="10">
        <f t="shared" si="847"/>
        <v>-1251882.1299999999</v>
      </c>
      <c r="CQ79" s="10">
        <f t="shared" si="847"/>
        <v>-1473643.46</v>
      </c>
      <c r="CR79" s="10">
        <f t="shared" si="847"/>
        <v>-1633569.21</v>
      </c>
      <c r="CS79" s="10">
        <f t="shared" si="847"/>
        <v>-1789492.95</v>
      </c>
      <c r="CT79" s="10">
        <f t="shared" si="847"/>
        <v>-1821759.3399999999</v>
      </c>
      <c r="CU79" s="10">
        <f t="shared" si="847"/>
        <v>-1559519.2499999998</v>
      </c>
      <c r="CV79" s="10">
        <f t="shared" ref="CV79:DB79" si="848">CV73+CV78</f>
        <v>-1280988.7999999998</v>
      </c>
      <c r="CW79" s="10">
        <f t="shared" si="848"/>
        <v>-1394079.0399999998</v>
      </c>
      <c r="CX79" s="10">
        <f t="shared" si="848"/>
        <v>-1639396.3299999998</v>
      </c>
      <c r="CY79" s="10">
        <f t="shared" si="848"/>
        <v>-1743310.9799999997</v>
      </c>
      <c r="CZ79" s="10">
        <f t="shared" si="848"/>
        <v>-509456.25</v>
      </c>
      <c r="DA79" s="10">
        <f t="shared" si="848"/>
        <v>-505848.09</v>
      </c>
      <c r="DB79" s="10">
        <f t="shared" si="848"/>
        <v>-1207013.51</v>
      </c>
      <c r="DC79" s="10">
        <f t="shared" ref="DC79:DK79" si="849">DC73+DC78</f>
        <v>-1061198.3799999999</v>
      </c>
      <c r="DD79" s="10">
        <f t="shared" si="849"/>
        <v>-1486575.8699999999</v>
      </c>
      <c r="DE79" s="10">
        <f t="shared" si="849"/>
        <v>-1546998.0099999998</v>
      </c>
      <c r="DF79" s="10">
        <f t="shared" si="849"/>
        <v>-1739931.6899999997</v>
      </c>
      <c r="DG79" s="10">
        <f t="shared" si="849"/>
        <v>-1671826.0399999998</v>
      </c>
      <c r="DH79" s="10">
        <f t="shared" si="849"/>
        <v>-1771150.0599999998</v>
      </c>
      <c r="DI79" s="10">
        <f t="shared" si="849"/>
        <v>-1865093.91</v>
      </c>
      <c r="DJ79" s="10">
        <f t="shared" si="849"/>
        <v>-2207061.1999999997</v>
      </c>
      <c r="DK79" s="10">
        <f t="shared" si="849"/>
        <v>-2463804.0099999998</v>
      </c>
      <c r="DL79" s="10">
        <f t="shared" ref="DL79:DR79" si="850">DL73+DL78</f>
        <v>-1221712.3799999999</v>
      </c>
      <c r="DM79" s="10">
        <f t="shared" si="850"/>
        <v>-1248260.2599999998</v>
      </c>
      <c r="DN79" s="10">
        <f t="shared" si="850"/>
        <v>-2114480.4499999997</v>
      </c>
      <c r="DO79" s="10">
        <f t="shared" si="850"/>
        <v>-2094925.0399999998</v>
      </c>
      <c r="DP79" s="10">
        <f t="shared" si="850"/>
        <v>-2383925.59</v>
      </c>
      <c r="DQ79" s="10">
        <f t="shared" si="850"/>
        <v>-2528009.19</v>
      </c>
      <c r="DR79" s="10">
        <f t="shared" si="850"/>
        <v>-2945916.89</v>
      </c>
      <c r="DS79" s="10">
        <f t="shared" ref="DS79:DW79" si="851">DS73+DS78</f>
        <v>-2956939.7800000003</v>
      </c>
      <c r="DT79" s="10">
        <f t="shared" si="851"/>
        <v>-2986077.93</v>
      </c>
      <c r="DU79" s="10">
        <f t="shared" si="851"/>
        <v>-3017682.0700000003</v>
      </c>
      <c r="DV79" s="10">
        <f t="shared" si="851"/>
        <v>-3208388.6100000003</v>
      </c>
      <c r="DW79" s="10">
        <f t="shared" si="851"/>
        <v>-3656806.7800000003</v>
      </c>
      <c r="DX79" s="10">
        <f t="shared" ref="DX79:EH79" si="852">DX73+DX78</f>
        <v>-508045.09000000032</v>
      </c>
      <c r="DY79" s="10">
        <f t="shared" si="852"/>
        <v>-712143.78000000026</v>
      </c>
      <c r="DZ79" s="10">
        <f t="shared" si="852"/>
        <v>-905529.33000000031</v>
      </c>
      <c r="EA79" s="10">
        <f t="shared" si="852"/>
        <v>-1033918.0100000002</v>
      </c>
      <c r="EB79" s="10">
        <f t="shared" si="852"/>
        <v>-1251653.9100000001</v>
      </c>
      <c r="EC79" s="10">
        <f t="shared" si="852"/>
        <v>-1219552.8900000001</v>
      </c>
      <c r="ED79" s="10">
        <f t="shared" si="852"/>
        <v>-1144710.9500000002</v>
      </c>
      <c r="EE79" s="10">
        <f t="shared" si="852"/>
        <v>-628394.4700000002</v>
      </c>
      <c r="EF79" s="10">
        <f t="shared" si="852"/>
        <v>-697690.25000000023</v>
      </c>
      <c r="EG79" s="10">
        <f t="shared" si="852"/>
        <v>-376721.36000000022</v>
      </c>
      <c r="EH79" s="10">
        <f t="shared" si="852"/>
        <v>-258335.26000000021</v>
      </c>
      <c r="EI79" s="10">
        <f t="shared" ref="EI79:EQ79" si="853">EI73+EI78</f>
        <v>-284262.7800000002</v>
      </c>
      <c r="EJ79" s="10">
        <f t="shared" si="853"/>
        <v>154680.80999999976</v>
      </c>
      <c r="EK79" s="10">
        <f t="shared" si="853"/>
        <v>-63646.140000000247</v>
      </c>
      <c r="EL79" s="10">
        <f t="shared" si="853"/>
        <v>-387005.61000000022</v>
      </c>
      <c r="EM79" s="10">
        <f t="shared" si="853"/>
        <v>-550408.4600000002</v>
      </c>
      <c r="EN79" s="10">
        <f t="shared" si="853"/>
        <v>-513877.56000000017</v>
      </c>
      <c r="EO79" s="10">
        <f t="shared" si="853"/>
        <v>-431766.41000000015</v>
      </c>
      <c r="EP79" s="10">
        <f t="shared" si="853"/>
        <v>-313661.36000000016</v>
      </c>
      <c r="EQ79" s="10">
        <f t="shared" si="853"/>
        <v>56983.019999999844</v>
      </c>
      <c r="ER79" s="10">
        <f t="shared" ref="ER79" si="854">ER73+ER78</f>
        <v>132601.23999999985</v>
      </c>
      <c r="ES79" s="10">
        <f t="shared" ref="ES79:EU79" si="855">ES73+ES78</f>
        <v>368070.25999999983</v>
      </c>
      <c r="ET79" s="10">
        <f t="shared" si="855"/>
        <v>368070.25999999983</v>
      </c>
      <c r="EU79" s="10">
        <f t="shared" si="855"/>
        <v>368070.25999999983</v>
      </c>
    </row>
    <row r="80" spans="1:151" x14ac:dyDescent="0.2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</row>
    <row r="81" spans="1:151" x14ac:dyDescent="0.2">
      <c r="A81" s="46" t="s">
        <v>153</v>
      </c>
      <c r="C81" s="9">
        <v>18238162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</row>
    <row r="82" spans="1:151" s="84" customFormat="1" x14ac:dyDescent="0.2">
      <c r="A82" s="3"/>
      <c r="B82" s="3" t="s">
        <v>140</v>
      </c>
      <c r="C82" s="9">
        <v>25400362</v>
      </c>
      <c r="D82" s="10">
        <v>0</v>
      </c>
      <c r="E82" s="10">
        <f>D89</f>
        <v>0</v>
      </c>
      <c r="F82" s="10">
        <f t="shared" ref="F82:BK82" si="856">E89</f>
        <v>0</v>
      </c>
      <c r="G82" s="10">
        <f t="shared" si="856"/>
        <v>0</v>
      </c>
      <c r="H82" s="10">
        <f t="shared" si="856"/>
        <v>0</v>
      </c>
      <c r="I82" s="10">
        <f t="shared" si="856"/>
        <v>0</v>
      </c>
      <c r="J82" s="10">
        <f t="shared" si="856"/>
        <v>0</v>
      </c>
      <c r="K82" s="10">
        <f t="shared" si="856"/>
        <v>1284.0066939518738</v>
      </c>
      <c r="L82" s="10">
        <f t="shared" si="856"/>
        <v>4341.1333758918017</v>
      </c>
      <c r="M82" s="10">
        <f t="shared" si="856"/>
        <v>8261.1683375367065</v>
      </c>
      <c r="N82" s="10">
        <f t="shared" si="856"/>
        <v>8657.6045126706322</v>
      </c>
      <c r="O82" s="10">
        <f t="shared" si="856"/>
        <v>5526.3564466285134</v>
      </c>
      <c r="P82" s="10">
        <f t="shared" si="856"/>
        <v>-3236.9149669691233</v>
      </c>
      <c r="Q82" s="10">
        <f t="shared" si="856"/>
        <v>-18586.850261705717</v>
      </c>
      <c r="R82" s="10">
        <f t="shared" si="856"/>
        <v>-35885.738058808565</v>
      </c>
      <c r="S82" s="10">
        <f t="shared" si="856"/>
        <v>-52133.075360370916</v>
      </c>
      <c r="T82" s="10">
        <f t="shared" si="856"/>
        <v>-62651.997523362865</v>
      </c>
      <c r="U82" s="10">
        <f t="shared" si="856"/>
        <v>-62224.023238263217</v>
      </c>
      <c r="V82" s="10">
        <f t="shared" si="856"/>
        <v>-58914.294616057654</v>
      </c>
      <c r="W82" s="10">
        <f t="shared" si="856"/>
        <v>-52223.144096762742</v>
      </c>
      <c r="X82" s="10">
        <f t="shared" si="856"/>
        <v>-42335.152024059025</v>
      </c>
      <c r="Y82" s="10">
        <f t="shared" si="856"/>
        <v>-27903.482956902182</v>
      </c>
      <c r="Z82" s="10">
        <f t="shared" si="856"/>
        <v>-2377.6760530606007</v>
      </c>
      <c r="AA82" s="10">
        <f t="shared" si="856"/>
        <v>34198.304514755</v>
      </c>
      <c r="AB82" s="10">
        <f t="shared" si="856"/>
        <v>81585.61324446628</v>
      </c>
      <c r="AC82" s="10">
        <f t="shared" si="856"/>
        <v>146725.01336098689</v>
      </c>
      <c r="AD82" s="10">
        <f t="shared" si="856"/>
        <v>237472.40517599275</v>
      </c>
      <c r="AE82" s="10">
        <f t="shared" si="856"/>
        <v>311563.46166926884</v>
      </c>
      <c r="AF82" s="10">
        <f t="shared" si="856"/>
        <v>433699.8479631099</v>
      </c>
      <c r="AG82" s="10">
        <f t="shared" si="856"/>
        <v>498146.16867636028</v>
      </c>
      <c r="AH82" s="10">
        <f t="shared" si="856"/>
        <v>632459.38582012407</v>
      </c>
      <c r="AI82" s="10">
        <f t="shared" si="856"/>
        <v>771782.07454367937</v>
      </c>
      <c r="AJ82" s="10">
        <f t="shared" si="856"/>
        <v>914267.58261074638</v>
      </c>
      <c r="AK82" s="10">
        <f t="shared" si="856"/>
        <v>1058589.2578078804</v>
      </c>
      <c r="AL82" s="10">
        <f t="shared" si="856"/>
        <v>1210017.9538901218</v>
      </c>
      <c r="AM82" s="10">
        <f t="shared" si="856"/>
        <v>1366541.619374169</v>
      </c>
      <c r="AN82" s="10">
        <f t="shared" si="856"/>
        <v>1522589.184489547</v>
      </c>
      <c r="AO82" s="10">
        <f t="shared" si="856"/>
        <v>1680607.596171218</v>
      </c>
      <c r="AP82" s="10">
        <f t="shared" si="856"/>
        <v>1849338.5759564887</v>
      </c>
      <c r="AQ82" s="10">
        <f t="shared" si="856"/>
        <v>2032069.5614211734</v>
      </c>
      <c r="AR82" s="10">
        <f t="shared" si="856"/>
        <v>2241487.5120309228</v>
      </c>
      <c r="AS82" s="10">
        <f t="shared" si="856"/>
        <v>942032.71150066843</v>
      </c>
      <c r="AT82" s="10">
        <f t="shared" si="856"/>
        <v>1170183.3780053703</v>
      </c>
      <c r="AU82" s="10">
        <f t="shared" si="856"/>
        <v>1402861.7263960836</v>
      </c>
      <c r="AV82" s="10">
        <f t="shared" si="856"/>
        <v>1637016.7213667661</v>
      </c>
      <c r="AW82" s="10">
        <f t="shared" si="856"/>
        <v>1872990.754152409</v>
      </c>
      <c r="AX82" s="10">
        <f t="shared" si="856"/>
        <v>2112001.329746977</v>
      </c>
      <c r="AY82" s="10">
        <f t="shared" si="856"/>
        <v>2363440.9152487456</v>
      </c>
      <c r="AZ82" s="10">
        <f t="shared" si="856"/>
        <v>2615702.7740226057</v>
      </c>
      <c r="BA82" s="10">
        <f t="shared" si="856"/>
        <v>2833044.3040226055</v>
      </c>
      <c r="BB82" s="10">
        <f t="shared" si="856"/>
        <v>3033015.6640226054</v>
      </c>
      <c r="BC82" s="10">
        <f t="shared" si="856"/>
        <v>3226575.2740226053</v>
      </c>
      <c r="BD82" s="10">
        <f t="shared" si="856"/>
        <v>3427717.2540226053</v>
      </c>
      <c r="BE82" s="10">
        <f t="shared" si="856"/>
        <v>924393.34816353209</v>
      </c>
      <c r="BF82" s="10">
        <f t="shared" si="856"/>
        <v>1118804.1694429526</v>
      </c>
      <c r="BG82" s="10">
        <f t="shared" si="856"/>
        <v>1328146.1738930915</v>
      </c>
      <c r="BH82" s="10">
        <f t="shared" si="856"/>
        <v>1539583.8255726609</v>
      </c>
      <c r="BI82" s="10">
        <f t="shared" si="856"/>
        <v>1753849.6602656438</v>
      </c>
      <c r="BJ82" s="10">
        <f t="shared" si="856"/>
        <v>1980759.5848288084</v>
      </c>
      <c r="BK82" s="10">
        <f t="shared" si="856"/>
        <v>2202901.2528730333</v>
      </c>
      <c r="BL82" s="10">
        <f t="shared" ref="BL82" si="857">BK89</f>
        <v>2416073.6788976798</v>
      </c>
      <c r="BM82" s="10">
        <f t="shared" ref="BM82" si="858">BL89</f>
        <v>2626071.4988976796</v>
      </c>
      <c r="BN82" s="10">
        <f t="shared" ref="BN82" si="859">BM89</f>
        <v>2828341.8388976795</v>
      </c>
      <c r="BO82" s="10">
        <f t="shared" ref="BO82" si="860">BN89</f>
        <v>3012661.0388976797</v>
      </c>
      <c r="BP82" s="10">
        <f t="shared" ref="BP82" si="861">BO89</f>
        <v>3191205.3388976795</v>
      </c>
      <c r="BQ82" s="10">
        <f t="shared" ref="BQ82" si="862">BP89</f>
        <v>942515.85287303291</v>
      </c>
      <c r="BR82" s="10">
        <f t="shared" ref="BR82" si="863">BQ89</f>
        <v>1103480.0128730328</v>
      </c>
      <c r="BS82" s="10">
        <f t="shared" ref="BS82" si="864">BR89</f>
        <v>1269896.1328730327</v>
      </c>
      <c r="BT82" s="10">
        <f t="shared" ref="BT82" si="865">BS89</f>
        <v>1434697.9528730328</v>
      </c>
      <c r="BU82" s="10">
        <f t="shared" ref="BU82" si="866">BT89</f>
        <v>1597338.1728730327</v>
      </c>
      <c r="BV82" s="10">
        <f t="shared" ref="BV82" si="867">BU89</f>
        <v>1762916.6728730327</v>
      </c>
      <c r="BW82" s="10">
        <f t="shared" ref="BW82" si="868">BV89</f>
        <v>1915466.1828730328</v>
      </c>
      <c r="BX82" s="10">
        <f t="shared" ref="BX82" si="869">BW89</f>
        <v>2056030.6628730327</v>
      </c>
      <c r="BY82" s="10">
        <f t="shared" ref="BY82" si="870">BX89</f>
        <v>2191341.1928730328</v>
      </c>
      <c r="BZ82" s="10">
        <f t="shared" ref="BZ82" si="871">BY89</f>
        <v>2286616.5528730326</v>
      </c>
      <c r="CA82" s="10">
        <f t="shared" ref="CA82" si="872">BZ89</f>
        <v>2340043.0528730326</v>
      </c>
      <c r="CB82" s="10">
        <f t="shared" ref="CB82" si="873">CA89</f>
        <v>2383881.0328730326</v>
      </c>
      <c r="CC82" s="10">
        <f t="shared" ref="CC82" si="874">CB89</f>
        <v>373449.52999999956</v>
      </c>
      <c r="CD82" s="10">
        <f t="shared" ref="CD82" si="875">CC89</f>
        <v>424571.57999999955</v>
      </c>
      <c r="CE82" s="10">
        <f t="shared" ref="CE82" si="876">CD89</f>
        <v>476313.86999999953</v>
      </c>
      <c r="CF82" s="10">
        <f t="shared" ref="CF82" si="877">CE89</f>
        <v>526994.56999999948</v>
      </c>
      <c r="CG82" s="10">
        <f t="shared" ref="CG82" si="878">CF89</f>
        <v>579648.79999999946</v>
      </c>
      <c r="CH82" s="10">
        <f t="shared" ref="CH82" si="879">CG89</f>
        <v>627285.96999999951</v>
      </c>
      <c r="CI82" s="10">
        <f t="shared" ref="CI82" si="880">CH89</f>
        <v>671233.37999999954</v>
      </c>
      <c r="CJ82" s="10">
        <f t="shared" ref="CJ82" si="881">CI89</f>
        <v>718615.3399999995</v>
      </c>
      <c r="CK82" s="10">
        <f t="shared" ref="CK82" si="882">CJ89</f>
        <v>768415.53999999946</v>
      </c>
      <c r="CL82" s="10">
        <f t="shared" ref="CL82" si="883">CK89</f>
        <v>816838.4599999995</v>
      </c>
      <c r="CM82" s="10">
        <f t="shared" ref="CM82" si="884">CL89</f>
        <v>854037.17999999947</v>
      </c>
      <c r="CN82" s="10">
        <f t="shared" ref="CN82" si="885">CM89</f>
        <v>888001.8399999995</v>
      </c>
      <c r="CO82" s="10">
        <f t="shared" ref="CO82" si="886">CN89</f>
        <v>206446.15000000002</v>
      </c>
      <c r="CP82" s="10">
        <f t="shared" ref="CP82" si="887">CO89</f>
        <v>243449.99000000002</v>
      </c>
      <c r="CQ82" s="10">
        <f t="shared" ref="CQ82" si="888">CP89</f>
        <v>267557.66000000003</v>
      </c>
      <c r="CR82" s="10">
        <f t="shared" ref="CR82" si="889">CQ89</f>
        <v>289928.75000000006</v>
      </c>
      <c r="CS82" s="10">
        <f t="shared" ref="CS82" si="890">CR89</f>
        <v>314573.76000000007</v>
      </c>
      <c r="CT82" s="10">
        <f t="shared" ref="CT82" si="891">CS89</f>
        <v>342660.10000000009</v>
      </c>
      <c r="CU82" s="10">
        <f t="shared" ref="CU82" si="892">CT89</f>
        <v>372706.14000000007</v>
      </c>
      <c r="CV82" s="10">
        <f t="shared" ref="CV82" si="893">CU89</f>
        <v>409287.92000000004</v>
      </c>
      <c r="CW82" s="10">
        <f t="shared" ref="CW82" si="894">CV89</f>
        <v>455797.67000000004</v>
      </c>
      <c r="CX82" s="10">
        <f t="shared" ref="CX82" si="895">CW89</f>
        <v>500716.85000000003</v>
      </c>
      <c r="CY82" s="10">
        <f t="shared" ref="CY82" si="896">CX89</f>
        <v>538326.35000000009</v>
      </c>
      <c r="CZ82" s="10">
        <f t="shared" ref="CZ82" si="897">CY89</f>
        <v>579052.08000000007</v>
      </c>
      <c r="DA82" s="10">
        <f t="shared" ref="DA82" si="898">CZ89</f>
        <v>215050.87000000005</v>
      </c>
      <c r="DB82" s="10">
        <f t="shared" ref="DB82" si="899">DA89</f>
        <v>260471.64000000004</v>
      </c>
      <c r="DC82" s="10">
        <f t="shared" ref="DC82" si="900">DB89</f>
        <v>307089.65000000002</v>
      </c>
      <c r="DD82" s="10">
        <f t="shared" ref="DD82" si="901">DC89</f>
        <v>353353.55000000005</v>
      </c>
      <c r="DE82" s="10">
        <f t="shared" ref="DE82" si="902">DD89</f>
        <v>398820.01000000007</v>
      </c>
      <c r="DF82" s="10">
        <f t="shared" ref="DF82" si="903">DE89</f>
        <v>442054.85000000009</v>
      </c>
      <c r="DG82" s="10">
        <f t="shared" ref="DG82" si="904">DF89</f>
        <v>486682.99000000011</v>
      </c>
      <c r="DH82" s="10">
        <f t="shared" ref="DH82" si="905">DG89</f>
        <v>530782.63000000012</v>
      </c>
      <c r="DI82" s="10">
        <f t="shared" ref="DI82" si="906">DH89</f>
        <v>567453.63000000012</v>
      </c>
      <c r="DJ82" s="10">
        <f t="shared" ref="DJ82" si="907">DI89</f>
        <v>599912.49000000011</v>
      </c>
      <c r="DK82" s="10">
        <f t="shared" ref="DK82" si="908">DJ89</f>
        <v>634264.09000000008</v>
      </c>
      <c r="DL82" s="10">
        <f t="shared" ref="DL82" si="909">DK89</f>
        <v>667296.72000000009</v>
      </c>
      <c r="DM82" s="10">
        <f t="shared" ref="DM82" si="910">DL89</f>
        <v>159516.87999999995</v>
      </c>
      <c r="DN82" s="10">
        <f t="shared" ref="DN82" si="911">DM89</f>
        <v>175819.33999999994</v>
      </c>
      <c r="DO82" s="10">
        <f t="shared" ref="DO82" si="912">DN89</f>
        <v>192962.04999999993</v>
      </c>
      <c r="DP82" s="10">
        <f t="shared" ref="DP82" si="913">DO89</f>
        <v>210012.38999999993</v>
      </c>
      <c r="DQ82" s="10">
        <f t="shared" ref="DQ82" si="914">DP89</f>
        <v>230232.64999999994</v>
      </c>
      <c r="DR82" s="10">
        <f t="shared" ref="DR82" si="915">DQ89</f>
        <v>273131.51999999996</v>
      </c>
      <c r="DS82" s="10">
        <f t="shared" ref="DS82" si="916">DR89</f>
        <v>317782.53999999998</v>
      </c>
      <c r="DT82" s="10">
        <f t="shared" ref="DT82" si="917">DS89</f>
        <v>348256.94999999995</v>
      </c>
      <c r="DU82" s="10">
        <f t="shared" ref="DU82:DW82" si="918">DT89</f>
        <v>389673.00999999995</v>
      </c>
      <c r="DV82" s="10">
        <f t="shared" si="918"/>
        <v>432450.42999999993</v>
      </c>
      <c r="DW82" s="10">
        <f t="shared" si="918"/>
        <v>458983.54999999993</v>
      </c>
      <c r="DX82" s="10">
        <f t="shared" ref="DX82" si="919">DW89</f>
        <v>468121.60999999993</v>
      </c>
      <c r="DY82" s="10">
        <f t="shared" ref="DY82" si="920">DX89</f>
        <v>126065.24999999994</v>
      </c>
      <c r="DZ82" s="10">
        <f t="shared" ref="DZ82" si="921">DY89</f>
        <v>143876.82999999996</v>
      </c>
      <c r="EA82" s="10">
        <f t="shared" ref="EA82" si="922">DZ89</f>
        <v>169617.34999999995</v>
      </c>
      <c r="EB82" s="10">
        <f t="shared" ref="EB82" si="923">EA89</f>
        <v>200670.48999999993</v>
      </c>
      <c r="EC82" s="10">
        <f t="shared" ref="EC82" si="924">EB89</f>
        <v>236830.49999999994</v>
      </c>
      <c r="ED82" s="10">
        <f t="shared" ref="ED82" si="925">EC89</f>
        <v>288345.07999999996</v>
      </c>
      <c r="EE82" s="10">
        <f t="shared" ref="EE82" si="926">ED89</f>
        <v>358650.56999999995</v>
      </c>
      <c r="EF82" s="10">
        <f t="shared" ref="EF82" si="927">EE89</f>
        <v>476146.22</v>
      </c>
      <c r="EG82" s="10">
        <f t="shared" ref="EG82" si="928">EF89</f>
        <v>636848.59</v>
      </c>
      <c r="EH82" s="10">
        <f t="shared" ref="EH82:EI82" si="929">EG89</f>
        <v>812959.80999999994</v>
      </c>
      <c r="EI82" s="10">
        <f t="shared" si="929"/>
        <v>1015679.3899999999</v>
      </c>
      <c r="EJ82" s="10">
        <f t="shared" ref="EJ82" si="930">EI89</f>
        <v>1236116.8199999998</v>
      </c>
      <c r="EK82" s="10">
        <f t="shared" ref="EK82" si="931">EJ89</f>
        <v>974599.90999999992</v>
      </c>
      <c r="EL82" s="10">
        <f t="shared" ref="EL82" si="932">EK89</f>
        <v>1174001.26</v>
      </c>
      <c r="EM82" s="10">
        <f t="shared" ref="EM82" si="933">EL89</f>
        <v>1370423.73</v>
      </c>
      <c r="EN82" s="10">
        <f t="shared" ref="EN82" si="934">EM89</f>
        <v>1565841.81</v>
      </c>
      <c r="EO82" s="10">
        <f t="shared" ref="EO82" si="935">EN89</f>
        <v>1762160.25</v>
      </c>
      <c r="EP82" s="10">
        <f t="shared" ref="EP82" si="936">EO89</f>
        <v>1969149.03</v>
      </c>
      <c r="EQ82" s="10">
        <f t="shared" ref="EQ82:ER82" si="937">EP89</f>
        <v>2191785.64</v>
      </c>
      <c r="ER82" s="10">
        <f t="shared" si="937"/>
        <v>2445259.3600000003</v>
      </c>
      <c r="ES82" s="10">
        <f t="shared" ref="ES82" si="938">ER89</f>
        <v>2693483.2300000004</v>
      </c>
      <c r="ET82" s="10">
        <f t="shared" ref="ET82" si="939">ES89</f>
        <v>2884206.1700000004</v>
      </c>
      <c r="EU82" s="10">
        <f t="shared" ref="EU82" si="940">ET89</f>
        <v>2884206.1700000004</v>
      </c>
    </row>
    <row r="83" spans="1:151" s="83" customFormat="1" x14ac:dyDescent="0.2">
      <c r="A83" s="84"/>
      <c r="B83" s="83" t="s">
        <v>141</v>
      </c>
      <c r="C83" s="6"/>
      <c r="D83" s="88">
        <v>0</v>
      </c>
      <c r="E83" s="88">
        <v>0</v>
      </c>
      <c r="F83" s="88">
        <v>0</v>
      </c>
      <c r="G83" s="88">
        <v>0</v>
      </c>
      <c r="H83" s="88">
        <v>0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88">
        <v>0</v>
      </c>
      <c r="O83" s="88">
        <v>0</v>
      </c>
      <c r="P83" s="88">
        <v>0</v>
      </c>
      <c r="Q83" s="88">
        <v>0</v>
      </c>
      <c r="R83" s="88">
        <v>0</v>
      </c>
      <c r="S83" s="88">
        <v>0</v>
      </c>
      <c r="T83" s="88">
        <v>3236.9149669691201</v>
      </c>
      <c r="U83" s="88">
        <v>0</v>
      </c>
      <c r="V83" s="88">
        <v>0</v>
      </c>
      <c r="W83" s="88">
        <v>0</v>
      </c>
      <c r="X83" s="88">
        <v>0</v>
      </c>
      <c r="Y83" s="88">
        <v>0</v>
      </c>
      <c r="Z83" s="88">
        <v>0</v>
      </c>
      <c r="AA83" s="88">
        <v>0</v>
      </c>
      <c r="AB83" s="88">
        <v>0</v>
      </c>
      <c r="AC83" s="88">
        <v>0</v>
      </c>
      <c r="AD83" s="88">
        <v>0</v>
      </c>
      <c r="AE83" s="88">
        <v>0</v>
      </c>
      <c r="AF83" s="88">
        <v>-64504.856084693231</v>
      </c>
      <c r="AG83" s="88">
        <v>0</v>
      </c>
      <c r="AH83" s="88">
        <v>0</v>
      </c>
      <c r="AI83" s="88">
        <v>0</v>
      </c>
      <c r="AJ83" s="88">
        <v>0</v>
      </c>
      <c r="AK83" s="88">
        <v>0</v>
      </c>
      <c r="AL83" s="88">
        <v>0</v>
      </c>
      <c r="AM83" s="88">
        <v>0</v>
      </c>
      <c r="AN83" s="88">
        <v>0</v>
      </c>
      <c r="AO83" s="88">
        <v>0</v>
      </c>
      <c r="AP83" s="88">
        <v>0</v>
      </c>
      <c r="AQ83" s="88">
        <v>0</v>
      </c>
      <c r="AR83" s="88">
        <v>-1522589.1844895501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-2615702.77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-2416073.6060246467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-2056030.662873033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-718615.3399999995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-409287.92000000004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-530782.63000000012</v>
      </c>
      <c r="DM83" s="14">
        <v>0</v>
      </c>
      <c r="DN83" s="14">
        <v>0</v>
      </c>
      <c r="DO83" s="14">
        <v>0</v>
      </c>
      <c r="DP83" s="14">
        <v>0</v>
      </c>
      <c r="DQ83" s="14">
        <v>0</v>
      </c>
      <c r="DR83" s="14">
        <v>0</v>
      </c>
      <c r="DS83" s="14">
        <v>0</v>
      </c>
      <c r="DT83" s="14">
        <v>0</v>
      </c>
      <c r="DU83" s="14">
        <v>0</v>
      </c>
      <c r="DV83" s="14"/>
      <c r="DW83" s="14"/>
      <c r="DX83" s="14">
        <v>-348256.95</v>
      </c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3">
        <v>-476146.22</v>
      </c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</row>
    <row r="84" spans="1:151" s="83" customFormat="1" x14ac:dyDescent="0.2">
      <c r="A84" s="84"/>
      <c r="B84" s="83" t="s">
        <v>301</v>
      </c>
      <c r="C84" s="6"/>
      <c r="D84" s="88">
        <v>0</v>
      </c>
      <c r="E84" s="88">
        <v>0</v>
      </c>
      <c r="F84" s="88">
        <v>0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0</v>
      </c>
      <c r="P84" s="88">
        <v>0</v>
      </c>
      <c r="Q84" s="88">
        <v>0</v>
      </c>
      <c r="R84" s="88">
        <v>0</v>
      </c>
      <c r="S84" s="88">
        <v>0</v>
      </c>
      <c r="T84" s="88">
        <v>0</v>
      </c>
      <c r="U84" s="88">
        <v>0</v>
      </c>
      <c r="V84" s="88">
        <v>0</v>
      </c>
      <c r="W84" s="88">
        <v>0</v>
      </c>
      <c r="X84" s="88">
        <v>0</v>
      </c>
      <c r="Y84" s="88">
        <v>0</v>
      </c>
      <c r="Z84" s="88">
        <v>0</v>
      </c>
      <c r="AA84" s="88">
        <v>0</v>
      </c>
      <c r="AB84" s="88">
        <v>0</v>
      </c>
      <c r="AC84" s="88">
        <v>0</v>
      </c>
      <c r="AD84" s="88">
        <v>-43442.168179630316</v>
      </c>
      <c r="AE84" s="88">
        <v>-540.27630914234032</v>
      </c>
      <c r="AF84" s="88">
        <v>18.420486301023629</v>
      </c>
      <c r="AG84" s="88">
        <v>-3.6272497081372421</v>
      </c>
      <c r="AH84" s="88">
        <v>-0.7100047470012214</v>
      </c>
      <c r="AI84" s="88">
        <v>0</v>
      </c>
      <c r="AJ84" s="88">
        <v>0</v>
      </c>
      <c r="AK84" s="88">
        <v>0</v>
      </c>
      <c r="AL84" s="88">
        <v>0</v>
      </c>
      <c r="AM84" s="88">
        <v>0</v>
      </c>
      <c r="AN84" s="88">
        <v>0</v>
      </c>
      <c r="AO84" s="88">
        <v>0</v>
      </c>
      <c r="AP84" s="88">
        <v>0</v>
      </c>
      <c r="AQ84" s="88">
        <v>0</v>
      </c>
      <c r="AR84" s="88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14">
        <v>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4">
        <v>0</v>
      </c>
      <c r="CJ84" s="14">
        <v>0</v>
      </c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>
        <v>0</v>
      </c>
      <c r="CQ84" s="14">
        <v>0</v>
      </c>
      <c r="CR84" s="14">
        <v>0</v>
      </c>
      <c r="CS84" s="14">
        <v>0</v>
      </c>
      <c r="CT84" s="14">
        <v>0</v>
      </c>
      <c r="CU84" s="14">
        <v>0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>
        <v>0</v>
      </c>
      <c r="DF84" s="14">
        <v>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  <c r="DQ84" s="14">
        <v>0</v>
      </c>
      <c r="DR84" s="14">
        <v>0</v>
      </c>
      <c r="DS84" s="14">
        <v>0</v>
      </c>
      <c r="DT84" s="14">
        <v>0</v>
      </c>
      <c r="DU84" s="14">
        <v>0</v>
      </c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</row>
    <row r="85" spans="1:151" s="83" customFormat="1" x14ac:dyDescent="0.2">
      <c r="A85" s="84"/>
      <c r="B85" s="83" t="s">
        <v>304</v>
      </c>
      <c r="C85" s="6"/>
      <c r="D85" s="88">
        <v>0</v>
      </c>
      <c r="E85" s="88">
        <v>0</v>
      </c>
      <c r="F85" s="88">
        <v>0</v>
      </c>
      <c r="G85" s="88">
        <v>0</v>
      </c>
      <c r="H85" s="88">
        <v>0</v>
      </c>
      <c r="I85" s="88"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  <c r="AC85" s="88">
        <v>0</v>
      </c>
      <c r="AD85" s="88">
        <v>0</v>
      </c>
      <c r="AE85" s="88">
        <v>0</v>
      </c>
      <c r="AF85" s="88">
        <v>0</v>
      </c>
      <c r="AG85" s="88">
        <v>0</v>
      </c>
      <c r="AH85" s="88">
        <v>0</v>
      </c>
      <c r="AI85" s="88">
        <v>0</v>
      </c>
      <c r="AJ85" s="88">
        <v>0</v>
      </c>
      <c r="AK85" s="88">
        <v>0</v>
      </c>
      <c r="AL85" s="88">
        <v>0</v>
      </c>
      <c r="AM85" s="88">
        <v>0</v>
      </c>
      <c r="AN85" s="88">
        <v>0</v>
      </c>
      <c r="AO85" s="88">
        <v>0</v>
      </c>
      <c r="AP85" s="88">
        <v>0</v>
      </c>
      <c r="AQ85" s="88">
        <v>0</v>
      </c>
      <c r="AR85" s="88">
        <v>0</v>
      </c>
      <c r="AS85" s="14">
        <v>0</v>
      </c>
      <c r="AT85" s="14">
        <v>0</v>
      </c>
      <c r="AU85" s="14">
        <v>0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0</v>
      </c>
      <c r="BC85" s="14">
        <v>0</v>
      </c>
      <c r="BD85" s="14">
        <v>-84751.59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0</v>
      </c>
      <c r="BX85" s="14">
        <v>0</v>
      </c>
      <c r="BY85" s="14">
        <v>0</v>
      </c>
      <c r="BZ85" s="14">
        <v>0</v>
      </c>
      <c r="CA85" s="14">
        <v>0</v>
      </c>
      <c r="CB85" s="14">
        <v>0</v>
      </c>
      <c r="CC85" s="14">
        <v>0</v>
      </c>
      <c r="CD85" s="14">
        <v>0</v>
      </c>
      <c r="CE85" s="14">
        <v>0</v>
      </c>
      <c r="CF85" s="14">
        <v>0</v>
      </c>
      <c r="CG85" s="14">
        <v>0</v>
      </c>
      <c r="CH85" s="14">
        <v>0</v>
      </c>
      <c r="CI85" s="14">
        <v>0</v>
      </c>
      <c r="CJ85" s="14">
        <v>0</v>
      </c>
      <c r="CK85" s="14">
        <v>0</v>
      </c>
      <c r="CL85" s="14">
        <v>0</v>
      </c>
      <c r="CM85" s="14">
        <v>0</v>
      </c>
      <c r="CN85" s="14">
        <v>0</v>
      </c>
      <c r="CO85" s="14">
        <v>0</v>
      </c>
      <c r="CP85" s="14">
        <v>0</v>
      </c>
      <c r="CQ85" s="14">
        <v>0</v>
      </c>
      <c r="CR85" s="14">
        <v>0</v>
      </c>
      <c r="CS85" s="14">
        <v>0</v>
      </c>
      <c r="CT85" s="14">
        <v>0</v>
      </c>
      <c r="CU85" s="14">
        <v>0</v>
      </c>
      <c r="CV85" s="14">
        <v>0</v>
      </c>
      <c r="CW85" s="14">
        <v>0</v>
      </c>
      <c r="CX85" s="14">
        <v>0</v>
      </c>
      <c r="CY85" s="14">
        <v>0</v>
      </c>
      <c r="CZ85" s="14">
        <v>0</v>
      </c>
      <c r="DA85" s="14">
        <v>0</v>
      </c>
      <c r="DB85" s="14">
        <v>0</v>
      </c>
      <c r="DC85" s="14">
        <v>0</v>
      </c>
      <c r="DD85" s="14">
        <v>0</v>
      </c>
      <c r="DE85" s="14">
        <v>0</v>
      </c>
      <c r="DF85" s="14">
        <v>0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  <c r="DQ85" s="14">
        <v>0</v>
      </c>
      <c r="DR85" s="14">
        <v>0</v>
      </c>
      <c r="DS85" s="14">
        <v>0</v>
      </c>
      <c r="DT85" s="14">
        <v>0</v>
      </c>
      <c r="DU85" s="14">
        <v>0</v>
      </c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</row>
    <row r="86" spans="1:151" s="83" customFormat="1" x14ac:dyDescent="0.2">
      <c r="A86" s="84"/>
      <c r="B86" s="83" t="s">
        <v>380</v>
      </c>
      <c r="C86" s="6"/>
      <c r="D86" s="88">
        <v>0</v>
      </c>
      <c r="E86" s="88">
        <v>0</v>
      </c>
      <c r="F86" s="88">
        <v>0</v>
      </c>
      <c r="G86" s="88">
        <v>0</v>
      </c>
      <c r="H86" s="88">
        <v>0</v>
      </c>
      <c r="I86" s="88"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8">
        <v>0</v>
      </c>
      <c r="P86" s="88">
        <v>0</v>
      </c>
      <c r="Q86" s="88">
        <v>0</v>
      </c>
      <c r="R86" s="88">
        <v>0</v>
      </c>
      <c r="S86" s="88">
        <v>0</v>
      </c>
      <c r="T86" s="88">
        <v>0</v>
      </c>
      <c r="U86" s="88">
        <v>0</v>
      </c>
      <c r="V86" s="88">
        <v>0</v>
      </c>
      <c r="W86" s="88">
        <v>0</v>
      </c>
      <c r="X86" s="88">
        <v>0</v>
      </c>
      <c r="Y86" s="88">
        <v>0</v>
      </c>
      <c r="Z86" s="88">
        <v>0</v>
      </c>
      <c r="AA86" s="88">
        <v>0</v>
      </c>
      <c r="AB86" s="88">
        <v>0</v>
      </c>
      <c r="AC86" s="88">
        <v>0</v>
      </c>
      <c r="AD86" s="88">
        <v>0</v>
      </c>
      <c r="AE86" s="88">
        <v>0</v>
      </c>
      <c r="AF86" s="88">
        <v>0</v>
      </c>
      <c r="AG86" s="88">
        <v>0</v>
      </c>
      <c r="AH86" s="88">
        <v>0</v>
      </c>
      <c r="AI86" s="88">
        <v>0</v>
      </c>
      <c r="AJ86" s="88">
        <v>0</v>
      </c>
      <c r="AK86" s="88">
        <v>0</v>
      </c>
      <c r="AL86" s="88">
        <v>0</v>
      </c>
      <c r="AM86" s="88">
        <v>0</v>
      </c>
      <c r="AN86" s="88">
        <v>0</v>
      </c>
      <c r="AO86" s="88">
        <v>0</v>
      </c>
      <c r="AP86" s="88">
        <v>0</v>
      </c>
      <c r="AQ86" s="88">
        <v>0</v>
      </c>
      <c r="AR86" s="88">
        <v>0</v>
      </c>
      <c r="AS86" s="88">
        <v>0</v>
      </c>
      <c r="AT86" s="88">
        <v>0</v>
      </c>
      <c r="AU86" s="88">
        <v>0</v>
      </c>
      <c r="AV86" s="88">
        <v>0</v>
      </c>
      <c r="AW86" s="88">
        <v>0</v>
      </c>
      <c r="AX86" s="88">
        <v>0</v>
      </c>
      <c r="AY86" s="88">
        <v>0</v>
      </c>
      <c r="AZ86" s="88">
        <v>0</v>
      </c>
      <c r="BA86" s="88">
        <v>0</v>
      </c>
      <c r="BB86" s="88">
        <v>0</v>
      </c>
      <c r="BC86" s="88">
        <v>0</v>
      </c>
      <c r="BD86" s="88">
        <v>0</v>
      </c>
      <c r="BE86" s="88">
        <v>0</v>
      </c>
      <c r="BF86" s="88">
        <v>0</v>
      </c>
      <c r="BG86" s="88">
        <v>0</v>
      </c>
      <c r="BH86" s="88">
        <v>0</v>
      </c>
      <c r="BI86" s="88">
        <v>0</v>
      </c>
      <c r="BJ86" s="88">
        <v>0</v>
      </c>
      <c r="BK86" s="88">
        <v>0</v>
      </c>
      <c r="BL86" s="88">
        <v>0</v>
      </c>
      <c r="BM86" s="88">
        <v>0</v>
      </c>
      <c r="BN86" s="88">
        <v>0</v>
      </c>
      <c r="BO86" s="88">
        <v>0</v>
      </c>
      <c r="BP86" s="88">
        <v>0</v>
      </c>
      <c r="BQ86" s="88">
        <v>0</v>
      </c>
      <c r="BR86" s="88">
        <v>0</v>
      </c>
      <c r="BS86" s="88">
        <v>0</v>
      </c>
      <c r="BT86" s="88">
        <v>0</v>
      </c>
      <c r="BU86" s="88">
        <v>0</v>
      </c>
      <c r="BV86" s="88">
        <v>0</v>
      </c>
      <c r="BW86" s="88">
        <v>0</v>
      </c>
      <c r="BX86" s="88">
        <v>0</v>
      </c>
      <c r="BY86" s="88">
        <v>0</v>
      </c>
      <c r="BZ86" s="88">
        <v>0</v>
      </c>
      <c r="CA86" s="88">
        <v>0</v>
      </c>
      <c r="CB86" s="88">
        <v>0</v>
      </c>
      <c r="CC86" s="88">
        <v>0</v>
      </c>
      <c r="CD86" s="88">
        <v>0</v>
      </c>
      <c r="CE86" s="88">
        <v>0</v>
      </c>
      <c r="CF86" s="88">
        <v>0</v>
      </c>
      <c r="CG86" s="88">
        <v>0</v>
      </c>
      <c r="CH86" s="88">
        <v>0</v>
      </c>
      <c r="CI86" s="88">
        <v>0</v>
      </c>
      <c r="CJ86" s="88">
        <v>0</v>
      </c>
      <c r="CK86" s="88">
        <v>0</v>
      </c>
      <c r="CL86" s="88">
        <v>0</v>
      </c>
      <c r="CM86" s="88">
        <v>462.86</v>
      </c>
      <c r="CN86" s="14">
        <v>0</v>
      </c>
      <c r="CO86" s="14">
        <v>0</v>
      </c>
      <c r="CP86" s="14">
        <v>0</v>
      </c>
      <c r="CQ86" s="14">
        <v>0</v>
      </c>
      <c r="CR86" s="14">
        <v>0</v>
      </c>
      <c r="CS86" s="14">
        <v>0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0</v>
      </c>
      <c r="DB86" s="14">
        <v>0</v>
      </c>
      <c r="DC86" s="14">
        <v>0</v>
      </c>
      <c r="DD86" s="14">
        <v>0</v>
      </c>
      <c r="DE86" s="14">
        <v>0</v>
      </c>
      <c r="DF86" s="14">
        <v>0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  <c r="DQ86" s="14">
        <v>0</v>
      </c>
      <c r="DR86" s="14">
        <v>0</v>
      </c>
      <c r="DS86" s="14">
        <v>0</v>
      </c>
      <c r="DT86" s="14">
        <v>0</v>
      </c>
      <c r="DU86" s="14">
        <v>0</v>
      </c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3">
        <v>68.13</v>
      </c>
      <c r="ES86" s="13"/>
      <c r="ET86" s="13"/>
      <c r="EU86" s="13"/>
    </row>
    <row r="87" spans="1:151" x14ac:dyDescent="0.2">
      <c r="A87" s="83"/>
      <c r="B87" s="83" t="s">
        <v>308</v>
      </c>
      <c r="C87" s="88"/>
      <c r="D87" s="88">
        <v>0</v>
      </c>
      <c r="E87" s="88">
        <v>0</v>
      </c>
      <c r="F87" s="88">
        <v>0</v>
      </c>
      <c r="G87" s="88">
        <v>0</v>
      </c>
      <c r="H87" s="88">
        <v>0</v>
      </c>
      <c r="I87" s="88">
        <v>0</v>
      </c>
      <c r="J87" s="14">
        <v>1284.0066939518738</v>
      </c>
      <c r="K87" s="14">
        <v>3057.1266819399279</v>
      </c>
      <c r="L87" s="14">
        <v>3920.0349616449039</v>
      </c>
      <c r="M87" s="14">
        <v>396.43617513392496</v>
      </c>
      <c r="N87" s="14">
        <v>-3131.2480660421193</v>
      </c>
      <c r="O87" s="14">
        <v>-8763.2714135976366</v>
      </c>
      <c r="P87" s="14">
        <v>-15349.935294736591</v>
      </c>
      <c r="Q87" s="14">
        <v>-17298.887797102845</v>
      </c>
      <c r="R87" s="14">
        <v>-16247.337301562349</v>
      </c>
      <c r="S87" s="14">
        <v>-10518.922162991952</v>
      </c>
      <c r="T87" s="14">
        <v>-2808.9406818694733</v>
      </c>
      <c r="U87" s="14">
        <v>3309.7286222055645</v>
      </c>
      <c r="V87" s="14">
        <v>6691.1505192949126</v>
      </c>
      <c r="W87" s="14">
        <v>9887.992072703717</v>
      </c>
      <c r="X87" s="14">
        <v>14431.669067156841</v>
      </c>
      <c r="Y87" s="14">
        <v>25525.806903841582</v>
      </c>
      <c r="Z87" s="14">
        <v>36575.980567815604</v>
      </c>
      <c r="AA87" s="14">
        <v>47387.30872971128</v>
      </c>
      <c r="AB87" s="14">
        <v>65139.400116520614</v>
      </c>
      <c r="AC87" s="14">
        <v>90747.391815005874</v>
      </c>
      <c r="AD87" s="14">
        <v>117533.22467290639</v>
      </c>
      <c r="AE87" s="14">
        <v>122676.6626029834</v>
      </c>
      <c r="AF87" s="14">
        <v>128932.75631164259</v>
      </c>
      <c r="AG87" s="14">
        <v>134316.84439347195</v>
      </c>
      <c r="AH87" s="14">
        <v>139323.39872830227</v>
      </c>
      <c r="AI87" s="14">
        <v>142485.50806706704</v>
      </c>
      <c r="AJ87" s="14">
        <v>144321.67519713409</v>
      </c>
      <c r="AK87" s="14">
        <v>151428.69608224137</v>
      </c>
      <c r="AL87" s="14">
        <v>156523.66548404726</v>
      </c>
      <c r="AM87" s="14">
        <v>156047.56511537798</v>
      </c>
      <c r="AN87" s="14">
        <v>158018.41168167084</v>
      </c>
      <c r="AO87" s="14">
        <v>168730.97978527084</v>
      </c>
      <c r="AP87" s="14">
        <v>182730.98546468458</v>
      </c>
      <c r="AQ87" s="14">
        <v>209417.95060974944</v>
      </c>
      <c r="AR87" s="14">
        <v>223134.38395929572</v>
      </c>
      <c r="AS87" s="14">
        <v>228150.6665047018</v>
      </c>
      <c r="AT87" s="14">
        <v>232678.34839071342</v>
      </c>
      <c r="AU87" s="14">
        <v>234154.99497068254</v>
      </c>
      <c r="AV87" s="14">
        <v>235974.03278564289</v>
      </c>
      <c r="AW87" s="14">
        <v>239010.57559456804</v>
      </c>
      <c r="AX87" s="14">
        <v>251439.58550176866</v>
      </c>
      <c r="AY87" s="14">
        <v>252261.85877386018</v>
      </c>
      <c r="AZ87" s="14">
        <v>217341.53</v>
      </c>
      <c r="BA87" s="14">
        <v>199971.36</v>
      </c>
      <c r="BB87" s="14">
        <v>193559.61</v>
      </c>
      <c r="BC87" s="14">
        <v>201141.98</v>
      </c>
      <c r="BD87" s="14">
        <v>197130.45414092674</v>
      </c>
      <c r="BE87" s="14">
        <v>194410.8212794204</v>
      </c>
      <c r="BF87" s="14">
        <v>209342.00445013889</v>
      </c>
      <c r="BG87" s="14">
        <v>211437.65167956942</v>
      </c>
      <c r="BH87" s="14">
        <v>214265.83469298299</v>
      </c>
      <c r="BI87" s="14">
        <v>226909.92456316459</v>
      </c>
      <c r="BJ87" s="14">
        <v>222141.66804422461</v>
      </c>
      <c r="BK87" s="14">
        <v>213172.42602464635</v>
      </c>
      <c r="BL87" s="14">
        <v>209997.82</v>
      </c>
      <c r="BM87" s="14">
        <v>202270.34</v>
      </c>
      <c r="BN87" s="14">
        <v>184319.2</v>
      </c>
      <c r="BO87" s="14">
        <v>178544.3</v>
      </c>
      <c r="BP87" s="14">
        <v>167384.12</v>
      </c>
      <c r="BQ87" s="14">
        <v>160964.16</v>
      </c>
      <c r="BR87" s="14">
        <v>166416.12</v>
      </c>
      <c r="BS87" s="14">
        <v>164801.82</v>
      </c>
      <c r="BT87" s="14">
        <v>162640.22</v>
      </c>
      <c r="BU87" s="14">
        <v>165578.5</v>
      </c>
      <c r="BV87" s="14">
        <v>152549.51</v>
      </c>
      <c r="BW87" s="14">
        <v>140564.48000000001</v>
      </c>
      <c r="BX87" s="14">
        <v>135310.53</v>
      </c>
      <c r="BY87" s="14">
        <v>95275.36</v>
      </c>
      <c r="BZ87" s="14">
        <v>53426.5</v>
      </c>
      <c r="CA87" s="14">
        <v>43837.98</v>
      </c>
      <c r="CB87" s="14">
        <v>45599.16</v>
      </c>
      <c r="CC87" s="14">
        <v>51122.05</v>
      </c>
      <c r="CD87" s="14">
        <v>51742.29</v>
      </c>
      <c r="CE87" s="14">
        <v>50680.7</v>
      </c>
      <c r="CF87" s="14">
        <v>52654.23</v>
      </c>
      <c r="CG87" s="14">
        <v>47637.17</v>
      </c>
      <c r="CH87" s="14">
        <v>43947.41</v>
      </c>
      <c r="CI87" s="14">
        <v>47381.96</v>
      </c>
      <c r="CJ87" s="14">
        <v>49800.2</v>
      </c>
      <c r="CK87" s="14">
        <v>48422.92</v>
      </c>
      <c r="CL87" s="14">
        <v>37198.720000000001</v>
      </c>
      <c r="CM87" s="14">
        <v>33501.800000000003</v>
      </c>
      <c r="CN87" s="14">
        <v>37059.65</v>
      </c>
      <c r="CO87" s="14">
        <v>37003.839999999997</v>
      </c>
      <c r="CP87" s="14">
        <v>24107.67</v>
      </c>
      <c r="CQ87" s="14">
        <v>22371.09</v>
      </c>
      <c r="CR87" s="14">
        <v>24645.01</v>
      </c>
      <c r="CS87" s="14">
        <v>28086.34</v>
      </c>
      <c r="CT87" s="14">
        <v>30046.04</v>
      </c>
      <c r="CU87" s="14">
        <v>36581.78</v>
      </c>
      <c r="CV87" s="14">
        <v>46509.75</v>
      </c>
      <c r="CW87" s="14">
        <v>44919.18</v>
      </c>
      <c r="CX87" s="14">
        <v>37609.5</v>
      </c>
      <c r="CY87" s="14">
        <v>40725.730000000003</v>
      </c>
      <c r="CZ87" s="14">
        <v>45286.71</v>
      </c>
      <c r="DA87" s="14">
        <v>45420.77</v>
      </c>
      <c r="DB87" s="14">
        <v>46618.01</v>
      </c>
      <c r="DC87" s="14">
        <v>46263.9</v>
      </c>
      <c r="DD87" s="14">
        <v>45466.46</v>
      </c>
      <c r="DE87" s="14">
        <v>43234.84</v>
      </c>
      <c r="DF87" s="14">
        <v>44628.14</v>
      </c>
      <c r="DG87" s="14">
        <v>44099.64</v>
      </c>
      <c r="DH87" s="14">
        <v>36671</v>
      </c>
      <c r="DI87" s="14">
        <v>32458.86</v>
      </c>
      <c r="DJ87" s="14">
        <v>34351.599999999999</v>
      </c>
      <c r="DK87" s="14">
        <v>33032.629999999997</v>
      </c>
      <c r="DL87" s="14">
        <v>23002.79</v>
      </c>
      <c r="DM87" s="14">
        <v>16302.46</v>
      </c>
      <c r="DN87" s="14">
        <v>17142.71</v>
      </c>
      <c r="DO87" s="14">
        <v>17050.34</v>
      </c>
      <c r="DP87" s="14">
        <v>20220.259999999998</v>
      </c>
      <c r="DQ87" s="14">
        <v>42898.87</v>
      </c>
      <c r="DR87" s="14">
        <v>44651.02</v>
      </c>
      <c r="DS87" s="14">
        <v>30474.41</v>
      </c>
      <c r="DT87" s="14">
        <v>41416.06</v>
      </c>
      <c r="DU87" s="14">
        <v>42777.42</v>
      </c>
      <c r="DV87" s="14">
        <v>26533.119999999999</v>
      </c>
      <c r="DW87" s="14">
        <v>9138.06</v>
      </c>
      <c r="DX87" s="14">
        <v>6200.59</v>
      </c>
      <c r="DY87" s="14">
        <v>17811.580000000002</v>
      </c>
      <c r="DZ87" s="14">
        <v>25740.52</v>
      </c>
      <c r="EA87" s="14">
        <v>31053.14</v>
      </c>
      <c r="EB87" s="14">
        <v>36160.01</v>
      </c>
      <c r="EC87" s="14">
        <v>51514.58</v>
      </c>
      <c r="ED87" s="14">
        <v>70305.490000000005</v>
      </c>
      <c r="EE87" s="14">
        <v>117495.65</v>
      </c>
      <c r="EF87" s="13">
        <f>'Sch23&amp;53 Deferral Calc'!C24</f>
        <v>160702.37</v>
      </c>
      <c r="EG87" s="13">
        <f>'Sch23&amp;53 Deferral Calc'!D24</f>
        <v>176111.22</v>
      </c>
      <c r="EH87" s="13">
        <f>'Sch23&amp;53 Deferral Calc'!E24</f>
        <v>202719.58</v>
      </c>
      <c r="EI87" s="13">
        <f>'Sch23&amp;53 Deferral Calc'!F24</f>
        <v>220437.43</v>
      </c>
      <c r="EJ87" s="13">
        <f>'Sch23&amp;53 Deferral Calc'!G24</f>
        <v>214629.31</v>
      </c>
      <c r="EK87" s="13">
        <f>'Sch23&amp;53 Deferral Calc'!H24</f>
        <v>199401.35</v>
      </c>
      <c r="EL87" s="13">
        <f>'Sch23&amp;53 Deferral Calc'!I24</f>
        <v>196422.47</v>
      </c>
      <c r="EM87" s="13">
        <f>'Sch23&amp;53 Deferral Calc'!J24</f>
        <v>195418.08</v>
      </c>
      <c r="EN87" s="13">
        <f>'Sch23&amp;53 Deferral Calc'!K24</f>
        <v>196318.44</v>
      </c>
      <c r="EO87" s="13">
        <f>'Sch23&amp;53 Deferral Calc'!L24</f>
        <v>206988.78</v>
      </c>
      <c r="EP87" s="13">
        <f>'Sch23&amp;53 Deferral Calc'!M24</f>
        <v>222636.61</v>
      </c>
      <c r="EQ87" s="13">
        <f>'Sch23&amp;53 Deferral Calc'!N24</f>
        <v>253473.72</v>
      </c>
      <c r="ER87" s="13">
        <f>('Sch23&amp;53 Deferral Calc'!O24+'Sch23&amp;53 Deferral Calc'!P24)</f>
        <v>248155.74</v>
      </c>
      <c r="ES87" s="13">
        <f>'Sch23&amp;53 Deferral Calc'!Q24</f>
        <v>190722.94</v>
      </c>
      <c r="ET87" s="13"/>
      <c r="EU87" s="13"/>
    </row>
    <row r="88" spans="1:151" x14ac:dyDescent="0.2">
      <c r="B88" s="3" t="s">
        <v>143</v>
      </c>
      <c r="D88" s="15">
        <f t="shared" ref="D88:AI88" si="941">SUM(D83:D87)</f>
        <v>0</v>
      </c>
      <c r="E88" s="15">
        <f t="shared" si="941"/>
        <v>0</v>
      </c>
      <c r="F88" s="15">
        <f t="shared" si="941"/>
        <v>0</v>
      </c>
      <c r="G88" s="15">
        <f t="shared" si="941"/>
        <v>0</v>
      </c>
      <c r="H88" s="15">
        <f t="shared" si="941"/>
        <v>0</v>
      </c>
      <c r="I88" s="15">
        <f t="shared" si="941"/>
        <v>0</v>
      </c>
      <c r="J88" s="15">
        <f t="shared" si="941"/>
        <v>1284.0066939518738</v>
      </c>
      <c r="K88" s="15">
        <f t="shared" si="941"/>
        <v>3057.1266819399279</v>
      </c>
      <c r="L88" s="15">
        <f t="shared" si="941"/>
        <v>3920.0349616449039</v>
      </c>
      <c r="M88" s="15">
        <f t="shared" si="941"/>
        <v>396.43617513392496</v>
      </c>
      <c r="N88" s="15">
        <f t="shared" si="941"/>
        <v>-3131.2480660421193</v>
      </c>
      <c r="O88" s="15">
        <f t="shared" si="941"/>
        <v>-8763.2714135976366</v>
      </c>
      <c r="P88" s="15">
        <f t="shared" si="941"/>
        <v>-15349.935294736591</v>
      </c>
      <c r="Q88" s="15">
        <f t="shared" si="941"/>
        <v>-17298.887797102845</v>
      </c>
      <c r="R88" s="15">
        <f t="shared" si="941"/>
        <v>-16247.337301562349</v>
      </c>
      <c r="S88" s="15">
        <f t="shared" si="941"/>
        <v>-10518.922162991952</v>
      </c>
      <c r="T88" s="15">
        <f t="shared" si="941"/>
        <v>427.97428509964675</v>
      </c>
      <c r="U88" s="15">
        <f t="shared" si="941"/>
        <v>3309.7286222055645</v>
      </c>
      <c r="V88" s="15">
        <f t="shared" si="941"/>
        <v>6691.1505192949126</v>
      </c>
      <c r="W88" s="15">
        <f t="shared" si="941"/>
        <v>9887.992072703717</v>
      </c>
      <c r="X88" s="15">
        <f t="shared" si="941"/>
        <v>14431.669067156841</v>
      </c>
      <c r="Y88" s="15">
        <f t="shared" si="941"/>
        <v>25525.806903841582</v>
      </c>
      <c r="Z88" s="15">
        <f t="shared" si="941"/>
        <v>36575.980567815604</v>
      </c>
      <c r="AA88" s="15">
        <f t="shared" si="941"/>
        <v>47387.30872971128</v>
      </c>
      <c r="AB88" s="15">
        <f t="shared" si="941"/>
        <v>65139.400116520614</v>
      </c>
      <c r="AC88" s="15">
        <f t="shared" si="941"/>
        <v>90747.391815005874</v>
      </c>
      <c r="AD88" s="15">
        <f t="shared" si="941"/>
        <v>74091.056493276075</v>
      </c>
      <c r="AE88" s="15">
        <f t="shared" si="941"/>
        <v>122136.38629384106</v>
      </c>
      <c r="AF88" s="15">
        <f t="shared" si="941"/>
        <v>64446.320713250381</v>
      </c>
      <c r="AG88" s="15">
        <f t="shared" si="941"/>
        <v>134313.21714376382</v>
      </c>
      <c r="AH88" s="15">
        <f t="shared" si="941"/>
        <v>139322.68872355527</v>
      </c>
      <c r="AI88" s="15">
        <f t="shared" si="941"/>
        <v>142485.50806706704</v>
      </c>
      <c r="AJ88" s="15">
        <f t="shared" ref="AJ88:DK88" si="942">SUM(AJ83:AJ87)</f>
        <v>144321.67519713409</v>
      </c>
      <c r="AK88" s="15">
        <f t="shared" si="942"/>
        <v>151428.69608224137</v>
      </c>
      <c r="AL88" s="15">
        <f t="shared" si="942"/>
        <v>156523.66548404726</v>
      </c>
      <c r="AM88" s="15">
        <f t="shared" si="942"/>
        <v>156047.56511537798</v>
      </c>
      <c r="AN88" s="15">
        <f t="shared" si="942"/>
        <v>158018.41168167084</v>
      </c>
      <c r="AO88" s="15">
        <f t="shared" si="942"/>
        <v>168730.97978527084</v>
      </c>
      <c r="AP88" s="15">
        <f t="shared" si="942"/>
        <v>182730.98546468458</v>
      </c>
      <c r="AQ88" s="15">
        <f t="shared" si="942"/>
        <v>209417.95060974944</v>
      </c>
      <c r="AR88" s="15">
        <f t="shared" si="942"/>
        <v>-1299454.8005302544</v>
      </c>
      <c r="AS88" s="15">
        <f t="shared" si="942"/>
        <v>228150.6665047018</v>
      </c>
      <c r="AT88" s="15">
        <f t="shared" si="942"/>
        <v>232678.34839071342</v>
      </c>
      <c r="AU88" s="15">
        <f t="shared" si="942"/>
        <v>234154.99497068254</v>
      </c>
      <c r="AV88" s="15">
        <f t="shared" si="942"/>
        <v>235974.03278564289</v>
      </c>
      <c r="AW88" s="15">
        <f t="shared" si="942"/>
        <v>239010.57559456804</v>
      </c>
      <c r="AX88" s="15">
        <f t="shared" si="942"/>
        <v>251439.58550176866</v>
      </c>
      <c r="AY88" s="15">
        <f t="shared" si="942"/>
        <v>252261.85877386018</v>
      </c>
      <c r="AZ88" s="15">
        <f t="shared" si="942"/>
        <v>217341.53</v>
      </c>
      <c r="BA88" s="15">
        <f t="shared" si="942"/>
        <v>199971.36</v>
      </c>
      <c r="BB88" s="15">
        <f t="shared" si="942"/>
        <v>193559.61</v>
      </c>
      <c r="BC88" s="15">
        <f t="shared" si="942"/>
        <v>201141.98</v>
      </c>
      <c r="BD88" s="15">
        <f t="shared" si="942"/>
        <v>-2503323.9058590732</v>
      </c>
      <c r="BE88" s="15">
        <f t="shared" si="942"/>
        <v>194410.8212794204</v>
      </c>
      <c r="BF88" s="15">
        <f t="shared" si="942"/>
        <v>209342.00445013889</v>
      </c>
      <c r="BG88" s="15">
        <f t="shared" si="942"/>
        <v>211437.65167956942</v>
      </c>
      <c r="BH88" s="15">
        <f t="shared" si="942"/>
        <v>214265.83469298299</v>
      </c>
      <c r="BI88" s="15">
        <f t="shared" si="942"/>
        <v>226909.92456316459</v>
      </c>
      <c r="BJ88" s="15">
        <f t="shared" si="942"/>
        <v>222141.66804422461</v>
      </c>
      <c r="BK88" s="15">
        <f t="shared" si="942"/>
        <v>213172.42602464635</v>
      </c>
      <c r="BL88" s="15">
        <f t="shared" ref="BL88:BW88" si="943">SUM(BL83:BL87)</f>
        <v>209997.82</v>
      </c>
      <c r="BM88" s="15">
        <f t="shared" si="943"/>
        <v>202270.34</v>
      </c>
      <c r="BN88" s="15">
        <f t="shared" si="943"/>
        <v>184319.2</v>
      </c>
      <c r="BO88" s="15">
        <f t="shared" si="943"/>
        <v>178544.3</v>
      </c>
      <c r="BP88" s="15">
        <f t="shared" si="943"/>
        <v>-2248689.4860246466</v>
      </c>
      <c r="BQ88" s="15">
        <f t="shared" si="943"/>
        <v>160964.16</v>
      </c>
      <c r="BR88" s="15">
        <f t="shared" si="943"/>
        <v>166416.12</v>
      </c>
      <c r="BS88" s="15">
        <f t="shared" si="943"/>
        <v>164801.82</v>
      </c>
      <c r="BT88" s="15">
        <f t="shared" si="943"/>
        <v>162640.22</v>
      </c>
      <c r="BU88" s="15">
        <f t="shared" si="943"/>
        <v>165578.5</v>
      </c>
      <c r="BV88" s="15">
        <f t="shared" si="943"/>
        <v>152549.51</v>
      </c>
      <c r="BW88" s="15">
        <f t="shared" si="943"/>
        <v>140564.48000000001</v>
      </c>
      <c r="BX88" s="15">
        <f t="shared" ref="BX88:CI88" si="944">SUM(BX83:BX87)</f>
        <v>135310.53</v>
      </c>
      <c r="BY88" s="15">
        <f t="shared" si="944"/>
        <v>95275.36</v>
      </c>
      <c r="BZ88" s="15">
        <f t="shared" si="944"/>
        <v>53426.5</v>
      </c>
      <c r="CA88" s="15">
        <f t="shared" si="944"/>
        <v>43837.98</v>
      </c>
      <c r="CB88" s="15">
        <f t="shared" si="944"/>
        <v>-2010431.5028730331</v>
      </c>
      <c r="CC88" s="15">
        <f t="shared" si="944"/>
        <v>51122.05</v>
      </c>
      <c r="CD88" s="15">
        <f t="shared" si="944"/>
        <v>51742.29</v>
      </c>
      <c r="CE88" s="15">
        <f t="shared" si="944"/>
        <v>50680.7</v>
      </c>
      <c r="CF88" s="15">
        <f t="shared" si="944"/>
        <v>52654.23</v>
      </c>
      <c r="CG88" s="15">
        <f t="shared" si="944"/>
        <v>47637.17</v>
      </c>
      <c r="CH88" s="15">
        <f t="shared" si="944"/>
        <v>43947.41</v>
      </c>
      <c r="CI88" s="15">
        <f t="shared" si="944"/>
        <v>47381.96</v>
      </c>
      <c r="CJ88" s="15">
        <f t="shared" ref="CJ88:CU88" si="945">SUM(CJ83:CJ87)</f>
        <v>49800.2</v>
      </c>
      <c r="CK88" s="15">
        <f t="shared" si="945"/>
        <v>48422.92</v>
      </c>
      <c r="CL88" s="15">
        <f t="shared" si="945"/>
        <v>37198.720000000001</v>
      </c>
      <c r="CM88" s="15">
        <f t="shared" si="945"/>
        <v>33964.660000000003</v>
      </c>
      <c r="CN88" s="15">
        <f t="shared" si="945"/>
        <v>-681555.68999999948</v>
      </c>
      <c r="CO88" s="15">
        <f t="shared" si="945"/>
        <v>37003.839999999997</v>
      </c>
      <c r="CP88" s="15">
        <f t="shared" si="945"/>
        <v>24107.67</v>
      </c>
      <c r="CQ88" s="15">
        <f t="shared" si="945"/>
        <v>22371.09</v>
      </c>
      <c r="CR88" s="15">
        <f t="shared" si="945"/>
        <v>24645.01</v>
      </c>
      <c r="CS88" s="15">
        <f t="shared" si="945"/>
        <v>28086.34</v>
      </c>
      <c r="CT88" s="15">
        <f t="shared" si="945"/>
        <v>30046.04</v>
      </c>
      <c r="CU88" s="15">
        <f t="shared" si="945"/>
        <v>36581.78</v>
      </c>
      <c r="CV88" s="15">
        <f t="shared" ref="CV88:DB88" si="946">SUM(CV83:CV87)</f>
        <v>46509.75</v>
      </c>
      <c r="CW88" s="15">
        <f t="shared" si="946"/>
        <v>44919.18</v>
      </c>
      <c r="CX88" s="15">
        <f t="shared" si="946"/>
        <v>37609.5</v>
      </c>
      <c r="CY88" s="15">
        <f t="shared" si="946"/>
        <v>40725.730000000003</v>
      </c>
      <c r="CZ88" s="15">
        <f t="shared" si="946"/>
        <v>-364001.21</v>
      </c>
      <c r="DA88" s="15">
        <f t="shared" si="946"/>
        <v>45420.77</v>
      </c>
      <c r="DB88" s="15">
        <f t="shared" si="946"/>
        <v>46618.01</v>
      </c>
      <c r="DC88" s="15">
        <f t="shared" ref="DC88:DI88" si="947">SUM(DC83:DC87)</f>
        <v>46263.9</v>
      </c>
      <c r="DD88" s="15">
        <f t="shared" si="947"/>
        <v>45466.46</v>
      </c>
      <c r="DE88" s="15">
        <f t="shared" si="947"/>
        <v>43234.84</v>
      </c>
      <c r="DF88" s="15">
        <f t="shared" si="947"/>
        <v>44628.14</v>
      </c>
      <c r="DG88" s="15">
        <f t="shared" si="947"/>
        <v>44099.64</v>
      </c>
      <c r="DH88" s="15">
        <f t="shared" si="947"/>
        <v>36671</v>
      </c>
      <c r="DI88" s="15">
        <f t="shared" si="947"/>
        <v>32458.86</v>
      </c>
      <c r="DJ88" s="15">
        <f t="shared" si="942"/>
        <v>34351.599999999999</v>
      </c>
      <c r="DK88" s="15">
        <f t="shared" si="942"/>
        <v>33032.629999999997</v>
      </c>
      <c r="DL88" s="15">
        <f t="shared" ref="DL88:DW88" si="948">SUM(DL83:DL87)</f>
        <v>-507779.84000000014</v>
      </c>
      <c r="DM88" s="15">
        <f t="shared" si="948"/>
        <v>16302.46</v>
      </c>
      <c r="DN88" s="15">
        <f t="shared" si="948"/>
        <v>17142.71</v>
      </c>
      <c r="DO88" s="15">
        <f t="shared" si="948"/>
        <v>17050.34</v>
      </c>
      <c r="DP88" s="15">
        <f t="shared" si="948"/>
        <v>20220.259999999998</v>
      </c>
      <c r="DQ88" s="15">
        <f t="shared" si="948"/>
        <v>42898.87</v>
      </c>
      <c r="DR88" s="15">
        <f t="shared" si="948"/>
        <v>44651.02</v>
      </c>
      <c r="DS88" s="15">
        <f t="shared" si="948"/>
        <v>30474.41</v>
      </c>
      <c r="DT88" s="15">
        <f t="shared" si="948"/>
        <v>41416.06</v>
      </c>
      <c r="DU88" s="15">
        <f t="shared" si="948"/>
        <v>42777.42</v>
      </c>
      <c r="DV88" s="15">
        <f t="shared" si="948"/>
        <v>26533.119999999999</v>
      </c>
      <c r="DW88" s="15">
        <f t="shared" si="948"/>
        <v>9138.06</v>
      </c>
      <c r="DX88" s="15">
        <f t="shared" ref="DX88:EH88" si="949">SUM(DX83:DX87)</f>
        <v>-342056.36</v>
      </c>
      <c r="DY88" s="15">
        <f t="shared" si="949"/>
        <v>17811.580000000002</v>
      </c>
      <c r="DZ88" s="15">
        <f t="shared" si="949"/>
        <v>25740.52</v>
      </c>
      <c r="EA88" s="15">
        <f t="shared" si="949"/>
        <v>31053.14</v>
      </c>
      <c r="EB88" s="15">
        <f t="shared" si="949"/>
        <v>36160.01</v>
      </c>
      <c r="EC88" s="15">
        <f t="shared" si="949"/>
        <v>51514.58</v>
      </c>
      <c r="ED88" s="15">
        <f t="shared" si="949"/>
        <v>70305.490000000005</v>
      </c>
      <c r="EE88" s="15">
        <f t="shared" si="949"/>
        <v>117495.65</v>
      </c>
      <c r="EF88" s="15">
        <f t="shared" si="949"/>
        <v>160702.37</v>
      </c>
      <c r="EG88" s="15">
        <f t="shared" si="949"/>
        <v>176111.22</v>
      </c>
      <c r="EH88" s="15">
        <f t="shared" si="949"/>
        <v>202719.58</v>
      </c>
      <c r="EI88" s="15">
        <f t="shared" ref="EI88:EQ88" si="950">SUM(EI83:EI87)</f>
        <v>220437.43</v>
      </c>
      <c r="EJ88" s="15">
        <f t="shared" si="950"/>
        <v>-261516.90999999997</v>
      </c>
      <c r="EK88" s="15">
        <f t="shared" si="950"/>
        <v>199401.35</v>
      </c>
      <c r="EL88" s="15">
        <f t="shared" si="950"/>
        <v>196422.47</v>
      </c>
      <c r="EM88" s="15">
        <f t="shared" si="950"/>
        <v>195418.08</v>
      </c>
      <c r="EN88" s="15">
        <f t="shared" si="950"/>
        <v>196318.44</v>
      </c>
      <c r="EO88" s="15">
        <f t="shared" si="950"/>
        <v>206988.78</v>
      </c>
      <c r="EP88" s="15">
        <f t="shared" si="950"/>
        <v>222636.61</v>
      </c>
      <c r="EQ88" s="15">
        <f t="shared" si="950"/>
        <v>253473.72</v>
      </c>
      <c r="ER88" s="15">
        <f t="shared" ref="ER88" si="951">SUM(ER83:ER87)</f>
        <v>248223.87</v>
      </c>
      <c r="ES88" s="15">
        <f t="shared" ref="ES88:EU88" si="952">SUM(ES83:ES87)</f>
        <v>190722.94</v>
      </c>
      <c r="ET88" s="15">
        <f t="shared" si="952"/>
        <v>0</v>
      </c>
      <c r="EU88" s="15">
        <f t="shared" si="952"/>
        <v>0</v>
      </c>
    </row>
    <row r="89" spans="1:151" x14ac:dyDescent="0.2">
      <c r="B89" s="3" t="s">
        <v>144</v>
      </c>
      <c r="D89" s="10">
        <f t="shared" ref="D89:AI89" si="953">D82+D88</f>
        <v>0</v>
      </c>
      <c r="E89" s="10">
        <f t="shared" si="953"/>
        <v>0</v>
      </c>
      <c r="F89" s="10">
        <f t="shared" si="953"/>
        <v>0</v>
      </c>
      <c r="G89" s="10">
        <f t="shared" si="953"/>
        <v>0</v>
      </c>
      <c r="H89" s="10">
        <f t="shared" si="953"/>
        <v>0</v>
      </c>
      <c r="I89" s="10">
        <f t="shared" si="953"/>
        <v>0</v>
      </c>
      <c r="J89" s="10">
        <f t="shared" si="953"/>
        <v>1284.0066939518738</v>
      </c>
      <c r="K89" s="10">
        <f t="shared" si="953"/>
        <v>4341.1333758918017</v>
      </c>
      <c r="L89" s="10">
        <f t="shared" si="953"/>
        <v>8261.1683375367065</v>
      </c>
      <c r="M89" s="10">
        <f t="shared" si="953"/>
        <v>8657.6045126706322</v>
      </c>
      <c r="N89" s="10">
        <f t="shared" si="953"/>
        <v>5526.3564466285134</v>
      </c>
      <c r="O89" s="10">
        <f t="shared" si="953"/>
        <v>-3236.9149669691233</v>
      </c>
      <c r="P89" s="10">
        <f t="shared" si="953"/>
        <v>-18586.850261705717</v>
      </c>
      <c r="Q89" s="10">
        <f t="shared" si="953"/>
        <v>-35885.738058808565</v>
      </c>
      <c r="R89" s="10">
        <f t="shared" si="953"/>
        <v>-52133.075360370916</v>
      </c>
      <c r="S89" s="10">
        <f t="shared" si="953"/>
        <v>-62651.997523362865</v>
      </c>
      <c r="T89" s="10">
        <f t="shared" si="953"/>
        <v>-62224.023238263217</v>
      </c>
      <c r="U89" s="10">
        <f t="shared" si="953"/>
        <v>-58914.294616057654</v>
      </c>
      <c r="V89" s="10">
        <f t="shared" si="953"/>
        <v>-52223.144096762742</v>
      </c>
      <c r="W89" s="10">
        <f t="shared" si="953"/>
        <v>-42335.152024059025</v>
      </c>
      <c r="X89" s="10">
        <f t="shared" si="953"/>
        <v>-27903.482956902182</v>
      </c>
      <c r="Y89" s="10">
        <f t="shared" si="953"/>
        <v>-2377.6760530606007</v>
      </c>
      <c r="Z89" s="10">
        <f t="shared" si="953"/>
        <v>34198.304514755</v>
      </c>
      <c r="AA89" s="10">
        <f t="shared" si="953"/>
        <v>81585.61324446628</v>
      </c>
      <c r="AB89" s="10">
        <f t="shared" si="953"/>
        <v>146725.01336098689</v>
      </c>
      <c r="AC89" s="10">
        <f t="shared" si="953"/>
        <v>237472.40517599275</v>
      </c>
      <c r="AD89" s="10">
        <f t="shared" si="953"/>
        <v>311563.46166926884</v>
      </c>
      <c r="AE89" s="10">
        <f t="shared" si="953"/>
        <v>433699.8479631099</v>
      </c>
      <c r="AF89" s="10">
        <f t="shared" si="953"/>
        <v>498146.16867636028</v>
      </c>
      <c r="AG89" s="10">
        <f t="shared" si="953"/>
        <v>632459.38582012407</v>
      </c>
      <c r="AH89" s="10">
        <f t="shared" si="953"/>
        <v>771782.07454367937</v>
      </c>
      <c r="AI89" s="10">
        <f t="shared" si="953"/>
        <v>914267.58261074638</v>
      </c>
      <c r="AJ89" s="10">
        <f t="shared" ref="AJ89:DK89" si="954">AJ82+AJ88</f>
        <v>1058589.2578078804</v>
      </c>
      <c r="AK89" s="10">
        <f t="shared" si="954"/>
        <v>1210017.9538901218</v>
      </c>
      <c r="AL89" s="10">
        <f t="shared" si="954"/>
        <v>1366541.619374169</v>
      </c>
      <c r="AM89" s="10">
        <f t="shared" si="954"/>
        <v>1522589.184489547</v>
      </c>
      <c r="AN89" s="10">
        <f t="shared" si="954"/>
        <v>1680607.596171218</v>
      </c>
      <c r="AO89" s="10">
        <f t="shared" si="954"/>
        <v>1849338.5759564887</v>
      </c>
      <c r="AP89" s="10">
        <f t="shared" si="954"/>
        <v>2032069.5614211734</v>
      </c>
      <c r="AQ89" s="10">
        <f t="shared" si="954"/>
        <v>2241487.5120309228</v>
      </c>
      <c r="AR89" s="10">
        <f t="shared" si="954"/>
        <v>942032.71150066843</v>
      </c>
      <c r="AS89" s="10">
        <f t="shared" si="954"/>
        <v>1170183.3780053703</v>
      </c>
      <c r="AT89" s="10">
        <f t="shared" si="954"/>
        <v>1402861.7263960836</v>
      </c>
      <c r="AU89" s="10">
        <f t="shared" si="954"/>
        <v>1637016.7213667661</v>
      </c>
      <c r="AV89" s="10">
        <f t="shared" si="954"/>
        <v>1872990.754152409</v>
      </c>
      <c r="AW89" s="10">
        <f t="shared" si="954"/>
        <v>2112001.329746977</v>
      </c>
      <c r="AX89" s="10">
        <f t="shared" si="954"/>
        <v>2363440.9152487456</v>
      </c>
      <c r="AY89" s="10">
        <f t="shared" si="954"/>
        <v>2615702.7740226057</v>
      </c>
      <c r="AZ89" s="10">
        <f t="shared" si="954"/>
        <v>2833044.3040226055</v>
      </c>
      <c r="BA89" s="10">
        <f t="shared" si="954"/>
        <v>3033015.6640226054</v>
      </c>
      <c r="BB89" s="10">
        <f t="shared" si="954"/>
        <v>3226575.2740226053</v>
      </c>
      <c r="BC89" s="10">
        <f t="shared" si="954"/>
        <v>3427717.2540226053</v>
      </c>
      <c r="BD89" s="10">
        <f t="shared" si="954"/>
        <v>924393.34816353209</v>
      </c>
      <c r="BE89" s="10">
        <f t="shared" si="954"/>
        <v>1118804.1694429526</v>
      </c>
      <c r="BF89" s="10">
        <f t="shared" si="954"/>
        <v>1328146.1738930915</v>
      </c>
      <c r="BG89" s="10">
        <f t="shared" si="954"/>
        <v>1539583.8255726609</v>
      </c>
      <c r="BH89" s="10">
        <f t="shared" si="954"/>
        <v>1753849.6602656438</v>
      </c>
      <c r="BI89" s="10">
        <f t="shared" si="954"/>
        <v>1980759.5848288084</v>
      </c>
      <c r="BJ89" s="10">
        <f t="shared" si="954"/>
        <v>2202901.2528730333</v>
      </c>
      <c r="BK89" s="10">
        <f t="shared" si="954"/>
        <v>2416073.6788976798</v>
      </c>
      <c r="BL89" s="10">
        <f t="shared" ref="BL89:BW89" si="955">BL82+BL88</f>
        <v>2626071.4988976796</v>
      </c>
      <c r="BM89" s="10">
        <f t="shared" si="955"/>
        <v>2828341.8388976795</v>
      </c>
      <c r="BN89" s="10">
        <f t="shared" si="955"/>
        <v>3012661.0388976797</v>
      </c>
      <c r="BO89" s="10">
        <f t="shared" si="955"/>
        <v>3191205.3388976795</v>
      </c>
      <c r="BP89" s="10">
        <f t="shared" si="955"/>
        <v>942515.85287303291</v>
      </c>
      <c r="BQ89" s="10">
        <f t="shared" si="955"/>
        <v>1103480.0128730328</v>
      </c>
      <c r="BR89" s="10">
        <f t="shared" si="955"/>
        <v>1269896.1328730327</v>
      </c>
      <c r="BS89" s="10">
        <f t="shared" si="955"/>
        <v>1434697.9528730328</v>
      </c>
      <c r="BT89" s="10">
        <f t="shared" si="955"/>
        <v>1597338.1728730327</v>
      </c>
      <c r="BU89" s="10">
        <f t="shared" si="955"/>
        <v>1762916.6728730327</v>
      </c>
      <c r="BV89" s="10">
        <f t="shared" si="955"/>
        <v>1915466.1828730328</v>
      </c>
      <c r="BW89" s="10">
        <f t="shared" si="955"/>
        <v>2056030.6628730327</v>
      </c>
      <c r="BX89" s="10">
        <f t="shared" ref="BX89:CI89" si="956">BX82+BX88</f>
        <v>2191341.1928730328</v>
      </c>
      <c r="BY89" s="10">
        <f t="shared" si="956"/>
        <v>2286616.5528730326</v>
      </c>
      <c r="BZ89" s="10">
        <f t="shared" si="956"/>
        <v>2340043.0528730326</v>
      </c>
      <c r="CA89" s="10">
        <f t="shared" si="956"/>
        <v>2383881.0328730326</v>
      </c>
      <c r="CB89" s="10">
        <f t="shared" si="956"/>
        <v>373449.52999999956</v>
      </c>
      <c r="CC89" s="10">
        <f t="shared" si="956"/>
        <v>424571.57999999955</v>
      </c>
      <c r="CD89" s="10">
        <f t="shared" si="956"/>
        <v>476313.86999999953</v>
      </c>
      <c r="CE89" s="10">
        <f t="shared" si="956"/>
        <v>526994.56999999948</v>
      </c>
      <c r="CF89" s="10">
        <f t="shared" si="956"/>
        <v>579648.79999999946</v>
      </c>
      <c r="CG89" s="10">
        <f t="shared" si="956"/>
        <v>627285.96999999951</v>
      </c>
      <c r="CH89" s="10">
        <f t="shared" si="956"/>
        <v>671233.37999999954</v>
      </c>
      <c r="CI89" s="10">
        <f t="shared" si="956"/>
        <v>718615.3399999995</v>
      </c>
      <c r="CJ89" s="10">
        <f t="shared" ref="CJ89:CU89" si="957">CJ82+CJ88</f>
        <v>768415.53999999946</v>
      </c>
      <c r="CK89" s="10">
        <f t="shared" si="957"/>
        <v>816838.4599999995</v>
      </c>
      <c r="CL89" s="10">
        <f t="shared" si="957"/>
        <v>854037.17999999947</v>
      </c>
      <c r="CM89" s="10">
        <f t="shared" si="957"/>
        <v>888001.8399999995</v>
      </c>
      <c r="CN89" s="10">
        <f t="shared" si="957"/>
        <v>206446.15000000002</v>
      </c>
      <c r="CO89" s="10">
        <f t="shared" si="957"/>
        <v>243449.99000000002</v>
      </c>
      <c r="CP89" s="10">
        <f t="shared" si="957"/>
        <v>267557.66000000003</v>
      </c>
      <c r="CQ89" s="10">
        <f t="shared" si="957"/>
        <v>289928.75000000006</v>
      </c>
      <c r="CR89" s="10">
        <f t="shared" si="957"/>
        <v>314573.76000000007</v>
      </c>
      <c r="CS89" s="10">
        <f t="shared" si="957"/>
        <v>342660.10000000009</v>
      </c>
      <c r="CT89" s="10">
        <f t="shared" si="957"/>
        <v>372706.14000000007</v>
      </c>
      <c r="CU89" s="10">
        <f t="shared" si="957"/>
        <v>409287.92000000004</v>
      </c>
      <c r="CV89" s="10">
        <f t="shared" ref="CV89:DB89" si="958">CV82+CV88</f>
        <v>455797.67000000004</v>
      </c>
      <c r="CW89" s="10">
        <f t="shared" si="958"/>
        <v>500716.85000000003</v>
      </c>
      <c r="CX89" s="10">
        <f t="shared" si="958"/>
        <v>538326.35000000009</v>
      </c>
      <c r="CY89" s="10">
        <f t="shared" si="958"/>
        <v>579052.08000000007</v>
      </c>
      <c r="CZ89" s="10">
        <f t="shared" si="958"/>
        <v>215050.87000000005</v>
      </c>
      <c r="DA89" s="10">
        <f t="shared" si="958"/>
        <v>260471.64000000004</v>
      </c>
      <c r="DB89" s="10">
        <f t="shared" si="958"/>
        <v>307089.65000000002</v>
      </c>
      <c r="DC89" s="10">
        <f t="shared" ref="DC89:DI89" si="959">DC82+DC88</f>
        <v>353353.55000000005</v>
      </c>
      <c r="DD89" s="10">
        <f t="shared" si="959"/>
        <v>398820.01000000007</v>
      </c>
      <c r="DE89" s="10">
        <f t="shared" si="959"/>
        <v>442054.85000000009</v>
      </c>
      <c r="DF89" s="10">
        <f t="shared" si="959"/>
        <v>486682.99000000011</v>
      </c>
      <c r="DG89" s="10">
        <f t="shared" si="959"/>
        <v>530782.63000000012</v>
      </c>
      <c r="DH89" s="10">
        <f t="shared" si="959"/>
        <v>567453.63000000012</v>
      </c>
      <c r="DI89" s="10">
        <f t="shared" si="959"/>
        <v>599912.49000000011</v>
      </c>
      <c r="DJ89" s="10">
        <f t="shared" si="954"/>
        <v>634264.09000000008</v>
      </c>
      <c r="DK89" s="10">
        <f t="shared" si="954"/>
        <v>667296.72000000009</v>
      </c>
      <c r="DL89" s="10">
        <f t="shared" ref="DL89:DW89" si="960">DL82+DL88</f>
        <v>159516.87999999995</v>
      </c>
      <c r="DM89" s="10">
        <f t="shared" si="960"/>
        <v>175819.33999999994</v>
      </c>
      <c r="DN89" s="10">
        <f t="shared" si="960"/>
        <v>192962.04999999993</v>
      </c>
      <c r="DO89" s="10">
        <f t="shared" si="960"/>
        <v>210012.38999999993</v>
      </c>
      <c r="DP89" s="10">
        <f t="shared" si="960"/>
        <v>230232.64999999994</v>
      </c>
      <c r="DQ89" s="10">
        <f t="shared" si="960"/>
        <v>273131.51999999996</v>
      </c>
      <c r="DR89" s="10">
        <f t="shared" si="960"/>
        <v>317782.53999999998</v>
      </c>
      <c r="DS89" s="10">
        <f t="shared" si="960"/>
        <v>348256.94999999995</v>
      </c>
      <c r="DT89" s="10">
        <f t="shared" si="960"/>
        <v>389673.00999999995</v>
      </c>
      <c r="DU89" s="10">
        <f t="shared" si="960"/>
        <v>432450.42999999993</v>
      </c>
      <c r="DV89" s="10">
        <f t="shared" si="960"/>
        <v>458983.54999999993</v>
      </c>
      <c r="DW89" s="10">
        <f t="shared" si="960"/>
        <v>468121.60999999993</v>
      </c>
      <c r="DX89" s="10">
        <f t="shared" ref="DX89:EH89" si="961">DX82+DX88</f>
        <v>126065.24999999994</v>
      </c>
      <c r="DY89" s="10">
        <f t="shared" si="961"/>
        <v>143876.82999999996</v>
      </c>
      <c r="DZ89" s="10">
        <f t="shared" si="961"/>
        <v>169617.34999999995</v>
      </c>
      <c r="EA89" s="10">
        <f t="shared" si="961"/>
        <v>200670.48999999993</v>
      </c>
      <c r="EB89" s="10">
        <f t="shared" si="961"/>
        <v>236830.49999999994</v>
      </c>
      <c r="EC89" s="10">
        <f t="shared" si="961"/>
        <v>288345.07999999996</v>
      </c>
      <c r="ED89" s="10">
        <f t="shared" si="961"/>
        <v>358650.56999999995</v>
      </c>
      <c r="EE89" s="10">
        <f t="shared" si="961"/>
        <v>476146.22</v>
      </c>
      <c r="EF89" s="10">
        <f t="shared" si="961"/>
        <v>636848.59</v>
      </c>
      <c r="EG89" s="10">
        <f t="shared" si="961"/>
        <v>812959.80999999994</v>
      </c>
      <c r="EH89" s="10">
        <f t="shared" si="961"/>
        <v>1015679.3899999999</v>
      </c>
      <c r="EI89" s="10">
        <f t="shared" ref="EI89:EQ89" si="962">EI82+EI88</f>
        <v>1236116.8199999998</v>
      </c>
      <c r="EJ89" s="10">
        <f t="shared" si="962"/>
        <v>974599.90999999992</v>
      </c>
      <c r="EK89" s="10">
        <f t="shared" si="962"/>
        <v>1174001.26</v>
      </c>
      <c r="EL89" s="10">
        <f t="shared" si="962"/>
        <v>1370423.73</v>
      </c>
      <c r="EM89" s="10">
        <f t="shared" si="962"/>
        <v>1565841.81</v>
      </c>
      <c r="EN89" s="10">
        <f t="shared" si="962"/>
        <v>1762160.25</v>
      </c>
      <c r="EO89" s="10">
        <f t="shared" si="962"/>
        <v>1969149.03</v>
      </c>
      <c r="EP89" s="10">
        <f t="shared" si="962"/>
        <v>2191785.64</v>
      </c>
      <c r="EQ89" s="10">
        <f t="shared" si="962"/>
        <v>2445259.3600000003</v>
      </c>
      <c r="ER89" s="10">
        <f t="shared" ref="ER89" si="963">ER82+ER88</f>
        <v>2693483.2300000004</v>
      </c>
      <c r="ES89" s="10">
        <f t="shared" ref="ES89:EU89" si="964">ES82+ES88</f>
        <v>2884206.1700000004</v>
      </c>
      <c r="ET89" s="10">
        <f t="shared" si="964"/>
        <v>2884206.1700000004</v>
      </c>
      <c r="EU89" s="10">
        <f t="shared" si="964"/>
        <v>2884206.1700000004</v>
      </c>
    </row>
    <row r="90" spans="1:151" x14ac:dyDescent="0.2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</row>
    <row r="91" spans="1:151" x14ac:dyDescent="0.2">
      <c r="A91" s="46" t="s">
        <v>303</v>
      </c>
      <c r="C91" s="69">
        <v>18238172</v>
      </c>
      <c r="F91" s="3"/>
    </row>
    <row r="92" spans="1:151" x14ac:dyDescent="0.2">
      <c r="B92" s="3" t="s">
        <v>140</v>
      </c>
      <c r="C92" s="69">
        <v>25400372</v>
      </c>
      <c r="D92" s="10">
        <v>0</v>
      </c>
      <c r="E92" s="10">
        <f>D101</f>
        <v>0</v>
      </c>
      <c r="F92" s="10">
        <f t="shared" ref="F92:BK92" si="965">E101</f>
        <v>0</v>
      </c>
      <c r="G92" s="10">
        <f t="shared" si="965"/>
        <v>0</v>
      </c>
      <c r="H92" s="10">
        <f t="shared" si="965"/>
        <v>0</v>
      </c>
      <c r="I92" s="10">
        <f t="shared" si="965"/>
        <v>0</v>
      </c>
      <c r="J92" s="10">
        <f t="shared" si="965"/>
        <v>0</v>
      </c>
      <c r="K92" s="10">
        <f t="shared" si="965"/>
        <v>-270.10967773232255</v>
      </c>
      <c r="L92" s="10">
        <f t="shared" si="965"/>
        <v>327.04860334476678</v>
      </c>
      <c r="M92" s="10">
        <f t="shared" si="965"/>
        <v>1882.1191714858055</v>
      </c>
      <c r="N92" s="10">
        <f t="shared" si="965"/>
        <v>3117.5893028391642</v>
      </c>
      <c r="O92" s="10">
        <f t="shared" si="965"/>
        <v>5161.8848860398157</v>
      </c>
      <c r="P92" s="10">
        <f t="shared" si="965"/>
        <v>7046.372089051054</v>
      </c>
      <c r="Q92" s="10">
        <f t="shared" si="965"/>
        <v>8229.4100220748278</v>
      </c>
      <c r="R92" s="10">
        <f t="shared" si="965"/>
        <v>10755.033226991631</v>
      </c>
      <c r="S92" s="10">
        <f t="shared" si="965"/>
        <v>13471.403944859627</v>
      </c>
      <c r="T92" s="10">
        <f t="shared" si="965"/>
        <v>18548.239692399799</v>
      </c>
      <c r="U92" s="10">
        <f t="shared" si="965"/>
        <v>18687.210372275898</v>
      </c>
      <c r="V92" s="10">
        <f t="shared" si="965"/>
        <v>25777.617903588631</v>
      </c>
      <c r="W92" s="10">
        <f t="shared" si="965"/>
        <v>34115.596299970151</v>
      </c>
      <c r="X92" s="10">
        <f t="shared" si="965"/>
        <v>42840.683435715597</v>
      </c>
      <c r="Y92" s="10">
        <f t="shared" si="965"/>
        <v>52068.589631070005</v>
      </c>
      <c r="Z92" s="10">
        <f t="shared" si="965"/>
        <v>63485.089718499439</v>
      </c>
      <c r="AA92" s="10">
        <f t="shared" si="965"/>
        <v>76025.325114054998</v>
      </c>
      <c r="AB92" s="10">
        <f t="shared" si="965"/>
        <v>89782.592969624471</v>
      </c>
      <c r="AC92" s="10">
        <f t="shared" si="965"/>
        <v>107343.63350678906</v>
      </c>
      <c r="AD92" s="10">
        <f t="shared" si="965"/>
        <v>130682.25561587827</v>
      </c>
      <c r="AE92" s="10">
        <f t="shared" si="965"/>
        <v>162427.08807870338</v>
      </c>
      <c r="AF92" s="10">
        <f t="shared" si="965"/>
        <v>195196.97953834551</v>
      </c>
      <c r="AG92" s="10">
        <f t="shared" si="965"/>
        <v>137941.38841329963</v>
      </c>
      <c r="AH92" s="10">
        <f t="shared" si="965"/>
        <v>172434.09192539827</v>
      </c>
      <c r="AI92" s="10">
        <f t="shared" si="965"/>
        <v>208300.7436274052</v>
      </c>
      <c r="AJ92" s="10">
        <f t="shared" si="965"/>
        <v>244914.02408470132</v>
      </c>
      <c r="AK92" s="10">
        <f t="shared" si="965"/>
        <v>281732.09052625787</v>
      </c>
      <c r="AL92" s="10">
        <f t="shared" si="965"/>
        <v>319966.10435787117</v>
      </c>
      <c r="AM92" s="10">
        <f t="shared" si="965"/>
        <v>359822.84293201257</v>
      </c>
      <c r="AN92" s="10">
        <f t="shared" si="965"/>
        <v>398148.00167372357</v>
      </c>
      <c r="AO92" s="10">
        <f t="shared" si="965"/>
        <v>435872.59589041525</v>
      </c>
      <c r="AP92" s="10">
        <f t="shared" si="965"/>
        <v>477679.81868736161</v>
      </c>
      <c r="AQ92" s="10">
        <f t="shared" si="965"/>
        <v>522678.10112495796</v>
      </c>
      <c r="AR92" s="10">
        <f t="shared" si="965"/>
        <v>573322.18187466625</v>
      </c>
      <c r="AS92" s="10">
        <f t="shared" si="965"/>
        <v>229487.91145484365</v>
      </c>
      <c r="AT92" s="10">
        <f t="shared" si="965"/>
        <v>284920.26712288079</v>
      </c>
      <c r="AU92" s="10">
        <f t="shared" si="965"/>
        <v>340552.94823184458</v>
      </c>
      <c r="AV92" s="10">
        <f t="shared" si="965"/>
        <v>396145.58127010381</v>
      </c>
      <c r="AW92" s="10">
        <f t="shared" si="965"/>
        <v>451352.72665602679</v>
      </c>
      <c r="AX92" s="10">
        <f t="shared" si="965"/>
        <v>506729.46228479699</v>
      </c>
      <c r="AY92" s="10">
        <f t="shared" si="965"/>
        <v>565684.96128817205</v>
      </c>
      <c r="AZ92" s="10">
        <f t="shared" si="965"/>
        <v>625875.652694811</v>
      </c>
      <c r="BA92" s="10">
        <f t="shared" si="965"/>
        <v>676129.26269481098</v>
      </c>
      <c r="BB92" s="10">
        <f t="shared" si="965"/>
        <v>720930.66269481101</v>
      </c>
      <c r="BC92" s="10">
        <f t="shared" si="965"/>
        <v>762954.12269481097</v>
      </c>
      <c r="BD92" s="10">
        <f t="shared" si="965"/>
        <v>805015.36269481096</v>
      </c>
      <c r="BE92" s="10">
        <f t="shared" si="965"/>
        <v>188394.47120506864</v>
      </c>
      <c r="BF92" s="10">
        <f t="shared" si="965"/>
        <v>225323.46047692004</v>
      </c>
      <c r="BG92" s="10">
        <f t="shared" si="965"/>
        <v>263631.42993801989</v>
      </c>
      <c r="BH92" s="10">
        <f t="shared" si="965"/>
        <v>301027.82941367652</v>
      </c>
      <c r="BI92" s="10">
        <f t="shared" si="965"/>
        <v>337822.64890651277</v>
      </c>
      <c r="BJ92" s="10">
        <f t="shared" si="965"/>
        <v>375558.09489070415</v>
      </c>
      <c r="BK92" s="10">
        <f t="shared" si="965"/>
        <v>411401.77932846494</v>
      </c>
      <c r="BL92" s="10">
        <f t="shared" ref="BL92" si="966">BK101</f>
        <v>445446.65701039624</v>
      </c>
      <c r="BM92" s="10">
        <f t="shared" ref="BM92" si="967">BL101</f>
        <v>0.80701039626728743</v>
      </c>
      <c r="BN92" s="10">
        <f t="shared" ref="BN92" si="968">BM101</f>
        <v>0.80701039626728743</v>
      </c>
      <c r="BO92" s="10">
        <f t="shared" ref="BO92" si="969">BN101</f>
        <v>0.80701039626728743</v>
      </c>
      <c r="BP92" s="10">
        <f t="shared" ref="BP92" si="970">BO101</f>
        <v>0.80701039626728743</v>
      </c>
      <c r="BQ92" s="10">
        <f t="shared" ref="BQ92" si="971">BP101</f>
        <v>0.80701039626728743</v>
      </c>
      <c r="BR92" s="10">
        <f t="shared" ref="BR92" si="972">BQ101</f>
        <v>0.80701039626728743</v>
      </c>
      <c r="BS92" s="10">
        <f t="shared" ref="BS92" si="973">BR101</f>
        <v>0.80701039626728743</v>
      </c>
      <c r="BT92" s="10">
        <f t="shared" ref="BT92" si="974">BS101</f>
        <v>0.80701039626728743</v>
      </c>
      <c r="BU92" s="10">
        <f t="shared" ref="BU92" si="975">BT101</f>
        <v>0.80701039626728743</v>
      </c>
      <c r="BV92" s="10">
        <f t="shared" ref="BV92" si="976">BU101</f>
        <v>0.80701039626728743</v>
      </c>
      <c r="BW92" s="10">
        <f t="shared" ref="BW92" si="977">BV101</f>
        <v>0.80701039626728743</v>
      </c>
      <c r="BX92" s="10">
        <f t="shared" ref="BX92" si="978">BW101</f>
        <v>-2.9896037327126201E-3</v>
      </c>
      <c r="BY92" s="10">
        <f t="shared" ref="BY92" si="979">BX101</f>
        <v>-2.9896037327126201E-3</v>
      </c>
      <c r="BZ92" s="10">
        <f t="shared" ref="BZ92" si="980">BY101</f>
        <v>-2.9896037327126201E-3</v>
      </c>
      <c r="CA92" s="10">
        <f t="shared" ref="CA92" si="981">BZ101</f>
        <v>-2.9896037327126201E-3</v>
      </c>
      <c r="CB92" s="10">
        <f t="shared" ref="CB92" si="982">CA101</f>
        <v>-2.9896037327126201E-3</v>
      </c>
      <c r="CC92" s="10">
        <f t="shared" ref="CC92" si="983">CB101</f>
        <v>-2.9896037327126201E-3</v>
      </c>
      <c r="CD92" s="10">
        <f t="shared" ref="CD92" si="984">CC101</f>
        <v>-2.9896037327126201E-3</v>
      </c>
      <c r="CE92" s="10">
        <f t="shared" ref="CE92" si="985">CD101</f>
        <v>-2.9896037327126201E-3</v>
      </c>
      <c r="CF92" s="10">
        <f t="shared" ref="CF92" si="986">CE101</f>
        <v>-2.9896037327126201E-3</v>
      </c>
      <c r="CG92" s="10">
        <f t="shared" ref="CG92" si="987">CF101</f>
        <v>-2.9896037327126201E-3</v>
      </c>
      <c r="CH92" s="10">
        <f t="shared" ref="CH92" si="988">CG101</f>
        <v>-2.9896037327126201E-3</v>
      </c>
      <c r="CI92" s="10">
        <f t="shared" ref="CI92" si="989">CH101</f>
        <v>-2.9896037327126201E-3</v>
      </c>
      <c r="CJ92" s="10">
        <f t="shared" ref="CJ92" si="990">CI101</f>
        <v>-2.9896037327126201E-3</v>
      </c>
      <c r="CK92" s="10">
        <f t="shared" ref="CK92" si="991">CJ101</f>
        <v>-2.9896037327126201E-3</v>
      </c>
      <c r="CL92" s="10">
        <f t="shared" ref="CL92" si="992">CK101</f>
        <v>-2.9896037327126201E-3</v>
      </c>
      <c r="CM92" s="10">
        <f t="shared" ref="CM92" si="993">CL101</f>
        <v>-2.9896037327126201E-3</v>
      </c>
      <c r="CN92" s="10">
        <f t="shared" ref="CN92" si="994">CM101</f>
        <v>-2.9896037327126201E-3</v>
      </c>
      <c r="CO92" s="10">
        <f t="shared" ref="CO92" si="995">CN101</f>
        <v>-2.9896037327126201E-3</v>
      </c>
      <c r="CP92" s="10">
        <f t="shared" ref="CP92" si="996">CO101</f>
        <v>-2.9896037327126201E-3</v>
      </c>
      <c r="CQ92" s="10">
        <f t="shared" ref="CQ92" si="997">CP101</f>
        <v>-2.9896037327126201E-3</v>
      </c>
      <c r="CR92" s="10">
        <f t="shared" ref="CR92" si="998">CQ101</f>
        <v>-2.9896037327126201E-3</v>
      </c>
      <c r="CS92" s="10">
        <f t="shared" ref="CS92" si="999">CR101</f>
        <v>-2.9896037327126201E-3</v>
      </c>
      <c r="CT92" s="10">
        <f t="shared" ref="CT92" si="1000">CS101</f>
        <v>-2.9896037327126201E-3</v>
      </c>
      <c r="CU92" s="10">
        <f t="shared" ref="CU92" si="1001">CT101</f>
        <v>-2.9896037327126201E-3</v>
      </c>
      <c r="CV92" s="10">
        <f t="shared" ref="CV92" si="1002">CU101</f>
        <v>-2.9896037327126201E-3</v>
      </c>
      <c r="CW92" s="10">
        <f t="shared" ref="CW92" si="1003">CV101</f>
        <v>-2.9896037327126201E-3</v>
      </c>
      <c r="CX92" s="10">
        <f t="shared" ref="CX92" si="1004">CW101</f>
        <v>-2.9896037327126201E-3</v>
      </c>
      <c r="CY92" s="10">
        <f t="shared" ref="CY92" si="1005">CX101</f>
        <v>-2.9896037327126201E-3</v>
      </c>
      <c r="CZ92" s="10">
        <f t="shared" ref="CZ92" si="1006">CY101</f>
        <v>-2.9896037327126201E-3</v>
      </c>
      <c r="DA92" s="10">
        <f t="shared" ref="DA92" si="1007">CZ101</f>
        <v>-2.9896037327126201E-3</v>
      </c>
      <c r="DB92" s="10">
        <f t="shared" ref="DB92" si="1008">DA101</f>
        <v>-2.9896037327126201E-3</v>
      </c>
      <c r="DC92" s="10">
        <f t="shared" ref="DC92" si="1009">DB101</f>
        <v>-2.9896037327126201E-3</v>
      </c>
      <c r="DD92" s="10">
        <f t="shared" ref="DD92" si="1010">DC101</f>
        <v>-2.9896037327126201E-3</v>
      </c>
      <c r="DE92" s="10">
        <f t="shared" ref="DE92" si="1011">DD101</f>
        <v>-2.9896037327126201E-3</v>
      </c>
      <c r="DF92" s="10">
        <f t="shared" ref="DF92" si="1012">DE101</f>
        <v>-2.9896037327126201E-3</v>
      </c>
      <c r="DG92" s="10">
        <f t="shared" ref="DG92" si="1013">DF101</f>
        <v>-2.9896037327126201E-3</v>
      </c>
      <c r="DH92" s="10">
        <f t="shared" ref="DH92" si="1014">DG101</f>
        <v>-2.9896037327126201E-3</v>
      </c>
      <c r="DI92" s="10">
        <f t="shared" ref="DI92" si="1015">DH101</f>
        <v>-2.9896037327126201E-3</v>
      </c>
      <c r="DJ92" s="10">
        <f t="shared" ref="DJ92" si="1016">DI101</f>
        <v>-2.9896037327126201E-3</v>
      </c>
      <c r="DK92" s="10">
        <f t="shared" ref="DK92" si="1017">DJ101</f>
        <v>-2.9896037327126201E-3</v>
      </c>
      <c r="DL92" s="10">
        <f t="shared" ref="DL92" si="1018">DK101</f>
        <v>-2.9896037327126201E-3</v>
      </c>
      <c r="DM92" s="10">
        <f t="shared" ref="DM92" si="1019">DL101</f>
        <v>-2.9896037327126201E-3</v>
      </c>
      <c r="DN92" s="10">
        <f t="shared" ref="DN92" si="1020">DM101</f>
        <v>-2.9896037327126201E-3</v>
      </c>
      <c r="DO92" s="10">
        <f t="shared" ref="DO92" si="1021">DN101</f>
        <v>-2.9896037327126201E-3</v>
      </c>
      <c r="DP92" s="10">
        <f t="shared" ref="DP92" si="1022">DO101</f>
        <v>-2.9896037327126201E-3</v>
      </c>
      <c r="DQ92" s="10">
        <f t="shared" ref="DQ92" si="1023">DP101</f>
        <v>-2.9896037327126201E-3</v>
      </c>
      <c r="DR92" s="10">
        <f t="shared" ref="DR92" si="1024">DQ101</f>
        <v>-2.9896037327126201E-3</v>
      </c>
      <c r="DS92" s="10">
        <f t="shared" ref="DS92" si="1025">DR101</f>
        <v>-2.9896037327126201E-3</v>
      </c>
      <c r="DT92" s="10">
        <f t="shared" ref="DT92" si="1026">DS101</f>
        <v>-2.9896037327126201E-3</v>
      </c>
      <c r="DU92" s="10">
        <f t="shared" ref="DU92" si="1027">DT101</f>
        <v>-2.9896037327126201E-3</v>
      </c>
      <c r="DV92" s="10">
        <f t="shared" ref="DV92" si="1028">DU101</f>
        <v>-2.9896037327126201E-3</v>
      </c>
      <c r="DW92" s="10">
        <f t="shared" ref="DW92" si="1029">DV101</f>
        <v>-2.9896037327126201E-3</v>
      </c>
      <c r="DX92" s="10">
        <f t="shared" ref="DX92" si="1030">DW101</f>
        <v>-2.9896037327126201E-3</v>
      </c>
      <c r="DY92" s="10">
        <f t="shared" ref="DY92" si="1031">DX101</f>
        <v>-2.9896037327126201E-3</v>
      </c>
      <c r="DZ92" s="10">
        <f t="shared" ref="DZ92" si="1032">DY101</f>
        <v>-2.9896037327126201E-3</v>
      </c>
      <c r="EA92" s="10">
        <f t="shared" ref="EA92" si="1033">DZ101</f>
        <v>-2.9896037327126201E-3</v>
      </c>
      <c r="EB92" s="10">
        <f t="shared" ref="EB92" si="1034">EA101</f>
        <v>-2.9896037327126201E-3</v>
      </c>
      <c r="EC92" s="10">
        <f t="shared" ref="EC92" si="1035">EB101</f>
        <v>-2.9896037327126201E-3</v>
      </c>
      <c r="ED92" s="10">
        <f t="shared" ref="ED92" si="1036">EC101</f>
        <v>-2.9896037327126201E-3</v>
      </c>
      <c r="EE92" s="10">
        <f t="shared" ref="EE92" si="1037">ED101</f>
        <v>-2.9896037327126201E-3</v>
      </c>
      <c r="EF92" s="10">
        <f t="shared" ref="EF92" si="1038">EE101</f>
        <v>-2.9896037327126201E-3</v>
      </c>
      <c r="EG92" s="10">
        <f t="shared" ref="EG92" si="1039">EF101</f>
        <v>-2.9896037327126201E-3</v>
      </c>
      <c r="EH92" s="10">
        <f t="shared" ref="EH92:EI92" si="1040">EG101</f>
        <v>-2.9896037327126201E-3</v>
      </c>
      <c r="EI92" s="10">
        <f t="shared" si="1040"/>
        <v>-2.9896037327126201E-3</v>
      </c>
      <c r="EJ92" s="10">
        <f t="shared" ref="EJ92" si="1041">EI101</f>
        <v>-2.9896037327126201E-3</v>
      </c>
      <c r="EK92" s="10">
        <f t="shared" ref="EK92" si="1042">EJ101</f>
        <v>-2.9896037327126201E-3</v>
      </c>
      <c r="EL92" s="10">
        <f t="shared" ref="EL92" si="1043">EK101</f>
        <v>-2.9896037327126201E-3</v>
      </c>
      <c r="EM92" s="10">
        <f t="shared" ref="EM92" si="1044">EL101</f>
        <v>-2.9896037327126201E-3</v>
      </c>
      <c r="EN92" s="10">
        <f t="shared" ref="EN92" si="1045">EM101</f>
        <v>-2.9896037327126201E-3</v>
      </c>
      <c r="EO92" s="10">
        <f t="shared" ref="EO92" si="1046">EN101</f>
        <v>-2.9896037327126201E-3</v>
      </c>
      <c r="EP92" s="10">
        <f t="shared" ref="EP92" si="1047">EO101</f>
        <v>-2.9896037327126201E-3</v>
      </c>
      <c r="EQ92" s="10">
        <f t="shared" ref="EQ92:ER92" si="1048">EP101</f>
        <v>-2.9896037327126201E-3</v>
      </c>
      <c r="ER92" s="10">
        <f t="shared" si="1048"/>
        <v>0</v>
      </c>
      <c r="ES92" s="10">
        <f t="shared" ref="ES92" si="1049">ER101</f>
        <v>0</v>
      </c>
      <c r="ET92" s="10">
        <f t="shared" ref="ET92" si="1050">ES101</f>
        <v>0</v>
      </c>
      <c r="EU92" s="10">
        <f t="shared" ref="EU92" si="1051">ET101</f>
        <v>0</v>
      </c>
    </row>
    <row r="93" spans="1:151" x14ac:dyDescent="0.2">
      <c r="A93" s="84"/>
      <c r="B93" s="83" t="s">
        <v>141</v>
      </c>
      <c r="C93" s="83"/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-6025.3527733475603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-90857.603640329005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-398148.00235801999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-625875.65</v>
      </c>
      <c r="BE93" s="14">
        <v>0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>
        <v>0</v>
      </c>
      <c r="BM93" s="14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0</v>
      </c>
      <c r="BX93" s="14">
        <v>0</v>
      </c>
      <c r="BY93" s="14">
        <v>0</v>
      </c>
      <c r="BZ93" s="14">
        <v>0</v>
      </c>
      <c r="CA93" s="14">
        <v>0</v>
      </c>
      <c r="CB93" s="14">
        <v>0</v>
      </c>
      <c r="CC93" s="14">
        <v>0</v>
      </c>
      <c r="CD93" s="14">
        <v>0</v>
      </c>
      <c r="CE93" s="14">
        <v>0</v>
      </c>
      <c r="CF93" s="14">
        <v>0</v>
      </c>
      <c r="CG93" s="14">
        <v>0</v>
      </c>
      <c r="CH93" s="14">
        <v>0</v>
      </c>
      <c r="CI93" s="14">
        <v>0</v>
      </c>
      <c r="CJ93" s="14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>
        <v>0</v>
      </c>
      <c r="CQ93" s="14">
        <v>0</v>
      </c>
      <c r="CR93" s="14">
        <v>0</v>
      </c>
      <c r="CS93" s="14">
        <v>0</v>
      </c>
      <c r="CT93" s="14">
        <v>0</v>
      </c>
      <c r="CU93" s="14">
        <v>0</v>
      </c>
      <c r="CV93" s="14">
        <v>0</v>
      </c>
      <c r="CW93" s="14">
        <v>0</v>
      </c>
      <c r="CX93" s="14">
        <v>0</v>
      </c>
      <c r="CY93" s="14">
        <v>0</v>
      </c>
      <c r="CZ93" s="14">
        <v>0</v>
      </c>
      <c r="DA93" s="14">
        <v>0</v>
      </c>
      <c r="DB93" s="14">
        <v>0</v>
      </c>
      <c r="DC93" s="14">
        <v>0</v>
      </c>
      <c r="DD93" s="14">
        <v>0</v>
      </c>
      <c r="DE93" s="14">
        <v>0</v>
      </c>
      <c r="DF93" s="14">
        <v>0</v>
      </c>
      <c r="DG93" s="14">
        <v>0</v>
      </c>
      <c r="DH93" s="14">
        <v>0</v>
      </c>
      <c r="DI93" s="14">
        <v>0</v>
      </c>
      <c r="DJ93" s="14">
        <v>0</v>
      </c>
      <c r="DK93" s="14">
        <v>0</v>
      </c>
      <c r="DL93" s="14">
        <v>0</v>
      </c>
      <c r="DM93" s="14">
        <v>0</v>
      </c>
      <c r="DN93" s="14">
        <v>0</v>
      </c>
      <c r="DO93" s="14">
        <v>0</v>
      </c>
      <c r="DP93" s="14">
        <v>0</v>
      </c>
      <c r="DQ93" s="14">
        <v>0</v>
      </c>
      <c r="DR93" s="14">
        <v>0</v>
      </c>
      <c r="DS93" s="14">
        <v>0</v>
      </c>
      <c r="DT93" s="14">
        <v>0</v>
      </c>
      <c r="DU93" s="14">
        <v>0</v>
      </c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</row>
    <row r="94" spans="1:151" x14ac:dyDescent="0.2">
      <c r="A94" s="84"/>
      <c r="B94" s="85" t="s">
        <v>301</v>
      </c>
      <c r="C94" s="83"/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2398.0286251418875</v>
      </c>
      <c r="AE94" s="14">
        <v>26.825181963260547</v>
      </c>
      <c r="AF94" s="14">
        <v>2.4037712059216574</v>
      </c>
      <c r="AG94" s="14">
        <v>0.52551718213362619</v>
      </c>
      <c r="AH94" s="14">
        <v>0.22795396090077702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>
        <v>0</v>
      </c>
      <c r="CR94" s="14">
        <v>0</v>
      </c>
      <c r="CS94" s="14">
        <v>0</v>
      </c>
      <c r="CT94" s="14">
        <v>0</v>
      </c>
      <c r="CU94" s="14">
        <v>0</v>
      </c>
      <c r="CV94" s="14">
        <v>0</v>
      </c>
      <c r="CW94" s="14">
        <v>0</v>
      </c>
      <c r="CX94" s="14">
        <v>0</v>
      </c>
      <c r="CY94" s="14">
        <v>0</v>
      </c>
      <c r="CZ94" s="14">
        <v>0</v>
      </c>
      <c r="DA94" s="14">
        <v>0</v>
      </c>
      <c r="DB94" s="14">
        <v>0</v>
      </c>
      <c r="DC94" s="14">
        <v>0</v>
      </c>
      <c r="DD94" s="14">
        <v>0</v>
      </c>
      <c r="DE94" s="14">
        <v>0</v>
      </c>
      <c r="DF94" s="14">
        <v>0</v>
      </c>
      <c r="DG94" s="14">
        <v>0</v>
      </c>
      <c r="DH94" s="14">
        <v>0</v>
      </c>
      <c r="DI94" s="14">
        <v>0</v>
      </c>
      <c r="DJ94" s="14">
        <v>0</v>
      </c>
      <c r="DK94" s="14">
        <v>0</v>
      </c>
      <c r="DL94" s="14">
        <v>0</v>
      </c>
      <c r="DM94" s="14">
        <v>0</v>
      </c>
      <c r="DN94" s="14">
        <v>0</v>
      </c>
      <c r="DO94" s="14">
        <v>0</v>
      </c>
      <c r="DP94" s="14">
        <v>0</v>
      </c>
      <c r="DQ94" s="14">
        <v>0</v>
      </c>
      <c r="DR94" s="14">
        <v>0</v>
      </c>
      <c r="DS94" s="14">
        <v>0</v>
      </c>
      <c r="DT94" s="14">
        <v>0</v>
      </c>
      <c r="DU94" s="14">
        <v>0</v>
      </c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</row>
    <row r="95" spans="1:151" x14ac:dyDescent="0.2">
      <c r="A95" s="84"/>
      <c r="B95" s="83" t="s">
        <v>156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-445445.85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4">
        <v>0</v>
      </c>
      <c r="CT95" s="14">
        <v>0</v>
      </c>
      <c r="CU95" s="14">
        <v>0</v>
      </c>
      <c r="CV95" s="14">
        <v>0</v>
      </c>
      <c r="CW95" s="14">
        <v>0</v>
      </c>
      <c r="CX95" s="14">
        <v>0</v>
      </c>
      <c r="CY95" s="14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>
        <v>0</v>
      </c>
      <c r="DG95" s="14">
        <v>0</v>
      </c>
      <c r="DH95" s="14">
        <v>0</v>
      </c>
      <c r="DI95" s="14">
        <v>0</v>
      </c>
      <c r="DJ95" s="14">
        <v>0</v>
      </c>
      <c r="DK95" s="14">
        <v>0</v>
      </c>
      <c r="DL95" s="14">
        <v>0</v>
      </c>
      <c r="DM95" s="14">
        <v>0</v>
      </c>
      <c r="DN95" s="14">
        <v>0</v>
      </c>
      <c r="DO95" s="14">
        <v>0</v>
      </c>
      <c r="DP95" s="14">
        <v>0</v>
      </c>
      <c r="DQ95" s="14">
        <v>0</v>
      </c>
      <c r="DR95" s="14">
        <v>0</v>
      </c>
      <c r="DS95" s="14">
        <v>0</v>
      </c>
      <c r="DT95" s="14">
        <v>0</v>
      </c>
      <c r="DU95" s="14">
        <v>0</v>
      </c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</row>
    <row r="96" spans="1:151" x14ac:dyDescent="0.2">
      <c r="A96" s="84"/>
      <c r="B96" s="85" t="s">
        <v>304</v>
      </c>
      <c r="C96" s="83"/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-30103.53</v>
      </c>
      <c r="BE96" s="14">
        <v>0</v>
      </c>
      <c r="BF96" s="14">
        <v>0</v>
      </c>
      <c r="BG96" s="14">
        <v>0</v>
      </c>
      <c r="BH96" s="14">
        <v>0</v>
      </c>
      <c r="BI96" s="14">
        <v>0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4">
        <v>0</v>
      </c>
      <c r="CC96" s="14">
        <v>0</v>
      </c>
      <c r="CD96" s="14">
        <v>0</v>
      </c>
      <c r="CE96" s="14">
        <v>0</v>
      </c>
      <c r="CF96" s="14">
        <v>0</v>
      </c>
      <c r="CG96" s="14">
        <v>0</v>
      </c>
      <c r="CH96" s="14">
        <v>0</v>
      </c>
      <c r="CI96" s="14">
        <v>0</v>
      </c>
      <c r="CJ96" s="14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>
        <v>0</v>
      </c>
      <c r="CR96" s="14">
        <v>0</v>
      </c>
      <c r="CS96" s="14">
        <v>0</v>
      </c>
      <c r="CT96" s="14">
        <v>0</v>
      </c>
      <c r="CU96" s="14">
        <v>0</v>
      </c>
      <c r="CV96" s="14">
        <v>0</v>
      </c>
      <c r="CW96" s="14">
        <v>0</v>
      </c>
      <c r="CX96" s="14">
        <v>0</v>
      </c>
      <c r="CY96" s="14">
        <v>0</v>
      </c>
      <c r="CZ96" s="14">
        <v>0</v>
      </c>
      <c r="DA96" s="14">
        <v>0</v>
      </c>
      <c r="DB96" s="14">
        <v>0</v>
      </c>
      <c r="DC96" s="14">
        <v>0</v>
      </c>
      <c r="DD96" s="14">
        <v>0</v>
      </c>
      <c r="DE96" s="14">
        <v>0</v>
      </c>
      <c r="DF96" s="14">
        <v>0</v>
      </c>
      <c r="DG96" s="14">
        <v>0</v>
      </c>
      <c r="DH96" s="14">
        <v>0</v>
      </c>
      <c r="DI96" s="14">
        <v>0</v>
      </c>
      <c r="DJ96" s="14">
        <v>0</v>
      </c>
      <c r="DK96" s="14">
        <v>0</v>
      </c>
      <c r="DL96" s="14">
        <v>0</v>
      </c>
      <c r="DM96" s="14">
        <v>0</v>
      </c>
      <c r="DN96" s="14">
        <v>0</v>
      </c>
      <c r="DO96" s="14">
        <v>0</v>
      </c>
      <c r="DP96" s="14">
        <v>0</v>
      </c>
      <c r="DQ96" s="14">
        <v>0</v>
      </c>
      <c r="DR96" s="14">
        <v>0</v>
      </c>
      <c r="DS96" s="14">
        <v>0</v>
      </c>
      <c r="DT96" s="14">
        <v>0</v>
      </c>
      <c r="DU96" s="14">
        <v>0</v>
      </c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</row>
    <row r="97" spans="1:151" x14ac:dyDescent="0.2">
      <c r="A97" s="84"/>
      <c r="B97" s="83" t="s">
        <v>380</v>
      </c>
      <c r="C97" s="83"/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-0.81</v>
      </c>
      <c r="BX97" s="14">
        <v>0</v>
      </c>
      <c r="BY97" s="14">
        <v>0</v>
      </c>
      <c r="BZ97" s="14">
        <v>0</v>
      </c>
      <c r="CA97" s="14">
        <v>0</v>
      </c>
      <c r="CB97" s="14">
        <v>0</v>
      </c>
      <c r="CC97" s="14">
        <v>0</v>
      </c>
      <c r="CD97" s="14">
        <v>0</v>
      </c>
      <c r="CE97" s="14">
        <v>0</v>
      </c>
      <c r="CF97" s="14">
        <v>0</v>
      </c>
      <c r="CG97" s="14">
        <v>0</v>
      </c>
      <c r="CH97" s="14">
        <v>0</v>
      </c>
      <c r="CI97" s="14">
        <v>0</v>
      </c>
      <c r="CJ97" s="14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>
        <v>0</v>
      </c>
      <c r="CQ97" s="14">
        <v>0</v>
      </c>
      <c r="CR97" s="14">
        <v>0</v>
      </c>
      <c r="CS97" s="14">
        <v>0</v>
      </c>
      <c r="CT97" s="14">
        <v>0</v>
      </c>
      <c r="CU97" s="14">
        <v>0</v>
      </c>
      <c r="CV97" s="14">
        <v>0</v>
      </c>
      <c r="CW97" s="14">
        <v>0</v>
      </c>
      <c r="CX97" s="14">
        <v>0</v>
      </c>
      <c r="CY97" s="14">
        <v>0</v>
      </c>
      <c r="CZ97" s="14">
        <v>0</v>
      </c>
      <c r="DA97" s="14">
        <v>0</v>
      </c>
      <c r="DB97" s="14">
        <v>0</v>
      </c>
      <c r="DC97" s="14">
        <v>0</v>
      </c>
      <c r="DD97" s="14">
        <v>0</v>
      </c>
      <c r="DE97" s="14">
        <v>0</v>
      </c>
      <c r="DF97" s="14">
        <v>0</v>
      </c>
      <c r="DG97" s="14">
        <v>0</v>
      </c>
      <c r="DH97" s="14">
        <v>0</v>
      </c>
      <c r="DI97" s="14">
        <v>0</v>
      </c>
      <c r="DJ97" s="14">
        <v>0</v>
      </c>
      <c r="DK97" s="14">
        <v>0</v>
      </c>
      <c r="DL97" s="14">
        <v>0</v>
      </c>
      <c r="DM97" s="14">
        <v>0</v>
      </c>
      <c r="DN97" s="14">
        <v>0</v>
      </c>
      <c r="DO97" s="14">
        <v>0</v>
      </c>
      <c r="DP97" s="14">
        <v>0</v>
      </c>
      <c r="DQ97" s="14">
        <v>0</v>
      </c>
      <c r="DR97" s="14">
        <v>0</v>
      </c>
      <c r="DS97" s="14">
        <v>0</v>
      </c>
      <c r="DT97" s="14">
        <v>0</v>
      </c>
      <c r="DU97" s="14">
        <v>0</v>
      </c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</row>
    <row r="98" spans="1:151" x14ac:dyDescent="0.2">
      <c r="A98" s="84"/>
      <c r="B98" s="83" t="s">
        <v>305</v>
      </c>
      <c r="C98" s="83"/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-1021.02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4">
        <v>0</v>
      </c>
      <c r="CC98" s="14">
        <v>0</v>
      </c>
      <c r="CD98" s="14">
        <v>0</v>
      </c>
      <c r="CE98" s="14">
        <v>0</v>
      </c>
      <c r="CF98" s="14">
        <v>0</v>
      </c>
      <c r="CG98" s="14">
        <v>0</v>
      </c>
      <c r="CH98" s="14">
        <v>0</v>
      </c>
      <c r="CI98" s="14">
        <v>0</v>
      </c>
      <c r="CJ98" s="14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>
        <v>0</v>
      </c>
      <c r="CR98" s="14">
        <v>0</v>
      </c>
      <c r="CS98" s="14">
        <v>0</v>
      </c>
      <c r="CT98" s="14">
        <v>0</v>
      </c>
      <c r="CU98" s="14">
        <v>0</v>
      </c>
      <c r="CV98" s="14">
        <v>0</v>
      </c>
      <c r="CW98" s="14">
        <v>0</v>
      </c>
      <c r="CX98" s="14">
        <v>0</v>
      </c>
      <c r="CY98" s="14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>
        <v>0</v>
      </c>
      <c r="DG98" s="14">
        <v>0</v>
      </c>
      <c r="DH98" s="14">
        <v>0</v>
      </c>
      <c r="DI98" s="14">
        <v>0</v>
      </c>
      <c r="DJ98" s="14">
        <v>0</v>
      </c>
      <c r="DK98" s="14">
        <v>0</v>
      </c>
      <c r="DL98" s="14">
        <v>0</v>
      </c>
      <c r="DM98" s="14">
        <v>0</v>
      </c>
      <c r="DN98" s="14">
        <v>0</v>
      </c>
      <c r="DO98" s="14">
        <v>0</v>
      </c>
      <c r="DP98" s="14">
        <v>0</v>
      </c>
      <c r="DQ98" s="14">
        <v>0</v>
      </c>
      <c r="DR98" s="14">
        <v>0</v>
      </c>
      <c r="DS98" s="14">
        <v>0</v>
      </c>
      <c r="DT98" s="14">
        <v>0</v>
      </c>
      <c r="DU98" s="14">
        <v>0</v>
      </c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</row>
    <row r="99" spans="1:151" x14ac:dyDescent="0.2">
      <c r="A99" s="83"/>
      <c r="B99" s="83" t="s">
        <v>306</v>
      </c>
      <c r="C99" s="83"/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-270.10967773232255</v>
      </c>
      <c r="K99" s="14">
        <v>597.15828107708933</v>
      </c>
      <c r="L99" s="14">
        <v>1555.0705681410388</v>
      </c>
      <c r="M99" s="14">
        <v>1235.4701313533587</v>
      </c>
      <c r="N99" s="14">
        <v>2044.2955832006512</v>
      </c>
      <c r="O99" s="14">
        <v>1884.4872030112385</v>
      </c>
      <c r="P99" s="14">
        <v>2204.0579330237733</v>
      </c>
      <c r="Q99" s="14">
        <v>2525.6232049168025</v>
      </c>
      <c r="R99" s="14">
        <v>2716.3707178679965</v>
      </c>
      <c r="S99" s="14">
        <v>5076.8357475401726</v>
      </c>
      <c r="T99" s="14">
        <v>6164.3234532236611</v>
      </c>
      <c r="U99" s="14">
        <v>7090.4075313127314</v>
      </c>
      <c r="V99" s="14">
        <v>8337.9783963815207</v>
      </c>
      <c r="W99" s="14">
        <v>8725.0871357454453</v>
      </c>
      <c r="X99" s="14">
        <v>9227.9061953544078</v>
      </c>
      <c r="Y99" s="14">
        <v>11416.500087429433</v>
      </c>
      <c r="Z99" s="14">
        <v>12540.235395555559</v>
      </c>
      <c r="AA99" s="14">
        <v>13757.267855569475</v>
      </c>
      <c r="AB99" s="14">
        <v>17561.040537164594</v>
      </c>
      <c r="AC99" s="14">
        <v>23338.622109089203</v>
      </c>
      <c r="AD99" s="14">
        <v>29346.803837683223</v>
      </c>
      <c r="AE99" s="14">
        <v>32743.066277678863</v>
      </c>
      <c r="AF99" s="14">
        <v>33599.60874407721</v>
      </c>
      <c r="AG99" s="14">
        <v>34492.177994916499</v>
      </c>
      <c r="AH99" s="14">
        <v>35866.423748046029</v>
      </c>
      <c r="AI99" s="14">
        <v>36613.280457296132</v>
      </c>
      <c r="AJ99" s="14">
        <v>36818.066441556526</v>
      </c>
      <c r="AK99" s="14">
        <v>38234.013831613272</v>
      </c>
      <c r="AL99" s="14">
        <v>39856.738574141382</v>
      </c>
      <c r="AM99" s="14">
        <v>38325.15874171102</v>
      </c>
      <c r="AN99" s="14">
        <v>37724.594216691701</v>
      </c>
      <c r="AO99" s="14">
        <v>41807.222796946335</v>
      </c>
      <c r="AP99" s="14">
        <v>44998.282437596354</v>
      </c>
      <c r="AQ99" s="14">
        <v>50644.080749708293</v>
      </c>
      <c r="AR99" s="14">
        <v>54313.731938197372</v>
      </c>
      <c r="AS99" s="14">
        <v>55432.355668037118</v>
      </c>
      <c r="AT99" s="14">
        <v>55632.681108963814</v>
      </c>
      <c r="AU99" s="14">
        <v>55592.63303825922</v>
      </c>
      <c r="AV99" s="14">
        <v>55207.145385923002</v>
      </c>
      <c r="AW99" s="14">
        <v>55376.735628770228</v>
      </c>
      <c r="AX99" s="14">
        <v>58955.499003375058</v>
      </c>
      <c r="AY99" s="14">
        <v>60190.691406638973</v>
      </c>
      <c r="AZ99" s="14">
        <v>50253.61</v>
      </c>
      <c r="BA99" s="14">
        <v>44801.4</v>
      </c>
      <c r="BB99" s="14">
        <v>42023.46</v>
      </c>
      <c r="BC99" s="14">
        <v>42061.24</v>
      </c>
      <c r="BD99" s="14">
        <v>39358.288510257757</v>
      </c>
      <c r="BE99" s="14">
        <v>36928.989271851395</v>
      </c>
      <c r="BF99" s="14">
        <v>38307.969461099863</v>
      </c>
      <c r="BG99" s="14">
        <v>37396.39947565661</v>
      </c>
      <c r="BH99" s="14">
        <v>36794.819492836243</v>
      </c>
      <c r="BI99" s="14">
        <v>37735.445984191392</v>
      </c>
      <c r="BJ99" s="14">
        <v>35843.684437760792</v>
      </c>
      <c r="BK99" s="14">
        <v>34044.877681931299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>
        <v>0</v>
      </c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  <c r="DQ99" s="14">
        <v>0</v>
      </c>
      <c r="DR99" s="14">
        <v>0</v>
      </c>
      <c r="DS99" s="14">
        <v>0</v>
      </c>
      <c r="DT99" s="14">
        <v>0</v>
      </c>
      <c r="DU99" s="14">
        <v>0</v>
      </c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</row>
    <row r="100" spans="1:151" x14ac:dyDescent="0.2">
      <c r="B100" s="3" t="s">
        <v>143</v>
      </c>
      <c r="C100" s="3"/>
      <c r="D100" s="15">
        <f>SUM(D93:D99)</f>
        <v>0</v>
      </c>
      <c r="E100" s="15">
        <f>SUM(E93:E99)</f>
        <v>0</v>
      </c>
      <c r="F100" s="15">
        <f t="shared" ref="F100:DK100" si="1052">SUM(F93:F99)</f>
        <v>0</v>
      </c>
      <c r="G100" s="15">
        <f t="shared" si="1052"/>
        <v>0</v>
      </c>
      <c r="H100" s="15">
        <f t="shared" si="1052"/>
        <v>0</v>
      </c>
      <c r="I100" s="15">
        <f t="shared" si="1052"/>
        <v>0</v>
      </c>
      <c r="J100" s="15">
        <f t="shared" si="1052"/>
        <v>-270.10967773232255</v>
      </c>
      <c r="K100" s="15">
        <f t="shared" si="1052"/>
        <v>597.15828107708933</v>
      </c>
      <c r="L100" s="15">
        <f t="shared" si="1052"/>
        <v>1555.0705681410388</v>
      </c>
      <c r="M100" s="15">
        <f t="shared" si="1052"/>
        <v>1235.4701313533587</v>
      </c>
      <c r="N100" s="15">
        <f t="shared" si="1052"/>
        <v>2044.2955832006512</v>
      </c>
      <c r="O100" s="15">
        <f t="shared" si="1052"/>
        <v>1884.4872030112385</v>
      </c>
      <c r="P100" s="15">
        <f t="shared" si="1052"/>
        <v>1183.0379330237733</v>
      </c>
      <c r="Q100" s="15">
        <f t="shared" si="1052"/>
        <v>2525.6232049168025</v>
      </c>
      <c r="R100" s="15">
        <f t="shared" si="1052"/>
        <v>2716.3707178679965</v>
      </c>
      <c r="S100" s="15">
        <f t="shared" si="1052"/>
        <v>5076.8357475401726</v>
      </c>
      <c r="T100" s="15">
        <f t="shared" si="1052"/>
        <v>138.9706798761008</v>
      </c>
      <c r="U100" s="15">
        <f t="shared" si="1052"/>
        <v>7090.4075313127314</v>
      </c>
      <c r="V100" s="15">
        <f t="shared" si="1052"/>
        <v>8337.9783963815207</v>
      </c>
      <c r="W100" s="15">
        <f t="shared" si="1052"/>
        <v>8725.0871357454453</v>
      </c>
      <c r="X100" s="15">
        <f t="shared" si="1052"/>
        <v>9227.9061953544078</v>
      </c>
      <c r="Y100" s="15">
        <f t="shared" si="1052"/>
        <v>11416.500087429433</v>
      </c>
      <c r="Z100" s="15">
        <f t="shared" si="1052"/>
        <v>12540.235395555559</v>
      </c>
      <c r="AA100" s="15">
        <f t="shared" si="1052"/>
        <v>13757.267855569475</v>
      </c>
      <c r="AB100" s="15">
        <f t="shared" si="1052"/>
        <v>17561.040537164594</v>
      </c>
      <c r="AC100" s="15">
        <f t="shared" si="1052"/>
        <v>23338.622109089203</v>
      </c>
      <c r="AD100" s="15">
        <f t="shared" si="1052"/>
        <v>31744.83246282511</v>
      </c>
      <c r="AE100" s="15">
        <f t="shared" si="1052"/>
        <v>32769.891459642124</v>
      </c>
      <c r="AF100" s="15">
        <f t="shared" si="1052"/>
        <v>-57255.591125045874</v>
      </c>
      <c r="AG100" s="15">
        <f t="shared" si="1052"/>
        <v>34492.703512098633</v>
      </c>
      <c r="AH100" s="15">
        <f t="shared" si="1052"/>
        <v>35866.65170200693</v>
      </c>
      <c r="AI100" s="15">
        <f t="shared" si="1052"/>
        <v>36613.280457296132</v>
      </c>
      <c r="AJ100" s="15">
        <f t="shared" si="1052"/>
        <v>36818.066441556526</v>
      </c>
      <c r="AK100" s="15">
        <f t="shared" si="1052"/>
        <v>38234.013831613272</v>
      </c>
      <c r="AL100" s="15">
        <f t="shared" si="1052"/>
        <v>39856.738574141382</v>
      </c>
      <c r="AM100" s="15">
        <f t="shared" si="1052"/>
        <v>38325.15874171102</v>
      </c>
      <c r="AN100" s="15">
        <f t="shared" si="1052"/>
        <v>37724.594216691701</v>
      </c>
      <c r="AO100" s="15">
        <f t="shared" si="1052"/>
        <v>41807.222796946335</v>
      </c>
      <c r="AP100" s="15">
        <f t="shared" si="1052"/>
        <v>44998.282437596354</v>
      </c>
      <c r="AQ100" s="15">
        <f t="shared" si="1052"/>
        <v>50644.080749708293</v>
      </c>
      <c r="AR100" s="15">
        <f t="shared" si="1052"/>
        <v>-343834.2704198226</v>
      </c>
      <c r="AS100" s="15">
        <f t="shared" si="1052"/>
        <v>55432.355668037118</v>
      </c>
      <c r="AT100" s="15">
        <f t="shared" si="1052"/>
        <v>55632.681108963814</v>
      </c>
      <c r="AU100" s="15">
        <f t="shared" si="1052"/>
        <v>55592.63303825922</v>
      </c>
      <c r="AV100" s="15">
        <f t="shared" si="1052"/>
        <v>55207.145385923002</v>
      </c>
      <c r="AW100" s="15">
        <f t="shared" si="1052"/>
        <v>55376.735628770228</v>
      </c>
      <c r="AX100" s="15">
        <f t="shared" si="1052"/>
        <v>58955.499003375058</v>
      </c>
      <c r="AY100" s="15">
        <f t="shared" si="1052"/>
        <v>60190.691406638973</v>
      </c>
      <c r="AZ100" s="15">
        <f t="shared" si="1052"/>
        <v>50253.61</v>
      </c>
      <c r="BA100" s="15">
        <f t="shared" si="1052"/>
        <v>44801.4</v>
      </c>
      <c r="BB100" s="15">
        <f t="shared" si="1052"/>
        <v>42023.46</v>
      </c>
      <c r="BC100" s="15">
        <f t="shared" si="1052"/>
        <v>42061.24</v>
      </c>
      <c r="BD100" s="15">
        <f t="shared" si="1052"/>
        <v>-616620.89148974232</v>
      </c>
      <c r="BE100" s="15">
        <f t="shared" si="1052"/>
        <v>36928.989271851395</v>
      </c>
      <c r="BF100" s="15">
        <f t="shared" si="1052"/>
        <v>38307.969461099863</v>
      </c>
      <c r="BG100" s="15">
        <f t="shared" si="1052"/>
        <v>37396.39947565661</v>
      </c>
      <c r="BH100" s="15">
        <f t="shared" si="1052"/>
        <v>36794.819492836243</v>
      </c>
      <c r="BI100" s="15">
        <f t="shared" si="1052"/>
        <v>37735.445984191392</v>
      </c>
      <c r="BJ100" s="15">
        <f t="shared" si="1052"/>
        <v>35843.684437760792</v>
      </c>
      <c r="BK100" s="15">
        <f t="shared" si="1052"/>
        <v>34044.877681931299</v>
      </c>
      <c r="BL100" s="15">
        <f t="shared" ref="BL100:BW100" si="1053">SUM(BL93:BL99)</f>
        <v>-445445.85</v>
      </c>
      <c r="BM100" s="15">
        <f t="shared" si="1053"/>
        <v>0</v>
      </c>
      <c r="BN100" s="15">
        <f t="shared" si="1053"/>
        <v>0</v>
      </c>
      <c r="BO100" s="15">
        <f t="shared" si="1053"/>
        <v>0</v>
      </c>
      <c r="BP100" s="15">
        <f t="shared" si="1053"/>
        <v>0</v>
      </c>
      <c r="BQ100" s="15">
        <f t="shared" si="1053"/>
        <v>0</v>
      </c>
      <c r="BR100" s="15">
        <f t="shared" si="1053"/>
        <v>0</v>
      </c>
      <c r="BS100" s="15">
        <f t="shared" si="1053"/>
        <v>0</v>
      </c>
      <c r="BT100" s="15">
        <f t="shared" si="1053"/>
        <v>0</v>
      </c>
      <c r="BU100" s="15">
        <f t="shared" si="1053"/>
        <v>0</v>
      </c>
      <c r="BV100" s="15">
        <f t="shared" si="1053"/>
        <v>0</v>
      </c>
      <c r="BW100" s="15">
        <f t="shared" si="1053"/>
        <v>-0.81</v>
      </c>
      <c r="BX100" s="15">
        <f t="shared" ref="BX100:CI100" si="1054">SUM(BX93:BX99)</f>
        <v>0</v>
      </c>
      <c r="BY100" s="15">
        <f t="shared" si="1054"/>
        <v>0</v>
      </c>
      <c r="BZ100" s="15">
        <f t="shared" si="1054"/>
        <v>0</v>
      </c>
      <c r="CA100" s="15">
        <f t="shared" si="1054"/>
        <v>0</v>
      </c>
      <c r="CB100" s="15">
        <f t="shared" si="1054"/>
        <v>0</v>
      </c>
      <c r="CC100" s="15">
        <f t="shared" si="1054"/>
        <v>0</v>
      </c>
      <c r="CD100" s="15">
        <f t="shared" si="1054"/>
        <v>0</v>
      </c>
      <c r="CE100" s="15">
        <f t="shared" si="1054"/>
        <v>0</v>
      </c>
      <c r="CF100" s="15">
        <f t="shared" si="1054"/>
        <v>0</v>
      </c>
      <c r="CG100" s="15">
        <f t="shared" si="1054"/>
        <v>0</v>
      </c>
      <c r="CH100" s="15">
        <f t="shared" si="1054"/>
        <v>0</v>
      </c>
      <c r="CI100" s="15">
        <f t="shared" si="1054"/>
        <v>0</v>
      </c>
      <c r="CJ100" s="15">
        <f t="shared" ref="CJ100:CU100" si="1055">SUM(CJ93:CJ99)</f>
        <v>0</v>
      </c>
      <c r="CK100" s="15">
        <f t="shared" si="1055"/>
        <v>0</v>
      </c>
      <c r="CL100" s="15">
        <f t="shared" si="1055"/>
        <v>0</v>
      </c>
      <c r="CM100" s="15">
        <f t="shared" si="1055"/>
        <v>0</v>
      </c>
      <c r="CN100" s="15">
        <f t="shared" si="1055"/>
        <v>0</v>
      </c>
      <c r="CO100" s="15">
        <f t="shared" si="1055"/>
        <v>0</v>
      </c>
      <c r="CP100" s="15">
        <f t="shared" si="1055"/>
        <v>0</v>
      </c>
      <c r="CQ100" s="15">
        <f t="shared" si="1055"/>
        <v>0</v>
      </c>
      <c r="CR100" s="15">
        <f t="shared" si="1055"/>
        <v>0</v>
      </c>
      <c r="CS100" s="15">
        <f t="shared" si="1055"/>
        <v>0</v>
      </c>
      <c r="CT100" s="15">
        <f t="shared" si="1055"/>
        <v>0</v>
      </c>
      <c r="CU100" s="15">
        <f t="shared" si="1055"/>
        <v>0</v>
      </c>
      <c r="CV100" s="15">
        <f t="shared" ref="CV100:DG100" si="1056">SUM(CV93:CV99)</f>
        <v>0</v>
      </c>
      <c r="CW100" s="15">
        <f t="shared" si="1056"/>
        <v>0</v>
      </c>
      <c r="CX100" s="15">
        <f t="shared" si="1056"/>
        <v>0</v>
      </c>
      <c r="CY100" s="15">
        <f t="shared" si="1056"/>
        <v>0</v>
      </c>
      <c r="CZ100" s="15">
        <f t="shared" si="1056"/>
        <v>0</v>
      </c>
      <c r="DA100" s="15">
        <f t="shared" si="1056"/>
        <v>0</v>
      </c>
      <c r="DB100" s="15">
        <f t="shared" si="1056"/>
        <v>0</v>
      </c>
      <c r="DC100" s="15">
        <f t="shared" si="1056"/>
        <v>0</v>
      </c>
      <c r="DD100" s="15">
        <f t="shared" si="1056"/>
        <v>0</v>
      </c>
      <c r="DE100" s="15">
        <f t="shared" si="1056"/>
        <v>0</v>
      </c>
      <c r="DF100" s="15">
        <f t="shared" si="1056"/>
        <v>0</v>
      </c>
      <c r="DG100" s="15">
        <f t="shared" si="1056"/>
        <v>0</v>
      </c>
      <c r="DH100" s="15">
        <f t="shared" ref="DH100" si="1057">SUM(DH93:DH99)</f>
        <v>0</v>
      </c>
      <c r="DI100" s="15">
        <f t="shared" si="1052"/>
        <v>0</v>
      </c>
      <c r="DJ100" s="15">
        <f t="shared" si="1052"/>
        <v>0</v>
      </c>
      <c r="DK100" s="15">
        <f t="shared" si="1052"/>
        <v>0</v>
      </c>
      <c r="DL100" s="15">
        <f t="shared" ref="DL100:DW100" si="1058">SUM(DL93:DL99)</f>
        <v>0</v>
      </c>
      <c r="DM100" s="15">
        <f t="shared" si="1058"/>
        <v>0</v>
      </c>
      <c r="DN100" s="15">
        <f t="shared" si="1058"/>
        <v>0</v>
      </c>
      <c r="DO100" s="15">
        <f t="shared" si="1058"/>
        <v>0</v>
      </c>
      <c r="DP100" s="15">
        <f t="shared" si="1058"/>
        <v>0</v>
      </c>
      <c r="DQ100" s="15">
        <f t="shared" si="1058"/>
        <v>0</v>
      </c>
      <c r="DR100" s="15">
        <f t="shared" si="1058"/>
        <v>0</v>
      </c>
      <c r="DS100" s="15">
        <f t="shared" si="1058"/>
        <v>0</v>
      </c>
      <c r="DT100" s="15">
        <f t="shared" si="1058"/>
        <v>0</v>
      </c>
      <c r="DU100" s="15">
        <f t="shared" si="1058"/>
        <v>0</v>
      </c>
      <c r="DV100" s="15">
        <f t="shared" si="1058"/>
        <v>0</v>
      </c>
      <c r="DW100" s="15">
        <f t="shared" si="1058"/>
        <v>0</v>
      </c>
      <c r="DX100" s="15">
        <f t="shared" ref="DX100:EH100" si="1059">SUM(DX93:DX99)</f>
        <v>0</v>
      </c>
      <c r="DY100" s="15">
        <f t="shared" si="1059"/>
        <v>0</v>
      </c>
      <c r="DZ100" s="15">
        <f t="shared" si="1059"/>
        <v>0</v>
      </c>
      <c r="EA100" s="15">
        <f t="shared" si="1059"/>
        <v>0</v>
      </c>
      <c r="EB100" s="15">
        <f t="shared" si="1059"/>
        <v>0</v>
      </c>
      <c r="EC100" s="15">
        <f t="shared" si="1059"/>
        <v>0</v>
      </c>
      <c r="ED100" s="15">
        <f t="shared" si="1059"/>
        <v>0</v>
      </c>
      <c r="EE100" s="15">
        <f t="shared" si="1059"/>
        <v>0</v>
      </c>
      <c r="EF100" s="15">
        <f t="shared" si="1059"/>
        <v>0</v>
      </c>
      <c r="EG100" s="15">
        <f t="shared" si="1059"/>
        <v>0</v>
      </c>
      <c r="EH100" s="15">
        <f t="shared" si="1059"/>
        <v>0</v>
      </c>
      <c r="EI100" s="15">
        <f t="shared" ref="EI100:EQ100" si="1060">SUM(EI93:EI99)</f>
        <v>0</v>
      </c>
      <c r="EJ100" s="15">
        <f t="shared" si="1060"/>
        <v>0</v>
      </c>
      <c r="EK100" s="15">
        <f t="shared" si="1060"/>
        <v>0</v>
      </c>
      <c r="EL100" s="15">
        <f t="shared" si="1060"/>
        <v>0</v>
      </c>
      <c r="EM100" s="15">
        <f t="shared" si="1060"/>
        <v>0</v>
      </c>
      <c r="EN100" s="15">
        <f t="shared" si="1060"/>
        <v>0</v>
      </c>
      <c r="EO100" s="15">
        <f t="shared" si="1060"/>
        <v>0</v>
      </c>
      <c r="EP100" s="15">
        <f t="shared" si="1060"/>
        <v>0</v>
      </c>
      <c r="EQ100" s="15">
        <f t="shared" si="1060"/>
        <v>0</v>
      </c>
      <c r="ER100" s="15">
        <f t="shared" ref="ER100" si="1061">SUM(ER93:ER99)</f>
        <v>0</v>
      </c>
      <c r="ES100" s="15">
        <f t="shared" ref="ES100:EU100" si="1062">SUM(ES93:ES99)</f>
        <v>0</v>
      </c>
      <c r="ET100" s="15">
        <f t="shared" si="1062"/>
        <v>0</v>
      </c>
      <c r="EU100" s="15">
        <f t="shared" si="1062"/>
        <v>0</v>
      </c>
    </row>
    <row r="101" spans="1:151" x14ac:dyDescent="0.2">
      <c r="B101" s="3" t="s">
        <v>144</v>
      </c>
      <c r="C101" s="3"/>
      <c r="D101" s="10">
        <f>D92+D100</f>
        <v>0</v>
      </c>
      <c r="E101" s="10">
        <f>E92+E100</f>
        <v>0</v>
      </c>
      <c r="F101" s="10">
        <f t="shared" ref="F101:DK101" si="1063">F92+F100</f>
        <v>0</v>
      </c>
      <c r="G101" s="10">
        <f t="shared" si="1063"/>
        <v>0</v>
      </c>
      <c r="H101" s="10">
        <f t="shared" si="1063"/>
        <v>0</v>
      </c>
      <c r="I101" s="10">
        <f t="shared" si="1063"/>
        <v>0</v>
      </c>
      <c r="J101" s="10">
        <f t="shared" si="1063"/>
        <v>-270.10967773232255</v>
      </c>
      <c r="K101" s="10">
        <f t="shared" si="1063"/>
        <v>327.04860334476678</v>
      </c>
      <c r="L101" s="10">
        <f t="shared" si="1063"/>
        <v>1882.1191714858055</v>
      </c>
      <c r="M101" s="10">
        <f t="shared" si="1063"/>
        <v>3117.5893028391642</v>
      </c>
      <c r="N101" s="10">
        <f t="shared" si="1063"/>
        <v>5161.8848860398157</v>
      </c>
      <c r="O101" s="10">
        <f t="shared" si="1063"/>
        <v>7046.372089051054</v>
      </c>
      <c r="P101" s="10">
        <f t="shared" si="1063"/>
        <v>8229.4100220748278</v>
      </c>
      <c r="Q101" s="10">
        <f t="shared" si="1063"/>
        <v>10755.033226991631</v>
      </c>
      <c r="R101" s="10">
        <f t="shared" si="1063"/>
        <v>13471.403944859627</v>
      </c>
      <c r="S101" s="10">
        <f t="shared" si="1063"/>
        <v>18548.239692399799</v>
      </c>
      <c r="T101" s="10">
        <f t="shared" si="1063"/>
        <v>18687.210372275898</v>
      </c>
      <c r="U101" s="10">
        <f t="shared" si="1063"/>
        <v>25777.617903588631</v>
      </c>
      <c r="V101" s="10">
        <f t="shared" si="1063"/>
        <v>34115.596299970151</v>
      </c>
      <c r="W101" s="10">
        <f t="shared" si="1063"/>
        <v>42840.683435715597</v>
      </c>
      <c r="X101" s="10">
        <f t="shared" si="1063"/>
        <v>52068.589631070005</v>
      </c>
      <c r="Y101" s="10">
        <f t="shared" si="1063"/>
        <v>63485.089718499439</v>
      </c>
      <c r="Z101" s="10">
        <f t="shared" si="1063"/>
        <v>76025.325114054998</v>
      </c>
      <c r="AA101" s="10">
        <f t="shared" si="1063"/>
        <v>89782.592969624471</v>
      </c>
      <c r="AB101" s="10">
        <f t="shared" si="1063"/>
        <v>107343.63350678906</v>
      </c>
      <c r="AC101" s="10">
        <f t="shared" si="1063"/>
        <v>130682.25561587827</v>
      </c>
      <c r="AD101" s="10">
        <f t="shared" si="1063"/>
        <v>162427.08807870338</v>
      </c>
      <c r="AE101" s="10">
        <f t="shared" si="1063"/>
        <v>195196.97953834551</v>
      </c>
      <c r="AF101" s="10">
        <f t="shared" si="1063"/>
        <v>137941.38841329963</v>
      </c>
      <c r="AG101" s="10">
        <f t="shared" si="1063"/>
        <v>172434.09192539827</v>
      </c>
      <c r="AH101" s="10">
        <f t="shared" si="1063"/>
        <v>208300.7436274052</v>
      </c>
      <c r="AI101" s="10">
        <f t="shared" si="1063"/>
        <v>244914.02408470132</v>
      </c>
      <c r="AJ101" s="10">
        <f t="shared" si="1063"/>
        <v>281732.09052625787</v>
      </c>
      <c r="AK101" s="10">
        <f t="shared" si="1063"/>
        <v>319966.10435787117</v>
      </c>
      <c r="AL101" s="10">
        <f t="shared" si="1063"/>
        <v>359822.84293201257</v>
      </c>
      <c r="AM101" s="10">
        <f t="shared" si="1063"/>
        <v>398148.00167372357</v>
      </c>
      <c r="AN101" s="10">
        <f t="shared" si="1063"/>
        <v>435872.59589041525</v>
      </c>
      <c r="AO101" s="10">
        <f t="shared" si="1063"/>
        <v>477679.81868736161</v>
      </c>
      <c r="AP101" s="10">
        <f t="shared" si="1063"/>
        <v>522678.10112495796</v>
      </c>
      <c r="AQ101" s="10">
        <f t="shared" si="1063"/>
        <v>573322.18187466625</v>
      </c>
      <c r="AR101" s="10">
        <f t="shared" si="1063"/>
        <v>229487.91145484365</v>
      </c>
      <c r="AS101" s="10">
        <f t="shared" si="1063"/>
        <v>284920.26712288079</v>
      </c>
      <c r="AT101" s="10">
        <f t="shared" si="1063"/>
        <v>340552.94823184458</v>
      </c>
      <c r="AU101" s="10">
        <f t="shared" si="1063"/>
        <v>396145.58127010381</v>
      </c>
      <c r="AV101" s="10">
        <f t="shared" si="1063"/>
        <v>451352.72665602679</v>
      </c>
      <c r="AW101" s="10">
        <f t="shared" si="1063"/>
        <v>506729.46228479699</v>
      </c>
      <c r="AX101" s="10">
        <f t="shared" si="1063"/>
        <v>565684.96128817205</v>
      </c>
      <c r="AY101" s="10">
        <f t="shared" si="1063"/>
        <v>625875.652694811</v>
      </c>
      <c r="AZ101" s="10">
        <f t="shared" si="1063"/>
        <v>676129.26269481098</v>
      </c>
      <c r="BA101" s="10">
        <f t="shared" si="1063"/>
        <v>720930.66269481101</v>
      </c>
      <c r="BB101" s="10">
        <f t="shared" si="1063"/>
        <v>762954.12269481097</v>
      </c>
      <c r="BC101" s="10">
        <f t="shared" si="1063"/>
        <v>805015.36269481096</v>
      </c>
      <c r="BD101" s="10">
        <f t="shared" si="1063"/>
        <v>188394.47120506864</v>
      </c>
      <c r="BE101" s="10">
        <f t="shared" si="1063"/>
        <v>225323.46047692004</v>
      </c>
      <c r="BF101" s="10">
        <f t="shared" si="1063"/>
        <v>263631.42993801989</v>
      </c>
      <c r="BG101" s="10">
        <f t="shared" si="1063"/>
        <v>301027.82941367652</v>
      </c>
      <c r="BH101" s="10">
        <f t="shared" si="1063"/>
        <v>337822.64890651277</v>
      </c>
      <c r="BI101" s="10">
        <f t="shared" si="1063"/>
        <v>375558.09489070415</v>
      </c>
      <c r="BJ101" s="10">
        <f t="shared" si="1063"/>
        <v>411401.77932846494</v>
      </c>
      <c r="BK101" s="10">
        <f t="shared" si="1063"/>
        <v>445446.65701039624</v>
      </c>
      <c r="BL101" s="10">
        <f t="shared" ref="BL101:BW101" si="1064">BL92+BL100</f>
        <v>0.80701039626728743</v>
      </c>
      <c r="BM101" s="10">
        <f t="shared" si="1064"/>
        <v>0.80701039626728743</v>
      </c>
      <c r="BN101" s="10">
        <f t="shared" si="1064"/>
        <v>0.80701039626728743</v>
      </c>
      <c r="BO101" s="10">
        <f t="shared" si="1064"/>
        <v>0.80701039626728743</v>
      </c>
      <c r="BP101" s="10">
        <f t="shared" si="1064"/>
        <v>0.80701039626728743</v>
      </c>
      <c r="BQ101" s="10">
        <f t="shared" si="1064"/>
        <v>0.80701039626728743</v>
      </c>
      <c r="BR101" s="10">
        <f t="shared" si="1064"/>
        <v>0.80701039626728743</v>
      </c>
      <c r="BS101" s="10">
        <f t="shared" si="1064"/>
        <v>0.80701039626728743</v>
      </c>
      <c r="BT101" s="10">
        <f t="shared" si="1064"/>
        <v>0.80701039626728743</v>
      </c>
      <c r="BU101" s="10">
        <f t="shared" si="1064"/>
        <v>0.80701039626728743</v>
      </c>
      <c r="BV101" s="10">
        <f t="shared" si="1064"/>
        <v>0.80701039626728743</v>
      </c>
      <c r="BW101" s="10">
        <f t="shared" si="1064"/>
        <v>-2.9896037327126201E-3</v>
      </c>
      <c r="BX101" s="10">
        <f t="shared" ref="BX101:CI101" si="1065">BX92+BX100</f>
        <v>-2.9896037327126201E-3</v>
      </c>
      <c r="BY101" s="10">
        <f t="shared" si="1065"/>
        <v>-2.9896037327126201E-3</v>
      </c>
      <c r="BZ101" s="10">
        <f t="shared" si="1065"/>
        <v>-2.9896037327126201E-3</v>
      </c>
      <c r="CA101" s="10">
        <f t="shared" si="1065"/>
        <v>-2.9896037327126201E-3</v>
      </c>
      <c r="CB101" s="10">
        <f t="shared" si="1065"/>
        <v>-2.9896037327126201E-3</v>
      </c>
      <c r="CC101" s="10">
        <f t="shared" si="1065"/>
        <v>-2.9896037327126201E-3</v>
      </c>
      <c r="CD101" s="10">
        <f t="shared" si="1065"/>
        <v>-2.9896037327126201E-3</v>
      </c>
      <c r="CE101" s="10">
        <f t="shared" si="1065"/>
        <v>-2.9896037327126201E-3</v>
      </c>
      <c r="CF101" s="10">
        <f t="shared" si="1065"/>
        <v>-2.9896037327126201E-3</v>
      </c>
      <c r="CG101" s="10">
        <f t="shared" si="1065"/>
        <v>-2.9896037327126201E-3</v>
      </c>
      <c r="CH101" s="10">
        <f t="shared" si="1065"/>
        <v>-2.9896037327126201E-3</v>
      </c>
      <c r="CI101" s="10">
        <f t="shared" si="1065"/>
        <v>-2.9896037327126201E-3</v>
      </c>
      <c r="CJ101" s="10">
        <f t="shared" ref="CJ101:CU101" si="1066">CJ92+CJ100</f>
        <v>-2.9896037327126201E-3</v>
      </c>
      <c r="CK101" s="10">
        <f t="shared" si="1066"/>
        <v>-2.9896037327126201E-3</v>
      </c>
      <c r="CL101" s="10">
        <f t="shared" si="1066"/>
        <v>-2.9896037327126201E-3</v>
      </c>
      <c r="CM101" s="10">
        <f t="shared" si="1066"/>
        <v>-2.9896037327126201E-3</v>
      </c>
      <c r="CN101" s="10">
        <f t="shared" si="1066"/>
        <v>-2.9896037327126201E-3</v>
      </c>
      <c r="CO101" s="10">
        <f t="shared" si="1066"/>
        <v>-2.9896037327126201E-3</v>
      </c>
      <c r="CP101" s="10">
        <f t="shared" si="1066"/>
        <v>-2.9896037327126201E-3</v>
      </c>
      <c r="CQ101" s="10">
        <f t="shared" si="1066"/>
        <v>-2.9896037327126201E-3</v>
      </c>
      <c r="CR101" s="10">
        <f t="shared" si="1066"/>
        <v>-2.9896037327126201E-3</v>
      </c>
      <c r="CS101" s="10">
        <f t="shared" si="1066"/>
        <v>-2.9896037327126201E-3</v>
      </c>
      <c r="CT101" s="10">
        <f t="shared" si="1066"/>
        <v>-2.9896037327126201E-3</v>
      </c>
      <c r="CU101" s="10">
        <f t="shared" si="1066"/>
        <v>-2.9896037327126201E-3</v>
      </c>
      <c r="CV101" s="10">
        <f t="shared" ref="CV101:DG101" si="1067">CV92+CV100</f>
        <v>-2.9896037327126201E-3</v>
      </c>
      <c r="CW101" s="10">
        <f t="shared" si="1067"/>
        <v>-2.9896037327126201E-3</v>
      </c>
      <c r="CX101" s="10">
        <f t="shared" si="1067"/>
        <v>-2.9896037327126201E-3</v>
      </c>
      <c r="CY101" s="10">
        <f t="shared" si="1067"/>
        <v>-2.9896037327126201E-3</v>
      </c>
      <c r="CZ101" s="10">
        <f t="shared" si="1067"/>
        <v>-2.9896037327126201E-3</v>
      </c>
      <c r="DA101" s="10">
        <f t="shared" si="1067"/>
        <v>-2.9896037327126201E-3</v>
      </c>
      <c r="DB101" s="10">
        <f t="shared" si="1067"/>
        <v>-2.9896037327126201E-3</v>
      </c>
      <c r="DC101" s="10">
        <f t="shared" si="1067"/>
        <v>-2.9896037327126201E-3</v>
      </c>
      <c r="DD101" s="10">
        <f t="shared" si="1067"/>
        <v>-2.9896037327126201E-3</v>
      </c>
      <c r="DE101" s="10">
        <f t="shared" si="1067"/>
        <v>-2.9896037327126201E-3</v>
      </c>
      <c r="DF101" s="10">
        <f t="shared" si="1067"/>
        <v>-2.9896037327126201E-3</v>
      </c>
      <c r="DG101" s="10">
        <f t="shared" si="1067"/>
        <v>-2.9896037327126201E-3</v>
      </c>
      <c r="DH101" s="10">
        <f t="shared" ref="DH101" si="1068">DH92+DH100</f>
        <v>-2.9896037327126201E-3</v>
      </c>
      <c r="DI101" s="10">
        <f t="shared" si="1063"/>
        <v>-2.9896037327126201E-3</v>
      </c>
      <c r="DJ101" s="10">
        <f t="shared" si="1063"/>
        <v>-2.9896037327126201E-3</v>
      </c>
      <c r="DK101" s="10">
        <f t="shared" si="1063"/>
        <v>-2.9896037327126201E-3</v>
      </c>
      <c r="DL101" s="10">
        <f t="shared" ref="DL101:DW101" si="1069">DL92+DL100</f>
        <v>-2.9896037327126201E-3</v>
      </c>
      <c r="DM101" s="10">
        <f t="shared" si="1069"/>
        <v>-2.9896037327126201E-3</v>
      </c>
      <c r="DN101" s="10">
        <f t="shared" si="1069"/>
        <v>-2.9896037327126201E-3</v>
      </c>
      <c r="DO101" s="10">
        <f t="shared" si="1069"/>
        <v>-2.9896037327126201E-3</v>
      </c>
      <c r="DP101" s="10">
        <f t="shared" si="1069"/>
        <v>-2.9896037327126201E-3</v>
      </c>
      <c r="DQ101" s="10">
        <f t="shared" si="1069"/>
        <v>-2.9896037327126201E-3</v>
      </c>
      <c r="DR101" s="10">
        <f t="shared" si="1069"/>
        <v>-2.9896037327126201E-3</v>
      </c>
      <c r="DS101" s="10">
        <f t="shared" si="1069"/>
        <v>-2.9896037327126201E-3</v>
      </c>
      <c r="DT101" s="10">
        <f t="shared" si="1069"/>
        <v>-2.9896037327126201E-3</v>
      </c>
      <c r="DU101" s="10">
        <f t="shared" si="1069"/>
        <v>-2.9896037327126201E-3</v>
      </c>
      <c r="DV101" s="10">
        <f t="shared" si="1069"/>
        <v>-2.9896037327126201E-3</v>
      </c>
      <c r="DW101" s="10">
        <f t="shared" si="1069"/>
        <v>-2.9896037327126201E-3</v>
      </c>
      <c r="DX101" s="10">
        <f t="shared" ref="DX101:EH101" si="1070">DX92+DX100</f>
        <v>-2.9896037327126201E-3</v>
      </c>
      <c r="DY101" s="10">
        <f t="shared" si="1070"/>
        <v>-2.9896037327126201E-3</v>
      </c>
      <c r="DZ101" s="10">
        <f t="shared" si="1070"/>
        <v>-2.9896037327126201E-3</v>
      </c>
      <c r="EA101" s="10">
        <f t="shared" si="1070"/>
        <v>-2.9896037327126201E-3</v>
      </c>
      <c r="EB101" s="10">
        <f t="shared" si="1070"/>
        <v>-2.9896037327126201E-3</v>
      </c>
      <c r="EC101" s="10">
        <f t="shared" si="1070"/>
        <v>-2.9896037327126201E-3</v>
      </c>
      <c r="ED101" s="10">
        <f t="shared" si="1070"/>
        <v>-2.9896037327126201E-3</v>
      </c>
      <c r="EE101" s="10">
        <f t="shared" si="1070"/>
        <v>-2.9896037327126201E-3</v>
      </c>
      <c r="EF101" s="10">
        <f t="shared" si="1070"/>
        <v>-2.9896037327126201E-3</v>
      </c>
      <c r="EG101" s="10">
        <f t="shared" si="1070"/>
        <v>-2.9896037327126201E-3</v>
      </c>
      <c r="EH101" s="10">
        <f t="shared" si="1070"/>
        <v>-2.9896037327126201E-3</v>
      </c>
      <c r="EI101" s="10">
        <f t="shared" ref="EI101:EP101" si="1071">EI92+EI100</f>
        <v>-2.9896037327126201E-3</v>
      </c>
      <c r="EJ101" s="10">
        <f t="shared" si="1071"/>
        <v>-2.9896037327126201E-3</v>
      </c>
      <c r="EK101" s="10">
        <f t="shared" si="1071"/>
        <v>-2.9896037327126201E-3</v>
      </c>
      <c r="EL101" s="10">
        <f t="shared" si="1071"/>
        <v>-2.9896037327126201E-3</v>
      </c>
      <c r="EM101" s="10">
        <f t="shared" si="1071"/>
        <v>-2.9896037327126201E-3</v>
      </c>
      <c r="EN101" s="10">
        <f t="shared" si="1071"/>
        <v>-2.9896037327126201E-3</v>
      </c>
      <c r="EO101" s="10">
        <f t="shared" si="1071"/>
        <v>-2.9896037327126201E-3</v>
      </c>
      <c r="EP101" s="10">
        <f t="shared" si="1071"/>
        <v>-2.9896037327126201E-3</v>
      </c>
      <c r="EQ101" s="10">
        <f>ROUND(EQ92+EQ100,2)</f>
        <v>0</v>
      </c>
      <c r="ER101" s="10">
        <f t="shared" ref="ER101" si="1072">ER92+ER100</f>
        <v>0</v>
      </c>
      <c r="ES101" s="10">
        <f t="shared" ref="ES101:EU101" si="1073">ES92+ES100</f>
        <v>0</v>
      </c>
      <c r="ET101" s="10">
        <f t="shared" si="1073"/>
        <v>0</v>
      </c>
      <c r="EU101" s="10">
        <f t="shared" si="1073"/>
        <v>0</v>
      </c>
    </row>
    <row r="102" spans="1:151" x14ac:dyDescent="0.2">
      <c r="F102" s="3"/>
    </row>
    <row r="103" spans="1:151" x14ac:dyDescent="0.2">
      <c r="A103" s="46" t="s">
        <v>155</v>
      </c>
      <c r="C103" s="9">
        <v>18237402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</row>
    <row r="104" spans="1:151" s="84" customFormat="1" x14ac:dyDescent="0.2">
      <c r="A104" s="3"/>
      <c r="B104" s="3" t="s">
        <v>140</v>
      </c>
      <c r="C104" s="9">
        <v>25400802</v>
      </c>
      <c r="D104" s="10">
        <v>0</v>
      </c>
      <c r="E104" s="10">
        <f>D110</f>
        <v>0</v>
      </c>
      <c r="F104" s="10">
        <f t="shared" ref="F104:BK104" si="1074">E110</f>
        <v>0</v>
      </c>
      <c r="G104" s="10">
        <f t="shared" si="1074"/>
        <v>0</v>
      </c>
      <c r="H104" s="10">
        <f t="shared" si="1074"/>
        <v>0</v>
      </c>
      <c r="I104" s="10">
        <f t="shared" si="1074"/>
        <v>0</v>
      </c>
      <c r="J104" s="10">
        <f t="shared" si="1074"/>
        <v>0</v>
      </c>
      <c r="K104" s="10">
        <f t="shared" si="1074"/>
        <v>0</v>
      </c>
      <c r="L104" s="10">
        <f t="shared" si="1074"/>
        <v>0</v>
      </c>
      <c r="M104" s="10">
        <f t="shared" si="1074"/>
        <v>0</v>
      </c>
      <c r="N104" s="10">
        <f t="shared" si="1074"/>
        <v>0</v>
      </c>
      <c r="O104" s="10">
        <f t="shared" si="1074"/>
        <v>0</v>
      </c>
      <c r="P104" s="10">
        <f t="shared" si="1074"/>
        <v>0</v>
      </c>
      <c r="Q104" s="10">
        <f t="shared" si="1074"/>
        <v>0</v>
      </c>
      <c r="R104" s="10">
        <f t="shared" si="1074"/>
        <v>0</v>
      </c>
      <c r="S104" s="10">
        <f t="shared" si="1074"/>
        <v>0</v>
      </c>
      <c r="T104" s="10">
        <f t="shared" si="1074"/>
        <v>0</v>
      </c>
      <c r="U104" s="10">
        <f t="shared" si="1074"/>
        <v>0</v>
      </c>
      <c r="V104" s="10">
        <f t="shared" si="1074"/>
        <v>0</v>
      </c>
      <c r="W104" s="10">
        <f t="shared" si="1074"/>
        <v>0</v>
      </c>
      <c r="X104" s="10">
        <f t="shared" si="1074"/>
        <v>0</v>
      </c>
      <c r="Y104" s="10">
        <f t="shared" si="1074"/>
        <v>0</v>
      </c>
      <c r="Z104" s="10">
        <f t="shared" si="1074"/>
        <v>0</v>
      </c>
      <c r="AA104" s="10">
        <f t="shared" si="1074"/>
        <v>0</v>
      </c>
      <c r="AB104" s="10">
        <f t="shared" si="1074"/>
        <v>0</v>
      </c>
      <c r="AC104" s="10">
        <f t="shared" si="1074"/>
        <v>0</v>
      </c>
      <c r="AD104" s="10">
        <f t="shared" si="1074"/>
        <v>0</v>
      </c>
      <c r="AE104" s="10">
        <f t="shared" si="1074"/>
        <v>0</v>
      </c>
      <c r="AF104" s="10">
        <f t="shared" si="1074"/>
        <v>0</v>
      </c>
      <c r="AG104" s="10">
        <f t="shared" si="1074"/>
        <v>0</v>
      </c>
      <c r="AH104" s="10">
        <f t="shared" si="1074"/>
        <v>0</v>
      </c>
      <c r="AI104" s="10">
        <f t="shared" si="1074"/>
        <v>0</v>
      </c>
      <c r="AJ104" s="10">
        <f t="shared" si="1074"/>
        <v>0</v>
      </c>
      <c r="AK104" s="10">
        <f t="shared" si="1074"/>
        <v>0</v>
      </c>
      <c r="AL104" s="10">
        <f t="shared" si="1074"/>
        <v>0</v>
      </c>
      <c r="AM104" s="10">
        <f t="shared" si="1074"/>
        <v>0</v>
      </c>
      <c r="AN104" s="10">
        <f t="shared" si="1074"/>
        <v>0</v>
      </c>
      <c r="AO104" s="10">
        <f t="shared" si="1074"/>
        <v>0</v>
      </c>
      <c r="AP104" s="10">
        <f t="shared" si="1074"/>
        <v>0</v>
      </c>
      <c r="AQ104" s="10">
        <f t="shared" si="1074"/>
        <v>0</v>
      </c>
      <c r="AR104" s="10">
        <f t="shared" si="1074"/>
        <v>0</v>
      </c>
      <c r="AS104" s="10">
        <f t="shared" si="1074"/>
        <v>0</v>
      </c>
      <c r="AT104" s="10">
        <f t="shared" si="1074"/>
        <v>0</v>
      </c>
      <c r="AU104" s="10">
        <f t="shared" si="1074"/>
        <v>0</v>
      </c>
      <c r="AV104" s="10">
        <f t="shared" si="1074"/>
        <v>0</v>
      </c>
      <c r="AW104" s="10">
        <f t="shared" si="1074"/>
        <v>0</v>
      </c>
      <c r="AX104" s="10">
        <f t="shared" si="1074"/>
        <v>0</v>
      </c>
      <c r="AY104" s="10">
        <f t="shared" si="1074"/>
        <v>0</v>
      </c>
      <c r="AZ104" s="10">
        <f t="shared" si="1074"/>
        <v>0</v>
      </c>
      <c r="BA104" s="10">
        <f t="shared" si="1074"/>
        <v>0</v>
      </c>
      <c r="BB104" s="10">
        <f t="shared" si="1074"/>
        <v>0</v>
      </c>
      <c r="BC104" s="10">
        <f t="shared" si="1074"/>
        <v>0</v>
      </c>
      <c r="BD104" s="10">
        <f t="shared" si="1074"/>
        <v>0</v>
      </c>
      <c r="BE104" s="10">
        <f t="shared" si="1074"/>
        <v>0</v>
      </c>
      <c r="BF104" s="10">
        <f t="shared" si="1074"/>
        <v>0</v>
      </c>
      <c r="BG104" s="10">
        <f t="shared" si="1074"/>
        <v>0</v>
      </c>
      <c r="BH104" s="10">
        <f t="shared" si="1074"/>
        <v>0</v>
      </c>
      <c r="BI104" s="10">
        <f t="shared" si="1074"/>
        <v>0</v>
      </c>
      <c r="BJ104" s="10">
        <f t="shared" si="1074"/>
        <v>0</v>
      </c>
      <c r="BK104" s="10">
        <f t="shared" si="1074"/>
        <v>0</v>
      </c>
      <c r="BL104" s="10">
        <f t="shared" ref="BL104" si="1075">BK110</f>
        <v>-991.62777672766117</v>
      </c>
      <c r="BM104" s="10">
        <f t="shared" ref="BM104" si="1076">BL110</f>
        <v>321178.2947732723</v>
      </c>
      <c r="BN104" s="10">
        <f t="shared" ref="BN104" si="1077">BM110</f>
        <v>337213.05477327231</v>
      </c>
      <c r="BO104" s="10">
        <f t="shared" ref="BO104" si="1078">BN110</f>
        <v>345163.39477327233</v>
      </c>
      <c r="BP104" s="10">
        <f t="shared" ref="BP104" si="1079">BO110</f>
        <v>347032.02477327234</v>
      </c>
      <c r="BQ104" s="10">
        <f t="shared" ref="BQ104" si="1080">BP110</f>
        <v>33063.740000000049</v>
      </c>
      <c r="BR104" s="10">
        <f t="shared" ref="BR104" si="1081">BQ110</f>
        <v>29120.230000000047</v>
      </c>
      <c r="BS104" s="10">
        <f t="shared" ref="BS104" si="1082">BR110</f>
        <v>24564.450000000048</v>
      </c>
      <c r="BT104" s="10">
        <f t="shared" ref="BT104" si="1083">BS110</f>
        <v>20057.290000000048</v>
      </c>
      <c r="BU104" s="10">
        <f t="shared" ref="BU104" si="1084">BT110</f>
        <v>15295.870000000048</v>
      </c>
      <c r="BV104" s="10">
        <f t="shared" ref="BV104" si="1085">BU110</f>
        <v>9769.7900000000482</v>
      </c>
      <c r="BW104" s="10">
        <f t="shared" ref="BW104" si="1086">BV110</f>
        <v>3282.7600000000484</v>
      </c>
      <c r="BX104" s="10">
        <f t="shared" ref="BX104" si="1087">BW110</f>
        <v>-3949.1799999999512</v>
      </c>
      <c r="BY104" s="10">
        <f t="shared" ref="BY104" si="1088">BX110</f>
        <v>-9748.0199999999513</v>
      </c>
      <c r="BZ104" s="10">
        <f t="shared" ref="BZ104" si="1089">BY110</f>
        <v>-19369.279999999952</v>
      </c>
      <c r="CA104" s="10">
        <f t="shared" ref="CA104" si="1090">BZ110</f>
        <v>-35191.709999999948</v>
      </c>
      <c r="CB104" s="10">
        <f t="shared" ref="CB104" si="1091">CA110</f>
        <v>-51644.699999999953</v>
      </c>
      <c r="CC104" s="10">
        <f t="shared" ref="CC104" si="1092">CB110</f>
        <v>-63184.240000000005</v>
      </c>
      <c r="CD104" s="10">
        <f t="shared" ref="CD104" si="1093">CC110</f>
        <v>-78214.040000000008</v>
      </c>
      <c r="CE104" s="10">
        <f t="shared" ref="CE104" si="1094">CD110</f>
        <v>-93538.530000000013</v>
      </c>
      <c r="CF104" s="10">
        <f t="shared" ref="CF104" si="1095">CE110</f>
        <v>-109454.51000000001</v>
      </c>
      <c r="CG104" s="10">
        <f t="shared" ref="CG104" si="1096">CF110</f>
        <v>-126665.46</v>
      </c>
      <c r="CH104" s="10">
        <f t="shared" ref="CH104" si="1097">CG110</f>
        <v>-145299.21000000002</v>
      </c>
      <c r="CI104" s="10">
        <f t="shared" ref="CI104" si="1098">CH110</f>
        <v>-161131.14000000001</v>
      </c>
      <c r="CJ104" s="10">
        <f t="shared" ref="CJ104" si="1099">CI110</f>
        <v>-173249.65000000002</v>
      </c>
      <c r="CK104" s="10">
        <f t="shared" ref="CK104" si="1100">CJ110</f>
        <v>-182367.17</v>
      </c>
      <c r="CL104" s="10">
        <f t="shared" ref="CL104" si="1101">CK110</f>
        <v>-190206.75</v>
      </c>
      <c r="CM104" s="10">
        <f t="shared" ref="CM104" si="1102">CL110</f>
        <v>-197666.6</v>
      </c>
      <c r="CN104" s="10">
        <f t="shared" ref="CN104" si="1103">CM110</f>
        <v>-201497.30000000002</v>
      </c>
      <c r="CO104" s="10">
        <f t="shared" ref="CO104" si="1104">CN110</f>
        <v>-27456.239999999991</v>
      </c>
      <c r="CP104" s="10">
        <f t="shared" ref="CP104" si="1105">CO110</f>
        <v>-24353.489999999991</v>
      </c>
      <c r="CQ104" s="10">
        <f t="shared" ref="CQ104" si="1106">CP110</f>
        <v>-21411.479999999989</v>
      </c>
      <c r="CR104" s="10">
        <f t="shared" ref="CR104" si="1107">CQ110</f>
        <v>-17312.749999999989</v>
      </c>
      <c r="CS104" s="10">
        <f t="shared" ref="CS104" si="1108">CR110</f>
        <v>-11497.249999999989</v>
      </c>
      <c r="CT104" s="10">
        <f t="shared" ref="CT104" si="1109">CS110</f>
        <v>-3606.1499999999887</v>
      </c>
      <c r="CU104" s="10">
        <f t="shared" ref="CU104" si="1110">CT110</f>
        <v>6195.4400000000114</v>
      </c>
      <c r="CV104" s="10">
        <f t="shared" ref="CV104" si="1111">CU110</f>
        <v>20043.220000000012</v>
      </c>
      <c r="CW104" s="10">
        <f t="shared" ref="CW104" si="1112">CV110</f>
        <v>40162.720000000016</v>
      </c>
      <c r="CX104" s="10">
        <f t="shared" ref="CX104" si="1113">CW110</f>
        <v>62069.510000000017</v>
      </c>
      <c r="CY104" s="10">
        <f t="shared" ref="CY104" si="1114">CX110</f>
        <v>82685.300000000017</v>
      </c>
      <c r="CZ104" s="10">
        <f t="shared" ref="CZ104" si="1115">CY110</f>
        <v>104799.98000000001</v>
      </c>
      <c r="DA104" s="10">
        <f t="shared" ref="DA104" si="1116">CZ110</f>
        <v>108888.37</v>
      </c>
      <c r="DB104" s="10">
        <f t="shared" ref="DB104" si="1117">DA110</f>
        <v>133326.22</v>
      </c>
      <c r="DC104" s="10">
        <f t="shared" ref="DC104" si="1118">DB110</f>
        <v>157841.17000000001</v>
      </c>
      <c r="DD104" s="10">
        <f t="shared" ref="DD104" si="1119">DC110</f>
        <v>182360.09000000003</v>
      </c>
      <c r="DE104" s="10">
        <f t="shared" ref="DE104" si="1120">DD110</f>
        <v>206408.52000000002</v>
      </c>
      <c r="DF104" s="10">
        <f t="shared" ref="DF104" si="1121">DE110</f>
        <v>228923.19</v>
      </c>
      <c r="DG104" s="10">
        <f t="shared" ref="DG104" si="1122">DF110</f>
        <v>249967.47</v>
      </c>
      <c r="DH104" s="10">
        <f t="shared" ref="DH104" si="1123">DG110</f>
        <v>269223.44</v>
      </c>
      <c r="DI104" s="10">
        <f t="shared" ref="DI104" si="1124">DH110</f>
        <v>284434.63</v>
      </c>
      <c r="DJ104" s="10">
        <f t="shared" ref="DJ104" si="1125">DI110</f>
        <v>295285.86</v>
      </c>
      <c r="DK104" s="10">
        <f t="shared" ref="DK104" si="1126">DJ110</f>
        <v>304567.25</v>
      </c>
      <c r="DL104" s="10">
        <f t="shared" ref="DL104" si="1127">DK110</f>
        <v>310853.13</v>
      </c>
      <c r="DM104" s="10">
        <f t="shared" ref="DM104" si="1128">DL110</f>
        <v>43481.510000000009</v>
      </c>
      <c r="DN104" s="10">
        <f t="shared" ref="DN104" si="1129">DM110</f>
        <v>42635.630000000012</v>
      </c>
      <c r="DO104" s="10">
        <f t="shared" ref="DO104" si="1130">DN110</f>
        <v>39055.910000000011</v>
      </c>
      <c r="DP104" s="10">
        <f t="shared" ref="DP104" si="1131">DO110</f>
        <v>35196.240000000013</v>
      </c>
      <c r="DQ104" s="10">
        <f t="shared" ref="DQ104" si="1132">DP110</f>
        <v>32654.700000000012</v>
      </c>
      <c r="DR104" s="10">
        <f t="shared" ref="DR104" si="1133">DQ110</f>
        <v>32080.860000000011</v>
      </c>
      <c r="DS104" s="10">
        <f t="shared" ref="DS104" si="1134">DR110</f>
        <v>29343.200000000012</v>
      </c>
      <c r="DT104" s="10">
        <f t="shared" ref="DT104" si="1135">DS110</f>
        <v>20364.98000000001</v>
      </c>
      <c r="DU104" s="10">
        <f t="shared" ref="DU104" si="1136">DT110</f>
        <v>5119.0300000000097</v>
      </c>
      <c r="DV104" s="10">
        <f t="shared" ref="DV104" si="1137">DU110</f>
        <v>-15378.05999999999</v>
      </c>
      <c r="DW104" s="10">
        <f t="shared" ref="DW104" si="1138">DV110</f>
        <v>-45354.939999999988</v>
      </c>
      <c r="DX104" s="10">
        <f t="shared" ref="DX104" si="1139">DW110</f>
        <v>-94270.729999999981</v>
      </c>
      <c r="DY104" s="10">
        <f t="shared" ref="DY104" si="1140">DX110</f>
        <v>-165541.06999999998</v>
      </c>
      <c r="DZ104" s="10">
        <f t="shared" ref="DZ104" si="1141">DY110</f>
        <v>-210494.50999999998</v>
      </c>
      <c r="EA104" s="10">
        <f t="shared" ref="EA104" si="1142">DZ110</f>
        <v>-255187.44999999998</v>
      </c>
      <c r="EB104" s="10">
        <f t="shared" ref="EB104" si="1143">EA110</f>
        <v>-295708.46999999997</v>
      </c>
      <c r="EC104" s="10">
        <f t="shared" ref="EC104" si="1144">EB110</f>
        <v>-332044.25999999995</v>
      </c>
      <c r="ED104" s="10">
        <f t="shared" ref="ED104" si="1145">EC110</f>
        <v>-364579.03999999992</v>
      </c>
      <c r="EE104" s="10">
        <f t="shared" ref="EE104" si="1146">ED110</f>
        <v>-392859.17999999993</v>
      </c>
      <c r="EF104" s="10">
        <f t="shared" ref="EF104" si="1147">EE110</f>
        <v>-408109.38999999996</v>
      </c>
      <c r="EG104" s="10">
        <f t="shared" ref="EG104" si="1148">EF110</f>
        <v>-415202.62639496586</v>
      </c>
      <c r="EH104" s="10">
        <f t="shared" ref="EH104:EI104" si="1149">EG110</f>
        <v>-419970.70639496588</v>
      </c>
      <c r="EI104" s="10">
        <f t="shared" si="1149"/>
        <v>-416121.71639496589</v>
      </c>
      <c r="EJ104" s="10">
        <f t="shared" ref="EJ104" si="1150">EI110</f>
        <v>-411277.49639496591</v>
      </c>
      <c r="EK104" s="10">
        <f t="shared" ref="EK104" si="1151">EJ110</f>
        <v>-363.42639496590709</v>
      </c>
      <c r="EL104" s="10">
        <f t="shared" ref="EL104" si="1152">EK110</f>
        <v>46.663605034092882</v>
      </c>
      <c r="EM104" s="10">
        <f t="shared" ref="EM104" si="1153">EL110</f>
        <v>-394.02639496590712</v>
      </c>
      <c r="EN104" s="10">
        <f t="shared" ref="EN104" si="1154">EM110</f>
        <v>4146.6036050340927</v>
      </c>
      <c r="EO104" s="10">
        <f t="shared" ref="EO104" si="1155">EN110</f>
        <v>12169.503605034093</v>
      </c>
      <c r="EP104" s="10">
        <f t="shared" ref="EP104" si="1156">EO110</f>
        <v>23555.863605034094</v>
      </c>
      <c r="EQ104" s="10">
        <f t="shared" ref="EQ104:ER104" si="1157">EP110</f>
        <v>42195.393605034093</v>
      </c>
      <c r="ER104" s="10">
        <f t="shared" si="1157"/>
        <v>70280.7</v>
      </c>
      <c r="ES104" s="10">
        <f t="shared" ref="ES104" si="1158">ER110</f>
        <v>96150.89</v>
      </c>
      <c r="ET104" s="10">
        <f t="shared" ref="ET104" si="1159">ES110</f>
        <v>101083.98</v>
      </c>
      <c r="EU104" s="10">
        <f t="shared" ref="EU104" si="1160">ET110</f>
        <v>101083.98</v>
      </c>
    </row>
    <row r="105" spans="1:151" s="84" customFormat="1" x14ac:dyDescent="0.2">
      <c r="B105" s="83" t="s">
        <v>141</v>
      </c>
      <c r="C105" s="6"/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-312156.80477327231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3949.1799999999512</v>
      </c>
      <c r="CC105" s="14">
        <v>0</v>
      </c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173249.65000000002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-20043.220000000012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-269223.44</v>
      </c>
      <c r="DM105" s="14">
        <v>0</v>
      </c>
      <c r="DN105" s="14">
        <v>0</v>
      </c>
      <c r="DO105" s="14">
        <v>0</v>
      </c>
      <c r="DP105" s="14">
        <v>0</v>
      </c>
      <c r="DQ105" s="14">
        <v>0</v>
      </c>
      <c r="DR105" s="14">
        <v>0</v>
      </c>
      <c r="DS105" s="14">
        <v>0</v>
      </c>
      <c r="DT105" s="14">
        <v>0</v>
      </c>
      <c r="DU105" s="14">
        <v>0</v>
      </c>
      <c r="DV105" s="14"/>
      <c r="DW105" s="14"/>
      <c r="DX105" s="14">
        <v>-20364.98</v>
      </c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3">
        <v>408109.39</v>
      </c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</row>
    <row r="106" spans="1:151" s="83" customFormat="1" x14ac:dyDescent="0.2">
      <c r="A106" s="84"/>
      <c r="B106" s="83" t="s">
        <v>156</v>
      </c>
      <c r="C106" s="6"/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313148.43254999997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>
        <v>0</v>
      </c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  <c r="DQ106" s="14">
        <v>0</v>
      </c>
      <c r="DR106" s="14">
        <v>0</v>
      </c>
      <c r="DS106" s="14">
        <v>0</v>
      </c>
      <c r="DT106" s="14">
        <v>0</v>
      </c>
      <c r="DU106" s="14">
        <v>0</v>
      </c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</row>
    <row r="107" spans="1:151" s="83" customFormat="1" x14ac:dyDescent="0.2">
      <c r="A107" s="84"/>
      <c r="B107" s="83" t="s">
        <v>316</v>
      </c>
      <c r="C107" s="6"/>
      <c r="D107" s="88">
        <v>0</v>
      </c>
      <c r="E107" s="88">
        <v>0</v>
      </c>
      <c r="F107" s="88">
        <v>0</v>
      </c>
      <c r="G107" s="88">
        <v>0</v>
      </c>
      <c r="H107" s="88">
        <v>0</v>
      </c>
      <c r="I107" s="88">
        <v>0</v>
      </c>
      <c r="J107" s="88">
        <v>0</v>
      </c>
      <c r="K107" s="88">
        <v>0</v>
      </c>
      <c r="L107" s="88">
        <v>0</v>
      </c>
      <c r="M107" s="88">
        <v>0</v>
      </c>
      <c r="N107" s="88">
        <v>0</v>
      </c>
      <c r="O107" s="88">
        <v>0</v>
      </c>
      <c r="P107" s="88">
        <v>0</v>
      </c>
      <c r="Q107" s="88">
        <v>0</v>
      </c>
      <c r="R107" s="88">
        <v>0</v>
      </c>
      <c r="S107" s="88">
        <v>0</v>
      </c>
      <c r="T107" s="88">
        <v>0</v>
      </c>
      <c r="U107" s="88">
        <v>0</v>
      </c>
      <c r="V107" s="88">
        <v>0</v>
      </c>
      <c r="W107" s="88">
        <v>0</v>
      </c>
      <c r="X107" s="88">
        <v>0</v>
      </c>
      <c r="Y107" s="88">
        <v>0</v>
      </c>
      <c r="Z107" s="88">
        <v>0</v>
      </c>
      <c r="AA107" s="88">
        <v>0</v>
      </c>
      <c r="AB107" s="88">
        <v>0</v>
      </c>
      <c r="AC107" s="88">
        <v>0</v>
      </c>
      <c r="AD107" s="88">
        <v>0</v>
      </c>
      <c r="AE107" s="88">
        <v>0</v>
      </c>
      <c r="AF107" s="88">
        <v>0</v>
      </c>
      <c r="AG107" s="88">
        <v>0</v>
      </c>
      <c r="AH107" s="88">
        <v>0</v>
      </c>
      <c r="AI107" s="88">
        <v>0</v>
      </c>
      <c r="AJ107" s="88">
        <v>0</v>
      </c>
      <c r="AK107" s="88">
        <v>0</v>
      </c>
      <c r="AL107" s="88">
        <v>0</v>
      </c>
      <c r="AM107" s="88">
        <v>0</v>
      </c>
      <c r="AN107" s="88">
        <v>0</v>
      </c>
      <c r="AO107" s="88">
        <v>0</v>
      </c>
      <c r="AP107" s="88">
        <v>0</v>
      </c>
      <c r="AQ107" s="88">
        <v>0</v>
      </c>
      <c r="AR107" s="88">
        <v>0</v>
      </c>
      <c r="AS107" s="88">
        <v>0</v>
      </c>
      <c r="AT107" s="88">
        <v>0</v>
      </c>
      <c r="AU107" s="88">
        <v>0</v>
      </c>
      <c r="AV107" s="88">
        <v>0</v>
      </c>
      <c r="AW107" s="88">
        <v>0</v>
      </c>
      <c r="AX107" s="88">
        <v>0</v>
      </c>
      <c r="AY107" s="88">
        <v>0</v>
      </c>
      <c r="AZ107" s="88">
        <v>0</v>
      </c>
      <c r="BA107" s="88">
        <v>0</v>
      </c>
      <c r="BB107" s="88">
        <v>0</v>
      </c>
      <c r="BC107" s="88">
        <v>0</v>
      </c>
      <c r="BD107" s="88">
        <v>0</v>
      </c>
      <c r="BE107" s="88">
        <v>0</v>
      </c>
      <c r="BF107" s="88">
        <v>0</v>
      </c>
      <c r="BG107" s="88">
        <v>0</v>
      </c>
      <c r="BH107" s="88">
        <v>0</v>
      </c>
      <c r="BI107" s="88">
        <v>0</v>
      </c>
      <c r="BJ107" s="88">
        <v>0</v>
      </c>
      <c r="BK107" s="88">
        <v>0</v>
      </c>
      <c r="BL107" s="88">
        <v>0</v>
      </c>
      <c r="BM107" s="88">
        <v>0</v>
      </c>
      <c r="BN107" s="88">
        <v>0</v>
      </c>
      <c r="BO107" s="88">
        <v>0</v>
      </c>
      <c r="BP107" s="88">
        <v>0</v>
      </c>
      <c r="BQ107" s="88">
        <v>0</v>
      </c>
      <c r="BR107" s="88">
        <v>0</v>
      </c>
      <c r="BS107" s="88">
        <v>0</v>
      </c>
      <c r="BT107" s="88">
        <v>0</v>
      </c>
      <c r="BU107" s="88">
        <v>0</v>
      </c>
      <c r="BV107" s="88">
        <v>0</v>
      </c>
      <c r="BW107" s="88">
        <v>0</v>
      </c>
      <c r="BX107" s="88">
        <v>0</v>
      </c>
      <c r="BY107" s="88">
        <v>0</v>
      </c>
      <c r="BZ107" s="88">
        <v>0</v>
      </c>
      <c r="CA107" s="88">
        <v>0</v>
      </c>
      <c r="CB107" s="88">
        <v>0</v>
      </c>
      <c r="CC107" s="88">
        <v>0</v>
      </c>
      <c r="CD107" s="88">
        <v>0</v>
      </c>
      <c r="CE107" s="88">
        <v>0</v>
      </c>
      <c r="CF107" s="88">
        <v>0</v>
      </c>
      <c r="CG107" s="88">
        <v>0</v>
      </c>
      <c r="CH107" s="88">
        <v>0</v>
      </c>
      <c r="CI107" s="88">
        <v>0</v>
      </c>
      <c r="CJ107" s="88">
        <v>0</v>
      </c>
      <c r="CK107" s="88">
        <v>0</v>
      </c>
      <c r="CL107" s="88">
        <v>0</v>
      </c>
      <c r="CM107" s="88">
        <v>-126.28</v>
      </c>
      <c r="CN107" s="14">
        <v>0</v>
      </c>
      <c r="CO107" s="14">
        <v>0</v>
      </c>
      <c r="CP107" s="14">
        <v>0</v>
      </c>
      <c r="CQ107" s="14">
        <v>0</v>
      </c>
      <c r="CR107" s="14">
        <v>0</v>
      </c>
      <c r="CS107" s="14">
        <v>0</v>
      </c>
      <c r="CT107" s="14">
        <v>0</v>
      </c>
      <c r="CU107" s="14">
        <v>0</v>
      </c>
      <c r="CV107" s="14">
        <v>0</v>
      </c>
      <c r="CW107" s="14">
        <v>0</v>
      </c>
      <c r="CX107" s="14">
        <v>0</v>
      </c>
      <c r="CY107" s="14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>
        <v>0</v>
      </c>
      <c r="DG107" s="14">
        <v>0</v>
      </c>
      <c r="DH107" s="14">
        <v>0</v>
      </c>
      <c r="DI107" s="14">
        <v>0</v>
      </c>
      <c r="DJ107" s="14">
        <v>0</v>
      </c>
      <c r="DK107" s="14">
        <v>0</v>
      </c>
      <c r="DL107" s="14">
        <v>0</v>
      </c>
      <c r="DM107" s="14">
        <v>0</v>
      </c>
      <c r="DN107" s="14">
        <v>0</v>
      </c>
      <c r="DO107" s="14">
        <v>0</v>
      </c>
      <c r="DP107" s="14">
        <v>0</v>
      </c>
      <c r="DQ107" s="14">
        <v>0</v>
      </c>
      <c r="DR107" s="14">
        <v>0</v>
      </c>
      <c r="DS107" s="14">
        <v>0</v>
      </c>
      <c r="DT107" s="14">
        <v>0</v>
      </c>
      <c r="DU107" s="14">
        <v>0</v>
      </c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</row>
    <row r="108" spans="1:151" x14ac:dyDescent="0.2">
      <c r="A108" s="83"/>
      <c r="B108" s="83" t="s">
        <v>154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-991.62777672766117</v>
      </c>
      <c r="BL108" s="14">
        <v>9021.49</v>
      </c>
      <c r="BM108" s="14">
        <v>16034.76</v>
      </c>
      <c r="BN108" s="14">
        <v>7950.34</v>
      </c>
      <c r="BO108" s="14">
        <v>1868.63</v>
      </c>
      <c r="BP108" s="14">
        <v>-1811.48</v>
      </c>
      <c r="BQ108" s="14">
        <v>-3943.51</v>
      </c>
      <c r="BR108" s="14">
        <v>-4555.78</v>
      </c>
      <c r="BS108" s="14">
        <v>-4507.16</v>
      </c>
      <c r="BT108" s="14">
        <v>-4761.42</v>
      </c>
      <c r="BU108" s="14">
        <v>-5526.08</v>
      </c>
      <c r="BV108" s="14">
        <v>-6487.03</v>
      </c>
      <c r="BW108" s="14">
        <v>-7231.94</v>
      </c>
      <c r="BX108" s="14">
        <v>-5798.84</v>
      </c>
      <c r="BY108" s="14">
        <v>-9621.26</v>
      </c>
      <c r="BZ108" s="14">
        <v>-15822.43</v>
      </c>
      <c r="CA108" s="14">
        <v>-16452.990000000002</v>
      </c>
      <c r="CB108" s="14">
        <v>-15488.72</v>
      </c>
      <c r="CC108" s="14">
        <v>-15029.8</v>
      </c>
      <c r="CD108" s="14">
        <v>-15324.49</v>
      </c>
      <c r="CE108" s="14">
        <v>-15915.98</v>
      </c>
      <c r="CF108" s="14">
        <v>-17210.95</v>
      </c>
      <c r="CG108" s="14">
        <v>-18633.75</v>
      </c>
      <c r="CH108" s="14">
        <v>-15831.93</v>
      </c>
      <c r="CI108" s="14">
        <v>-12118.51</v>
      </c>
      <c r="CJ108" s="14">
        <v>-9117.52</v>
      </c>
      <c r="CK108" s="14">
        <v>-7839.58</v>
      </c>
      <c r="CL108" s="14">
        <v>-7459.85</v>
      </c>
      <c r="CM108" s="14">
        <v>-3704.42</v>
      </c>
      <c r="CN108" s="14">
        <v>791.41</v>
      </c>
      <c r="CO108" s="14">
        <v>3102.75</v>
      </c>
      <c r="CP108" s="14">
        <v>2942.01</v>
      </c>
      <c r="CQ108" s="14">
        <v>4098.7299999999996</v>
      </c>
      <c r="CR108" s="14">
        <v>5815.5</v>
      </c>
      <c r="CS108" s="14">
        <v>7891.1</v>
      </c>
      <c r="CT108" s="14">
        <v>9801.59</v>
      </c>
      <c r="CU108" s="14">
        <v>13847.78</v>
      </c>
      <c r="CV108" s="14">
        <v>20119.5</v>
      </c>
      <c r="CW108" s="14">
        <v>21906.79</v>
      </c>
      <c r="CX108" s="14">
        <v>20615.79</v>
      </c>
      <c r="CY108" s="14">
        <v>22114.68</v>
      </c>
      <c r="CZ108" s="14">
        <v>24131.61</v>
      </c>
      <c r="DA108" s="14">
        <v>24437.85</v>
      </c>
      <c r="DB108" s="14">
        <v>24514.95</v>
      </c>
      <c r="DC108" s="14">
        <v>24518.92</v>
      </c>
      <c r="DD108" s="14">
        <v>24048.43</v>
      </c>
      <c r="DE108" s="14">
        <v>22514.67</v>
      </c>
      <c r="DF108" s="14">
        <v>21044.28</v>
      </c>
      <c r="DG108" s="14">
        <v>19255.97</v>
      </c>
      <c r="DH108" s="14">
        <v>15211.19</v>
      </c>
      <c r="DI108" s="14">
        <v>10851.23</v>
      </c>
      <c r="DJ108" s="14">
        <v>9281.39</v>
      </c>
      <c r="DK108" s="14">
        <v>6285.88</v>
      </c>
      <c r="DL108" s="14">
        <v>1851.82</v>
      </c>
      <c r="DM108" s="14">
        <v>-845.88</v>
      </c>
      <c r="DN108" s="14">
        <v>-3579.72</v>
      </c>
      <c r="DO108" s="14">
        <v>-3859.67</v>
      </c>
      <c r="DP108" s="14">
        <v>-2541.54</v>
      </c>
      <c r="DQ108" s="14">
        <v>-573.84</v>
      </c>
      <c r="DR108" s="14">
        <v>-2737.66</v>
      </c>
      <c r="DS108" s="14">
        <v>-8978.2199999999993</v>
      </c>
      <c r="DT108" s="14">
        <v>-15245.95</v>
      </c>
      <c r="DU108" s="14">
        <v>-20497.09</v>
      </c>
      <c r="DV108" s="14">
        <v>-29976.880000000001</v>
      </c>
      <c r="DW108" s="14">
        <v>-48915.79</v>
      </c>
      <c r="DX108" s="14">
        <v>-50905.36</v>
      </c>
      <c r="DY108" s="14">
        <v>-44953.440000000002</v>
      </c>
      <c r="DZ108" s="14">
        <v>-44692.94</v>
      </c>
      <c r="EA108" s="14">
        <v>-40521.019999999997</v>
      </c>
      <c r="EB108" s="14">
        <v>-36335.79</v>
      </c>
      <c r="EC108" s="14">
        <v>-32534.78</v>
      </c>
      <c r="ED108" s="14">
        <v>-28280.14</v>
      </c>
      <c r="EE108" s="14">
        <v>-15250.21</v>
      </c>
      <c r="EF108" s="13">
        <f>'Sch31&amp;31T Deferral Calc'!C16</f>
        <v>-7093.2363949659239</v>
      </c>
      <c r="EG108" s="13">
        <f>'Sch31&amp;31T Deferral Calc'!D16</f>
        <v>-4768.08</v>
      </c>
      <c r="EH108" s="13">
        <f>'Sch31&amp;31T Deferral Calc'!E16</f>
        <v>3848.99</v>
      </c>
      <c r="EI108" s="13">
        <f>'Sch31&amp;31T Deferral Calc'!F16</f>
        <v>4844.22</v>
      </c>
      <c r="EJ108" s="13">
        <f>'Sch31&amp;31T Deferral Calc'!G16</f>
        <v>2804.68</v>
      </c>
      <c r="EK108" s="13">
        <f>'Sch31&amp;31T Deferral Calc'!H16</f>
        <v>410.09</v>
      </c>
      <c r="EL108" s="13">
        <f>'Sch31&amp;31T Deferral Calc'!I16</f>
        <v>-440.69</v>
      </c>
      <c r="EM108" s="13">
        <f>'Sch31&amp;31T Deferral Calc'!J16</f>
        <v>4540.63</v>
      </c>
      <c r="EN108" s="13">
        <f>'Sch31&amp;31T Deferral Calc'!K16</f>
        <v>8022.9</v>
      </c>
      <c r="EO108" s="13">
        <f>'Sch31&amp;31T Deferral Calc'!L16</f>
        <v>11386.36</v>
      </c>
      <c r="EP108" s="13">
        <f>'Sch31&amp;31T Deferral Calc'!M16</f>
        <v>18639.53</v>
      </c>
      <c r="EQ108" s="13">
        <f>'Sch31&amp;31T Deferral Calc'!N16</f>
        <v>28085.31</v>
      </c>
      <c r="ER108" s="13">
        <f>('Sch31&amp;31T Deferral Calc'!O16+'Sch31&amp;31T Deferral Calc'!P16)</f>
        <v>25870.190000000002</v>
      </c>
      <c r="ES108" s="13">
        <f>'Sch31&amp;31T Deferral Calc'!Q16</f>
        <v>4933.09</v>
      </c>
      <c r="ET108" s="13"/>
      <c r="EU108" s="13"/>
    </row>
    <row r="109" spans="1:151" x14ac:dyDescent="0.2">
      <c r="B109" s="3" t="s">
        <v>143</v>
      </c>
      <c r="D109" s="15">
        <f t="shared" ref="D109:DK109" si="1161">SUM(D105:D108)</f>
        <v>0</v>
      </c>
      <c r="E109" s="15">
        <f t="shared" si="1161"/>
        <v>0</v>
      </c>
      <c r="F109" s="15">
        <f t="shared" si="1161"/>
        <v>0</v>
      </c>
      <c r="G109" s="15">
        <f t="shared" si="1161"/>
        <v>0</v>
      </c>
      <c r="H109" s="15">
        <f t="shared" si="1161"/>
        <v>0</v>
      </c>
      <c r="I109" s="15">
        <f t="shared" si="1161"/>
        <v>0</v>
      </c>
      <c r="J109" s="15">
        <f t="shared" si="1161"/>
        <v>0</v>
      </c>
      <c r="K109" s="15">
        <f t="shared" si="1161"/>
        <v>0</v>
      </c>
      <c r="L109" s="15">
        <f t="shared" si="1161"/>
        <v>0</v>
      </c>
      <c r="M109" s="15">
        <f t="shared" si="1161"/>
        <v>0</v>
      </c>
      <c r="N109" s="15">
        <f t="shared" si="1161"/>
        <v>0</v>
      </c>
      <c r="O109" s="15">
        <f t="shared" si="1161"/>
        <v>0</v>
      </c>
      <c r="P109" s="15">
        <f t="shared" si="1161"/>
        <v>0</v>
      </c>
      <c r="Q109" s="15">
        <f t="shared" si="1161"/>
        <v>0</v>
      </c>
      <c r="R109" s="15">
        <f t="shared" si="1161"/>
        <v>0</v>
      </c>
      <c r="S109" s="15">
        <f t="shared" si="1161"/>
        <v>0</v>
      </c>
      <c r="T109" s="15">
        <f t="shared" si="1161"/>
        <v>0</v>
      </c>
      <c r="U109" s="15">
        <f t="shared" si="1161"/>
        <v>0</v>
      </c>
      <c r="V109" s="15">
        <f t="shared" si="1161"/>
        <v>0</v>
      </c>
      <c r="W109" s="15">
        <f t="shared" si="1161"/>
        <v>0</v>
      </c>
      <c r="X109" s="15">
        <f t="shared" si="1161"/>
        <v>0</v>
      </c>
      <c r="Y109" s="15">
        <f t="shared" si="1161"/>
        <v>0</v>
      </c>
      <c r="Z109" s="15">
        <f t="shared" si="1161"/>
        <v>0</v>
      </c>
      <c r="AA109" s="15">
        <f t="shared" si="1161"/>
        <v>0</v>
      </c>
      <c r="AB109" s="15">
        <f t="shared" si="1161"/>
        <v>0</v>
      </c>
      <c r="AC109" s="15">
        <f t="shared" si="1161"/>
        <v>0</v>
      </c>
      <c r="AD109" s="15">
        <f t="shared" si="1161"/>
        <v>0</v>
      </c>
      <c r="AE109" s="15">
        <f t="shared" si="1161"/>
        <v>0</v>
      </c>
      <c r="AF109" s="15">
        <f t="shared" si="1161"/>
        <v>0</v>
      </c>
      <c r="AG109" s="15">
        <f t="shared" si="1161"/>
        <v>0</v>
      </c>
      <c r="AH109" s="15">
        <f t="shared" si="1161"/>
        <v>0</v>
      </c>
      <c r="AI109" s="15">
        <f t="shared" si="1161"/>
        <v>0</v>
      </c>
      <c r="AJ109" s="15">
        <f t="shared" si="1161"/>
        <v>0</v>
      </c>
      <c r="AK109" s="15">
        <f t="shared" si="1161"/>
        <v>0</v>
      </c>
      <c r="AL109" s="15">
        <f t="shared" si="1161"/>
        <v>0</v>
      </c>
      <c r="AM109" s="15">
        <f t="shared" si="1161"/>
        <v>0</v>
      </c>
      <c r="AN109" s="15">
        <f t="shared" si="1161"/>
        <v>0</v>
      </c>
      <c r="AO109" s="15">
        <f t="shared" si="1161"/>
        <v>0</v>
      </c>
      <c r="AP109" s="15">
        <f t="shared" si="1161"/>
        <v>0</v>
      </c>
      <c r="AQ109" s="15">
        <f t="shared" si="1161"/>
        <v>0</v>
      </c>
      <c r="AR109" s="15">
        <f t="shared" si="1161"/>
        <v>0</v>
      </c>
      <c r="AS109" s="15">
        <f t="shared" si="1161"/>
        <v>0</v>
      </c>
      <c r="AT109" s="15">
        <f t="shared" si="1161"/>
        <v>0</v>
      </c>
      <c r="AU109" s="15">
        <f t="shared" si="1161"/>
        <v>0</v>
      </c>
      <c r="AV109" s="15">
        <f t="shared" si="1161"/>
        <v>0</v>
      </c>
      <c r="AW109" s="15">
        <f t="shared" si="1161"/>
        <v>0</v>
      </c>
      <c r="AX109" s="15">
        <f t="shared" si="1161"/>
        <v>0</v>
      </c>
      <c r="AY109" s="15">
        <f t="shared" si="1161"/>
        <v>0</v>
      </c>
      <c r="AZ109" s="15">
        <f t="shared" si="1161"/>
        <v>0</v>
      </c>
      <c r="BA109" s="15">
        <f t="shared" si="1161"/>
        <v>0</v>
      </c>
      <c r="BB109" s="15">
        <f t="shared" si="1161"/>
        <v>0</v>
      </c>
      <c r="BC109" s="15">
        <f t="shared" si="1161"/>
        <v>0</v>
      </c>
      <c r="BD109" s="15">
        <f t="shared" si="1161"/>
        <v>0</v>
      </c>
      <c r="BE109" s="15">
        <f t="shared" si="1161"/>
        <v>0</v>
      </c>
      <c r="BF109" s="15">
        <f t="shared" si="1161"/>
        <v>0</v>
      </c>
      <c r="BG109" s="15">
        <f t="shared" si="1161"/>
        <v>0</v>
      </c>
      <c r="BH109" s="15">
        <f t="shared" si="1161"/>
        <v>0</v>
      </c>
      <c r="BI109" s="15">
        <f t="shared" si="1161"/>
        <v>0</v>
      </c>
      <c r="BJ109" s="15">
        <f t="shared" si="1161"/>
        <v>0</v>
      </c>
      <c r="BK109" s="15">
        <f t="shared" si="1161"/>
        <v>-991.62777672766117</v>
      </c>
      <c r="BL109" s="15">
        <f t="shared" ref="BL109:BW109" si="1162">SUM(BL105:BL108)</f>
        <v>322169.92254999996</v>
      </c>
      <c r="BM109" s="15">
        <f t="shared" si="1162"/>
        <v>16034.76</v>
      </c>
      <c r="BN109" s="15">
        <f t="shared" si="1162"/>
        <v>7950.34</v>
      </c>
      <c r="BO109" s="15">
        <f t="shared" si="1162"/>
        <v>1868.63</v>
      </c>
      <c r="BP109" s="15">
        <f t="shared" si="1162"/>
        <v>-313968.28477327229</v>
      </c>
      <c r="BQ109" s="15">
        <f t="shared" si="1162"/>
        <v>-3943.51</v>
      </c>
      <c r="BR109" s="15">
        <f t="shared" si="1162"/>
        <v>-4555.78</v>
      </c>
      <c r="BS109" s="15">
        <f t="shared" si="1162"/>
        <v>-4507.16</v>
      </c>
      <c r="BT109" s="15">
        <f t="shared" si="1162"/>
        <v>-4761.42</v>
      </c>
      <c r="BU109" s="15">
        <f t="shared" si="1162"/>
        <v>-5526.08</v>
      </c>
      <c r="BV109" s="15">
        <f t="shared" si="1162"/>
        <v>-6487.03</v>
      </c>
      <c r="BW109" s="15">
        <f t="shared" si="1162"/>
        <v>-7231.94</v>
      </c>
      <c r="BX109" s="15">
        <f t="shared" ref="BX109:CI109" si="1163">SUM(BX105:BX108)</f>
        <v>-5798.84</v>
      </c>
      <c r="BY109" s="15">
        <f t="shared" si="1163"/>
        <v>-9621.26</v>
      </c>
      <c r="BZ109" s="15">
        <f t="shared" si="1163"/>
        <v>-15822.43</v>
      </c>
      <c r="CA109" s="15">
        <f t="shared" si="1163"/>
        <v>-16452.990000000002</v>
      </c>
      <c r="CB109" s="15">
        <f t="shared" si="1163"/>
        <v>-11539.540000000048</v>
      </c>
      <c r="CC109" s="15">
        <f t="shared" si="1163"/>
        <v>-15029.8</v>
      </c>
      <c r="CD109" s="15">
        <f t="shared" si="1163"/>
        <v>-15324.49</v>
      </c>
      <c r="CE109" s="15">
        <f t="shared" si="1163"/>
        <v>-15915.98</v>
      </c>
      <c r="CF109" s="15">
        <f t="shared" si="1163"/>
        <v>-17210.95</v>
      </c>
      <c r="CG109" s="15">
        <f t="shared" si="1163"/>
        <v>-18633.75</v>
      </c>
      <c r="CH109" s="15">
        <f t="shared" si="1163"/>
        <v>-15831.93</v>
      </c>
      <c r="CI109" s="15">
        <f t="shared" si="1163"/>
        <v>-12118.51</v>
      </c>
      <c r="CJ109" s="15">
        <f t="shared" ref="CJ109:CU109" si="1164">SUM(CJ105:CJ108)</f>
        <v>-9117.52</v>
      </c>
      <c r="CK109" s="15">
        <f t="shared" si="1164"/>
        <v>-7839.58</v>
      </c>
      <c r="CL109" s="15">
        <f t="shared" si="1164"/>
        <v>-7459.85</v>
      </c>
      <c r="CM109" s="15">
        <f t="shared" si="1164"/>
        <v>-3830.7000000000003</v>
      </c>
      <c r="CN109" s="15">
        <f t="shared" si="1164"/>
        <v>174041.06000000003</v>
      </c>
      <c r="CO109" s="15">
        <f t="shared" si="1164"/>
        <v>3102.75</v>
      </c>
      <c r="CP109" s="15">
        <f t="shared" si="1164"/>
        <v>2942.01</v>
      </c>
      <c r="CQ109" s="15">
        <f t="shared" si="1164"/>
        <v>4098.7299999999996</v>
      </c>
      <c r="CR109" s="15">
        <f t="shared" si="1164"/>
        <v>5815.5</v>
      </c>
      <c r="CS109" s="15">
        <f t="shared" si="1164"/>
        <v>7891.1</v>
      </c>
      <c r="CT109" s="15">
        <f t="shared" si="1164"/>
        <v>9801.59</v>
      </c>
      <c r="CU109" s="15">
        <f t="shared" si="1164"/>
        <v>13847.78</v>
      </c>
      <c r="CV109" s="15">
        <f t="shared" ref="CV109:DB109" si="1165">SUM(CV105:CV108)</f>
        <v>20119.5</v>
      </c>
      <c r="CW109" s="15">
        <f t="shared" si="1165"/>
        <v>21906.79</v>
      </c>
      <c r="CX109" s="15">
        <f t="shared" si="1165"/>
        <v>20615.79</v>
      </c>
      <c r="CY109" s="15">
        <f t="shared" si="1165"/>
        <v>22114.68</v>
      </c>
      <c r="CZ109" s="15">
        <f t="shared" si="1165"/>
        <v>4088.3899999999885</v>
      </c>
      <c r="DA109" s="15">
        <f t="shared" si="1165"/>
        <v>24437.85</v>
      </c>
      <c r="DB109" s="15">
        <f t="shared" si="1165"/>
        <v>24514.95</v>
      </c>
      <c r="DC109" s="15">
        <f t="shared" ref="DC109:DJ109" si="1166">SUM(DC105:DC108)</f>
        <v>24518.92</v>
      </c>
      <c r="DD109" s="15">
        <f t="shared" si="1166"/>
        <v>24048.43</v>
      </c>
      <c r="DE109" s="15">
        <f t="shared" si="1166"/>
        <v>22514.67</v>
      </c>
      <c r="DF109" s="15">
        <f t="shared" si="1166"/>
        <v>21044.28</v>
      </c>
      <c r="DG109" s="15">
        <f t="shared" si="1166"/>
        <v>19255.97</v>
      </c>
      <c r="DH109" s="15">
        <f t="shared" si="1166"/>
        <v>15211.19</v>
      </c>
      <c r="DI109" s="15">
        <f t="shared" si="1166"/>
        <v>10851.23</v>
      </c>
      <c r="DJ109" s="15">
        <f t="shared" si="1166"/>
        <v>9281.39</v>
      </c>
      <c r="DK109" s="15">
        <f t="shared" si="1161"/>
        <v>6285.88</v>
      </c>
      <c r="DL109" s="15">
        <f t="shared" ref="DL109:DR109" si="1167">SUM(DL105:DL108)</f>
        <v>-267371.62</v>
      </c>
      <c r="DM109" s="15">
        <f t="shared" si="1167"/>
        <v>-845.88</v>
      </c>
      <c r="DN109" s="15">
        <f t="shared" si="1167"/>
        <v>-3579.72</v>
      </c>
      <c r="DO109" s="15">
        <f t="shared" si="1167"/>
        <v>-3859.67</v>
      </c>
      <c r="DP109" s="15">
        <f t="shared" si="1167"/>
        <v>-2541.54</v>
      </c>
      <c r="DQ109" s="15">
        <f t="shared" si="1167"/>
        <v>-573.84</v>
      </c>
      <c r="DR109" s="15">
        <f t="shared" si="1167"/>
        <v>-2737.66</v>
      </c>
      <c r="DS109" s="15">
        <f t="shared" ref="DS109:DW109" si="1168">SUM(DS105:DS108)</f>
        <v>-8978.2199999999993</v>
      </c>
      <c r="DT109" s="15">
        <f t="shared" si="1168"/>
        <v>-15245.95</v>
      </c>
      <c r="DU109" s="15">
        <f t="shared" si="1168"/>
        <v>-20497.09</v>
      </c>
      <c r="DV109" s="15">
        <f t="shared" si="1168"/>
        <v>-29976.880000000001</v>
      </c>
      <c r="DW109" s="15">
        <f t="shared" si="1168"/>
        <v>-48915.79</v>
      </c>
      <c r="DX109" s="15">
        <f t="shared" ref="DX109:EH109" si="1169">SUM(DX105:DX108)</f>
        <v>-71270.34</v>
      </c>
      <c r="DY109" s="15">
        <f t="shared" si="1169"/>
        <v>-44953.440000000002</v>
      </c>
      <c r="DZ109" s="15">
        <f t="shared" si="1169"/>
        <v>-44692.94</v>
      </c>
      <c r="EA109" s="15">
        <f t="shared" si="1169"/>
        <v>-40521.019999999997</v>
      </c>
      <c r="EB109" s="15">
        <f t="shared" si="1169"/>
        <v>-36335.79</v>
      </c>
      <c r="EC109" s="15">
        <f t="shared" si="1169"/>
        <v>-32534.78</v>
      </c>
      <c r="ED109" s="15">
        <f t="shared" si="1169"/>
        <v>-28280.14</v>
      </c>
      <c r="EE109" s="15">
        <f t="shared" si="1169"/>
        <v>-15250.21</v>
      </c>
      <c r="EF109" s="15">
        <f t="shared" si="1169"/>
        <v>-7093.2363949659239</v>
      </c>
      <c r="EG109" s="15">
        <f t="shared" si="1169"/>
        <v>-4768.08</v>
      </c>
      <c r="EH109" s="15">
        <f t="shared" si="1169"/>
        <v>3848.99</v>
      </c>
      <c r="EI109" s="15">
        <f t="shared" ref="EI109:EQ109" si="1170">SUM(EI105:EI108)</f>
        <v>4844.22</v>
      </c>
      <c r="EJ109" s="15">
        <f t="shared" si="1170"/>
        <v>410914.07</v>
      </c>
      <c r="EK109" s="15">
        <f t="shared" si="1170"/>
        <v>410.09</v>
      </c>
      <c r="EL109" s="15">
        <f t="shared" si="1170"/>
        <v>-440.69</v>
      </c>
      <c r="EM109" s="15">
        <f t="shared" si="1170"/>
        <v>4540.63</v>
      </c>
      <c r="EN109" s="15">
        <f t="shared" si="1170"/>
        <v>8022.9</v>
      </c>
      <c r="EO109" s="15">
        <f t="shared" si="1170"/>
        <v>11386.36</v>
      </c>
      <c r="EP109" s="15">
        <f t="shared" si="1170"/>
        <v>18639.53</v>
      </c>
      <c r="EQ109" s="15">
        <f t="shared" si="1170"/>
        <v>28085.31</v>
      </c>
      <c r="ER109" s="15">
        <f t="shared" ref="ER109" si="1171">SUM(ER105:ER108)</f>
        <v>25870.190000000002</v>
      </c>
      <c r="ES109" s="15">
        <f t="shared" ref="ES109:EU109" si="1172">SUM(ES105:ES108)</f>
        <v>4933.09</v>
      </c>
      <c r="ET109" s="15">
        <f t="shared" si="1172"/>
        <v>0</v>
      </c>
      <c r="EU109" s="15">
        <f t="shared" si="1172"/>
        <v>0</v>
      </c>
    </row>
    <row r="110" spans="1:151" x14ac:dyDescent="0.2">
      <c r="B110" s="3" t="s">
        <v>144</v>
      </c>
      <c r="D110" s="10">
        <f>D104+D109</f>
        <v>0</v>
      </c>
      <c r="E110" s="10">
        <f t="shared" ref="E110:DK110" si="1173">E104+E109</f>
        <v>0</v>
      </c>
      <c r="F110" s="10">
        <f t="shared" si="1173"/>
        <v>0</v>
      </c>
      <c r="G110" s="10">
        <f t="shared" si="1173"/>
        <v>0</v>
      </c>
      <c r="H110" s="10">
        <f t="shared" si="1173"/>
        <v>0</v>
      </c>
      <c r="I110" s="10">
        <f t="shared" si="1173"/>
        <v>0</v>
      </c>
      <c r="J110" s="10">
        <f t="shared" si="1173"/>
        <v>0</v>
      </c>
      <c r="K110" s="10">
        <f t="shared" si="1173"/>
        <v>0</v>
      </c>
      <c r="L110" s="10">
        <f t="shared" si="1173"/>
        <v>0</v>
      </c>
      <c r="M110" s="10">
        <f t="shared" si="1173"/>
        <v>0</v>
      </c>
      <c r="N110" s="10">
        <f t="shared" si="1173"/>
        <v>0</v>
      </c>
      <c r="O110" s="10">
        <f t="shared" si="1173"/>
        <v>0</v>
      </c>
      <c r="P110" s="10">
        <f t="shared" si="1173"/>
        <v>0</v>
      </c>
      <c r="Q110" s="10">
        <f t="shared" si="1173"/>
        <v>0</v>
      </c>
      <c r="R110" s="10">
        <f t="shared" si="1173"/>
        <v>0</v>
      </c>
      <c r="S110" s="10">
        <f t="shared" si="1173"/>
        <v>0</v>
      </c>
      <c r="T110" s="10">
        <f t="shared" si="1173"/>
        <v>0</v>
      </c>
      <c r="U110" s="10">
        <f t="shared" si="1173"/>
        <v>0</v>
      </c>
      <c r="V110" s="10">
        <f t="shared" si="1173"/>
        <v>0</v>
      </c>
      <c r="W110" s="10">
        <f t="shared" si="1173"/>
        <v>0</v>
      </c>
      <c r="X110" s="10">
        <f t="shared" si="1173"/>
        <v>0</v>
      </c>
      <c r="Y110" s="10">
        <f t="shared" si="1173"/>
        <v>0</v>
      </c>
      <c r="Z110" s="10">
        <f t="shared" si="1173"/>
        <v>0</v>
      </c>
      <c r="AA110" s="10">
        <f t="shared" si="1173"/>
        <v>0</v>
      </c>
      <c r="AB110" s="10">
        <f t="shared" si="1173"/>
        <v>0</v>
      </c>
      <c r="AC110" s="10">
        <f t="shared" si="1173"/>
        <v>0</v>
      </c>
      <c r="AD110" s="10">
        <f t="shared" si="1173"/>
        <v>0</v>
      </c>
      <c r="AE110" s="10">
        <f t="shared" si="1173"/>
        <v>0</v>
      </c>
      <c r="AF110" s="10">
        <f t="shared" si="1173"/>
        <v>0</v>
      </c>
      <c r="AG110" s="10">
        <f t="shared" si="1173"/>
        <v>0</v>
      </c>
      <c r="AH110" s="10">
        <f t="shared" si="1173"/>
        <v>0</v>
      </c>
      <c r="AI110" s="10">
        <f t="shared" si="1173"/>
        <v>0</v>
      </c>
      <c r="AJ110" s="10">
        <f t="shared" si="1173"/>
        <v>0</v>
      </c>
      <c r="AK110" s="10">
        <f t="shared" si="1173"/>
        <v>0</v>
      </c>
      <c r="AL110" s="10">
        <f t="shared" si="1173"/>
        <v>0</v>
      </c>
      <c r="AM110" s="10">
        <f t="shared" si="1173"/>
        <v>0</v>
      </c>
      <c r="AN110" s="10">
        <f t="shared" si="1173"/>
        <v>0</v>
      </c>
      <c r="AO110" s="10">
        <f t="shared" si="1173"/>
        <v>0</v>
      </c>
      <c r="AP110" s="10">
        <f t="shared" si="1173"/>
        <v>0</v>
      </c>
      <c r="AQ110" s="10">
        <f t="shared" si="1173"/>
        <v>0</v>
      </c>
      <c r="AR110" s="10">
        <f t="shared" si="1173"/>
        <v>0</v>
      </c>
      <c r="AS110" s="10">
        <f t="shared" si="1173"/>
        <v>0</v>
      </c>
      <c r="AT110" s="10">
        <f t="shared" si="1173"/>
        <v>0</v>
      </c>
      <c r="AU110" s="10">
        <f t="shared" si="1173"/>
        <v>0</v>
      </c>
      <c r="AV110" s="10">
        <f t="shared" si="1173"/>
        <v>0</v>
      </c>
      <c r="AW110" s="10">
        <f t="shared" si="1173"/>
        <v>0</v>
      </c>
      <c r="AX110" s="10">
        <f t="shared" si="1173"/>
        <v>0</v>
      </c>
      <c r="AY110" s="10">
        <f t="shared" si="1173"/>
        <v>0</v>
      </c>
      <c r="AZ110" s="10">
        <f t="shared" si="1173"/>
        <v>0</v>
      </c>
      <c r="BA110" s="10">
        <f t="shared" si="1173"/>
        <v>0</v>
      </c>
      <c r="BB110" s="10">
        <f t="shared" si="1173"/>
        <v>0</v>
      </c>
      <c r="BC110" s="10">
        <f t="shared" si="1173"/>
        <v>0</v>
      </c>
      <c r="BD110" s="10">
        <f t="shared" si="1173"/>
        <v>0</v>
      </c>
      <c r="BE110" s="10">
        <f t="shared" si="1173"/>
        <v>0</v>
      </c>
      <c r="BF110" s="10">
        <f t="shared" si="1173"/>
        <v>0</v>
      </c>
      <c r="BG110" s="10">
        <f t="shared" si="1173"/>
        <v>0</v>
      </c>
      <c r="BH110" s="10">
        <f t="shared" si="1173"/>
        <v>0</v>
      </c>
      <c r="BI110" s="10">
        <f t="shared" si="1173"/>
        <v>0</v>
      </c>
      <c r="BJ110" s="10">
        <f t="shared" si="1173"/>
        <v>0</v>
      </c>
      <c r="BK110" s="10">
        <f t="shared" si="1173"/>
        <v>-991.62777672766117</v>
      </c>
      <c r="BL110" s="10">
        <f t="shared" ref="BL110:BW110" si="1174">BL104+BL109</f>
        <v>321178.2947732723</v>
      </c>
      <c r="BM110" s="10">
        <f t="shared" si="1174"/>
        <v>337213.05477327231</v>
      </c>
      <c r="BN110" s="10">
        <f t="shared" si="1174"/>
        <v>345163.39477327233</v>
      </c>
      <c r="BO110" s="10">
        <f t="shared" si="1174"/>
        <v>347032.02477327234</v>
      </c>
      <c r="BP110" s="10">
        <f t="shared" si="1174"/>
        <v>33063.740000000049</v>
      </c>
      <c r="BQ110" s="10">
        <f t="shared" si="1174"/>
        <v>29120.230000000047</v>
      </c>
      <c r="BR110" s="10">
        <f t="shared" si="1174"/>
        <v>24564.450000000048</v>
      </c>
      <c r="BS110" s="10">
        <f t="shared" si="1174"/>
        <v>20057.290000000048</v>
      </c>
      <c r="BT110" s="10">
        <f t="shared" si="1174"/>
        <v>15295.870000000048</v>
      </c>
      <c r="BU110" s="10">
        <f t="shared" si="1174"/>
        <v>9769.7900000000482</v>
      </c>
      <c r="BV110" s="10">
        <f t="shared" si="1174"/>
        <v>3282.7600000000484</v>
      </c>
      <c r="BW110" s="10">
        <f t="shared" si="1174"/>
        <v>-3949.1799999999512</v>
      </c>
      <c r="BX110" s="10">
        <f t="shared" ref="BX110:CI110" si="1175">BX104+BX109</f>
        <v>-9748.0199999999513</v>
      </c>
      <c r="BY110" s="10">
        <f t="shared" si="1175"/>
        <v>-19369.279999999952</v>
      </c>
      <c r="BZ110" s="10">
        <f t="shared" si="1175"/>
        <v>-35191.709999999948</v>
      </c>
      <c r="CA110" s="10">
        <f t="shared" si="1175"/>
        <v>-51644.699999999953</v>
      </c>
      <c r="CB110" s="10">
        <f t="shared" si="1175"/>
        <v>-63184.240000000005</v>
      </c>
      <c r="CC110" s="10">
        <f t="shared" si="1175"/>
        <v>-78214.040000000008</v>
      </c>
      <c r="CD110" s="10">
        <f t="shared" si="1175"/>
        <v>-93538.530000000013</v>
      </c>
      <c r="CE110" s="10">
        <f t="shared" si="1175"/>
        <v>-109454.51000000001</v>
      </c>
      <c r="CF110" s="10">
        <f t="shared" si="1175"/>
        <v>-126665.46</v>
      </c>
      <c r="CG110" s="10">
        <f t="shared" si="1175"/>
        <v>-145299.21000000002</v>
      </c>
      <c r="CH110" s="10">
        <f t="shared" si="1175"/>
        <v>-161131.14000000001</v>
      </c>
      <c r="CI110" s="10">
        <f t="shared" si="1175"/>
        <v>-173249.65000000002</v>
      </c>
      <c r="CJ110" s="10">
        <f t="shared" ref="CJ110:CU110" si="1176">CJ104+CJ109</f>
        <v>-182367.17</v>
      </c>
      <c r="CK110" s="10">
        <f t="shared" si="1176"/>
        <v>-190206.75</v>
      </c>
      <c r="CL110" s="10">
        <f t="shared" si="1176"/>
        <v>-197666.6</v>
      </c>
      <c r="CM110" s="10">
        <f t="shared" si="1176"/>
        <v>-201497.30000000002</v>
      </c>
      <c r="CN110" s="10">
        <f t="shared" si="1176"/>
        <v>-27456.239999999991</v>
      </c>
      <c r="CO110" s="10">
        <f t="shared" si="1176"/>
        <v>-24353.489999999991</v>
      </c>
      <c r="CP110" s="10">
        <f t="shared" si="1176"/>
        <v>-21411.479999999989</v>
      </c>
      <c r="CQ110" s="10">
        <f t="shared" si="1176"/>
        <v>-17312.749999999989</v>
      </c>
      <c r="CR110" s="10">
        <f t="shared" si="1176"/>
        <v>-11497.249999999989</v>
      </c>
      <c r="CS110" s="10">
        <f t="shared" si="1176"/>
        <v>-3606.1499999999887</v>
      </c>
      <c r="CT110" s="10">
        <f t="shared" si="1176"/>
        <v>6195.4400000000114</v>
      </c>
      <c r="CU110" s="10">
        <f t="shared" si="1176"/>
        <v>20043.220000000012</v>
      </c>
      <c r="CV110" s="10">
        <f t="shared" ref="CV110:DB110" si="1177">CV104+CV109</f>
        <v>40162.720000000016</v>
      </c>
      <c r="CW110" s="10">
        <f t="shared" si="1177"/>
        <v>62069.510000000017</v>
      </c>
      <c r="CX110" s="10">
        <f t="shared" si="1177"/>
        <v>82685.300000000017</v>
      </c>
      <c r="CY110" s="10">
        <f t="shared" si="1177"/>
        <v>104799.98000000001</v>
      </c>
      <c r="CZ110" s="10">
        <f t="shared" si="1177"/>
        <v>108888.37</v>
      </c>
      <c r="DA110" s="10">
        <f t="shared" si="1177"/>
        <v>133326.22</v>
      </c>
      <c r="DB110" s="10">
        <f t="shared" si="1177"/>
        <v>157841.17000000001</v>
      </c>
      <c r="DC110" s="10">
        <f t="shared" ref="DC110:DJ110" si="1178">DC104+DC109</f>
        <v>182360.09000000003</v>
      </c>
      <c r="DD110" s="10">
        <f t="shared" si="1178"/>
        <v>206408.52000000002</v>
      </c>
      <c r="DE110" s="10">
        <f t="shared" si="1178"/>
        <v>228923.19</v>
      </c>
      <c r="DF110" s="10">
        <f t="shared" si="1178"/>
        <v>249967.47</v>
      </c>
      <c r="DG110" s="10">
        <f t="shared" si="1178"/>
        <v>269223.44</v>
      </c>
      <c r="DH110" s="10">
        <f t="shared" si="1178"/>
        <v>284434.63</v>
      </c>
      <c r="DI110" s="10">
        <f t="shared" si="1178"/>
        <v>295285.86</v>
      </c>
      <c r="DJ110" s="10">
        <f t="shared" si="1178"/>
        <v>304567.25</v>
      </c>
      <c r="DK110" s="10">
        <f t="shared" si="1173"/>
        <v>310853.13</v>
      </c>
      <c r="DL110" s="10">
        <f t="shared" ref="DL110:DR110" si="1179">DL104+DL109</f>
        <v>43481.510000000009</v>
      </c>
      <c r="DM110" s="10">
        <f t="shared" si="1179"/>
        <v>42635.630000000012</v>
      </c>
      <c r="DN110" s="10">
        <f t="shared" si="1179"/>
        <v>39055.910000000011</v>
      </c>
      <c r="DO110" s="10">
        <f t="shared" si="1179"/>
        <v>35196.240000000013</v>
      </c>
      <c r="DP110" s="10">
        <f t="shared" si="1179"/>
        <v>32654.700000000012</v>
      </c>
      <c r="DQ110" s="10">
        <f t="shared" si="1179"/>
        <v>32080.860000000011</v>
      </c>
      <c r="DR110" s="10">
        <f t="shared" si="1179"/>
        <v>29343.200000000012</v>
      </c>
      <c r="DS110" s="10">
        <f t="shared" ref="DS110:DW110" si="1180">DS104+DS109</f>
        <v>20364.98000000001</v>
      </c>
      <c r="DT110" s="10">
        <f t="shared" si="1180"/>
        <v>5119.0300000000097</v>
      </c>
      <c r="DU110" s="10">
        <f t="shared" si="1180"/>
        <v>-15378.05999999999</v>
      </c>
      <c r="DV110" s="10">
        <f t="shared" si="1180"/>
        <v>-45354.939999999988</v>
      </c>
      <c r="DW110" s="10">
        <f t="shared" si="1180"/>
        <v>-94270.729999999981</v>
      </c>
      <c r="DX110" s="10">
        <f t="shared" ref="DX110:EH110" si="1181">DX104+DX109</f>
        <v>-165541.06999999998</v>
      </c>
      <c r="DY110" s="10">
        <f t="shared" si="1181"/>
        <v>-210494.50999999998</v>
      </c>
      <c r="DZ110" s="10">
        <f t="shared" si="1181"/>
        <v>-255187.44999999998</v>
      </c>
      <c r="EA110" s="10">
        <f t="shared" si="1181"/>
        <v>-295708.46999999997</v>
      </c>
      <c r="EB110" s="10">
        <f t="shared" si="1181"/>
        <v>-332044.25999999995</v>
      </c>
      <c r="EC110" s="10">
        <f t="shared" si="1181"/>
        <v>-364579.03999999992</v>
      </c>
      <c r="ED110" s="10">
        <f t="shared" si="1181"/>
        <v>-392859.17999999993</v>
      </c>
      <c r="EE110" s="10">
        <f t="shared" si="1181"/>
        <v>-408109.38999999996</v>
      </c>
      <c r="EF110" s="10">
        <f t="shared" si="1181"/>
        <v>-415202.62639496586</v>
      </c>
      <c r="EG110" s="10">
        <f t="shared" si="1181"/>
        <v>-419970.70639496588</v>
      </c>
      <c r="EH110" s="10">
        <f t="shared" si="1181"/>
        <v>-416121.71639496589</v>
      </c>
      <c r="EI110" s="10">
        <f t="shared" ref="EI110:EP110" si="1182">EI104+EI109</f>
        <v>-411277.49639496591</v>
      </c>
      <c r="EJ110" s="10">
        <f t="shared" si="1182"/>
        <v>-363.42639496590709</v>
      </c>
      <c r="EK110" s="10">
        <f t="shared" si="1182"/>
        <v>46.663605034092882</v>
      </c>
      <c r="EL110" s="10">
        <f t="shared" si="1182"/>
        <v>-394.02639496590712</v>
      </c>
      <c r="EM110" s="10">
        <f t="shared" si="1182"/>
        <v>4146.6036050340927</v>
      </c>
      <c r="EN110" s="10">
        <f t="shared" si="1182"/>
        <v>12169.503605034093</v>
      </c>
      <c r="EO110" s="10">
        <f t="shared" si="1182"/>
        <v>23555.863605034094</v>
      </c>
      <c r="EP110" s="10">
        <f t="shared" si="1182"/>
        <v>42195.393605034093</v>
      </c>
      <c r="EQ110" s="10">
        <f>ROUND(EQ104+EQ109,2)</f>
        <v>70280.7</v>
      </c>
      <c r="ER110" s="10">
        <f t="shared" ref="ER110" si="1183">ER104+ER109</f>
        <v>96150.89</v>
      </c>
      <c r="ES110" s="10">
        <f t="shared" ref="ES110:EU110" si="1184">ES104+ES109</f>
        <v>101083.98</v>
      </c>
      <c r="ET110" s="10">
        <f t="shared" si="1184"/>
        <v>101083.98</v>
      </c>
      <c r="EU110" s="10">
        <f t="shared" si="1184"/>
        <v>101083.98</v>
      </c>
    </row>
    <row r="111" spans="1:151" x14ac:dyDescent="0.2"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</row>
    <row r="112" spans="1:151" x14ac:dyDescent="0.2">
      <c r="A112" s="46" t="s">
        <v>157</v>
      </c>
      <c r="C112" s="9">
        <v>18237412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</row>
    <row r="113" spans="1:151" x14ac:dyDescent="0.2">
      <c r="B113" s="3" t="s">
        <v>140</v>
      </c>
      <c r="C113" s="9">
        <v>25400812</v>
      </c>
      <c r="D113" s="10">
        <v>0</v>
      </c>
      <c r="E113" s="10">
        <f>D119</f>
        <v>0</v>
      </c>
      <c r="F113" s="10">
        <f t="shared" ref="F113:DK113" si="1185">E119</f>
        <v>0</v>
      </c>
      <c r="G113" s="10">
        <f t="shared" si="1185"/>
        <v>0</v>
      </c>
      <c r="H113" s="10">
        <f t="shared" si="1185"/>
        <v>0</v>
      </c>
      <c r="I113" s="10">
        <f t="shared" si="1185"/>
        <v>0</v>
      </c>
      <c r="J113" s="10">
        <f t="shared" si="1185"/>
        <v>0</v>
      </c>
      <c r="K113" s="10">
        <f t="shared" si="1185"/>
        <v>0</v>
      </c>
      <c r="L113" s="10">
        <f t="shared" si="1185"/>
        <v>0</v>
      </c>
      <c r="M113" s="10">
        <f t="shared" si="1185"/>
        <v>0</v>
      </c>
      <c r="N113" s="10">
        <f t="shared" si="1185"/>
        <v>0</v>
      </c>
      <c r="O113" s="10">
        <f t="shared" si="1185"/>
        <v>0</v>
      </c>
      <c r="P113" s="10">
        <f t="shared" si="1185"/>
        <v>0</v>
      </c>
      <c r="Q113" s="10">
        <f t="shared" si="1185"/>
        <v>0</v>
      </c>
      <c r="R113" s="10">
        <f t="shared" si="1185"/>
        <v>0</v>
      </c>
      <c r="S113" s="10">
        <f t="shared" si="1185"/>
        <v>0</v>
      </c>
      <c r="T113" s="10">
        <f t="shared" si="1185"/>
        <v>0</v>
      </c>
      <c r="U113" s="10">
        <f t="shared" si="1185"/>
        <v>0</v>
      </c>
      <c r="V113" s="10">
        <f t="shared" si="1185"/>
        <v>0</v>
      </c>
      <c r="W113" s="10">
        <f t="shared" si="1185"/>
        <v>0</v>
      </c>
      <c r="X113" s="10">
        <f t="shared" si="1185"/>
        <v>0</v>
      </c>
      <c r="Y113" s="10">
        <f t="shared" si="1185"/>
        <v>0</v>
      </c>
      <c r="Z113" s="10">
        <f t="shared" si="1185"/>
        <v>0</v>
      </c>
      <c r="AA113" s="10">
        <f t="shared" si="1185"/>
        <v>0</v>
      </c>
      <c r="AB113" s="10">
        <f t="shared" si="1185"/>
        <v>0</v>
      </c>
      <c r="AC113" s="10">
        <f t="shared" si="1185"/>
        <v>0</v>
      </c>
      <c r="AD113" s="10">
        <f t="shared" si="1185"/>
        <v>0</v>
      </c>
      <c r="AE113" s="10">
        <f t="shared" si="1185"/>
        <v>0</v>
      </c>
      <c r="AF113" s="10">
        <f t="shared" si="1185"/>
        <v>0</v>
      </c>
      <c r="AG113" s="10">
        <f t="shared" si="1185"/>
        <v>0</v>
      </c>
      <c r="AH113" s="10">
        <f t="shared" si="1185"/>
        <v>0</v>
      </c>
      <c r="AI113" s="10">
        <f t="shared" si="1185"/>
        <v>0</v>
      </c>
      <c r="AJ113" s="10">
        <f t="shared" si="1185"/>
        <v>0</v>
      </c>
      <c r="AK113" s="10">
        <f t="shared" si="1185"/>
        <v>0</v>
      </c>
      <c r="AL113" s="10">
        <f t="shared" si="1185"/>
        <v>0</v>
      </c>
      <c r="AM113" s="10">
        <f t="shared" si="1185"/>
        <v>0</v>
      </c>
      <c r="AN113" s="10">
        <f t="shared" si="1185"/>
        <v>0</v>
      </c>
      <c r="AO113" s="10">
        <f t="shared" si="1185"/>
        <v>0</v>
      </c>
      <c r="AP113" s="10">
        <f t="shared" si="1185"/>
        <v>0</v>
      </c>
      <c r="AQ113" s="10">
        <f t="shared" si="1185"/>
        <v>0</v>
      </c>
      <c r="AR113" s="10">
        <f t="shared" si="1185"/>
        <v>0</v>
      </c>
      <c r="AS113" s="10">
        <f t="shared" si="1185"/>
        <v>0</v>
      </c>
      <c r="AT113" s="10">
        <f t="shared" si="1185"/>
        <v>0</v>
      </c>
      <c r="AU113" s="10">
        <f t="shared" si="1185"/>
        <v>0</v>
      </c>
      <c r="AV113" s="10">
        <f t="shared" si="1185"/>
        <v>0</v>
      </c>
      <c r="AW113" s="10">
        <f t="shared" si="1185"/>
        <v>0</v>
      </c>
      <c r="AX113" s="10">
        <f t="shared" si="1185"/>
        <v>0</v>
      </c>
      <c r="AY113" s="10">
        <f t="shared" si="1185"/>
        <v>0</v>
      </c>
      <c r="AZ113" s="10">
        <f t="shared" si="1185"/>
        <v>0</v>
      </c>
      <c r="BA113" s="10">
        <f t="shared" si="1185"/>
        <v>0</v>
      </c>
      <c r="BB113" s="10">
        <f t="shared" si="1185"/>
        <v>0</v>
      </c>
      <c r="BC113" s="10">
        <f t="shared" si="1185"/>
        <v>0</v>
      </c>
      <c r="BD113" s="10">
        <f t="shared" si="1185"/>
        <v>0</v>
      </c>
      <c r="BE113" s="10">
        <f t="shared" si="1185"/>
        <v>0</v>
      </c>
      <c r="BF113" s="10">
        <f t="shared" si="1185"/>
        <v>0</v>
      </c>
      <c r="BG113" s="10">
        <f t="shared" si="1185"/>
        <v>0</v>
      </c>
      <c r="BH113" s="10">
        <f t="shared" si="1185"/>
        <v>0</v>
      </c>
      <c r="BI113" s="10">
        <f t="shared" si="1185"/>
        <v>0</v>
      </c>
      <c r="BJ113" s="10">
        <f t="shared" si="1185"/>
        <v>0</v>
      </c>
      <c r="BK113" s="10">
        <f t="shared" si="1185"/>
        <v>0</v>
      </c>
      <c r="BL113" s="10">
        <f t="shared" ref="BL113" si="1186">BK119</f>
        <v>98.070075554343177</v>
      </c>
      <c r="BM113" s="10">
        <f t="shared" ref="BM113" si="1187">BL119</f>
        <v>137536.97752555431</v>
      </c>
      <c r="BN113" s="10">
        <f t="shared" ref="BN113" si="1188">BM119</f>
        <v>146888.17752555432</v>
      </c>
      <c r="BO113" s="10">
        <f t="shared" ref="BO113" si="1189">BN119</f>
        <v>155654.83752555432</v>
      </c>
      <c r="BP113" s="10">
        <f t="shared" ref="BP113" si="1190">BO119</f>
        <v>164542.10752555431</v>
      </c>
      <c r="BQ113" s="10">
        <f t="shared" ref="BQ113" si="1191">BP119</f>
        <v>39624.929999999993</v>
      </c>
      <c r="BR113" s="10">
        <f t="shared" ref="BR113" si="1192">BQ119</f>
        <v>45815.789999999994</v>
      </c>
      <c r="BS113" s="10">
        <f t="shared" ref="BS113" si="1193">BR119</f>
        <v>52144.289999999994</v>
      </c>
      <c r="BT113" s="10">
        <f t="shared" ref="BT113" si="1194">BS119</f>
        <v>57107.34</v>
      </c>
      <c r="BU113" s="10">
        <f t="shared" ref="BU113" si="1195">BT119</f>
        <v>60134.53</v>
      </c>
      <c r="BV113" s="10">
        <f t="shared" ref="BV113" si="1196">BU119</f>
        <v>62701.85</v>
      </c>
      <c r="BW113" s="10">
        <f t="shared" ref="BW113" si="1197">BV119</f>
        <v>64801.32</v>
      </c>
      <c r="BX113" s="10">
        <f t="shared" ref="BX113" si="1198">BW119</f>
        <v>66607.31</v>
      </c>
      <c r="BY113" s="10">
        <f t="shared" ref="BY113" si="1199">BX119</f>
        <v>68490.02</v>
      </c>
      <c r="BZ113" s="10">
        <f t="shared" ref="BZ113" si="1200">BY119</f>
        <v>70035.360000000001</v>
      </c>
      <c r="CA113" s="10">
        <f t="shared" ref="CA113" si="1201">BZ119</f>
        <v>71039.28</v>
      </c>
      <c r="CB113" s="10">
        <f t="shared" ref="CB113" si="1202">CA119</f>
        <v>71551.539999999994</v>
      </c>
      <c r="CC113" s="10">
        <f t="shared" ref="CC113" si="1203">CB119</f>
        <v>4597.179999999993</v>
      </c>
      <c r="CD113" s="10">
        <f t="shared" ref="CD113" si="1204">CC119</f>
        <v>2654.1499999999933</v>
      </c>
      <c r="CE113" s="10">
        <f t="shared" ref="CE113" si="1205">CD119</f>
        <v>-693.25000000000682</v>
      </c>
      <c r="CF113" s="10">
        <f t="shared" ref="CF113" si="1206">CE119</f>
        <v>-4859.4200000000073</v>
      </c>
      <c r="CG113" s="10">
        <f t="shared" ref="CG113" si="1207">CF119</f>
        <v>-10110.790000000008</v>
      </c>
      <c r="CH113" s="10">
        <f t="shared" ref="CH113" si="1208">CG119</f>
        <v>-16054.950000000008</v>
      </c>
      <c r="CI113" s="10">
        <f t="shared" ref="CI113" si="1209">CH119</f>
        <v>-22352.960000000006</v>
      </c>
      <c r="CJ113" s="10">
        <f t="shared" ref="CJ113" si="1210">CI119</f>
        <v>-28618.620000000006</v>
      </c>
      <c r="CK113" s="10">
        <f t="shared" ref="CK113" si="1211">CJ119</f>
        <v>-34177.590000000004</v>
      </c>
      <c r="CL113" s="10">
        <f t="shared" ref="CL113" si="1212">CK119</f>
        <v>-40426.850000000006</v>
      </c>
      <c r="CM113" s="10">
        <f t="shared" ref="CM113" si="1213">CL119</f>
        <v>-46935.16</v>
      </c>
      <c r="CN113" s="10">
        <f t="shared" ref="CN113" si="1214">CM119</f>
        <v>-52925.090000000004</v>
      </c>
      <c r="CO113" s="10">
        <f t="shared" ref="CO113" si="1215">CN119</f>
        <v>-29979.219999999998</v>
      </c>
      <c r="CP113" s="10">
        <f t="shared" ref="CP113" si="1216">CO119</f>
        <v>-37063.43</v>
      </c>
      <c r="CQ113" s="10">
        <f t="shared" ref="CQ113" si="1217">CP119</f>
        <v>-43415.82</v>
      </c>
      <c r="CR113" s="10">
        <f t="shared" ref="CR113" si="1218">CQ119</f>
        <v>-50315.68</v>
      </c>
      <c r="CS113" s="10">
        <f t="shared" ref="CS113" si="1219">CR119</f>
        <v>-57567.08</v>
      </c>
      <c r="CT113" s="10">
        <f t="shared" ref="CT113" si="1220">CS119</f>
        <v>-64646.340000000004</v>
      </c>
      <c r="CU113" s="10">
        <f t="shared" ref="CU113" si="1221">CT119</f>
        <v>-71710.37000000001</v>
      </c>
      <c r="CV113" s="10">
        <f t="shared" ref="CV113" si="1222">CU119</f>
        <v>-78166.700000000012</v>
      </c>
      <c r="CW113" s="10">
        <f t="shared" ref="CW113" si="1223">CV119</f>
        <v>-83593.63</v>
      </c>
      <c r="CX113" s="10">
        <f t="shared" ref="CX113" si="1224">CW119</f>
        <v>-88478.36</v>
      </c>
      <c r="CY113" s="10">
        <f t="shared" ref="CY113" si="1225">CX119</f>
        <v>-93527.37</v>
      </c>
      <c r="CZ113" s="10">
        <f t="shared" ref="CZ113" si="1226">CY119</f>
        <v>-98769.67</v>
      </c>
      <c r="DA113" s="10">
        <f t="shared" ref="DA113" si="1227">CZ119</f>
        <v>-26136.849999999991</v>
      </c>
      <c r="DB113" s="10">
        <f t="shared" ref="DB113" si="1228">DA119</f>
        <v>-31818.03999999999</v>
      </c>
      <c r="DC113" s="10">
        <f t="shared" ref="DC113" si="1229">DB119</f>
        <v>-38178.299999999988</v>
      </c>
      <c r="DD113" s="10">
        <f t="shared" ref="DD113" si="1230">DC119</f>
        <v>-45020.209999999992</v>
      </c>
      <c r="DE113" s="10">
        <f t="shared" ref="DE113" si="1231">DD119</f>
        <v>-51942.51999999999</v>
      </c>
      <c r="DF113" s="10">
        <f t="shared" ref="DF113" si="1232">DE119</f>
        <v>-59201.899999999987</v>
      </c>
      <c r="DG113" s="10">
        <f t="shared" ref="DG113" si="1233">DF119</f>
        <v>-66429.809999999983</v>
      </c>
      <c r="DH113" s="10">
        <f t="shared" ref="DH113" si="1234">DG119</f>
        <v>-73378.139999999985</v>
      </c>
      <c r="DI113" s="10">
        <f t="shared" ref="DI113" si="1235">DH119</f>
        <v>-79887.739999999991</v>
      </c>
      <c r="DJ113" s="10">
        <f t="shared" ref="DJ113" si="1236">DI119</f>
        <v>-86170.95</v>
      </c>
      <c r="DK113" s="10">
        <f t="shared" si="1185"/>
        <v>-92583.599999999991</v>
      </c>
      <c r="DL113" s="10">
        <f t="shared" ref="DL113" si="1237">DK119</f>
        <v>-99378.95</v>
      </c>
      <c r="DM113" s="10">
        <f t="shared" ref="DM113" si="1238">DL119</f>
        <v>-33331.410000000018</v>
      </c>
      <c r="DN113" s="10">
        <f t="shared" ref="DN113" si="1239">DM119</f>
        <v>-40956.750000000015</v>
      </c>
      <c r="DO113" s="10">
        <f t="shared" ref="DO113" si="1240">DN119</f>
        <v>-50417.560000000012</v>
      </c>
      <c r="DP113" s="10">
        <f t="shared" ref="DP113" si="1241">DO119</f>
        <v>-60807.590000000011</v>
      </c>
      <c r="DQ113" s="10">
        <f t="shared" ref="DQ113" si="1242">DP119</f>
        <v>-71274.960000000006</v>
      </c>
      <c r="DR113" s="10">
        <f t="shared" ref="DR113" si="1243">DQ119</f>
        <v>-85959.5</v>
      </c>
      <c r="DS113" s="10">
        <f t="shared" ref="DS113" si="1244">DR119</f>
        <v>-101160.15</v>
      </c>
      <c r="DT113" s="10">
        <f t="shared" ref="DT113" si="1245">DS119</f>
        <v>-116492.65999999999</v>
      </c>
      <c r="DU113" s="10">
        <f t="shared" ref="DU113" si="1246">DT119</f>
        <v>-135324.04999999999</v>
      </c>
      <c r="DV113" s="10">
        <f t="shared" ref="DV113" si="1247">DU119</f>
        <v>-153306.78</v>
      </c>
      <c r="DW113" s="10">
        <f t="shared" ref="DW113" si="1248">DV119</f>
        <v>-170881.74</v>
      </c>
      <c r="DX113" s="10">
        <f t="shared" ref="DX113" si="1249">DW119</f>
        <v>-192622.34</v>
      </c>
      <c r="DY113" s="10">
        <f t="shared" ref="DY113" si="1250">DX119</f>
        <v>-97587.209999999992</v>
      </c>
      <c r="DZ113" s="10">
        <f t="shared" ref="DZ113" si="1251">DY119</f>
        <v>-117954.2</v>
      </c>
      <c r="EA113" s="10">
        <f t="shared" ref="EA113" si="1252">DZ119</f>
        <v>-139829.5</v>
      </c>
      <c r="EB113" s="10">
        <f t="shared" ref="EB113" si="1253">EA119</f>
        <v>-161630.48000000001</v>
      </c>
      <c r="EC113" s="10">
        <f t="shared" ref="EC113" si="1254">EB119</f>
        <v>-183366.06</v>
      </c>
      <c r="ED113" s="10">
        <f t="shared" ref="ED113" si="1255">EC119</f>
        <v>-205188.29</v>
      </c>
      <c r="EE113" s="10">
        <f t="shared" ref="EE113" si="1256">ED119</f>
        <v>-224834.89</v>
      </c>
      <c r="EF113" s="10">
        <f t="shared" ref="EF113" si="1257">EE119</f>
        <v>-240436.59000000003</v>
      </c>
      <c r="EG113" s="10">
        <f t="shared" ref="EG113" si="1258">EF119</f>
        <v>-252563.38000000003</v>
      </c>
      <c r="EH113" s="10">
        <f t="shared" ref="EH113:EI113" si="1259">EG119</f>
        <v>-261590.38000000003</v>
      </c>
      <c r="EI113" s="10">
        <f t="shared" si="1259"/>
        <v>-267031.58</v>
      </c>
      <c r="EJ113" s="10">
        <f t="shared" ref="EJ113" si="1260">EI119</f>
        <v>-270217.60000000003</v>
      </c>
      <c r="EK113" s="10">
        <f t="shared" ref="EK113" si="1261">EJ119</f>
        <v>-32475.660000000033</v>
      </c>
      <c r="EL113" s="10">
        <f t="shared" ref="EL113" si="1262">EK119</f>
        <v>-36064.400000000031</v>
      </c>
      <c r="EM113" s="10">
        <f t="shared" ref="EM113" si="1263">EL119</f>
        <v>-41190.420000000027</v>
      </c>
      <c r="EN113" s="10">
        <f t="shared" ref="EN113" si="1264">EM119</f>
        <v>-47718.130000000026</v>
      </c>
      <c r="EO113" s="10">
        <f t="shared" ref="EO113" si="1265">EN119</f>
        <v>-54410.840000000026</v>
      </c>
      <c r="EP113" s="10">
        <f t="shared" ref="EP113" si="1266">EO119</f>
        <v>-60361.130000000026</v>
      </c>
      <c r="EQ113" s="10">
        <f t="shared" ref="EQ113:ER113" si="1267">EP119</f>
        <v>-65171.250000000029</v>
      </c>
      <c r="ER113" s="10">
        <f t="shared" si="1267"/>
        <v>-67753.940000000031</v>
      </c>
      <c r="ES113" s="10">
        <f t="shared" ref="ES113" si="1268">ER119</f>
        <v>-68208.990000000034</v>
      </c>
      <c r="ET113" s="10">
        <f t="shared" ref="ET113" si="1269">ES119</f>
        <v>-67141.84000000004</v>
      </c>
      <c r="EU113" s="10">
        <f t="shared" ref="EU113" si="1270">ET119</f>
        <v>-67141.84000000004</v>
      </c>
    </row>
    <row r="114" spans="1:151" x14ac:dyDescent="0.2">
      <c r="A114" s="84"/>
      <c r="B114" s="83" t="s">
        <v>141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0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0</v>
      </c>
      <c r="AU114" s="14">
        <v>0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-132395.48752555432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-66607.31</v>
      </c>
      <c r="CC114" s="14">
        <v>0</v>
      </c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28618.620000000006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78166.700000000012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73378.139999999985</v>
      </c>
      <c r="DM114" s="14">
        <v>0</v>
      </c>
      <c r="DN114" s="14">
        <v>0</v>
      </c>
      <c r="DO114" s="14">
        <v>0</v>
      </c>
      <c r="DP114" s="14">
        <v>0</v>
      </c>
      <c r="DQ114" s="14">
        <v>0</v>
      </c>
      <c r="DR114" s="14">
        <v>0</v>
      </c>
      <c r="DS114" s="14">
        <v>0</v>
      </c>
      <c r="DT114" s="12">
        <v>0</v>
      </c>
      <c r="DU114" s="12">
        <v>0</v>
      </c>
      <c r="DV114" s="12"/>
      <c r="DW114" s="12"/>
      <c r="DX114" s="14">
        <v>116492.66</v>
      </c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>
        <v>240436.59</v>
      </c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</row>
    <row r="115" spans="1:151" x14ac:dyDescent="0.2">
      <c r="A115" s="84"/>
      <c r="B115" s="83" t="s">
        <v>156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0</v>
      </c>
      <c r="BA115" s="14">
        <v>0</v>
      </c>
      <c r="BB115" s="14">
        <v>0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132297.41744999998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  <c r="DQ115" s="14">
        <v>0</v>
      </c>
      <c r="DR115" s="14">
        <v>0</v>
      </c>
      <c r="DS115" s="14">
        <v>0</v>
      </c>
      <c r="DT115" s="12">
        <v>0</v>
      </c>
      <c r="DU115" s="12">
        <v>0</v>
      </c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</row>
    <row r="116" spans="1:151" s="83" customFormat="1" x14ac:dyDescent="0.2">
      <c r="A116" s="84"/>
      <c r="B116" s="83" t="s">
        <v>316</v>
      </c>
      <c r="C116" s="6"/>
      <c r="D116" s="88">
        <v>0</v>
      </c>
      <c r="E116" s="88">
        <v>0</v>
      </c>
      <c r="F116" s="88">
        <v>0</v>
      </c>
      <c r="G116" s="88">
        <v>0</v>
      </c>
      <c r="H116" s="88">
        <v>0</v>
      </c>
      <c r="I116" s="88">
        <v>0</v>
      </c>
      <c r="J116" s="88">
        <v>0</v>
      </c>
      <c r="K116" s="88">
        <v>0</v>
      </c>
      <c r="L116" s="88">
        <v>0</v>
      </c>
      <c r="M116" s="88">
        <v>0</v>
      </c>
      <c r="N116" s="88">
        <v>0</v>
      </c>
      <c r="O116" s="88">
        <v>0</v>
      </c>
      <c r="P116" s="88">
        <v>0</v>
      </c>
      <c r="Q116" s="88">
        <v>0</v>
      </c>
      <c r="R116" s="88">
        <v>0</v>
      </c>
      <c r="S116" s="88">
        <v>0</v>
      </c>
      <c r="T116" s="88">
        <v>0</v>
      </c>
      <c r="U116" s="88">
        <v>0</v>
      </c>
      <c r="V116" s="88">
        <v>0</v>
      </c>
      <c r="W116" s="88">
        <v>0</v>
      </c>
      <c r="X116" s="88">
        <v>0</v>
      </c>
      <c r="Y116" s="88">
        <v>0</v>
      </c>
      <c r="Z116" s="88">
        <v>0</v>
      </c>
      <c r="AA116" s="88">
        <v>0</v>
      </c>
      <c r="AB116" s="88">
        <v>0</v>
      </c>
      <c r="AC116" s="88">
        <v>0</v>
      </c>
      <c r="AD116" s="88">
        <v>0</v>
      </c>
      <c r="AE116" s="88">
        <v>0</v>
      </c>
      <c r="AF116" s="88">
        <v>0</v>
      </c>
      <c r="AG116" s="88">
        <v>0</v>
      </c>
      <c r="AH116" s="88">
        <v>0</v>
      </c>
      <c r="AI116" s="88">
        <v>0</v>
      </c>
      <c r="AJ116" s="88">
        <v>0</v>
      </c>
      <c r="AK116" s="88">
        <v>0</v>
      </c>
      <c r="AL116" s="88">
        <v>0</v>
      </c>
      <c r="AM116" s="88">
        <v>0</v>
      </c>
      <c r="AN116" s="88">
        <v>0</v>
      </c>
      <c r="AO116" s="88">
        <v>0</v>
      </c>
      <c r="AP116" s="88">
        <v>0</v>
      </c>
      <c r="AQ116" s="88">
        <v>0</v>
      </c>
      <c r="AR116" s="88">
        <v>0</v>
      </c>
      <c r="AS116" s="88">
        <v>0</v>
      </c>
      <c r="AT116" s="88">
        <v>0</v>
      </c>
      <c r="AU116" s="88">
        <v>0</v>
      </c>
      <c r="AV116" s="88">
        <v>0</v>
      </c>
      <c r="AW116" s="88">
        <v>0</v>
      </c>
      <c r="AX116" s="88">
        <v>0</v>
      </c>
      <c r="AY116" s="88">
        <v>0</v>
      </c>
      <c r="AZ116" s="88">
        <v>0</v>
      </c>
      <c r="BA116" s="88">
        <v>0</v>
      </c>
      <c r="BB116" s="88">
        <v>0</v>
      </c>
      <c r="BC116" s="88">
        <v>0</v>
      </c>
      <c r="BD116" s="88">
        <v>0</v>
      </c>
      <c r="BE116" s="88">
        <v>0</v>
      </c>
      <c r="BF116" s="88">
        <v>0</v>
      </c>
      <c r="BG116" s="88">
        <v>0</v>
      </c>
      <c r="BH116" s="88">
        <v>0</v>
      </c>
      <c r="BI116" s="88">
        <v>0</v>
      </c>
      <c r="BJ116" s="88">
        <v>0</v>
      </c>
      <c r="BK116" s="88">
        <v>0</v>
      </c>
      <c r="BL116" s="88">
        <v>0</v>
      </c>
      <c r="BM116" s="88">
        <v>0</v>
      </c>
      <c r="BN116" s="88">
        <v>0</v>
      </c>
      <c r="BO116" s="88">
        <v>0</v>
      </c>
      <c r="BP116" s="88">
        <v>0</v>
      </c>
      <c r="BQ116" s="88">
        <v>0</v>
      </c>
      <c r="BR116" s="88">
        <v>0</v>
      </c>
      <c r="BS116" s="88">
        <v>0</v>
      </c>
      <c r="BT116" s="88">
        <v>0</v>
      </c>
      <c r="BU116" s="88">
        <v>0</v>
      </c>
      <c r="BV116" s="88">
        <v>0</v>
      </c>
      <c r="BW116" s="88">
        <v>0</v>
      </c>
      <c r="BX116" s="88">
        <v>0</v>
      </c>
      <c r="BY116" s="88">
        <v>0</v>
      </c>
      <c r="BZ116" s="88">
        <v>0</v>
      </c>
      <c r="CA116" s="88">
        <v>0</v>
      </c>
      <c r="CB116" s="88">
        <v>0</v>
      </c>
      <c r="CC116" s="88">
        <v>0</v>
      </c>
      <c r="CD116" s="88">
        <v>0</v>
      </c>
      <c r="CE116" s="88">
        <v>0</v>
      </c>
      <c r="CF116" s="88">
        <v>0</v>
      </c>
      <c r="CG116" s="88">
        <v>0</v>
      </c>
      <c r="CH116" s="88">
        <v>0</v>
      </c>
      <c r="CI116" s="88">
        <v>0</v>
      </c>
      <c r="CJ116" s="88">
        <v>0</v>
      </c>
      <c r="CK116" s="88">
        <v>0</v>
      </c>
      <c r="CL116" s="88">
        <v>0</v>
      </c>
      <c r="CM116" s="88">
        <v>-361.81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  <c r="DQ116" s="14">
        <v>0</v>
      </c>
      <c r="DR116" s="14">
        <v>0</v>
      </c>
      <c r="DS116" s="14">
        <v>0</v>
      </c>
      <c r="DT116" s="14">
        <v>0</v>
      </c>
      <c r="DU116" s="14">
        <v>0</v>
      </c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</row>
    <row r="117" spans="1:151" x14ac:dyDescent="0.2">
      <c r="A117" s="83"/>
      <c r="B117" s="83" t="s">
        <v>154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0</v>
      </c>
      <c r="AT117" s="14">
        <v>0</v>
      </c>
      <c r="AU117" s="14">
        <v>0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98.070075554343177</v>
      </c>
      <c r="BL117" s="14">
        <v>5141.49</v>
      </c>
      <c r="BM117" s="14">
        <v>9351.2000000000007</v>
      </c>
      <c r="BN117" s="14">
        <v>8766.66</v>
      </c>
      <c r="BO117" s="14">
        <v>8887.27</v>
      </c>
      <c r="BP117" s="14">
        <v>7478.31</v>
      </c>
      <c r="BQ117" s="14">
        <v>6190.86</v>
      </c>
      <c r="BR117" s="14">
        <v>6328.5</v>
      </c>
      <c r="BS117" s="14">
        <v>4963.05</v>
      </c>
      <c r="BT117" s="14">
        <v>3027.19</v>
      </c>
      <c r="BU117" s="14">
        <v>2567.3200000000002</v>
      </c>
      <c r="BV117" s="14">
        <v>2099.4699999999998</v>
      </c>
      <c r="BW117" s="14">
        <v>1805.99</v>
      </c>
      <c r="BX117" s="14">
        <v>1882.71</v>
      </c>
      <c r="BY117" s="14">
        <v>1545.34</v>
      </c>
      <c r="BZ117" s="14">
        <v>1003.92</v>
      </c>
      <c r="CA117" s="14">
        <v>512.26</v>
      </c>
      <c r="CB117" s="14">
        <v>-347.05</v>
      </c>
      <c r="CC117" s="14">
        <v>-1943.03</v>
      </c>
      <c r="CD117" s="14">
        <v>-3347.4</v>
      </c>
      <c r="CE117" s="14">
        <v>-4166.17</v>
      </c>
      <c r="CF117" s="14">
        <v>-5251.37</v>
      </c>
      <c r="CG117" s="14">
        <v>-5944.16</v>
      </c>
      <c r="CH117" s="14">
        <v>-6298.01</v>
      </c>
      <c r="CI117" s="14">
        <v>-6265.66</v>
      </c>
      <c r="CJ117" s="14">
        <v>-5558.97</v>
      </c>
      <c r="CK117" s="14">
        <v>-6249.26</v>
      </c>
      <c r="CL117" s="14">
        <v>-6508.31</v>
      </c>
      <c r="CM117" s="14">
        <v>-5628.12</v>
      </c>
      <c r="CN117" s="14">
        <v>-5672.75</v>
      </c>
      <c r="CO117" s="14">
        <v>-7084.21</v>
      </c>
      <c r="CP117" s="14">
        <v>-6352.39</v>
      </c>
      <c r="CQ117" s="14">
        <v>-6899.86</v>
      </c>
      <c r="CR117" s="14">
        <v>-7251.4</v>
      </c>
      <c r="CS117" s="14">
        <v>-7079.26</v>
      </c>
      <c r="CT117" s="14">
        <v>-7064.03</v>
      </c>
      <c r="CU117" s="14">
        <v>-6456.33</v>
      </c>
      <c r="CV117" s="14">
        <v>-5426.93</v>
      </c>
      <c r="CW117" s="14">
        <v>-4884.7299999999996</v>
      </c>
      <c r="CX117" s="14">
        <v>-5049.01</v>
      </c>
      <c r="CY117" s="14">
        <v>-5242.3</v>
      </c>
      <c r="CZ117" s="14">
        <v>-5533.88</v>
      </c>
      <c r="DA117" s="14">
        <v>-5681.19</v>
      </c>
      <c r="DB117" s="14">
        <v>-6360.26</v>
      </c>
      <c r="DC117" s="14">
        <v>-6841.91</v>
      </c>
      <c r="DD117" s="14">
        <v>-6922.31</v>
      </c>
      <c r="DE117" s="14">
        <v>-7259.38</v>
      </c>
      <c r="DF117" s="14">
        <v>-7227.91</v>
      </c>
      <c r="DG117" s="14">
        <v>-6948.33</v>
      </c>
      <c r="DH117" s="14">
        <v>-6509.6</v>
      </c>
      <c r="DI117" s="14">
        <v>-6283.21</v>
      </c>
      <c r="DJ117" s="14">
        <v>-6412.65</v>
      </c>
      <c r="DK117" s="14">
        <v>-6795.35</v>
      </c>
      <c r="DL117" s="14">
        <v>-7330.6</v>
      </c>
      <c r="DM117" s="14">
        <v>-7625.34</v>
      </c>
      <c r="DN117" s="14">
        <v>-9460.81</v>
      </c>
      <c r="DO117" s="14">
        <v>-10390.030000000001</v>
      </c>
      <c r="DP117" s="14">
        <v>-10467.370000000001</v>
      </c>
      <c r="DQ117" s="14">
        <v>-14684.54</v>
      </c>
      <c r="DR117" s="14">
        <v>-15200.65</v>
      </c>
      <c r="DS117" s="14">
        <v>-15332.51</v>
      </c>
      <c r="DT117" s="14">
        <v>-18831.39</v>
      </c>
      <c r="DU117" s="14">
        <v>-17982.73</v>
      </c>
      <c r="DV117" s="14">
        <v>-17574.96</v>
      </c>
      <c r="DW117" s="14">
        <v>-21740.6</v>
      </c>
      <c r="DX117" s="14">
        <v>-21457.53</v>
      </c>
      <c r="DY117" s="14">
        <v>-20366.990000000002</v>
      </c>
      <c r="DZ117" s="14">
        <v>-21875.3</v>
      </c>
      <c r="EA117" s="14">
        <v>-21800.98</v>
      </c>
      <c r="EB117" s="14">
        <v>-21735.58</v>
      </c>
      <c r="EC117" s="14">
        <v>-21822.23</v>
      </c>
      <c r="ED117" s="14">
        <v>-19646.599999999999</v>
      </c>
      <c r="EE117" s="14">
        <v>-15601.7</v>
      </c>
      <c r="EF117" s="13">
        <f>'Sch41&amp;86 Deferral Calc'!C16</f>
        <v>-12126.79</v>
      </c>
      <c r="EG117" s="13">
        <f>'Sch41&amp;86 Deferral Calc'!D16</f>
        <v>-9027</v>
      </c>
      <c r="EH117" s="13">
        <f>'Sch41&amp;86 Deferral Calc'!E16</f>
        <v>-5441.2</v>
      </c>
      <c r="EI117" s="13">
        <f>'Sch41&amp;86 Deferral Calc'!F16</f>
        <v>-3186.02</v>
      </c>
      <c r="EJ117" s="13">
        <f>'Sch41&amp;86 Deferral Calc'!G16</f>
        <v>-2694.65</v>
      </c>
      <c r="EK117" s="13">
        <f>'Sch41&amp;86 Deferral Calc'!H16</f>
        <v>-3588.74</v>
      </c>
      <c r="EL117" s="13">
        <f>'Sch41&amp;86 Deferral Calc'!I16</f>
        <v>-5126.0200000000004</v>
      </c>
      <c r="EM117" s="13">
        <f>'Sch41&amp;86 Deferral Calc'!J16</f>
        <v>-6527.71</v>
      </c>
      <c r="EN117" s="13">
        <f>'Sch41&amp;86 Deferral Calc'!K16</f>
        <v>-6692.71</v>
      </c>
      <c r="EO117" s="13">
        <f>'Sch41&amp;86 Deferral Calc'!L16</f>
        <v>-5950.29</v>
      </c>
      <c r="EP117" s="13">
        <f>'Sch41&amp;86 Deferral Calc'!M16</f>
        <v>-4810.12</v>
      </c>
      <c r="EQ117" s="13">
        <f>'Sch41&amp;86 Deferral Calc'!N16</f>
        <v>-2582.69</v>
      </c>
      <c r="ER117" s="13">
        <f>('Sch41&amp;86 Deferral Calc'!O16+'Sch41&amp;86 Deferral Calc'!P16)</f>
        <v>-455.05</v>
      </c>
      <c r="ES117" s="13">
        <f>'Sch41&amp;86 Deferral Calc'!Q16</f>
        <v>1067.1500000000001</v>
      </c>
      <c r="ET117" s="13"/>
      <c r="EU117" s="13"/>
    </row>
    <row r="118" spans="1:151" x14ac:dyDescent="0.2">
      <c r="B118" s="3" t="s">
        <v>143</v>
      </c>
      <c r="D118" s="15">
        <f t="shared" ref="D118:BK118" si="1271">SUM(D114:D117)</f>
        <v>0</v>
      </c>
      <c r="E118" s="15">
        <f t="shared" si="1271"/>
        <v>0</v>
      </c>
      <c r="F118" s="15">
        <f t="shared" si="1271"/>
        <v>0</v>
      </c>
      <c r="G118" s="15">
        <f t="shared" si="1271"/>
        <v>0</v>
      </c>
      <c r="H118" s="15">
        <f t="shared" si="1271"/>
        <v>0</v>
      </c>
      <c r="I118" s="15">
        <f t="shared" si="1271"/>
        <v>0</v>
      </c>
      <c r="J118" s="15">
        <f t="shared" si="1271"/>
        <v>0</v>
      </c>
      <c r="K118" s="15">
        <f t="shared" si="1271"/>
        <v>0</v>
      </c>
      <c r="L118" s="15">
        <f t="shared" si="1271"/>
        <v>0</v>
      </c>
      <c r="M118" s="15">
        <f t="shared" si="1271"/>
        <v>0</v>
      </c>
      <c r="N118" s="15">
        <f t="shared" si="1271"/>
        <v>0</v>
      </c>
      <c r="O118" s="15">
        <f t="shared" si="1271"/>
        <v>0</v>
      </c>
      <c r="P118" s="15">
        <f t="shared" si="1271"/>
        <v>0</v>
      </c>
      <c r="Q118" s="15">
        <f t="shared" si="1271"/>
        <v>0</v>
      </c>
      <c r="R118" s="15">
        <f t="shared" si="1271"/>
        <v>0</v>
      </c>
      <c r="S118" s="15">
        <f t="shared" si="1271"/>
        <v>0</v>
      </c>
      <c r="T118" s="15">
        <f t="shared" si="1271"/>
        <v>0</v>
      </c>
      <c r="U118" s="15">
        <f t="shared" si="1271"/>
        <v>0</v>
      </c>
      <c r="V118" s="15">
        <f t="shared" si="1271"/>
        <v>0</v>
      </c>
      <c r="W118" s="15">
        <f t="shared" si="1271"/>
        <v>0</v>
      </c>
      <c r="X118" s="15">
        <f t="shared" si="1271"/>
        <v>0</v>
      </c>
      <c r="Y118" s="15">
        <f t="shared" si="1271"/>
        <v>0</v>
      </c>
      <c r="Z118" s="15">
        <f t="shared" si="1271"/>
        <v>0</v>
      </c>
      <c r="AA118" s="15">
        <f t="shared" si="1271"/>
        <v>0</v>
      </c>
      <c r="AB118" s="15">
        <f t="shared" si="1271"/>
        <v>0</v>
      </c>
      <c r="AC118" s="15">
        <f t="shared" si="1271"/>
        <v>0</v>
      </c>
      <c r="AD118" s="15">
        <f t="shared" si="1271"/>
        <v>0</v>
      </c>
      <c r="AE118" s="15">
        <f t="shared" si="1271"/>
        <v>0</v>
      </c>
      <c r="AF118" s="15">
        <f t="shared" si="1271"/>
        <v>0</v>
      </c>
      <c r="AG118" s="15">
        <f t="shared" si="1271"/>
        <v>0</v>
      </c>
      <c r="AH118" s="15">
        <f t="shared" si="1271"/>
        <v>0</v>
      </c>
      <c r="AI118" s="15">
        <f t="shared" si="1271"/>
        <v>0</v>
      </c>
      <c r="AJ118" s="15">
        <f t="shared" si="1271"/>
        <v>0</v>
      </c>
      <c r="AK118" s="15">
        <f t="shared" si="1271"/>
        <v>0</v>
      </c>
      <c r="AL118" s="15">
        <f t="shared" si="1271"/>
        <v>0</v>
      </c>
      <c r="AM118" s="15">
        <f t="shared" si="1271"/>
        <v>0</v>
      </c>
      <c r="AN118" s="15">
        <f t="shared" si="1271"/>
        <v>0</v>
      </c>
      <c r="AO118" s="15">
        <f t="shared" si="1271"/>
        <v>0</v>
      </c>
      <c r="AP118" s="15">
        <f t="shared" si="1271"/>
        <v>0</v>
      </c>
      <c r="AQ118" s="15">
        <f t="shared" si="1271"/>
        <v>0</v>
      </c>
      <c r="AR118" s="15">
        <f t="shared" si="1271"/>
        <v>0</v>
      </c>
      <c r="AS118" s="15">
        <f t="shared" si="1271"/>
        <v>0</v>
      </c>
      <c r="AT118" s="15">
        <f t="shared" si="1271"/>
        <v>0</v>
      </c>
      <c r="AU118" s="15">
        <f t="shared" si="1271"/>
        <v>0</v>
      </c>
      <c r="AV118" s="15">
        <f t="shared" si="1271"/>
        <v>0</v>
      </c>
      <c r="AW118" s="15">
        <f t="shared" si="1271"/>
        <v>0</v>
      </c>
      <c r="AX118" s="15">
        <f t="shared" si="1271"/>
        <v>0</v>
      </c>
      <c r="AY118" s="15">
        <f t="shared" si="1271"/>
        <v>0</v>
      </c>
      <c r="AZ118" s="15">
        <f t="shared" si="1271"/>
        <v>0</v>
      </c>
      <c r="BA118" s="15">
        <f t="shared" si="1271"/>
        <v>0</v>
      </c>
      <c r="BB118" s="15">
        <f t="shared" si="1271"/>
        <v>0</v>
      </c>
      <c r="BC118" s="15">
        <f t="shared" si="1271"/>
        <v>0</v>
      </c>
      <c r="BD118" s="15">
        <f t="shared" si="1271"/>
        <v>0</v>
      </c>
      <c r="BE118" s="15">
        <f t="shared" si="1271"/>
        <v>0</v>
      </c>
      <c r="BF118" s="15">
        <f t="shared" si="1271"/>
        <v>0</v>
      </c>
      <c r="BG118" s="15">
        <f t="shared" si="1271"/>
        <v>0</v>
      </c>
      <c r="BH118" s="15">
        <f t="shared" si="1271"/>
        <v>0</v>
      </c>
      <c r="BI118" s="15">
        <f t="shared" si="1271"/>
        <v>0</v>
      </c>
      <c r="BJ118" s="15">
        <f t="shared" si="1271"/>
        <v>0</v>
      </c>
      <c r="BK118" s="15">
        <f t="shared" si="1271"/>
        <v>98.070075554343177</v>
      </c>
      <c r="BL118" s="15">
        <f t="shared" ref="BL118:BW118" si="1272">SUM(BL114:BL117)</f>
        <v>137438.90744999997</v>
      </c>
      <c r="BM118" s="15">
        <f t="shared" si="1272"/>
        <v>9351.2000000000007</v>
      </c>
      <c r="BN118" s="15">
        <f t="shared" si="1272"/>
        <v>8766.66</v>
      </c>
      <c r="BO118" s="15">
        <f t="shared" si="1272"/>
        <v>8887.27</v>
      </c>
      <c r="BP118" s="15">
        <f t="shared" si="1272"/>
        <v>-124917.17752555432</v>
      </c>
      <c r="BQ118" s="15">
        <f t="shared" si="1272"/>
        <v>6190.86</v>
      </c>
      <c r="BR118" s="15">
        <f t="shared" si="1272"/>
        <v>6328.5</v>
      </c>
      <c r="BS118" s="15">
        <f t="shared" si="1272"/>
        <v>4963.05</v>
      </c>
      <c r="BT118" s="15">
        <f t="shared" si="1272"/>
        <v>3027.19</v>
      </c>
      <c r="BU118" s="15">
        <f t="shared" si="1272"/>
        <v>2567.3200000000002</v>
      </c>
      <c r="BV118" s="15">
        <f t="shared" si="1272"/>
        <v>2099.4699999999998</v>
      </c>
      <c r="BW118" s="15">
        <f t="shared" si="1272"/>
        <v>1805.99</v>
      </c>
      <c r="BX118" s="15">
        <f t="shared" ref="BX118:CI118" si="1273">SUM(BX114:BX117)</f>
        <v>1882.71</v>
      </c>
      <c r="BY118" s="15">
        <f t="shared" si="1273"/>
        <v>1545.34</v>
      </c>
      <c r="BZ118" s="15">
        <f t="shared" si="1273"/>
        <v>1003.92</v>
      </c>
      <c r="CA118" s="15">
        <f t="shared" si="1273"/>
        <v>512.26</v>
      </c>
      <c r="CB118" s="15">
        <f t="shared" si="1273"/>
        <v>-66954.36</v>
      </c>
      <c r="CC118" s="15">
        <f t="shared" si="1273"/>
        <v>-1943.03</v>
      </c>
      <c r="CD118" s="15">
        <f t="shared" si="1273"/>
        <v>-3347.4</v>
      </c>
      <c r="CE118" s="15">
        <f t="shared" si="1273"/>
        <v>-4166.17</v>
      </c>
      <c r="CF118" s="15">
        <f t="shared" si="1273"/>
        <v>-5251.37</v>
      </c>
      <c r="CG118" s="15">
        <f t="shared" si="1273"/>
        <v>-5944.16</v>
      </c>
      <c r="CH118" s="15">
        <f t="shared" si="1273"/>
        <v>-6298.01</v>
      </c>
      <c r="CI118" s="15">
        <f t="shared" si="1273"/>
        <v>-6265.66</v>
      </c>
      <c r="CJ118" s="15">
        <f t="shared" ref="CJ118:CU118" si="1274">SUM(CJ114:CJ117)</f>
        <v>-5558.97</v>
      </c>
      <c r="CK118" s="15">
        <f t="shared" si="1274"/>
        <v>-6249.26</v>
      </c>
      <c r="CL118" s="15">
        <f t="shared" si="1274"/>
        <v>-6508.31</v>
      </c>
      <c r="CM118" s="15">
        <f t="shared" si="1274"/>
        <v>-5989.93</v>
      </c>
      <c r="CN118" s="15">
        <f t="shared" si="1274"/>
        <v>22945.870000000006</v>
      </c>
      <c r="CO118" s="15">
        <f t="shared" si="1274"/>
        <v>-7084.21</v>
      </c>
      <c r="CP118" s="15">
        <f t="shared" si="1274"/>
        <v>-6352.39</v>
      </c>
      <c r="CQ118" s="15">
        <f t="shared" si="1274"/>
        <v>-6899.86</v>
      </c>
      <c r="CR118" s="15">
        <f t="shared" si="1274"/>
        <v>-7251.4</v>
      </c>
      <c r="CS118" s="15">
        <f t="shared" si="1274"/>
        <v>-7079.26</v>
      </c>
      <c r="CT118" s="15">
        <f t="shared" si="1274"/>
        <v>-7064.03</v>
      </c>
      <c r="CU118" s="15">
        <f t="shared" si="1274"/>
        <v>-6456.33</v>
      </c>
      <c r="CV118" s="15">
        <f t="shared" ref="CV118" si="1275">SUM(CV114:CV117)</f>
        <v>-5426.93</v>
      </c>
      <c r="CW118" s="15">
        <f t="shared" ref="CW118:DU118" si="1276">SUM(CW114:CW117)</f>
        <v>-4884.7299999999996</v>
      </c>
      <c r="CX118" s="15">
        <f t="shared" si="1276"/>
        <v>-5049.01</v>
      </c>
      <c r="CY118" s="15">
        <f t="shared" si="1276"/>
        <v>-5242.3</v>
      </c>
      <c r="CZ118" s="15">
        <f t="shared" si="1276"/>
        <v>72632.820000000007</v>
      </c>
      <c r="DA118" s="15">
        <f t="shared" si="1276"/>
        <v>-5681.19</v>
      </c>
      <c r="DB118" s="15">
        <f t="shared" si="1276"/>
        <v>-6360.26</v>
      </c>
      <c r="DC118" s="15">
        <f t="shared" si="1276"/>
        <v>-6841.91</v>
      </c>
      <c r="DD118" s="15">
        <f t="shared" si="1276"/>
        <v>-6922.31</v>
      </c>
      <c r="DE118" s="15">
        <f t="shared" si="1276"/>
        <v>-7259.38</v>
      </c>
      <c r="DF118" s="15">
        <f t="shared" si="1276"/>
        <v>-7227.91</v>
      </c>
      <c r="DG118" s="15">
        <f t="shared" si="1276"/>
        <v>-6948.33</v>
      </c>
      <c r="DH118" s="15">
        <f t="shared" si="1276"/>
        <v>-6509.6</v>
      </c>
      <c r="DI118" s="15">
        <f t="shared" si="1276"/>
        <v>-6283.21</v>
      </c>
      <c r="DJ118" s="15">
        <f t="shared" si="1276"/>
        <v>-6412.65</v>
      </c>
      <c r="DK118" s="15">
        <f t="shared" si="1276"/>
        <v>-6795.35</v>
      </c>
      <c r="DL118" s="15">
        <f t="shared" si="1276"/>
        <v>66047.539999999979</v>
      </c>
      <c r="DM118" s="15">
        <f t="shared" si="1276"/>
        <v>-7625.34</v>
      </c>
      <c r="DN118" s="15">
        <f t="shared" si="1276"/>
        <v>-9460.81</v>
      </c>
      <c r="DO118" s="15">
        <f t="shared" si="1276"/>
        <v>-10390.030000000001</v>
      </c>
      <c r="DP118" s="15">
        <f t="shared" si="1276"/>
        <v>-10467.370000000001</v>
      </c>
      <c r="DQ118" s="15">
        <f t="shared" si="1276"/>
        <v>-14684.54</v>
      </c>
      <c r="DR118" s="15">
        <f t="shared" si="1276"/>
        <v>-15200.65</v>
      </c>
      <c r="DS118" s="15">
        <f t="shared" si="1276"/>
        <v>-15332.51</v>
      </c>
      <c r="DT118" s="15">
        <f t="shared" si="1276"/>
        <v>-18831.39</v>
      </c>
      <c r="DU118" s="15">
        <f t="shared" si="1276"/>
        <v>-17982.73</v>
      </c>
      <c r="DV118" s="15">
        <f t="shared" ref="DV118:DW118" si="1277">SUM(DV114:DV117)</f>
        <v>-17574.96</v>
      </c>
      <c r="DW118" s="15">
        <f t="shared" si="1277"/>
        <v>-21740.6</v>
      </c>
      <c r="DX118" s="15">
        <f t="shared" ref="DX118:EH118" si="1278">SUM(DX114:DX117)</f>
        <v>95035.13</v>
      </c>
      <c r="DY118" s="15">
        <f t="shared" si="1278"/>
        <v>-20366.990000000002</v>
      </c>
      <c r="DZ118" s="15">
        <f t="shared" si="1278"/>
        <v>-21875.3</v>
      </c>
      <c r="EA118" s="15">
        <f t="shared" si="1278"/>
        <v>-21800.98</v>
      </c>
      <c r="EB118" s="15">
        <f t="shared" si="1278"/>
        <v>-21735.58</v>
      </c>
      <c r="EC118" s="15">
        <f t="shared" si="1278"/>
        <v>-21822.23</v>
      </c>
      <c r="ED118" s="15">
        <f t="shared" si="1278"/>
        <v>-19646.599999999999</v>
      </c>
      <c r="EE118" s="15">
        <f t="shared" si="1278"/>
        <v>-15601.7</v>
      </c>
      <c r="EF118" s="15">
        <f t="shared" si="1278"/>
        <v>-12126.79</v>
      </c>
      <c r="EG118" s="15">
        <f t="shared" si="1278"/>
        <v>-9027</v>
      </c>
      <c r="EH118" s="15">
        <f t="shared" si="1278"/>
        <v>-5441.2</v>
      </c>
      <c r="EI118" s="15">
        <f t="shared" ref="EI118:EQ118" si="1279">SUM(EI114:EI117)</f>
        <v>-3186.02</v>
      </c>
      <c r="EJ118" s="15">
        <f t="shared" si="1279"/>
        <v>237741.94</v>
      </c>
      <c r="EK118" s="15">
        <f t="shared" si="1279"/>
        <v>-3588.74</v>
      </c>
      <c r="EL118" s="15">
        <f t="shared" si="1279"/>
        <v>-5126.0200000000004</v>
      </c>
      <c r="EM118" s="15">
        <f t="shared" si="1279"/>
        <v>-6527.71</v>
      </c>
      <c r="EN118" s="15">
        <f t="shared" si="1279"/>
        <v>-6692.71</v>
      </c>
      <c r="EO118" s="15">
        <f t="shared" si="1279"/>
        <v>-5950.29</v>
      </c>
      <c r="EP118" s="15">
        <f t="shared" si="1279"/>
        <v>-4810.12</v>
      </c>
      <c r="EQ118" s="15">
        <f t="shared" si="1279"/>
        <v>-2582.69</v>
      </c>
      <c r="ER118" s="15">
        <f t="shared" ref="ER118" si="1280">SUM(ER114:ER117)</f>
        <v>-455.05</v>
      </c>
      <c r="ES118" s="15">
        <f t="shared" ref="ES118:EU118" si="1281">SUM(ES114:ES117)</f>
        <v>1067.1500000000001</v>
      </c>
      <c r="ET118" s="15">
        <f t="shared" si="1281"/>
        <v>0</v>
      </c>
      <c r="EU118" s="15">
        <f t="shared" si="1281"/>
        <v>0</v>
      </c>
    </row>
    <row r="119" spans="1:151" x14ac:dyDescent="0.2">
      <c r="B119" s="3" t="s">
        <v>144</v>
      </c>
      <c r="D119" s="10">
        <f>D113+D118</f>
        <v>0</v>
      </c>
      <c r="E119" s="10">
        <f t="shared" ref="E119:BK119" si="1282">E113+E118</f>
        <v>0</v>
      </c>
      <c r="F119" s="10">
        <f t="shared" si="1282"/>
        <v>0</v>
      </c>
      <c r="G119" s="10">
        <f t="shared" si="1282"/>
        <v>0</v>
      </c>
      <c r="H119" s="10">
        <f t="shared" si="1282"/>
        <v>0</v>
      </c>
      <c r="I119" s="10">
        <f t="shared" si="1282"/>
        <v>0</v>
      </c>
      <c r="J119" s="10">
        <f t="shared" si="1282"/>
        <v>0</v>
      </c>
      <c r="K119" s="10">
        <f t="shared" si="1282"/>
        <v>0</v>
      </c>
      <c r="L119" s="10">
        <f t="shared" si="1282"/>
        <v>0</v>
      </c>
      <c r="M119" s="10">
        <f t="shared" si="1282"/>
        <v>0</v>
      </c>
      <c r="N119" s="10">
        <f t="shared" si="1282"/>
        <v>0</v>
      </c>
      <c r="O119" s="10">
        <f t="shared" si="1282"/>
        <v>0</v>
      </c>
      <c r="P119" s="10">
        <f t="shared" si="1282"/>
        <v>0</v>
      </c>
      <c r="Q119" s="10">
        <f t="shared" si="1282"/>
        <v>0</v>
      </c>
      <c r="R119" s="10">
        <f t="shared" si="1282"/>
        <v>0</v>
      </c>
      <c r="S119" s="10">
        <f t="shared" si="1282"/>
        <v>0</v>
      </c>
      <c r="T119" s="10">
        <f t="shared" si="1282"/>
        <v>0</v>
      </c>
      <c r="U119" s="10">
        <f t="shared" si="1282"/>
        <v>0</v>
      </c>
      <c r="V119" s="10">
        <f t="shared" si="1282"/>
        <v>0</v>
      </c>
      <c r="W119" s="10">
        <f t="shared" si="1282"/>
        <v>0</v>
      </c>
      <c r="X119" s="10">
        <f t="shared" si="1282"/>
        <v>0</v>
      </c>
      <c r="Y119" s="10">
        <f t="shared" si="1282"/>
        <v>0</v>
      </c>
      <c r="Z119" s="10">
        <f t="shared" si="1282"/>
        <v>0</v>
      </c>
      <c r="AA119" s="10">
        <f t="shared" si="1282"/>
        <v>0</v>
      </c>
      <c r="AB119" s="10">
        <f t="shared" si="1282"/>
        <v>0</v>
      </c>
      <c r="AC119" s="10">
        <f t="shared" si="1282"/>
        <v>0</v>
      </c>
      <c r="AD119" s="10">
        <f t="shared" si="1282"/>
        <v>0</v>
      </c>
      <c r="AE119" s="10">
        <f t="shared" si="1282"/>
        <v>0</v>
      </c>
      <c r="AF119" s="10">
        <f t="shared" si="1282"/>
        <v>0</v>
      </c>
      <c r="AG119" s="10">
        <f t="shared" si="1282"/>
        <v>0</v>
      </c>
      <c r="AH119" s="10">
        <f t="shared" si="1282"/>
        <v>0</v>
      </c>
      <c r="AI119" s="10">
        <f t="shared" si="1282"/>
        <v>0</v>
      </c>
      <c r="AJ119" s="10">
        <f t="shared" si="1282"/>
        <v>0</v>
      </c>
      <c r="AK119" s="10">
        <f t="shared" si="1282"/>
        <v>0</v>
      </c>
      <c r="AL119" s="10">
        <f t="shared" si="1282"/>
        <v>0</v>
      </c>
      <c r="AM119" s="10">
        <f t="shared" si="1282"/>
        <v>0</v>
      </c>
      <c r="AN119" s="10">
        <f t="shared" si="1282"/>
        <v>0</v>
      </c>
      <c r="AO119" s="10">
        <f t="shared" si="1282"/>
        <v>0</v>
      </c>
      <c r="AP119" s="10">
        <f t="shared" si="1282"/>
        <v>0</v>
      </c>
      <c r="AQ119" s="10">
        <f t="shared" si="1282"/>
        <v>0</v>
      </c>
      <c r="AR119" s="10">
        <f t="shared" si="1282"/>
        <v>0</v>
      </c>
      <c r="AS119" s="10">
        <f t="shared" si="1282"/>
        <v>0</v>
      </c>
      <c r="AT119" s="10">
        <f t="shared" si="1282"/>
        <v>0</v>
      </c>
      <c r="AU119" s="10">
        <f t="shared" si="1282"/>
        <v>0</v>
      </c>
      <c r="AV119" s="10">
        <f t="shared" si="1282"/>
        <v>0</v>
      </c>
      <c r="AW119" s="10">
        <f t="shared" si="1282"/>
        <v>0</v>
      </c>
      <c r="AX119" s="10">
        <f t="shared" si="1282"/>
        <v>0</v>
      </c>
      <c r="AY119" s="10">
        <f t="shared" si="1282"/>
        <v>0</v>
      </c>
      <c r="AZ119" s="10">
        <f t="shared" si="1282"/>
        <v>0</v>
      </c>
      <c r="BA119" s="10">
        <f t="shared" si="1282"/>
        <v>0</v>
      </c>
      <c r="BB119" s="10">
        <f t="shared" si="1282"/>
        <v>0</v>
      </c>
      <c r="BC119" s="10">
        <f t="shared" si="1282"/>
        <v>0</v>
      </c>
      <c r="BD119" s="10">
        <f t="shared" si="1282"/>
        <v>0</v>
      </c>
      <c r="BE119" s="10">
        <f t="shared" si="1282"/>
        <v>0</v>
      </c>
      <c r="BF119" s="10">
        <f t="shared" si="1282"/>
        <v>0</v>
      </c>
      <c r="BG119" s="10">
        <f t="shared" si="1282"/>
        <v>0</v>
      </c>
      <c r="BH119" s="10">
        <f t="shared" si="1282"/>
        <v>0</v>
      </c>
      <c r="BI119" s="10">
        <f t="shared" si="1282"/>
        <v>0</v>
      </c>
      <c r="BJ119" s="10">
        <f t="shared" si="1282"/>
        <v>0</v>
      </c>
      <c r="BK119" s="10">
        <f t="shared" si="1282"/>
        <v>98.070075554343177</v>
      </c>
      <c r="BL119" s="10">
        <f t="shared" ref="BL119:BW119" si="1283">BL113+BL118</f>
        <v>137536.97752555431</v>
      </c>
      <c r="BM119" s="10">
        <f t="shared" si="1283"/>
        <v>146888.17752555432</v>
      </c>
      <c r="BN119" s="10">
        <f t="shared" si="1283"/>
        <v>155654.83752555432</v>
      </c>
      <c r="BO119" s="10">
        <f t="shared" si="1283"/>
        <v>164542.10752555431</v>
      </c>
      <c r="BP119" s="10">
        <f t="shared" si="1283"/>
        <v>39624.929999999993</v>
      </c>
      <c r="BQ119" s="10">
        <f t="shared" si="1283"/>
        <v>45815.789999999994</v>
      </c>
      <c r="BR119" s="10">
        <f t="shared" si="1283"/>
        <v>52144.289999999994</v>
      </c>
      <c r="BS119" s="10">
        <f t="shared" si="1283"/>
        <v>57107.34</v>
      </c>
      <c r="BT119" s="10">
        <f t="shared" si="1283"/>
        <v>60134.53</v>
      </c>
      <c r="BU119" s="10">
        <f t="shared" si="1283"/>
        <v>62701.85</v>
      </c>
      <c r="BV119" s="10">
        <f t="shared" si="1283"/>
        <v>64801.32</v>
      </c>
      <c r="BW119" s="10">
        <f t="shared" si="1283"/>
        <v>66607.31</v>
      </c>
      <c r="BX119" s="10">
        <f t="shared" ref="BX119:CI119" si="1284">BX113+BX118</f>
        <v>68490.02</v>
      </c>
      <c r="BY119" s="10">
        <f t="shared" si="1284"/>
        <v>70035.360000000001</v>
      </c>
      <c r="BZ119" s="10">
        <f t="shared" si="1284"/>
        <v>71039.28</v>
      </c>
      <c r="CA119" s="10">
        <f t="shared" si="1284"/>
        <v>71551.539999999994</v>
      </c>
      <c r="CB119" s="10">
        <f t="shared" si="1284"/>
        <v>4597.179999999993</v>
      </c>
      <c r="CC119" s="10">
        <f t="shared" si="1284"/>
        <v>2654.1499999999933</v>
      </c>
      <c r="CD119" s="10">
        <f t="shared" si="1284"/>
        <v>-693.25000000000682</v>
      </c>
      <c r="CE119" s="10">
        <f t="shared" si="1284"/>
        <v>-4859.4200000000073</v>
      </c>
      <c r="CF119" s="10">
        <f t="shared" si="1284"/>
        <v>-10110.790000000008</v>
      </c>
      <c r="CG119" s="10">
        <f t="shared" si="1284"/>
        <v>-16054.950000000008</v>
      </c>
      <c r="CH119" s="10">
        <f t="shared" si="1284"/>
        <v>-22352.960000000006</v>
      </c>
      <c r="CI119" s="10">
        <f t="shared" si="1284"/>
        <v>-28618.620000000006</v>
      </c>
      <c r="CJ119" s="10">
        <f t="shared" ref="CJ119:CU119" si="1285">CJ113+CJ118</f>
        <v>-34177.590000000004</v>
      </c>
      <c r="CK119" s="10">
        <f t="shared" si="1285"/>
        <v>-40426.850000000006</v>
      </c>
      <c r="CL119" s="10">
        <f t="shared" si="1285"/>
        <v>-46935.16</v>
      </c>
      <c r="CM119" s="10">
        <f t="shared" si="1285"/>
        <v>-52925.090000000004</v>
      </c>
      <c r="CN119" s="10">
        <f t="shared" si="1285"/>
        <v>-29979.219999999998</v>
      </c>
      <c r="CO119" s="10">
        <f t="shared" si="1285"/>
        <v>-37063.43</v>
      </c>
      <c r="CP119" s="10">
        <f t="shared" si="1285"/>
        <v>-43415.82</v>
      </c>
      <c r="CQ119" s="10">
        <f t="shared" si="1285"/>
        <v>-50315.68</v>
      </c>
      <c r="CR119" s="10">
        <f t="shared" si="1285"/>
        <v>-57567.08</v>
      </c>
      <c r="CS119" s="10">
        <f t="shared" si="1285"/>
        <v>-64646.340000000004</v>
      </c>
      <c r="CT119" s="10">
        <f t="shared" si="1285"/>
        <v>-71710.37000000001</v>
      </c>
      <c r="CU119" s="10">
        <f t="shared" si="1285"/>
        <v>-78166.700000000012</v>
      </c>
      <c r="CV119" s="10">
        <f t="shared" ref="CV119" si="1286">CV113+CV118</f>
        <v>-83593.63</v>
      </c>
      <c r="CW119" s="10">
        <f t="shared" ref="CW119:DU119" si="1287">CW113+CW118</f>
        <v>-88478.36</v>
      </c>
      <c r="CX119" s="10">
        <f t="shared" si="1287"/>
        <v>-93527.37</v>
      </c>
      <c r="CY119" s="10">
        <f t="shared" si="1287"/>
        <v>-98769.67</v>
      </c>
      <c r="CZ119" s="10">
        <f t="shared" si="1287"/>
        <v>-26136.849999999991</v>
      </c>
      <c r="DA119" s="10">
        <f t="shared" si="1287"/>
        <v>-31818.03999999999</v>
      </c>
      <c r="DB119" s="10">
        <f t="shared" si="1287"/>
        <v>-38178.299999999988</v>
      </c>
      <c r="DC119" s="10">
        <f t="shared" si="1287"/>
        <v>-45020.209999999992</v>
      </c>
      <c r="DD119" s="10">
        <f t="shared" si="1287"/>
        <v>-51942.51999999999</v>
      </c>
      <c r="DE119" s="10">
        <f t="shared" si="1287"/>
        <v>-59201.899999999987</v>
      </c>
      <c r="DF119" s="10">
        <f t="shared" si="1287"/>
        <v>-66429.809999999983</v>
      </c>
      <c r="DG119" s="10">
        <f t="shared" si="1287"/>
        <v>-73378.139999999985</v>
      </c>
      <c r="DH119" s="10">
        <f t="shared" si="1287"/>
        <v>-79887.739999999991</v>
      </c>
      <c r="DI119" s="10">
        <f t="shared" si="1287"/>
        <v>-86170.95</v>
      </c>
      <c r="DJ119" s="10">
        <f t="shared" si="1287"/>
        <v>-92583.599999999991</v>
      </c>
      <c r="DK119" s="10">
        <f t="shared" si="1287"/>
        <v>-99378.95</v>
      </c>
      <c r="DL119" s="10">
        <f t="shared" si="1287"/>
        <v>-33331.410000000018</v>
      </c>
      <c r="DM119" s="10">
        <f t="shared" si="1287"/>
        <v>-40956.750000000015</v>
      </c>
      <c r="DN119" s="10">
        <f t="shared" si="1287"/>
        <v>-50417.560000000012</v>
      </c>
      <c r="DO119" s="10">
        <f t="shared" si="1287"/>
        <v>-60807.590000000011</v>
      </c>
      <c r="DP119" s="10">
        <f t="shared" si="1287"/>
        <v>-71274.960000000006</v>
      </c>
      <c r="DQ119" s="10">
        <f t="shared" si="1287"/>
        <v>-85959.5</v>
      </c>
      <c r="DR119" s="10">
        <f t="shared" si="1287"/>
        <v>-101160.15</v>
      </c>
      <c r="DS119" s="10">
        <f t="shared" si="1287"/>
        <v>-116492.65999999999</v>
      </c>
      <c r="DT119" s="10">
        <f t="shared" si="1287"/>
        <v>-135324.04999999999</v>
      </c>
      <c r="DU119" s="10">
        <f t="shared" si="1287"/>
        <v>-153306.78</v>
      </c>
      <c r="DV119" s="10">
        <f t="shared" ref="DV119:DW119" si="1288">DV113+DV118</f>
        <v>-170881.74</v>
      </c>
      <c r="DW119" s="10">
        <f t="shared" si="1288"/>
        <v>-192622.34</v>
      </c>
      <c r="DX119" s="10">
        <f t="shared" ref="DX119:EH119" si="1289">DX113+DX118</f>
        <v>-97587.209999999992</v>
      </c>
      <c r="DY119" s="10">
        <f t="shared" si="1289"/>
        <v>-117954.2</v>
      </c>
      <c r="DZ119" s="10">
        <f t="shared" si="1289"/>
        <v>-139829.5</v>
      </c>
      <c r="EA119" s="10">
        <f t="shared" si="1289"/>
        <v>-161630.48000000001</v>
      </c>
      <c r="EB119" s="10">
        <f t="shared" si="1289"/>
        <v>-183366.06</v>
      </c>
      <c r="EC119" s="10">
        <f t="shared" si="1289"/>
        <v>-205188.29</v>
      </c>
      <c r="ED119" s="10">
        <f t="shared" si="1289"/>
        <v>-224834.89</v>
      </c>
      <c r="EE119" s="10">
        <f t="shared" si="1289"/>
        <v>-240436.59000000003</v>
      </c>
      <c r="EF119" s="10">
        <f t="shared" si="1289"/>
        <v>-252563.38000000003</v>
      </c>
      <c r="EG119" s="10">
        <f t="shared" si="1289"/>
        <v>-261590.38000000003</v>
      </c>
      <c r="EH119" s="10">
        <f t="shared" si="1289"/>
        <v>-267031.58</v>
      </c>
      <c r="EI119" s="10">
        <f t="shared" ref="EI119:EQ119" si="1290">EI113+EI118</f>
        <v>-270217.60000000003</v>
      </c>
      <c r="EJ119" s="10">
        <f t="shared" si="1290"/>
        <v>-32475.660000000033</v>
      </c>
      <c r="EK119" s="10">
        <f t="shared" si="1290"/>
        <v>-36064.400000000031</v>
      </c>
      <c r="EL119" s="10">
        <f t="shared" si="1290"/>
        <v>-41190.420000000027</v>
      </c>
      <c r="EM119" s="10">
        <f t="shared" si="1290"/>
        <v>-47718.130000000026</v>
      </c>
      <c r="EN119" s="10">
        <f t="shared" si="1290"/>
        <v>-54410.840000000026</v>
      </c>
      <c r="EO119" s="10">
        <f t="shared" si="1290"/>
        <v>-60361.130000000026</v>
      </c>
      <c r="EP119" s="10">
        <f t="shared" si="1290"/>
        <v>-65171.250000000029</v>
      </c>
      <c r="EQ119" s="10">
        <f t="shared" si="1290"/>
        <v>-67753.940000000031</v>
      </c>
      <c r="ER119" s="10">
        <f t="shared" ref="ER119" si="1291">ER113+ER118</f>
        <v>-68208.990000000034</v>
      </c>
      <c r="ES119" s="10">
        <f t="shared" ref="ES119:EU119" si="1292">ES113+ES118</f>
        <v>-67141.84000000004</v>
      </c>
      <c r="ET119" s="10">
        <f t="shared" si="1292"/>
        <v>-67141.84000000004</v>
      </c>
      <c r="EU119" s="10">
        <f t="shared" si="1292"/>
        <v>-67141.84000000004</v>
      </c>
    </row>
    <row r="120" spans="1:151" x14ac:dyDescent="0.2"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</row>
    <row r="121" spans="1:151" x14ac:dyDescent="0.2">
      <c r="A121" s="46" t="s">
        <v>158</v>
      </c>
    </row>
    <row r="122" spans="1:151" x14ac:dyDescent="0.2">
      <c r="B122" s="3" t="s">
        <v>140</v>
      </c>
      <c r="D122" s="16">
        <f t="shared" ref="D122" si="1293">SUM(D9,D18,D53,D92,D27,D36,D44,D64,D73,D82,D104,D113,)</f>
        <v>0</v>
      </c>
      <c r="E122" s="16">
        <f t="shared" ref="E122:BP122" si="1294">SUM(E9,E18,E53,E92,E27,E36,E44,E64,E73,E82,E104,E113,)</f>
        <v>0</v>
      </c>
      <c r="F122" s="16">
        <f t="shared" si="1294"/>
        <v>0</v>
      </c>
      <c r="G122" s="16">
        <f t="shared" si="1294"/>
        <v>0</v>
      </c>
      <c r="H122" s="16">
        <f t="shared" si="1294"/>
        <v>0</v>
      </c>
      <c r="I122" s="16">
        <f t="shared" si="1294"/>
        <v>0</v>
      </c>
      <c r="J122" s="16">
        <f t="shared" si="1294"/>
        <v>0</v>
      </c>
      <c r="K122" s="16">
        <f t="shared" si="1294"/>
        <v>749737.8474552728</v>
      </c>
      <c r="L122" s="16">
        <f t="shared" si="1294"/>
        <v>1954493.1273065959</v>
      </c>
      <c r="M122" s="16">
        <f t="shared" si="1294"/>
        <v>2103473.1949466667</v>
      </c>
      <c r="N122" s="16">
        <f t="shared" si="1294"/>
        <v>-876454.6719084481</v>
      </c>
      <c r="O122" s="16">
        <f t="shared" si="1294"/>
        <v>96245.504342926608</v>
      </c>
      <c r="P122" s="16">
        <f t="shared" si="1294"/>
        <v>-5161465.3767827461</v>
      </c>
      <c r="Q122" s="16">
        <f t="shared" si="1294"/>
        <v>-4552807.4272919605</v>
      </c>
      <c r="R122" s="16">
        <f t="shared" si="1294"/>
        <v>-6392168.4166245656</v>
      </c>
      <c r="S122" s="16">
        <f t="shared" si="1294"/>
        <v>-3663722.3598893592</v>
      </c>
      <c r="T122" s="16">
        <f t="shared" si="1294"/>
        <v>-437814.5761522745</v>
      </c>
      <c r="U122" s="16">
        <f t="shared" si="1294"/>
        <v>2830612.0059704985</v>
      </c>
      <c r="V122" s="16">
        <f t="shared" si="1294"/>
        <v>4777963.0222681044</v>
      </c>
      <c r="W122" s="16">
        <f t="shared" si="1294"/>
        <v>6274167.2180051664</v>
      </c>
      <c r="X122" s="16">
        <f t="shared" si="1294"/>
        <v>7457966.9598181881</v>
      </c>
      <c r="Y122" s="16">
        <f t="shared" si="1294"/>
        <v>10042840.033093061</v>
      </c>
      <c r="Z122" s="16">
        <f t="shared" si="1294"/>
        <v>17327113.428218469</v>
      </c>
      <c r="AA122" s="16">
        <f t="shared" si="1294"/>
        <v>19118518.687288646</v>
      </c>
      <c r="AB122" s="16">
        <f t="shared" si="1294"/>
        <v>26319422.3293055</v>
      </c>
      <c r="AC122" s="16">
        <f t="shared" si="1294"/>
        <v>35180099.584160008</v>
      </c>
      <c r="AD122" s="16">
        <f t="shared" si="1294"/>
        <v>49692834.335509449</v>
      </c>
      <c r="AE122" s="16">
        <f t="shared" si="1294"/>
        <v>55807163.216545254</v>
      </c>
      <c r="AF122" s="16">
        <f t="shared" si="1294"/>
        <v>59689876.398589939</v>
      </c>
      <c r="AG122" s="16">
        <f t="shared" si="1294"/>
        <v>61765156.453626439</v>
      </c>
      <c r="AH122" s="16">
        <f t="shared" si="1294"/>
        <v>64627907.526004195</v>
      </c>
      <c r="AI122" s="16">
        <f t="shared" si="1294"/>
        <v>66814543.588727534</v>
      </c>
      <c r="AJ122" s="16">
        <f t="shared" si="1294"/>
        <v>67860877.208664984</v>
      </c>
      <c r="AK122" s="16">
        <f t="shared" si="1294"/>
        <v>68672431.802373528</v>
      </c>
      <c r="AL122" s="16">
        <f t="shared" si="1294"/>
        <v>74512850.991922587</v>
      </c>
      <c r="AM122" s="16">
        <f t="shared" si="1294"/>
        <v>73996421.910966754</v>
      </c>
      <c r="AN122" s="16">
        <f t="shared" si="1294"/>
        <v>73385548.416961655</v>
      </c>
      <c r="AO122" s="16">
        <f t="shared" si="1294"/>
        <v>75360144.510893464</v>
      </c>
      <c r="AP122" s="16">
        <f t="shared" si="1294"/>
        <v>84685036.206491947</v>
      </c>
      <c r="AQ122" s="16">
        <f t="shared" si="1294"/>
        <v>88464636.47706531</v>
      </c>
      <c r="AR122" s="16">
        <f t="shared" si="1294"/>
        <v>97370618.988878861</v>
      </c>
      <c r="AS122" s="16">
        <f t="shared" si="1294"/>
        <v>95717498.209962398</v>
      </c>
      <c r="AT122" s="16">
        <f t="shared" si="1294"/>
        <v>96795116.74735482</v>
      </c>
      <c r="AU122" s="16">
        <f t="shared" si="1294"/>
        <v>97178139.705055684</v>
      </c>
      <c r="AV122" s="16">
        <f t="shared" si="1294"/>
        <v>98266771.151236266</v>
      </c>
      <c r="AW122" s="16">
        <f t="shared" si="1294"/>
        <v>98640549.910022587</v>
      </c>
      <c r="AX122" s="16">
        <f t="shared" si="1294"/>
        <v>100880862.99189651</v>
      </c>
      <c r="AY122" s="16">
        <f t="shared" si="1294"/>
        <v>109958592.7477484</v>
      </c>
      <c r="AZ122" s="16">
        <f t="shared" si="1294"/>
        <v>102465155.83046538</v>
      </c>
      <c r="BA122" s="16">
        <f t="shared" si="1294"/>
        <v>89682390.370465383</v>
      </c>
      <c r="BB122" s="16">
        <f t="shared" si="1294"/>
        <v>86747838.280465379</v>
      </c>
      <c r="BC122" s="16">
        <f t="shared" si="1294"/>
        <v>83385185.570465386</v>
      </c>
      <c r="BD122" s="16">
        <f t="shared" si="1294"/>
        <v>82639222.980465367</v>
      </c>
      <c r="BE122" s="16">
        <f t="shared" si="1294"/>
        <v>79093437.883116558</v>
      </c>
      <c r="BF122" s="16">
        <f t="shared" si="1294"/>
        <v>79400844.293667853</v>
      </c>
      <c r="BG122" s="16">
        <f t="shared" si="1294"/>
        <v>79831967.347579092</v>
      </c>
      <c r="BH122" s="16">
        <f t="shared" si="1294"/>
        <v>80464302.718734309</v>
      </c>
      <c r="BI122" s="16">
        <f t="shared" si="1294"/>
        <v>81516866.762920126</v>
      </c>
      <c r="BJ122" s="16">
        <f t="shared" si="1294"/>
        <v>79374175.263467476</v>
      </c>
      <c r="BK122" s="16">
        <f t="shared" si="1294"/>
        <v>77668275.005949467</v>
      </c>
      <c r="BL122" s="16">
        <f t="shared" si="1294"/>
        <v>72395629.751954883</v>
      </c>
      <c r="BM122" s="16">
        <f t="shared" si="1294"/>
        <v>72751643.391954869</v>
      </c>
      <c r="BN122" s="16">
        <f t="shared" si="1294"/>
        <v>64444345.201954879</v>
      </c>
      <c r="BO122" s="16">
        <f t="shared" si="1294"/>
        <v>57337622.641954876</v>
      </c>
      <c r="BP122" s="16">
        <f t="shared" si="1294"/>
        <v>52309454.101954877</v>
      </c>
      <c r="BQ122" s="16">
        <f t="shared" ref="BQ122:DS122" si="1295">SUM(BQ9,BQ18,BQ53,BQ92,BQ27,BQ36,BQ44,BQ64,BQ73,BQ82,BQ104,BQ113,)</f>
        <v>48589326.822562881</v>
      </c>
      <c r="BR122" s="16">
        <f t="shared" si="1295"/>
        <v>47143971.37256287</v>
      </c>
      <c r="BS122" s="16">
        <f t="shared" si="1295"/>
        <v>47193788.212562874</v>
      </c>
      <c r="BT122" s="16">
        <f t="shared" si="1295"/>
        <v>45838205.102562889</v>
      </c>
      <c r="BU122" s="16">
        <f t="shared" si="1295"/>
        <v>45129752.412562869</v>
      </c>
      <c r="BV122" s="16">
        <f t="shared" si="1295"/>
        <v>42218063.922562882</v>
      </c>
      <c r="BW122" s="16">
        <f t="shared" si="1295"/>
        <v>37956667.602562882</v>
      </c>
      <c r="BX122" s="16">
        <f t="shared" si="1295"/>
        <v>35507541.852562867</v>
      </c>
      <c r="BY122" s="16">
        <f t="shared" si="1295"/>
        <v>32913540.612562865</v>
      </c>
      <c r="BZ122" s="16">
        <f t="shared" si="1295"/>
        <v>14382259.692562869</v>
      </c>
      <c r="CA122" s="16">
        <f t="shared" si="1295"/>
        <v>9710210.0925628655</v>
      </c>
      <c r="CB122" s="16">
        <f t="shared" si="1295"/>
        <v>8288455.6325628674</v>
      </c>
      <c r="CC122" s="16">
        <f t="shared" si="1295"/>
        <v>10347167.082562866</v>
      </c>
      <c r="CD122" s="16">
        <f t="shared" si="1295"/>
        <v>10204169.70256287</v>
      </c>
      <c r="CE122" s="16">
        <f t="shared" si="1295"/>
        <v>9701592.7625628673</v>
      </c>
      <c r="CF122" s="16">
        <f t="shared" si="1295"/>
        <v>9089997.1625628676</v>
      </c>
      <c r="CG122" s="16">
        <f t="shared" si="1295"/>
        <v>9474458.5925628655</v>
      </c>
      <c r="CH122" s="16">
        <f t="shared" si="1295"/>
        <v>5937812.4925628686</v>
      </c>
      <c r="CI122" s="16">
        <f t="shared" si="1295"/>
        <v>8563723.9925628658</v>
      </c>
      <c r="CJ122" s="16">
        <f t="shared" si="1295"/>
        <v>8654989.8825628646</v>
      </c>
      <c r="CK122" s="16">
        <f t="shared" si="1295"/>
        <v>12208274.062562866</v>
      </c>
      <c r="CL122" s="16">
        <f t="shared" si="1295"/>
        <v>7780524.6525628679</v>
      </c>
      <c r="CM122" s="16">
        <f t="shared" si="1295"/>
        <v>6358015.6325628664</v>
      </c>
      <c r="CN122" s="16">
        <f t="shared" si="1295"/>
        <v>8377631.442562867</v>
      </c>
      <c r="CO122" s="16">
        <f t="shared" si="1295"/>
        <v>10277811.182562865</v>
      </c>
      <c r="CP122" s="16">
        <f t="shared" si="1295"/>
        <v>8827372.7525628675</v>
      </c>
      <c r="CQ122" s="16">
        <f t="shared" si="1295"/>
        <v>8099810.7825628659</v>
      </c>
      <c r="CR122" s="16">
        <f t="shared" si="1295"/>
        <v>8057376.4925628668</v>
      </c>
      <c r="CS122" s="16">
        <f t="shared" si="1295"/>
        <v>10667175.022562865</v>
      </c>
      <c r="CT122" s="16">
        <f t="shared" si="1295"/>
        <v>13162687.522562865</v>
      </c>
      <c r="CU122" s="16">
        <f t="shared" si="1295"/>
        <v>13498439.452562869</v>
      </c>
      <c r="CV122" s="16">
        <f t="shared" si="1295"/>
        <v>21361554.682562869</v>
      </c>
      <c r="CW122" s="16">
        <f t="shared" si="1295"/>
        <v>26169667.472562872</v>
      </c>
      <c r="CX122" s="16">
        <f t="shared" si="1295"/>
        <v>21870977.602562871</v>
      </c>
      <c r="CY122" s="16">
        <f t="shared" si="1295"/>
        <v>19664773.532562871</v>
      </c>
      <c r="CZ122" s="16">
        <f t="shared" si="1295"/>
        <v>25140294.512562867</v>
      </c>
      <c r="DA122" s="16">
        <f t="shared" si="1295"/>
        <v>24374110.892562862</v>
      </c>
      <c r="DB122" s="16">
        <f t="shared" si="1295"/>
        <v>25461435.102562867</v>
      </c>
      <c r="DC122" s="16">
        <f t="shared" si="1295"/>
        <v>24930854.142562862</v>
      </c>
      <c r="DD122" s="16">
        <f t="shared" si="1295"/>
        <v>24967256.712562867</v>
      </c>
      <c r="DE122" s="16">
        <f t="shared" si="1295"/>
        <v>24049541.602562867</v>
      </c>
      <c r="DF122" s="16">
        <f t="shared" si="1295"/>
        <v>22024637.702562865</v>
      </c>
      <c r="DG122" s="16">
        <f t="shared" si="1295"/>
        <v>24069239.872562859</v>
      </c>
      <c r="DH122" s="16">
        <f t="shared" si="1295"/>
        <v>20535513.822562866</v>
      </c>
      <c r="DI122" s="16">
        <f t="shared" si="1295"/>
        <v>15900601.892562862</v>
      </c>
      <c r="DJ122" s="16">
        <f t="shared" si="1295"/>
        <v>14348528.062562864</v>
      </c>
      <c r="DK122" s="16">
        <f t="shared" si="1295"/>
        <v>16030967.872562865</v>
      </c>
      <c r="DL122" s="16">
        <f t="shared" si="1295"/>
        <v>10875780.152562866</v>
      </c>
      <c r="DM122" s="16">
        <f t="shared" si="1295"/>
        <v>4924579.192562867</v>
      </c>
      <c r="DN122" s="16">
        <f t="shared" si="1295"/>
        <v>3667288.3525628652</v>
      </c>
      <c r="DO122" s="16">
        <f t="shared" si="1295"/>
        <v>1839672.1025628631</v>
      </c>
      <c r="DP122" s="16">
        <f t="shared" si="1295"/>
        <v>2774767.3225628654</v>
      </c>
      <c r="DQ122" s="16">
        <f t="shared" si="1295"/>
        <v>4759021.5525628664</v>
      </c>
      <c r="DR122" s="16">
        <f t="shared" si="1295"/>
        <v>11457737.392562864</v>
      </c>
      <c r="DS122" s="16">
        <f t="shared" si="1295"/>
        <v>4222172.0825628638</v>
      </c>
      <c r="DT122" s="16">
        <f t="shared" ref="DT122:DW122" si="1296">SUM(DT9,DT18,DT53,DT92,DT27,DT36,DT44,DT64,DT73,DT82,DT104,DT113,)</f>
        <v>1218233.1525628646</v>
      </c>
      <c r="DU122" s="16">
        <f t="shared" si="1296"/>
        <v>3779001.782562864</v>
      </c>
      <c r="DV122" s="16">
        <f t="shared" si="1296"/>
        <v>-138751.37743713419</v>
      </c>
      <c r="DW122" s="16">
        <f t="shared" si="1296"/>
        <v>-6070001.8974371348</v>
      </c>
      <c r="DX122" s="16">
        <f t="shared" ref="DX122:EH122" si="1297">SUM(DX9,DX18,DX53,DX92,DX27,DX36,DX44,DX64,DX73,DX82,DX104,DX113,)</f>
        <v>-12082710.607437134</v>
      </c>
      <c r="DY122" s="16">
        <f t="shared" si="1297"/>
        <v>-7760044.5974371331</v>
      </c>
      <c r="DZ122" s="16">
        <f t="shared" si="1297"/>
        <v>-6236459.0874371324</v>
      </c>
      <c r="EA122" s="16">
        <f t="shared" si="1297"/>
        <v>-4868475.8974371338</v>
      </c>
      <c r="EB122" s="16">
        <f t="shared" si="1297"/>
        <v>-3450040.3874371327</v>
      </c>
      <c r="EC122" s="16">
        <f t="shared" si="1297"/>
        <v>-2126072.557437133</v>
      </c>
      <c r="ED122" s="16">
        <f t="shared" si="1297"/>
        <v>2245578.9825628675</v>
      </c>
      <c r="EE122" s="16">
        <f t="shared" si="1297"/>
        <v>5094109.8225628687</v>
      </c>
      <c r="EF122" s="16">
        <f t="shared" si="1297"/>
        <v>20756649.092562865</v>
      </c>
      <c r="EG122" s="16">
        <f t="shared" si="1297"/>
        <v>20284200.546167906</v>
      </c>
      <c r="EH122" s="16">
        <f t="shared" si="1297"/>
        <v>26862547.9161679</v>
      </c>
      <c r="EI122" s="16">
        <f t="shared" ref="EI122:EQ122" si="1298">SUM(EI9,EI18,EI53,EI92,EI27,EI36,EI44,EI64,EI73,EI82,EI104,EI113,)</f>
        <v>31540214.296167906</v>
      </c>
      <c r="EJ122" s="16">
        <f t="shared" si="1298"/>
        <v>33154572.236167897</v>
      </c>
      <c r="EK122" s="16">
        <f t="shared" si="1298"/>
        <v>29925831.116167895</v>
      </c>
      <c r="EL122" s="16">
        <f t="shared" si="1298"/>
        <v>28403337.9861679</v>
      </c>
      <c r="EM122" s="16">
        <f t="shared" si="1298"/>
        <v>28839883.986167897</v>
      </c>
      <c r="EN122" s="16">
        <f t="shared" si="1298"/>
        <v>29553588.366167899</v>
      </c>
      <c r="EO122" s="16">
        <f t="shared" si="1298"/>
        <v>30457039.046167899</v>
      </c>
      <c r="EP122" s="16">
        <f t="shared" si="1298"/>
        <v>34167215.556167901</v>
      </c>
      <c r="EQ122" s="16">
        <f t="shared" si="1298"/>
        <v>37717905.106167905</v>
      </c>
      <c r="ER122" s="16">
        <f t="shared" ref="ER122" si="1299">SUM(ER9,ER18,ER53,ER92,ER27,ER36,ER44,ER64,ER73,ER82,ER104,ER113,)</f>
        <v>46708794.340000011</v>
      </c>
      <c r="ES122" s="16">
        <f t="shared" ref="ES122:EU122" si="1300">SUM(ES9,ES18,ES53,ES92,ES27,ES36,ES44,ES64,ES73,ES82,ES104,ES113,)</f>
        <v>41204671.149999999</v>
      </c>
      <c r="ET122" s="16">
        <f t="shared" si="1300"/>
        <v>24275785.400000002</v>
      </c>
      <c r="EU122" s="16">
        <f t="shared" si="1300"/>
        <v>21571910.964448493</v>
      </c>
    </row>
    <row r="123" spans="1:151" x14ac:dyDescent="0.2">
      <c r="B123" s="3" t="s">
        <v>143</v>
      </c>
      <c r="D123" s="17">
        <f>SUM(D14,D32,D40,D49,D69,D78,D88,D109,D118,D23,D60,D100)</f>
        <v>0</v>
      </c>
      <c r="E123" s="17">
        <f t="shared" ref="E123:BP123" si="1301">SUM(E14,E32,E40,E49,E69,E78,E88,E109,E118,E23,E60,E100)</f>
        <v>0</v>
      </c>
      <c r="F123" s="17">
        <f t="shared" si="1301"/>
        <v>0</v>
      </c>
      <c r="G123" s="17">
        <f t="shared" si="1301"/>
        <v>0</v>
      </c>
      <c r="H123" s="17">
        <f t="shared" si="1301"/>
        <v>0</v>
      </c>
      <c r="I123" s="17">
        <f t="shared" si="1301"/>
        <v>0</v>
      </c>
      <c r="J123" s="17">
        <f t="shared" si="1301"/>
        <v>749737.8474552728</v>
      </c>
      <c r="K123" s="17">
        <f t="shared" si="1301"/>
        <v>1204755.2798513235</v>
      </c>
      <c r="L123" s="17">
        <f t="shared" si="1301"/>
        <v>148980.06764007069</v>
      </c>
      <c r="M123" s="17">
        <f t="shared" si="1301"/>
        <v>-2979927.8668551147</v>
      </c>
      <c r="N123" s="17">
        <f t="shared" si="1301"/>
        <v>972700.17625137442</v>
      </c>
      <c r="O123" s="17">
        <f t="shared" si="1301"/>
        <v>-5257710.8811256727</v>
      </c>
      <c r="P123" s="17">
        <f t="shared" si="1301"/>
        <v>608657.9494907863</v>
      </c>
      <c r="Q123" s="17">
        <f t="shared" si="1301"/>
        <v>-1839360.9893326061</v>
      </c>
      <c r="R123" s="17">
        <f t="shared" si="1301"/>
        <v>2728446.0567352073</v>
      </c>
      <c r="S123" s="17">
        <f t="shared" si="1301"/>
        <v>3225907.7837370848</v>
      </c>
      <c r="T123" s="17">
        <f t="shared" si="1301"/>
        <v>3268426.582122772</v>
      </c>
      <c r="U123" s="17">
        <f t="shared" si="1301"/>
        <v>1947351.0162976058</v>
      </c>
      <c r="V123" s="17">
        <f t="shared" si="1301"/>
        <v>1496204.1957370627</v>
      </c>
      <c r="W123" s="17">
        <f t="shared" si="1301"/>
        <v>1183799.7418130208</v>
      </c>
      <c r="X123" s="17">
        <f t="shared" si="1301"/>
        <v>2584873.0732748746</v>
      </c>
      <c r="Y123" s="17">
        <f t="shared" si="1301"/>
        <v>7284273.3951254096</v>
      </c>
      <c r="Z123" s="17">
        <f t="shared" si="1301"/>
        <v>1791405.2590701759</v>
      </c>
      <c r="AA123" s="17">
        <f t="shared" si="1301"/>
        <v>7200903.6420168523</v>
      </c>
      <c r="AB123" s="17">
        <f t="shared" si="1301"/>
        <v>8860677.2548545133</v>
      </c>
      <c r="AC123" s="17">
        <f t="shared" si="1301"/>
        <v>14512734.751349444</v>
      </c>
      <c r="AD123" s="17">
        <f t="shared" si="1301"/>
        <v>6114328.8810358094</v>
      </c>
      <c r="AE123" s="17">
        <f t="shared" si="1301"/>
        <v>3882713.1820446844</v>
      </c>
      <c r="AF123" s="17">
        <f t="shared" si="1301"/>
        <v>2075280.0550364964</v>
      </c>
      <c r="AG123" s="17">
        <f t="shared" si="1301"/>
        <v>2862751.0723777693</v>
      </c>
      <c r="AH123" s="17">
        <f t="shared" si="1301"/>
        <v>2186636.062723333</v>
      </c>
      <c r="AI123" s="17">
        <f t="shared" si="1301"/>
        <v>1046333.6199374467</v>
      </c>
      <c r="AJ123" s="17">
        <f t="shared" si="1301"/>
        <v>811554.59370854252</v>
      </c>
      <c r="AK123" s="17">
        <f t="shared" si="1301"/>
        <v>5840419.1895490801</v>
      </c>
      <c r="AL123" s="17">
        <f t="shared" si="1301"/>
        <v>-516429.08095584821</v>
      </c>
      <c r="AM123" s="17">
        <f t="shared" si="1301"/>
        <v>-610873.49400509021</v>
      </c>
      <c r="AN123" s="17">
        <f t="shared" si="1301"/>
        <v>1974596.0939318137</v>
      </c>
      <c r="AO123" s="17">
        <f t="shared" si="1301"/>
        <v>9324891.6955984682</v>
      </c>
      <c r="AP123" s="17">
        <f t="shared" si="1301"/>
        <v>3779600.2705733785</v>
      </c>
      <c r="AQ123" s="17">
        <f t="shared" si="1301"/>
        <v>8905982.5118135381</v>
      </c>
      <c r="AR123" s="17">
        <f t="shared" si="1301"/>
        <v>-1653120.7789164553</v>
      </c>
      <c r="AS123" s="17">
        <f t="shared" si="1301"/>
        <v>1077618.5373924146</v>
      </c>
      <c r="AT123" s="17">
        <f t="shared" si="1301"/>
        <v>383022.9577008785</v>
      </c>
      <c r="AU123" s="17">
        <f t="shared" si="1301"/>
        <v>1088631.4461805879</v>
      </c>
      <c r="AV123" s="17">
        <f t="shared" si="1301"/>
        <v>373778.75878632272</v>
      </c>
      <c r="AW123" s="17">
        <f t="shared" si="1301"/>
        <v>2240313.0818739147</v>
      </c>
      <c r="AX123" s="17">
        <f t="shared" si="1301"/>
        <v>9077729.7558518965</v>
      </c>
      <c r="AY123" s="17">
        <f t="shared" si="1301"/>
        <v>-7493436.9172830265</v>
      </c>
      <c r="AZ123" s="17">
        <f t="shared" si="1301"/>
        <v>-12782765.460000001</v>
      </c>
      <c r="BA123" s="17">
        <f t="shared" si="1301"/>
        <v>-2934552.0900000003</v>
      </c>
      <c r="BB123" s="17">
        <f t="shared" si="1301"/>
        <v>-3362652.71</v>
      </c>
      <c r="BC123" s="17">
        <f t="shared" si="1301"/>
        <v>-745962.59000000008</v>
      </c>
      <c r="BD123" s="17">
        <f t="shared" si="1301"/>
        <v>-3545785.097348813</v>
      </c>
      <c r="BE123" s="17">
        <f t="shared" si="1301"/>
        <v>307406.41055127187</v>
      </c>
      <c r="BF123" s="17">
        <f t="shared" si="1301"/>
        <v>431123.05391123879</v>
      </c>
      <c r="BG123" s="17">
        <f t="shared" si="1301"/>
        <v>632335.37115522579</v>
      </c>
      <c r="BH123" s="17">
        <f t="shared" si="1301"/>
        <v>1052564.0441858193</v>
      </c>
      <c r="BI123" s="17">
        <f t="shared" si="1301"/>
        <v>-2142691.4994526445</v>
      </c>
      <c r="BJ123" s="17">
        <f t="shared" si="1301"/>
        <v>-1705900.2575180146</v>
      </c>
      <c r="BK123" s="17">
        <f t="shared" si="1301"/>
        <v>-5272645.2539945943</v>
      </c>
      <c r="BL123" s="17">
        <f t="shared" si="1301"/>
        <v>356013.6399999992</v>
      </c>
      <c r="BM123" s="17">
        <f t="shared" si="1301"/>
        <v>-8307298.1900000023</v>
      </c>
      <c r="BN123" s="17">
        <f t="shared" si="1301"/>
        <v>-7106722.5599999996</v>
      </c>
      <c r="BO123" s="17">
        <f t="shared" si="1301"/>
        <v>-5028168.54</v>
      </c>
      <c r="BP123" s="17">
        <f t="shared" si="1301"/>
        <v>-3720127.2793920049</v>
      </c>
      <c r="BQ123" s="17">
        <f t="shared" ref="BQ123:DS123" si="1302">SUM(BQ14,BQ32,BQ40,BQ49,BQ69,BQ78,BQ88,BQ109,BQ118,BQ23,BQ60,BQ100)</f>
        <v>-1445355.45</v>
      </c>
      <c r="BR123" s="17">
        <f t="shared" si="1302"/>
        <v>49816.83999999988</v>
      </c>
      <c r="BS123" s="17">
        <f t="shared" si="1302"/>
        <v>-1355583.1099999999</v>
      </c>
      <c r="BT123" s="17">
        <f t="shared" si="1302"/>
        <v>-708452.69000000018</v>
      </c>
      <c r="BU123" s="17">
        <f t="shared" si="1302"/>
        <v>-2911688.49</v>
      </c>
      <c r="BV123" s="17">
        <f t="shared" si="1302"/>
        <v>-4261396.3199999994</v>
      </c>
      <c r="BW123" s="17">
        <f t="shared" si="1302"/>
        <v>-2449125.75</v>
      </c>
      <c r="BX123" s="17">
        <f t="shared" si="1302"/>
        <v>-2594001.2400000002</v>
      </c>
      <c r="BY123" s="17">
        <f t="shared" si="1302"/>
        <v>-18531280.919999998</v>
      </c>
      <c r="BZ123" s="17">
        <f t="shared" si="1302"/>
        <v>-4672049.5999999996</v>
      </c>
      <c r="CA123" s="17">
        <f t="shared" si="1302"/>
        <v>-1421754.4600000004</v>
      </c>
      <c r="CB123" s="17">
        <f t="shared" si="1302"/>
        <v>2058711.4499999995</v>
      </c>
      <c r="CC123" s="17">
        <f t="shared" si="1302"/>
        <v>-142997.37999999998</v>
      </c>
      <c r="CD123" s="17">
        <f t="shared" si="1302"/>
        <v>-502576.93999999989</v>
      </c>
      <c r="CE123" s="17">
        <f t="shared" si="1302"/>
        <v>-611595.60000000009</v>
      </c>
      <c r="CF123" s="17">
        <f t="shared" si="1302"/>
        <v>384461.43</v>
      </c>
      <c r="CG123" s="17">
        <f t="shared" si="1302"/>
        <v>-3536646.1000000006</v>
      </c>
      <c r="CH123" s="17">
        <f t="shared" si="1302"/>
        <v>2625911.5</v>
      </c>
      <c r="CI123" s="17">
        <f t="shared" si="1302"/>
        <v>91265.890000000116</v>
      </c>
      <c r="CJ123" s="17">
        <f t="shared" si="1302"/>
        <v>3553284.18</v>
      </c>
      <c r="CK123" s="17">
        <f t="shared" si="1302"/>
        <v>-4427749.41</v>
      </c>
      <c r="CL123" s="17">
        <f t="shared" si="1302"/>
        <v>-1422509.0200000003</v>
      </c>
      <c r="CM123" s="17">
        <f t="shared" si="1302"/>
        <v>2019615.8100000003</v>
      </c>
      <c r="CN123" s="17">
        <f t="shared" si="1302"/>
        <v>1900179.7400000002</v>
      </c>
      <c r="CO123" s="17">
        <f t="shared" si="1302"/>
        <v>-1450438.43</v>
      </c>
      <c r="CP123" s="17">
        <f t="shared" si="1302"/>
        <v>-727561.97</v>
      </c>
      <c r="CQ123" s="17">
        <f t="shared" si="1302"/>
        <v>-42434.289999999979</v>
      </c>
      <c r="CR123" s="17">
        <f t="shared" si="1302"/>
        <v>2609798.5299999993</v>
      </c>
      <c r="CS123" s="17">
        <f t="shared" si="1302"/>
        <v>2495512.5000000005</v>
      </c>
      <c r="CT123" s="17">
        <f t="shared" si="1302"/>
        <v>335751.92999999993</v>
      </c>
      <c r="CU123" s="17">
        <f t="shared" si="1302"/>
        <v>7863115.2300000004</v>
      </c>
      <c r="CV123" s="17">
        <f t="shared" si="1302"/>
        <v>4808112.79</v>
      </c>
      <c r="CW123" s="17">
        <f t="shared" si="1302"/>
        <v>-4298689.87</v>
      </c>
      <c r="CX123" s="17">
        <f t="shared" si="1302"/>
        <v>-2206204.0699999994</v>
      </c>
      <c r="CY123" s="17">
        <f t="shared" si="1302"/>
        <v>5475520.9799999995</v>
      </c>
      <c r="CZ123" s="17">
        <f t="shared" si="1302"/>
        <v>-766183.62000000267</v>
      </c>
      <c r="DA123" s="17">
        <f t="shared" si="1302"/>
        <v>1087324.21</v>
      </c>
      <c r="DB123" s="17">
        <f t="shared" si="1302"/>
        <v>-530580.96000000008</v>
      </c>
      <c r="DC123" s="17">
        <f t="shared" si="1302"/>
        <v>36402.570000000036</v>
      </c>
      <c r="DD123" s="17">
        <f t="shared" si="1302"/>
        <v>-917715.1100000001</v>
      </c>
      <c r="DE123" s="17">
        <f t="shared" si="1302"/>
        <v>-2024903.8999999997</v>
      </c>
      <c r="DF123" s="17">
        <f t="shared" si="1302"/>
        <v>2044602.17</v>
      </c>
      <c r="DG123" s="17">
        <f t="shared" si="1302"/>
        <v>-3533726.0500000003</v>
      </c>
      <c r="DH123" s="17">
        <f t="shared" si="1302"/>
        <v>-4634911.9299999988</v>
      </c>
      <c r="DI123" s="17">
        <f t="shared" si="1302"/>
        <v>-1552073.8299999998</v>
      </c>
      <c r="DJ123" s="17">
        <f t="shared" si="1302"/>
        <v>1682439.8100000003</v>
      </c>
      <c r="DK123" s="17">
        <f t="shared" si="1302"/>
        <v>-5155187.7199999988</v>
      </c>
      <c r="DL123" s="17">
        <f t="shared" si="1302"/>
        <v>-5951200.9600000018</v>
      </c>
      <c r="DM123" s="17">
        <f t="shared" si="1302"/>
        <v>-1257290.8399999999</v>
      </c>
      <c r="DN123" s="17">
        <f t="shared" si="1302"/>
        <v>-1827616.25</v>
      </c>
      <c r="DO123" s="17">
        <f t="shared" si="1302"/>
        <v>935095.22</v>
      </c>
      <c r="DP123" s="17">
        <f t="shared" si="1302"/>
        <v>1984254.23</v>
      </c>
      <c r="DQ123" s="17">
        <f t="shared" si="1302"/>
        <v>6698715.8399999999</v>
      </c>
      <c r="DR123" s="17">
        <f t="shared" si="1302"/>
        <v>-7235565.3100000005</v>
      </c>
      <c r="DS123" s="17">
        <f t="shared" si="1302"/>
        <v>-3003938.9299999997</v>
      </c>
      <c r="DT123" s="17">
        <f t="shared" ref="DT123:DW123" si="1303">SUM(DT14,DT32,DT40,DT49,DT69,DT78,DT88,DT109,DT118,DT23,DT60,DT100)</f>
        <v>2560768.63</v>
      </c>
      <c r="DU123" s="17">
        <f t="shared" si="1303"/>
        <v>-3917753.16</v>
      </c>
      <c r="DV123" s="17">
        <f t="shared" si="1303"/>
        <v>-5931250.5199999996</v>
      </c>
      <c r="DW123" s="17">
        <f t="shared" si="1303"/>
        <v>-6012708.71</v>
      </c>
      <c r="DX123" s="17">
        <f t="shared" ref="DX123:EH123" si="1304">SUM(DX14,DX32,DX40,DX49,DX69,DX78,DX88,DX109,DX118,DX23,DX60,DX100)</f>
        <v>4322666.01</v>
      </c>
      <c r="DY123" s="17">
        <f t="shared" si="1304"/>
        <v>1523585.5100000002</v>
      </c>
      <c r="DZ123" s="17">
        <f t="shared" si="1304"/>
        <v>1367983.19</v>
      </c>
      <c r="EA123" s="17">
        <f t="shared" si="1304"/>
        <v>1418435.51</v>
      </c>
      <c r="EB123" s="17">
        <f t="shared" si="1304"/>
        <v>1323967.83</v>
      </c>
      <c r="EC123" s="17">
        <f t="shared" si="1304"/>
        <v>4371651.5399999991</v>
      </c>
      <c r="ED123" s="17">
        <f t="shared" si="1304"/>
        <v>2848530.8400000003</v>
      </c>
      <c r="EE123" s="17">
        <f t="shared" si="1304"/>
        <v>15662539.270000001</v>
      </c>
      <c r="EF123" s="17">
        <f t="shared" si="1304"/>
        <v>-472448.54639496602</v>
      </c>
      <c r="EG123" s="17">
        <f t="shared" si="1304"/>
        <v>6578347.3699999992</v>
      </c>
      <c r="EH123" s="17">
        <f t="shared" si="1304"/>
        <v>4677666.38</v>
      </c>
      <c r="EI123" s="17">
        <f t="shared" ref="EI123:EQ123" si="1305">SUM(EI14,EI32,EI40,EI49,EI69,EI78,EI88,EI109,EI118,EI23,EI60,EI100)</f>
        <v>1614357.94</v>
      </c>
      <c r="EJ123" s="17">
        <f t="shared" si="1305"/>
        <v>-3228741.1199999987</v>
      </c>
      <c r="EK123" s="17">
        <f t="shared" si="1305"/>
        <v>-1522493.13</v>
      </c>
      <c r="EL123" s="17">
        <f t="shared" si="1305"/>
        <v>436546.00000000017</v>
      </c>
      <c r="EM123" s="17">
        <f t="shared" si="1305"/>
        <v>713704.38000000012</v>
      </c>
      <c r="EN123" s="17">
        <f t="shared" si="1305"/>
        <v>903450.68000000028</v>
      </c>
      <c r="EO123" s="17">
        <f t="shared" si="1305"/>
        <v>3710176.51</v>
      </c>
      <c r="EP123" s="17">
        <f t="shared" si="1305"/>
        <v>3550689.55</v>
      </c>
      <c r="EQ123" s="17">
        <f t="shared" si="1305"/>
        <v>8990889.2500000037</v>
      </c>
      <c r="ER123" s="17">
        <f t="shared" ref="ER123" si="1306">SUM(ER14,ER32,ER40,ER49,ER69,ER78,ER88,ER109,ER118,ER23,ER60,ER100)</f>
        <v>-5504123.1899999995</v>
      </c>
      <c r="ES123" s="17">
        <f t="shared" ref="ES123:EU123" si="1307">SUM(ES14,ES32,ES40,ES49,ES69,ES78,ES88,ES109,ES118,ES23,ES60,ES100)</f>
        <v>-16928885.75</v>
      </c>
      <c r="ET123" s="17">
        <f t="shared" si="1307"/>
        <v>-2703874.435551513</v>
      </c>
      <c r="EU123" s="17">
        <f t="shared" si="1307"/>
        <v>-1868910.6569243965</v>
      </c>
    </row>
    <row r="124" spans="1:151" ht="18" customHeight="1" thickBot="1" x14ac:dyDescent="0.25">
      <c r="B124" s="3" t="s">
        <v>144</v>
      </c>
      <c r="D124" s="18">
        <f>SUM(D15,D33,D41,D50,D70,D79,D89,D110,D119,D24,D61,D101)</f>
        <v>0</v>
      </c>
      <c r="E124" s="18">
        <f t="shared" ref="E124:BP124" si="1308">SUM(E15,E33,E41,E50,E70,E79,E89,E110,E119,E24,E61,E101)</f>
        <v>0</v>
      </c>
      <c r="F124" s="18">
        <f t="shared" si="1308"/>
        <v>0</v>
      </c>
      <c r="G124" s="18">
        <f t="shared" si="1308"/>
        <v>0</v>
      </c>
      <c r="H124" s="18">
        <f t="shared" si="1308"/>
        <v>0</v>
      </c>
      <c r="I124" s="18">
        <f t="shared" si="1308"/>
        <v>0</v>
      </c>
      <c r="J124" s="18">
        <f t="shared" si="1308"/>
        <v>749737.8474552728</v>
      </c>
      <c r="K124" s="18">
        <f t="shared" si="1308"/>
        <v>1954493.1273065959</v>
      </c>
      <c r="L124" s="18">
        <f t="shared" si="1308"/>
        <v>2103473.1949466667</v>
      </c>
      <c r="M124" s="18">
        <f t="shared" si="1308"/>
        <v>-876454.67190844822</v>
      </c>
      <c r="N124" s="18">
        <f t="shared" si="1308"/>
        <v>96245.504342926477</v>
      </c>
      <c r="O124" s="18">
        <f t="shared" si="1308"/>
        <v>-5161465.3767827461</v>
      </c>
      <c r="P124" s="18">
        <f t="shared" si="1308"/>
        <v>-4552807.4272919605</v>
      </c>
      <c r="Q124" s="18">
        <f t="shared" si="1308"/>
        <v>-6392168.4166245656</v>
      </c>
      <c r="R124" s="18">
        <f t="shared" si="1308"/>
        <v>-3663722.3598893592</v>
      </c>
      <c r="S124" s="18">
        <f t="shared" si="1308"/>
        <v>-437814.57615227433</v>
      </c>
      <c r="T124" s="18">
        <f t="shared" si="1308"/>
        <v>2830612.0059704981</v>
      </c>
      <c r="U124" s="18">
        <f t="shared" si="1308"/>
        <v>4777963.0222681034</v>
      </c>
      <c r="V124" s="18">
        <f t="shared" si="1308"/>
        <v>6274167.2180051673</v>
      </c>
      <c r="W124" s="18">
        <f t="shared" si="1308"/>
        <v>7457966.9598181872</v>
      </c>
      <c r="X124" s="18">
        <f t="shared" si="1308"/>
        <v>10042840.033093061</v>
      </c>
      <c r="Y124" s="18">
        <f t="shared" si="1308"/>
        <v>17327113.428218469</v>
      </c>
      <c r="Z124" s="18">
        <f t="shared" si="1308"/>
        <v>19118518.687288649</v>
      </c>
      <c r="AA124" s="18">
        <f t="shared" si="1308"/>
        <v>26319422.329305504</v>
      </c>
      <c r="AB124" s="18">
        <f t="shared" si="1308"/>
        <v>35180099.584160015</v>
      </c>
      <c r="AC124" s="18">
        <f t="shared" si="1308"/>
        <v>49692834.335509449</v>
      </c>
      <c r="AD124" s="18">
        <f t="shared" si="1308"/>
        <v>55807163.216545254</v>
      </c>
      <c r="AE124" s="18">
        <f t="shared" si="1308"/>
        <v>59689876.398589939</v>
      </c>
      <c r="AF124" s="18">
        <f t="shared" si="1308"/>
        <v>61765156.453626432</v>
      </c>
      <c r="AG124" s="18">
        <f t="shared" si="1308"/>
        <v>64627907.526004195</v>
      </c>
      <c r="AH124" s="18">
        <f t="shared" si="1308"/>
        <v>66814543.588727541</v>
      </c>
      <c r="AI124" s="18">
        <f t="shared" si="1308"/>
        <v>67860877.208664984</v>
      </c>
      <c r="AJ124" s="18">
        <f t="shared" si="1308"/>
        <v>68672431.802373528</v>
      </c>
      <c r="AK124" s="18">
        <f t="shared" si="1308"/>
        <v>74512850.991922602</v>
      </c>
      <c r="AL124" s="18">
        <f t="shared" si="1308"/>
        <v>73996421.910966754</v>
      </c>
      <c r="AM124" s="18">
        <f t="shared" si="1308"/>
        <v>73385548.416961655</v>
      </c>
      <c r="AN124" s="18">
        <f t="shared" si="1308"/>
        <v>75360144.510893479</v>
      </c>
      <c r="AO124" s="18">
        <f t="shared" si="1308"/>
        <v>84685036.206491947</v>
      </c>
      <c r="AP124" s="18">
        <f t="shared" si="1308"/>
        <v>88464636.47706531</v>
      </c>
      <c r="AQ124" s="18">
        <f t="shared" si="1308"/>
        <v>97370618.988878861</v>
      </c>
      <c r="AR124" s="18">
        <f t="shared" si="1308"/>
        <v>95717498.209962398</v>
      </c>
      <c r="AS124" s="18">
        <f t="shared" si="1308"/>
        <v>96795116.747354805</v>
      </c>
      <c r="AT124" s="18">
        <f t="shared" si="1308"/>
        <v>97178139.705055684</v>
      </c>
      <c r="AU124" s="18">
        <f t="shared" si="1308"/>
        <v>98266771.151236281</v>
      </c>
      <c r="AV124" s="18">
        <f t="shared" si="1308"/>
        <v>98640549.910022587</v>
      </c>
      <c r="AW124" s="18">
        <f t="shared" si="1308"/>
        <v>100880862.99189651</v>
      </c>
      <c r="AX124" s="18">
        <f t="shared" si="1308"/>
        <v>109958592.7477484</v>
      </c>
      <c r="AY124" s="18">
        <f t="shared" si="1308"/>
        <v>102465155.83046538</v>
      </c>
      <c r="AZ124" s="18">
        <f t="shared" si="1308"/>
        <v>89682390.370465383</v>
      </c>
      <c r="BA124" s="18">
        <f t="shared" si="1308"/>
        <v>86747838.280465379</v>
      </c>
      <c r="BB124" s="18">
        <f t="shared" si="1308"/>
        <v>83385185.570465371</v>
      </c>
      <c r="BC124" s="18">
        <f t="shared" si="1308"/>
        <v>82639222.980465367</v>
      </c>
      <c r="BD124" s="18">
        <f t="shared" si="1308"/>
        <v>79093437.883116573</v>
      </c>
      <c r="BE124" s="18">
        <f t="shared" si="1308"/>
        <v>79400844.293667838</v>
      </c>
      <c r="BF124" s="18">
        <f t="shared" si="1308"/>
        <v>79831967.347579077</v>
      </c>
      <c r="BG124" s="18">
        <f t="shared" si="1308"/>
        <v>80464302.718734309</v>
      </c>
      <c r="BH124" s="18">
        <f t="shared" si="1308"/>
        <v>81516866.762920126</v>
      </c>
      <c r="BI124" s="18">
        <f t="shared" si="1308"/>
        <v>79374175.263467476</v>
      </c>
      <c r="BJ124" s="18">
        <f t="shared" si="1308"/>
        <v>77668275.005949482</v>
      </c>
      <c r="BK124" s="18">
        <f t="shared" si="1308"/>
        <v>72395629.751954868</v>
      </c>
      <c r="BL124" s="18">
        <f t="shared" si="1308"/>
        <v>72751643.391954884</v>
      </c>
      <c r="BM124" s="18">
        <f t="shared" si="1308"/>
        <v>64444345.201954879</v>
      </c>
      <c r="BN124" s="18">
        <f t="shared" si="1308"/>
        <v>57337622.641954876</v>
      </c>
      <c r="BO124" s="18">
        <f t="shared" si="1308"/>
        <v>52309454.101954877</v>
      </c>
      <c r="BP124" s="18">
        <f t="shared" si="1308"/>
        <v>48589326.822562881</v>
      </c>
      <c r="BQ124" s="18">
        <f t="shared" ref="BQ124:DS124" si="1309">SUM(BQ15,BQ33,BQ41,BQ50,BQ70,BQ79,BQ89,BQ110,BQ119,BQ24,BQ61,BQ101)</f>
        <v>47143971.37256287</v>
      </c>
      <c r="BR124" s="18">
        <f t="shared" si="1309"/>
        <v>47193788.212562874</v>
      </c>
      <c r="BS124" s="18">
        <f t="shared" si="1309"/>
        <v>45838205.102562889</v>
      </c>
      <c r="BT124" s="18">
        <f t="shared" si="1309"/>
        <v>45129752.412562869</v>
      </c>
      <c r="BU124" s="18">
        <f t="shared" si="1309"/>
        <v>42218063.922562882</v>
      </c>
      <c r="BV124" s="18">
        <f t="shared" si="1309"/>
        <v>37956667.602562882</v>
      </c>
      <c r="BW124" s="18">
        <f t="shared" si="1309"/>
        <v>35507541.85256286</v>
      </c>
      <c r="BX124" s="18">
        <f t="shared" si="1309"/>
        <v>32913540.612562865</v>
      </c>
      <c r="BY124" s="18">
        <f t="shared" si="1309"/>
        <v>14382259.692562869</v>
      </c>
      <c r="BZ124" s="18">
        <f t="shared" si="1309"/>
        <v>9710210.0925628692</v>
      </c>
      <c r="CA124" s="18">
        <f t="shared" si="1309"/>
        <v>8288455.6325628646</v>
      </c>
      <c r="CB124" s="18">
        <f t="shared" si="1309"/>
        <v>10347167.082562866</v>
      </c>
      <c r="CC124" s="18">
        <f t="shared" si="1309"/>
        <v>10204169.70256287</v>
      </c>
      <c r="CD124" s="18">
        <f t="shared" si="1309"/>
        <v>9701592.7625628673</v>
      </c>
      <c r="CE124" s="18">
        <f t="shared" si="1309"/>
        <v>9089997.1625628676</v>
      </c>
      <c r="CF124" s="18">
        <f t="shared" si="1309"/>
        <v>9474458.5925628655</v>
      </c>
      <c r="CG124" s="18">
        <f t="shared" si="1309"/>
        <v>5937812.4925628658</v>
      </c>
      <c r="CH124" s="18">
        <f t="shared" si="1309"/>
        <v>8563723.9925628658</v>
      </c>
      <c r="CI124" s="18">
        <f t="shared" si="1309"/>
        <v>8654989.8825628683</v>
      </c>
      <c r="CJ124" s="18">
        <f t="shared" si="1309"/>
        <v>12208274.062562868</v>
      </c>
      <c r="CK124" s="18">
        <f t="shared" si="1309"/>
        <v>7780524.6525628669</v>
      </c>
      <c r="CL124" s="18">
        <f t="shared" si="1309"/>
        <v>6358015.6325628655</v>
      </c>
      <c r="CM124" s="18">
        <f t="shared" si="1309"/>
        <v>8377631.442562866</v>
      </c>
      <c r="CN124" s="18">
        <f t="shared" si="1309"/>
        <v>10277811.182562869</v>
      </c>
      <c r="CO124" s="18">
        <f t="shared" si="1309"/>
        <v>8827372.7525628693</v>
      </c>
      <c r="CP124" s="18">
        <f t="shared" si="1309"/>
        <v>8099810.7825628668</v>
      </c>
      <c r="CQ124" s="18">
        <f t="shared" si="1309"/>
        <v>8057376.4925628677</v>
      </c>
      <c r="CR124" s="18">
        <f t="shared" si="1309"/>
        <v>10667175.022562869</v>
      </c>
      <c r="CS124" s="18">
        <f t="shared" si="1309"/>
        <v>13162687.522562869</v>
      </c>
      <c r="CT124" s="18">
        <f t="shared" si="1309"/>
        <v>13498439.452562869</v>
      </c>
      <c r="CU124" s="18">
        <f t="shared" si="1309"/>
        <v>21361554.682562869</v>
      </c>
      <c r="CV124" s="18">
        <f t="shared" si="1309"/>
        <v>26169667.472562864</v>
      </c>
      <c r="CW124" s="18">
        <f t="shared" si="1309"/>
        <v>21870977.602562871</v>
      </c>
      <c r="CX124" s="18">
        <f t="shared" si="1309"/>
        <v>19664773.532562867</v>
      </c>
      <c r="CY124" s="18">
        <f t="shared" si="1309"/>
        <v>25140294.512562867</v>
      </c>
      <c r="CZ124" s="18">
        <f t="shared" si="1309"/>
        <v>24374110.892562862</v>
      </c>
      <c r="DA124" s="18">
        <f t="shared" si="1309"/>
        <v>25461435.10256286</v>
      </c>
      <c r="DB124" s="18">
        <f t="shared" si="1309"/>
        <v>24930854.142562862</v>
      </c>
      <c r="DC124" s="18">
        <f t="shared" si="1309"/>
        <v>24967256.712562863</v>
      </c>
      <c r="DD124" s="18">
        <f t="shared" si="1309"/>
        <v>24049541.60256286</v>
      </c>
      <c r="DE124" s="18">
        <f t="shared" si="1309"/>
        <v>22024637.702562865</v>
      </c>
      <c r="DF124" s="18">
        <f t="shared" si="1309"/>
        <v>24069239.872562859</v>
      </c>
      <c r="DG124" s="18">
        <f t="shared" si="1309"/>
        <v>20535513.822562858</v>
      </c>
      <c r="DH124" s="18">
        <f t="shared" si="1309"/>
        <v>15900601.892562866</v>
      </c>
      <c r="DI124" s="18">
        <f t="shared" si="1309"/>
        <v>14348528.062562866</v>
      </c>
      <c r="DJ124" s="18">
        <f t="shared" si="1309"/>
        <v>16030967.872562869</v>
      </c>
      <c r="DK124" s="18">
        <f t="shared" si="1309"/>
        <v>10875780.152562868</v>
      </c>
      <c r="DL124" s="18">
        <f t="shared" si="1309"/>
        <v>4924579.1925628642</v>
      </c>
      <c r="DM124" s="18">
        <f t="shared" si="1309"/>
        <v>3667288.3525628652</v>
      </c>
      <c r="DN124" s="18">
        <f t="shared" si="1309"/>
        <v>1839672.102562865</v>
      </c>
      <c r="DO124" s="18">
        <f t="shared" si="1309"/>
        <v>2774767.3225628654</v>
      </c>
      <c r="DP124" s="18">
        <f t="shared" si="1309"/>
        <v>4759021.5525628636</v>
      </c>
      <c r="DQ124" s="18">
        <f t="shared" si="1309"/>
        <v>11457737.392562868</v>
      </c>
      <c r="DR124" s="18">
        <f t="shared" si="1309"/>
        <v>4222172.0825628629</v>
      </c>
      <c r="DS124" s="18">
        <f t="shared" si="1309"/>
        <v>1218233.1525628665</v>
      </c>
      <c r="DT124" s="18">
        <f t="shared" ref="DT124:DW124" si="1310">SUM(DT15,DT33,DT41,DT50,DT70,DT79,DT89,DT110,DT119,DT24,DT61,DT101)</f>
        <v>3779001.782562864</v>
      </c>
      <c r="DU124" s="18">
        <f t="shared" si="1310"/>
        <v>-138751.37743713422</v>
      </c>
      <c r="DV124" s="18">
        <f t="shared" si="1310"/>
        <v>-6070001.8974371357</v>
      </c>
      <c r="DW124" s="18">
        <f t="shared" si="1310"/>
        <v>-12082710.607437134</v>
      </c>
      <c r="DX124" s="18">
        <f t="shared" ref="DX124:EH124" si="1311">SUM(DX15,DX33,DX41,DX50,DX70,DX79,DX89,DX110,DX119,DX24,DX61,DX101)</f>
        <v>-7760044.597437134</v>
      </c>
      <c r="DY124" s="18">
        <f t="shared" si="1311"/>
        <v>-6236459.0874371333</v>
      </c>
      <c r="DZ124" s="18">
        <f t="shared" si="1311"/>
        <v>-4868475.8974371348</v>
      </c>
      <c r="EA124" s="18">
        <f t="shared" si="1311"/>
        <v>-3450040.3874371327</v>
      </c>
      <c r="EB124" s="18">
        <f t="shared" si="1311"/>
        <v>-2126072.557437133</v>
      </c>
      <c r="EC124" s="18">
        <f t="shared" si="1311"/>
        <v>2245578.9825628675</v>
      </c>
      <c r="ED124" s="18">
        <f t="shared" si="1311"/>
        <v>5094109.8225628678</v>
      </c>
      <c r="EE124" s="18">
        <f t="shared" si="1311"/>
        <v>20756649.092562865</v>
      </c>
      <c r="EF124" s="18">
        <f t="shared" si="1311"/>
        <v>20284200.546167903</v>
      </c>
      <c r="EG124" s="18">
        <f t="shared" si="1311"/>
        <v>26862547.9161679</v>
      </c>
      <c r="EH124" s="18">
        <f t="shared" si="1311"/>
        <v>31540214.296167903</v>
      </c>
      <c r="EI124" s="18">
        <f t="shared" ref="EI124:EQ124" si="1312">SUM(EI15,EI33,EI41,EI50,EI70,EI79,EI89,EI110,EI119,EI24,EI61,EI101)</f>
        <v>33154572.236167897</v>
      </c>
      <c r="EJ124" s="18">
        <f t="shared" si="1312"/>
        <v>29925831.116167895</v>
      </c>
      <c r="EK124" s="18">
        <f t="shared" si="1312"/>
        <v>28403337.9861679</v>
      </c>
      <c r="EL124" s="18">
        <f t="shared" si="1312"/>
        <v>28839883.986167897</v>
      </c>
      <c r="EM124" s="18">
        <f t="shared" si="1312"/>
        <v>29553588.366167899</v>
      </c>
      <c r="EN124" s="18">
        <f t="shared" si="1312"/>
        <v>30457039.046167899</v>
      </c>
      <c r="EO124" s="18">
        <f t="shared" si="1312"/>
        <v>34167215.556167901</v>
      </c>
      <c r="EP124" s="18">
        <f t="shared" si="1312"/>
        <v>37717905.106167898</v>
      </c>
      <c r="EQ124" s="18">
        <f t="shared" si="1312"/>
        <v>46708794.340000011</v>
      </c>
      <c r="ER124" s="18">
        <f t="shared" ref="ER124" si="1313">SUM(ER15,ER33,ER41,ER50,ER70,ER79,ER89,ER110,ER119,ER24,ER61,ER101)</f>
        <v>41204671.149999999</v>
      </c>
      <c r="ES124" s="18">
        <f t="shared" ref="ES124:EU124" si="1314">SUM(ES15,ES33,ES41,ES50,ES70,ES79,ES89,ES110,ES119,ES24,ES61,ES101)</f>
        <v>24275785.400000002</v>
      </c>
      <c r="ET124" s="18">
        <f t="shared" si="1314"/>
        <v>21571910.964448493</v>
      </c>
      <c r="EU124" s="18">
        <f t="shared" si="1314"/>
        <v>19703000.307524092</v>
      </c>
    </row>
    <row r="125" spans="1:151" ht="12" thickTop="1" x14ac:dyDescent="0.2">
      <c r="A125" s="3" t="s">
        <v>159</v>
      </c>
      <c r="D125" s="19">
        <f>SUM(D15,D33,D41,D24)</f>
        <v>0</v>
      </c>
      <c r="E125" s="19">
        <f t="shared" ref="E125:BP125" si="1315">SUM(E15,E33,E41,E24)</f>
        <v>0</v>
      </c>
      <c r="F125" s="19">
        <f t="shared" si="1315"/>
        <v>0</v>
      </c>
      <c r="G125" s="19">
        <f t="shared" si="1315"/>
        <v>0</v>
      </c>
      <c r="H125" s="19">
        <f t="shared" si="1315"/>
        <v>0</v>
      </c>
      <c r="I125" s="19">
        <f t="shared" si="1315"/>
        <v>0</v>
      </c>
      <c r="J125" s="19">
        <f t="shared" si="1315"/>
        <v>0</v>
      </c>
      <c r="K125" s="19">
        <f t="shared" si="1315"/>
        <v>0</v>
      </c>
      <c r="L125" s="19">
        <f t="shared" si="1315"/>
        <v>0</v>
      </c>
      <c r="M125" s="19">
        <f t="shared" si="1315"/>
        <v>0</v>
      </c>
      <c r="N125" s="19">
        <f t="shared" si="1315"/>
        <v>0</v>
      </c>
      <c r="O125" s="19">
        <f t="shared" si="1315"/>
        <v>0</v>
      </c>
      <c r="P125" s="19">
        <f t="shared" si="1315"/>
        <v>0</v>
      </c>
      <c r="Q125" s="19">
        <f t="shared" si="1315"/>
        <v>0</v>
      </c>
      <c r="R125" s="19">
        <f t="shared" si="1315"/>
        <v>0</v>
      </c>
      <c r="S125" s="19">
        <f t="shared" si="1315"/>
        <v>0</v>
      </c>
      <c r="T125" s="19">
        <f t="shared" si="1315"/>
        <v>-4984473.0387106789</v>
      </c>
      <c r="U125" s="19">
        <f t="shared" si="1315"/>
        <v>-4834353.2706501456</v>
      </c>
      <c r="V125" s="19">
        <f t="shared" si="1315"/>
        <v>-4723512.543973201</v>
      </c>
      <c r="W125" s="19">
        <f t="shared" si="1315"/>
        <v>-4621731.5997377206</v>
      </c>
      <c r="X125" s="19">
        <f t="shared" si="1315"/>
        <v>-4494975.5093329586</v>
      </c>
      <c r="Y125" s="19">
        <f t="shared" si="1315"/>
        <v>-4258326.0628518583</v>
      </c>
      <c r="Z125" s="19">
        <f t="shared" si="1315"/>
        <v>-3654139.7205273085</v>
      </c>
      <c r="AA125" s="19">
        <f t="shared" si="1315"/>
        <v>-2967966.716642112</v>
      </c>
      <c r="AB125" s="19">
        <f t="shared" si="1315"/>
        <v>-2311474.0738325845</v>
      </c>
      <c r="AC125" s="19">
        <f t="shared" si="1315"/>
        <v>-1825267.4989476348</v>
      </c>
      <c r="AD125" s="19">
        <f t="shared" si="1315"/>
        <v>-1370256.0650724955</v>
      </c>
      <c r="AE125" s="19">
        <f t="shared" si="1315"/>
        <v>-988346.97802894819</v>
      </c>
      <c r="AF125" s="19">
        <f t="shared" si="1315"/>
        <v>16265343.047508944</v>
      </c>
      <c r="AG125" s="19">
        <f t="shared" si="1315"/>
        <v>15819082.27101879</v>
      </c>
      <c r="AH125" s="19">
        <f t="shared" si="1315"/>
        <v>15428452.1600498</v>
      </c>
      <c r="AI125" s="19">
        <f t="shared" si="1315"/>
        <v>15012901.877903635</v>
      </c>
      <c r="AJ125" s="19">
        <f t="shared" si="1315"/>
        <v>14458309.516399225</v>
      </c>
      <c r="AK125" s="19">
        <f t="shared" si="1315"/>
        <v>13627774.907090738</v>
      </c>
      <c r="AL125" s="19">
        <f t="shared" si="1315"/>
        <v>11761269.51739054</v>
      </c>
      <c r="AM125" s="19">
        <f t="shared" si="1315"/>
        <v>9420138.8052283637</v>
      </c>
      <c r="AN125" s="19">
        <f t="shared" si="1315"/>
        <v>7192358.4812908377</v>
      </c>
      <c r="AO125" s="19">
        <f t="shared" si="1315"/>
        <v>5489120.2222982738</v>
      </c>
      <c r="AP125" s="19">
        <f t="shared" si="1315"/>
        <v>3814347.1796343783</v>
      </c>
      <c r="AQ125" s="19">
        <f t="shared" si="1315"/>
        <v>2892828.9909327431</v>
      </c>
      <c r="AR125" s="19">
        <f t="shared" si="1315"/>
        <v>32850386.310156126</v>
      </c>
      <c r="AS125" s="19">
        <f t="shared" si="1315"/>
        <v>31840241.255354583</v>
      </c>
      <c r="AT125" s="19">
        <f t="shared" si="1315"/>
        <v>30939252.694776982</v>
      </c>
      <c r="AU125" s="19">
        <f t="shared" si="1315"/>
        <v>30170106.355587818</v>
      </c>
      <c r="AV125" s="19">
        <f t="shared" si="1315"/>
        <v>29107559.74426119</v>
      </c>
      <c r="AW125" s="19">
        <f t="shared" si="1315"/>
        <v>27218245.923017941</v>
      </c>
      <c r="AX125" s="19">
        <f t="shared" si="1315"/>
        <v>24622630.705050059</v>
      </c>
      <c r="AY125" s="19">
        <f t="shared" si="1315"/>
        <v>19640107.660528962</v>
      </c>
      <c r="AZ125" s="19">
        <f t="shared" si="1315"/>
        <v>14141837.840528961</v>
      </c>
      <c r="BA125" s="19">
        <f t="shared" si="1315"/>
        <v>9830823.3305289615</v>
      </c>
      <c r="BB125" s="19">
        <f t="shared" si="1315"/>
        <v>6058050.4005289618</v>
      </c>
      <c r="BC125" s="19">
        <f t="shared" si="1315"/>
        <v>3461647.2605289621</v>
      </c>
      <c r="BD125" s="19">
        <f t="shared" si="1315"/>
        <v>36943648.47052896</v>
      </c>
      <c r="BE125" s="19">
        <f t="shared" si="1315"/>
        <v>35710145.150528967</v>
      </c>
      <c r="BF125" s="19">
        <f t="shared" si="1315"/>
        <v>34688233.820528969</v>
      </c>
      <c r="BG125" s="19">
        <f t="shared" si="1315"/>
        <v>33753748.380528964</v>
      </c>
      <c r="BH125" s="19">
        <f t="shared" si="1315"/>
        <v>32602857.520528965</v>
      </c>
      <c r="BI125" s="19">
        <f t="shared" si="1315"/>
        <v>30061670.310528964</v>
      </c>
      <c r="BJ125" s="19">
        <f t="shared" si="1315"/>
        <v>26085727.150528964</v>
      </c>
      <c r="BK125" s="19">
        <f t="shared" si="1315"/>
        <v>20673234.340528965</v>
      </c>
      <c r="BL125" s="19">
        <f t="shared" si="1315"/>
        <v>15904793.690528965</v>
      </c>
      <c r="BM125" s="19">
        <f t="shared" si="1315"/>
        <v>10948096.340528965</v>
      </c>
      <c r="BN125" s="19">
        <f t="shared" si="1315"/>
        <v>6714608.5205289647</v>
      </c>
      <c r="BO125" s="19">
        <f t="shared" si="1315"/>
        <v>3701336.9605289642</v>
      </c>
      <c r="BP125" s="19">
        <f t="shared" si="1315"/>
        <v>48749581.969460443</v>
      </c>
      <c r="BQ125" s="19">
        <f t="shared" ref="BQ125:DS125" si="1316">SUM(BQ15,BQ33,BQ41,BQ24)</f>
        <v>47111311.009460442</v>
      </c>
      <c r="BR125" s="19">
        <f t="shared" si="1316"/>
        <v>45980255.789460436</v>
      </c>
      <c r="BS125" s="19">
        <f t="shared" si="1316"/>
        <v>44775358.789460443</v>
      </c>
      <c r="BT125" s="19">
        <f t="shared" si="1316"/>
        <v>43218987.369460434</v>
      </c>
      <c r="BU125" s="19">
        <f t="shared" si="1316"/>
        <v>39653832.279460445</v>
      </c>
      <c r="BV125" s="19">
        <f t="shared" si="1316"/>
        <v>34492393.599460438</v>
      </c>
      <c r="BW125" s="19">
        <f t="shared" si="1316"/>
        <v>27273493.519460436</v>
      </c>
      <c r="BX125" s="19">
        <f t="shared" si="1316"/>
        <v>20172166.149460435</v>
      </c>
      <c r="BY125" s="19">
        <f t="shared" si="1316"/>
        <v>11638898.719460435</v>
      </c>
      <c r="BZ125" s="19">
        <f t="shared" si="1316"/>
        <v>5537684.9494604347</v>
      </c>
      <c r="CA125" s="19">
        <f t="shared" si="1316"/>
        <v>1723096.8594604342</v>
      </c>
      <c r="CB125" s="19">
        <f t="shared" si="1316"/>
        <v>9745093.1142945644</v>
      </c>
      <c r="CC125" s="19">
        <f t="shared" si="1316"/>
        <v>9475282.8442945667</v>
      </c>
      <c r="CD125" s="19">
        <f t="shared" si="1316"/>
        <v>9303712.4042945653</v>
      </c>
      <c r="CE125" s="19">
        <f t="shared" si="1316"/>
        <v>9156508.8642945644</v>
      </c>
      <c r="CF125" s="19">
        <f t="shared" si="1316"/>
        <v>8935741.1642945651</v>
      </c>
      <c r="CG125" s="19">
        <f t="shared" si="1316"/>
        <v>8137022.5542945648</v>
      </c>
      <c r="CH125" s="19">
        <f t="shared" si="1316"/>
        <v>7075016.9942945642</v>
      </c>
      <c r="CI125" s="19">
        <f t="shared" si="1316"/>
        <v>5798079.5142945647</v>
      </c>
      <c r="CJ125" s="19">
        <f t="shared" si="1316"/>
        <v>4494590.1342945648</v>
      </c>
      <c r="CK125" s="19">
        <f t="shared" si="1316"/>
        <v>3262461.3742945655</v>
      </c>
      <c r="CL125" s="19">
        <f t="shared" si="1316"/>
        <v>2048809.4242945656</v>
      </c>
      <c r="CM125" s="19">
        <f t="shared" si="1316"/>
        <v>1329612.0942945657</v>
      </c>
      <c r="CN125" s="19">
        <f t="shared" si="1316"/>
        <v>3978306.4942945647</v>
      </c>
      <c r="CO125" s="19">
        <f t="shared" si="1316"/>
        <v>3870640.5042945654</v>
      </c>
      <c r="CP125" s="19">
        <f t="shared" si="1316"/>
        <v>3810092.3042945657</v>
      </c>
      <c r="CQ125" s="19">
        <f t="shared" si="1316"/>
        <v>3760177.6042945655</v>
      </c>
      <c r="CR125" s="19">
        <f t="shared" si="1316"/>
        <v>3694576.3642945657</v>
      </c>
      <c r="CS125" s="19">
        <f t="shared" si="1316"/>
        <v>3406231.0142945661</v>
      </c>
      <c r="CT125" s="19">
        <f t="shared" si="1316"/>
        <v>2841247.5342945657</v>
      </c>
      <c r="CU125" s="19">
        <f t="shared" si="1316"/>
        <v>2149411.5742945662</v>
      </c>
      <c r="CV125" s="19">
        <f t="shared" si="1316"/>
        <v>1423562.9942945656</v>
      </c>
      <c r="CW125" s="19">
        <f t="shared" si="1316"/>
        <v>719251.67429456557</v>
      </c>
      <c r="CX125" s="19">
        <f t="shared" si="1316"/>
        <v>115192.60429456554</v>
      </c>
      <c r="CY125" s="19">
        <f t="shared" si="1316"/>
        <v>-201855.28570543451</v>
      </c>
      <c r="CZ125" s="19">
        <f t="shared" si="1316"/>
        <v>18044506.004294567</v>
      </c>
      <c r="DA125" s="19">
        <f t="shared" si="1316"/>
        <v>17494998.714294564</v>
      </c>
      <c r="DB125" s="19">
        <f t="shared" si="1316"/>
        <v>17105918.464294568</v>
      </c>
      <c r="DC125" s="19">
        <f t="shared" si="1316"/>
        <v>16691206.344294567</v>
      </c>
      <c r="DD125" s="19">
        <f t="shared" si="1316"/>
        <v>16107177.944294563</v>
      </c>
      <c r="DE125" s="19">
        <f t="shared" si="1316"/>
        <v>14689273.254294563</v>
      </c>
      <c r="DF125" s="19">
        <f t="shared" si="1316"/>
        <v>12719320.124294564</v>
      </c>
      <c r="DG125" s="19">
        <f t="shared" si="1316"/>
        <v>9555233.0942945629</v>
      </c>
      <c r="DH125" s="19">
        <f t="shared" si="1316"/>
        <v>6506557.8442945639</v>
      </c>
      <c r="DI125" s="19">
        <f t="shared" si="1316"/>
        <v>4007714.9342945642</v>
      </c>
      <c r="DJ125" s="19">
        <f t="shared" si="1316"/>
        <v>1895216.0642945641</v>
      </c>
      <c r="DK125" s="19">
        <f t="shared" si="1316"/>
        <v>24672.804294564063</v>
      </c>
      <c r="DL125" s="19">
        <f t="shared" si="1316"/>
        <v>10294704.694294564</v>
      </c>
      <c r="DM125" s="19">
        <f t="shared" si="1316"/>
        <v>9848406.6342945639</v>
      </c>
      <c r="DN125" s="19">
        <f t="shared" si="1316"/>
        <v>9603026.6242945641</v>
      </c>
      <c r="DO125" s="19">
        <f t="shared" si="1316"/>
        <v>9422862.5242945645</v>
      </c>
      <c r="DP125" s="19">
        <f t="shared" si="1316"/>
        <v>9178760.1842945646</v>
      </c>
      <c r="DQ125" s="19">
        <f t="shared" si="1316"/>
        <v>8611213.9842945673</v>
      </c>
      <c r="DR125" s="19">
        <f t="shared" si="1316"/>
        <v>7017121.3542945646</v>
      </c>
      <c r="DS125" s="19">
        <f t="shared" si="1316"/>
        <v>4973730.1842945656</v>
      </c>
      <c r="DT125" s="19">
        <f t="shared" ref="DT125:DW125" si="1317">SUM(DT15,DT33,DT41,DT24)</f>
        <v>3270287.084294565</v>
      </c>
      <c r="DU125" s="19">
        <f t="shared" si="1317"/>
        <v>1618745.2942945652</v>
      </c>
      <c r="DV125" s="19">
        <f t="shared" si="1317"/>
        <v>59720.934294565144</v>
      </c>
      <c r="DW125" s="19">
        <f t="shared" si="1317"/>
        <v>-1045011.5157054348</v>
      </c>
      <c r="DX125" s="19">
        <f t="shared" ref="DX125:EH125" si="1318">SUM(DX15,DX33,DX41,DX24)</f>
        <v>-4429530.1757054348</v>
      </c>
      <c r="DY125" s="19">
        <f t="shared" si="1318"/>
        <v>-4180171.9257054338</v>
      </c>
      <c r="DZ125" s="19">
        <f t="shared" si="1318"/>
        <v>-3924641.9657054339</v>
      </c>
      <c r="EA125" s="19">
        <f t="shared" si="1318"/>
        <v>-3666901.7857054337</v>
      </c>
      <c r="EB125" s="19">
        <f t="shared" si="1318"/>
        <v>-3384252.2657054337</v>
      </c>
      <c r="EC125" s="19">
        <f t="shared" si="1318"/>
        <v>-3062591.3057054332</v>
      </c>
      <c r="ED125" s="19">
        <f t="shared" si="1318"/>
        <v>-2616324.4157054336</v>
      </c>
      <c r="EE125" s="19">
        <f t="shared" si="1318"/>
        <v>-2186351.4257054338</v>
      </c>
      <c r="EF125" s="19">
        <f t="shared" si="1318"/>
        <v>-1639883.5257054341</v>
      </c>
      <c r="EG125" s="19">
        <f t="shared" si="1318"/>
        <v>-1204107.575705434</v>
      </c>
      <c r="EH125" s="19">
        <f t="shared" si="1318"/>
        <v>-746414.97570543387</v>
      </c>
      <c r="EI125" s="19">
        <f t="shared" ref="EI125:EQ125" si="1319">SUM(EI15,EI33,EI41,EI24)</f>
        <v>-333200.07570543396</v>
      </c>
      <c r="EJ125" s="19">
        <f t="shared" si="1319"/>
        <v>21244028.684294563</v>
      </c>
      <c r="EK125" s="19">
        <f t="shared" si="1319"/>
        <v>20452176.974294566</v>
      </c>
      <c r="EL125" s="19">
        <f t="shared" si="1319"/>
        <v>19963749.244294565</v>
      </c>
      <c r="EM125" s="19">
        <f t="shared" si="1319"/>
        <v>19435439.354294565</v>
      </c>
      <c r="EN125" s="19">
        <f t="shared" si="1319"/>
        <v>18737516.914294563</v>
      </c>
      <c r="EO125" s="19">
        <f t="shared" si="1319"/>
        <v>17141992.874294564</v>
      </c>
      <c r="EP125" s="19">
        <f t="shared" si="1319"/>
        <v>14390203.774294565</v>
      </c>
      <c r="EQ125" s="19">
        <f t="shared" si="1319"/>
        <v>11029313.229999999</v>
      </c>
      <c r="ER125" s="19">
        <f t="shared" ref="ER125" si="1320">SUM(ER15,ER33,ER41,ER24)</f>
        <v>7002356.0799999991</v>
      </c>
      <c r="ES125" s="19">
        <f t="shared" ref="ES125:EU125" si="1321">SUM(ES15,ES33,ES41,ES24)</f>
        <v>3320274.5999999992</v>
      </c>
      <c r="ET125" s="19">
        <f t="shared" si="1321"/>
        <v>616400.16444848594</v>
      </c>
      <c r="EU125" s="19">
        <f t="shared" si="1321"/>
        <v>-1252510.4924759106</v>
      </c>
    </row>
    <row r="126" spans="1:151" ht="12" thickBot="1" x14ac:dyDescent="0.25">
      <c r="A126" s="3" t="s">
        <v>160</v>
      </c>
      <c r="D126" s="20">
        <f t="shared" ref="D126:BO126" si="1322">D124-D125</f>
        <v>0</v>
      </c>
      <c r="E126" s="20">
        <f t="shared" si="1322"/>
        <v>0</v>
      </c>
      <c r="F126" s="20">
        <f t="shared" si="1322"/>
        <v>0</v>
      </c>
      <c r="G126" s="20">
        <f t="shared" si="1322"/>
        <v>0</v>
      </c>
      <c r="H126" s="20">
        <f t="shared" si="1322"/>
        <v>0</v>
      </c>
      <c r="I126" s="20">
        <f t="shared" si="1322"/>
        <v>0</v>
      </c>
      <c r="J126" s="20">
        <f t="shared" si="1322"/>
        <v>749737.8474552728</v>
      </c>
      <c r="K126" s="20">
        <f t="shared" si="1322"/>
        <v>1954493.1273065959</v>
      </c>
      <c r="L126" s="20">
        <f t="shared" si="1322"/>
        <v>2103473.1949466667</v>
      </c>
      <c r="M126" s="20">
        <f t="shared" si="1322"/>
        <v>-876454.67190844822</v>
      </c>
      <c r="N126" s="20">
        <f t="shared" si="1322"/>
        <v>96245.504342926477</v>
      </c>
      <c r="O126" s="20">
        <f t="shared" si="1322"/>
        <v>-5161465.3767827461</v>
      </c>
      <c r="P126" s="20">
        <f t="shared" si="1322"/>
        <v>-4552807.4272919605</v>
      </c>
      <c r="Q126" s="20">
        <f t="shared" si="1322"/>
        <v>-6392168.4166245656</v>
      </c>
      <c r="R126" s="20">
        <f t="shared" si="1322"/>
        <v>-3663722.3598893592</v>
      </c>
      <c r="S126" s="20">
        <f t="shared" si="1322"/>
        <v>-437814.57615227433</v>
      </c>
      <c r="T126" s="20">
        <f t="shared" si="1322"/>
        <v>7815085.0446811765</v>
      </c>
      <c r="U126" s="20">
        <f t="shared" si="1322"/>
        <v>9612316.29291825</v>
      </c>
      <c r="V126" s="20">
        <f t="shared" si="1322"/>
        <v>10997679.761978369</v>
      </c>
      <c r="W126" s="20">
        <f t="shared" si="1322"/>
        <v>12079698.559555907</v>
      </c>
      <c r="X126" s="20">
        <f t="shared" si="1322"/>
        <v>14537815.54242602</v>
      </c>
      <c r="Y126" s="20">
        <f t="shared" si="1322"/>
        <v>21585439.491070326</v>
      </c>
      <c r="Z126" s="20">
        <f t="shared" si="1322"/>
        <v>22772658.407815959</v>
      </c>
      <c r="AA126" s="20">
        <f t="shared" si="1322"/>
        <v>29287389.045947615</v>
      </c>
      <c r="AB126" s="20">
        <f t="shared" si="1322"/>
        <v>37491573.657992601</v>
      </c>
      <c r="AC126" s="20">
        <f t="shared" si="1322"/>
        <v>51518101.834457085</v>
      </c>
      <c r="AD126" s="20">
        <f t="shared" si="1322"/>
        <v>57177419.281617746</v>
      </c>
      <c r="AE126" s="20">
        <f t="shared" si="1322"/>
        <v>60678223.376618885</v>
      </c>
      <c r="AF126" s="20">
        <f t="shared" si="1322"/>
        <v>45499813.406117484</v>
      </c>
      <c r="AG126" s="20">
        <f t="shared" si="1322"/>
        <v>48808825.254985407</v>
      </c>
      <c r="AH126" s="20">
        <f t="shared" si="1322"/>
        <v>51386091.428677738</v>
      </c>
      <c r="AI126" s="20">
        <f t="shared" si="1322"/>
        <v>52847975.330761351</v>
      </c>
      <c r="AJ126" s="20">
        <f t="shared" si="1322"/>
        <v>54214122.285974301</v>
      </c>
      <c r="AK126" s="20">
        <f t="shared" si="1322"/>
        <v>60885076.084831864</v>
      </c>
      <c r="AL126" s="20">
        <f t="shared" si="1322"/>
        <v>62235152.393576212</v>
      </c>
      <c r="AM126" s="20">
        <f t="shared" si="1322"/>
        <v>63965409.611733288</v>
      </c>
      <c r="AN126" s="20">
        <f t="shared" si="1322"/>
        <v>68167786.029602647</v>
      </c>
      <c r="AO126" s="20">
        <f t="shared" si="1322"/>
        <v>79195915.984193668</v>
      </c>
      <c r="AP126" s="20">
        <f t="shared" si="1322"/>
        <v>84650289.297430933</v>
      </c>
      <c r="AQ126" s="20">
        <f t="shared" si="1322"/>
        <v>94477789.997946113</v>
      </c>
      <c r="AR126" s="20">
        <f t="shared" si="1322"/>
        <v>62867111.899806276</v>
      </c>
      <c r="AS126" s="20">
        <f t="shared" si="1322"/>
        <v>64954875.492000222</v>
      </c>
      <c r="AT126" s="20">
        <f t="shared" si="1322"/>
        <v>66238887.010278702</v>
      </c>
      <c r="AU126" s="20">
        <f t="shared" si="1322"/>
        <v>68096664.795648456</v>
      </c>
      <c r="AV126" s="20">
        <f t="shared" si="1322"/>
        <v>69532990.165761396</v>
      </c>
      <c r="AW126" s="20">
        <f t="shared" si="1322"/>
        <v>73662617.068878561</v>
      </c>
      <c r="AX126" s="20">
        <f t="shared" si="1322"/>
        <v>85335962.042698354</v>
      </c>
      <c r="AY126" s="20">
        <f t="shared" si="1322"/>
        <v>82825048.169936419</v>
      </c>
      <c r="AZ126" s="20">
        <f t="shared" si="1322"/>
        <v>75540552.529936418</v>
      </c>
      <c r="BA126" s="20">
        <f t="shared" si="1322"/>
        <v>76917014.94993642</v>
      </c>
      <c r="BB126" s="20">
        <f t="shared" si="1322"/>
        <v>77327135.169936404</v>
      </c>
      <c r="BC126" s="20">
        <f t="shared" si="1322"/>
        <v>79177575.719936401</v>
      </c>
      <c r="BD126" s="20">
        <f t="shared" si="1322"/>
        <v>42149789.412587613</v>
      </c>
      <c r="BE126" s="20">
        <f t="shared" si="1322"/>
        <v>43690699.143138871</v>
      </c>
      <c r="BF126" s="20">
        <f t="shared" si="1322"/>
        <v>45143733.527050108</v>
      </c>
      <c r="BG126" s="20">
        <f t="shared" si="1322"/>
        <v>46710554.338205345</v>
      </c>
      <c r="BH126" s="20">
        <f t="shared" si="1322"/>
        <v>48914009.242391162</v>
      </c>
      <c r="BI126" s="20">
        <f t="shared" si="1322"/>
        <v>49312504.952938512</v>
      </c>
      <c r="BJ126" s="20">
        <f t="shared" si="1322"/>
        <v>51582547.855420515</v>
      </c>
      <c r="BK126" s="20">
        <f t="shared" si="1322"/>
        <v>51722395.411425903</v>
      </c>
      <c r="BL126" s="20">
        <f t="shared" si="1322"/>
        <v>56846849.701425917</v>
      </c>
      <c r="BM126" s="20">
        <f t="shared" si="1322"/>
        <v>53496248.861425914</v>
      </c>
      <c r="BN126" s="20">
        <f t="shared" si="1322"/>
        <v>50623014.121425912</v>
      </c>
      <c r="BO126" s="20">
        <f t="shared" si="1322"/>
        <v>48608117.141425915</v>
      </c>
      <c r="BP126" s="20">
        <f t="shared" ref="BP126:DS126" si="1323">BP124-BP125</f>
        <v>-160255.14689756185</v>
      </c>
      <c r="BQ126" s="20">
        <f t="shared" si="1323"/>
        <v>32660.363102428615</v>
      </c>
      <c r="BR126" s="20">
        <f t="shared" si="1323"/>
        <v>1213532.4231024384</v>
      </c>
      <c r="BS126" s="20">
        <f t="shared" si="1323"/>
        <v>1062846.3131024465</v>
      </c>
      <c r="BT126" s="20">
        <f t="shared" si="1323"/>
        <v>1910765.0431024358</v>
      </c>
      <c r="BU126" s="20">
        <f t="shared" si="1323"/>
        <v>2564231.6431024373</v>
      </c>
      <c r="BV126" s="20">
        <f t="shared" si="1323"/>
        <v>3464274.0031024441</v>
      </c>
      <c r="BW126" s="20">
        <f t="shared" si="1323"/>
        <v>8234048.3331024237</v>
      </c>
      <c r="BX126" s="20">
        <f t="shared" si="1323"/>
        <v>12741374.46310243</v>
      </c>
      <c r="BY126" s="20">
        <f t="shared" si="1323"/>
        <v>2743360.9731024336</v>
      </c>
      <c r="BZ126" s="20">
        <f t="shared" si="1323"/>
        <v>4172525.1431024345</v>
      </c>
      <c r="CA126" s="20">
        <f t="shared" si="1323"/>
        <v>6565358.7731024306</v>
      </c>
      <c r="CB126" s="20">
        <f t="shared" si="1323"/>
        <v>602073.96826830134</v>
      </c>
      <c r="CC126" s="20">
        <f t="shared" si="1323"/>
        <v>728886.8582683038</v>
      </c>
      <c r="CD126" s="20">
        <f t="shared" si="1323"/>
        <v>397880.35826830193</v>
      </c>
      <c r="CE126" s="20">
        <f t="shared" si="1323"/>
        <v>-66511.701731696725</v>
      </c>
      <c r="CF126" s="20">
        <f t="shared" si="1323"/>
        <v>538717.42826830037</v>
      </c>
      <c r="CG126" s="20">
        <f t="shared" si="1323"/>
        <v>-2199210.0617316989</v>
      </c>
      <c r="CH126" s="20">
        <f t="shared" si="1323"/>
        <v>1488706.9982683016</v>
      </c>
      <c r="CI126" s="20">
        <f t="shared" si="1323"/>
        <v>2856910.3682683036</v>
      </c>
      <c r="CJ126" s="20">
        <f t="shared" si="1323"/>
        <v>7713683.9282683032</v>
      </c>
      <c r="CK126" s="20">
        <f t="shared" si="1323"/>
        <v>4518063.2782683019</v>
      </c>
      <c r="CL126" s="20">
        <f t="shared" si="1323"/>
        <v>4309206.2082682997</v>
      </c>
      <c r="CM126" s="20">
        <f t="shared" si="1323"/>
        <v>7048019.3482683003</v>
      </c>
      <c r="CN126" s="20">
        <f t="shared" si="1323"/>
        <v>6299504.6882683039</v>
      </c>
      <c r="CO126" s="20">
        <f t="shared" si="1323"/>
        <v>4956732.2482683044</v>
      </c>
      <c r="CP126" s="20">
        <f t="shared" si="1323"/>
        <v>4289718.4782683011</v>
      </c>
      <c r="CQ126" s="20">
        <f t="shared" si="1323"/>
        <v>4297198.8882683022</v>
      </c>
      <c r="CR126" s="20">
        <f t="shared" si="1323"/>
        <v>6972598.6582683027</v>
      </c>
      <c r="CS126" s="20">
        <f t="shared" si="1323"/>
        <v>9756456.5082683023</v>
      </c>
      <c r="CT126" s="20">
        <f t="shared" si="1323"/>
        <v>10657191.918268302</v>
      </c>
      <c r="CU126" s="20">
        <f t="shared" si="1323"/>
        <v>19212143.108268302</v>
      </c>
      <c r="CV126" s="20">
        <f t="shared" si="1323"/>
        <v>24746104.478268299</v>
      </c>
      <c r="CW126" s="20">
        <f t="shared" si="1323"/>
        <v>21151725.928268306</v>
      </c>
      <c r="CX126" s="20">
        <f t="shared" si="1323"/>
        <v>19549580.928268302</v>
      </c>
      <c r="CY126" s="20">
        <f t="shared" si="1323"/>
        <v>25342149.798268303</v>
      </c>
      <c r="CZ126" s="20">
        <f t="shared" si="1323"/>
        <v>6329604.8882682957</v>
      </c>
      <c r="DA126" s="20">
        <f t="shared" si="1323"/>
        <v>7966436.3882682957</v>
      </c>
      <c r="DB126" s="20">
        <f t="shared" si="1323"/>
        <v>7824935.6782682948</v>
      </c>
      <c r="DC126" s="20">
        <f t="shared" si="1323"/>
        <v>8276050.3682682961</v>
      </c>
      <c r="DD126" s="20">
        <f t="shared" si="1323"/>
        <v>7942363.6582682971</v>
      </c>
      <c r="DE126" s="20">
        <f t="shared" si="1323"/>
        <v>7335364.4482683018</v>
      </c>
      <c r="DF126" s="20">
        <f t="shared" si="1323"/>
        <v>11349919.748268295</v>
      </c>
      <c r="DG126" s="20">
        <f t="shared" si="1323"/>
        <v>10980280.728268296</v>
      </c>
      <c r="DH126" s="20">
        <f t="shared" si="1323"/>
        <v>9394044.0482683033</v>
      </c>
      <c r="DI126" s="20">
        <f t="shared" si="1323"/>
        <v>10340813.128268301</v>
      </c>
      <c r="DJ126" s="20">
        <f t="shared" si="1323"/>
        <v>14135751.808268305</v>
      </c>
      <c r="DK126" s="20">
        <f t="shared" si="1323"/>
        <v>10851107.348268304</v>
      </c>
      <c r="DL126" s="20">
        <f t="shared" si="1323"/>
        <v>-5370125.5017317003</v>
      </c>
      <c r="DM126" s="20">
        <f t="shared" si="1323"/>
        <v>-6181118.2817316987</v>
      </c>
      <c r="DN126" s="20">
        <f t="shared" si="1323"/>
        <v>-7763354.5217316989</v>
      </c>
      <c r="DO126" s="20">
        <f t="shared" si="1323"/>
        <v>-6648095.2017316986</v>
      </c>
      <c r="DP126" s="20">
        <f t="shared" si="1323"/>
        <v>-4419738.6317317011</v>
      </c>
      <c r="DQ126" s="20">
        <f t="shared" si="1323"/>
        <v>2846523.4082683008</v>
      </c>
      <c r="DR126" s="20">
        <f t="shared" si="1323"/>
        <v>-2794949.2717317017</v>
      </c>
      <c r="DS126" s="20">
        <f t="shared" si="1323"/>
        <v>-3755497.0317316991</v>
      </c>
      <c r="DT126" s="20">
        <f t="shared" ref="DT126:DW126" si="1324">DT124-DT125</f>
        <v>508714.69826829899</v>
      </c>
      <c r="DU126" s="20">
        <f t="shared" si="1324"/>
        <v>-1757496.6717316995</v>
      </c>
      <c r="DV126" s="20">
        <f t="shared" si="1324"/>
        <v>-6129722.8317317013</v>
      </c>
      <c r="DW126" s="20">
        <f t="shared" si="1324"/>
        <v>-11037699.091731699</v>
      </c>
      <c r="DX126" s="20">
        <f t="shared" ref="DX126:EH126" si="1325">DX124-DX125</f>
        <v>-3330514.4217316993</v>
      </c>
      <c r="DY126" s="20">
        <f t="shared" si="1325"/>
        <v>-2056287.1617316995</v>
      </c>
      <c r="DZ126" s="20">
        <f t="shared" si="1325"/>
        <v>-943833.9317317009</v>
      </c>
      <c r="EA126" s="20">
        <f t="shared" si="1325"/>
        <v>216861.39826830104</v>
      </c>
      <c r="EB126" s="20">
        <f t="shared" si="1325"/>
        <v>1258179.7082683006</v>
      </c>
      <c r="EC126" s="20">
        <f t="shared" si="1325"/>
        <v>5308170.2882683007</v>
      </c>
      <c r="ED126" s="20">
        <f t="shared" si="1325"/>
        <v>7710434.2382683009</v>
      </c>
      <c r="EE126" s="20">
        <f t="shared" si="1325"/>
        <v>22943000.518268298</v>
      </c>
      <c r="EF126" s="20">
        <f t="shared" si="1325"/>
        <v>21924084.071873337</v>
      </c>
      <c r="EG126" s="20">
        <f t="shared" si="1325"/>
        <v>28066655.491873335</v>
      </c>
      <c r="EH126" s="20">
        <f t="shared" si="1325"/>
        <v>32286629.271873336</v>
      </c>
      <c r="EI126" s="20">
        <f t="shared" ref="EI126:EQ126" si="1326">EI124-EI125</f>
        <v>33487772.311873332</v>
      </c>
      <c r="EJ126" s="20">
        <f t="shared" si="1326"/>
        <v>8681802.4318733327</v>
      </c>
      <c r="EK126" s="20">
        <f t="shared" si="1326"/>
        <v>7951161.0118733346</v>
      </c>
      <c r="EL126" s="20">
        <f t="shared" si="1326"/>
        <v>8876134.7418733314</v>
      </c>
      <c r="EM126" s="20">
        <f t="shared" si="1326"/>
        <v>10118149.011873335</v>
      </c>
      <c r="EN126" s="20">
        <f t="shared" si="1326"/>
        <v>11719522.131873336</v>
      </c>
      <c r="EO126" s="20">
        <f t="shared" si="1326"/>
        <v>17025222.681873336</v>
      </c>
      <c r="EP126" s="20">
        <f t="shared" si="1326"/>
        <v>23327701.331873335</v>
      </c>
      <c r="EQ126" s="20">
        <f t="shared" si="1326"/>
        <v>35679481.110000014</v>
      </c>
      <c r="ER126" s="20">
        <f t="shared" ref="ER126" si="1327">ER124-ER125</f>
        <v>34202315.07</v>
      </c>
      <c r="ES126" s="20">
        <f t="shared" ref="ES126:EU126" si="1328">ES124-ES125</f>
        <v>20955510.800000004</v>
      </c>
      <c r="ET126" s="20">
        <f t="shared" si="1328"/>
        <v>20955510.800000008</v>
      </c>
      <c r="EU126" s="20">
        <f t="shared" si="1328"/>
        <v>20955510.800000004</v>
      </c>
    </row>
    <row r="127" spans="1:151" ht="12" thickTop="1" x14ac:dyDescent="0.2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</row>
    <row r="128" spans="1:151" x14ac:dyDescent="0.2">
      <c r="ED128" s="107"/>
      <c r="EE128" s="173"/>
      <c r="EF128" s="173"/>
      <c r="EG128" s="173"/>
    </row>
    <row r="129" spans="2:126" x14ac:dyDescent="0.2"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 t="s">
        <v>366</v>
      </c>
      <c r="DS129" s="173">
        <v>1.7316988669335842E-3</v>
      </c>
      <c r="DT129" s="173">
        <v>-0.24826829985249788</v>
      </c>
      <c r="DU129" s="173">
        <v>-0.31826830073259771</v>
      </c>
      <c r="DV129" s="107"/>
    </row>
    <row r="130" spans="2:126" x14ac:dyDescent="0.2"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</row>
    <row r="131" spans="2:126" x14ac:dyDescent="0.2"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</row>
    <row r="132" spans="2:126" x14ac:dyDescent="0.2"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</row>
    <row r="133" spans="2:126" x14ac:dyDescent="0.2"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</row>
    <row r="134" spans="2:126" x14ac:dyDescent="0.2"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</row>
    <row r="135" spans="2:126" x14ac:dyDescent="0.2">
      <c r="DH135" s="10"/>
      <c r="DI135" s="10"/>
      <c r="DJ135" s="10"/>
      <c r="DK135" s="10"/>
    </row>
    <row r="141" spans="2:126" x14ac:dyDescent="0.2">
      <c r="B141" s="99"/>
    </row>
    <row r="142" spans="2:126" x14ac:dyDescent="0.2">
      <c r="B142" s="191"/>
    </row>
    <row r="143" spans="2:126" x14ac:dyDescent="0.2">
      <c r="B143" s="191"/>
    </row>
  </sheetData>
  <printOptions horizontalCentered="1"/>
  <pageMargins left="0.2" right="0.2" top="0.25" bottom="0.25" header="0.3" footer="0.3"/>
  <pageSetup scale="39" fitToHeight="2" orientation="landscape" blackAndWhite="1" r:id="rId1"/>
  <headerFooter>
    <oddFooter>&amp;R&amp;F
&amp;A</oddFooter>
  </headerFooter>
  <colBreaks count="1" manualBreakCount="1">
    <brk id="24" max="1048575" man="1"/>
  </colBreaks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Normal="100" workbookViewId="0">
      <selection activeCell="J36" sqref="J36"/>
    </sheetView>
  </sheetViews>
  <sheetFormatPr defaultColWidth="9.140625" defaultRowHeight="11.25" x14ac:dyDescent="0.2"/>
  <cols>
    <col min="1" max="1" width="5.140625" style="26" customWidth="1"/>
    <col min="2" max="2" width="3.140625" style="26" customWidth="1"/>
    <col min="3" max="3" width="44.5703125" style="26" customWidth="1"/>
    <col min="4" max="5" width="11.5703125" style="26" customWidth="1"/>
    <col min="6" max="16384" width="9.140625" style="26"/>
  </cols>
  <sheetData>
    <row r="1" spans="1:5" x14ac:dyDescent="0.2">
      <c r="A1" s="518" t="s">
        <v>0</v>
      </c>
      <c r="B1" s="518"/>
      <c r="C1" s="518"/>
      <c r="D1" s="518"/>
      <c r="E1" s="518"/>
    </row>
    <row r="2" spans="1:5" x14ac:dyDescent="0.2">
      <c r="A2" s="517" t="str">
        <f>'Delivery Rate Change Calc'!A2:F2</f>
        <v>2025 Gas Schedule 142 Decoupling Filing</v>
      </c>
      <c r="B2" s="517"/>
      <c r="C2" s="517"/>
      <c r="D2" s="517"/>
      <c r="E2" s="517"/>
    </row>
    <row r="3" spans="1:5" x14ac:dyDescent="0.2">
      <c r="A3" s="516" t="s">
        <v>482</v>
      </c>
      <c r="B3" s="516"/>
      <c r="C3" s="516"/>
      <c r="D3" s="516"/>
      <c r="E3" s="516"/>
    </row>
    <row r="4" spans="1:5" x14ac:dyDescent="0.2">
      <c r="A4" s="517" t="str">
        <f>'Delivery Rate Change Calc'!A4:F4</f>
        <v>Proposed Effective May 1, 2025</v>
      </c>
      <c r="B4" s="517"/>
      <c r="C4" s="517"/>
      <c r="D4" s="517"/>
      <c r="E4" s="517"/>
    </row>
    <row r="5" spans="1:5" x14ac:dyDescent="0.2">
      <c r="A5" s="244"/>
      <c r="B5" s="244"/>
      <c r="C5" s="244"/>
      <c r="D5" s="244"/>
      <c r="E5" s="244"/>
    </row>
    <row r="6" spans="1:5" x14ac:dyDescent="0.2">
      <c r="D6" s="448" t="s">
        <v>186</v>
      </c>
      <c r="E6" s="448" t="s">
        <v>186</v>
      </c>
    </row>
    <row r="7" spans="1:5" ht="22.5" x14ac:dyDescent="0.2">
      <c r="A7" s="61" t="s">
        <v>67</v>
      </c>
      <c r="B7" s="61"/>
      <c r="C7" s="62"/>
      <c r="D7" s="185">
        <v>45747</v>
      </c>
      <c r="E7" s="100">
        <f>EDATE(D7,1)</f>
        <v>45777</v>
      </c>
    </row>
    <row r="8" spans="1:5" x14ac:dyDescent="0.2">
      <c r="A8" s="244">
        <v>1</v>
      </c>
      <c r="B8" s="130" t="s">
        <v>193</v>
      </c>
    </row>
    <row r="9" spans="1:5" x14ac:dyDescent="0.2">
      <c r="A9" s="244">
        <f t="shared" ref="A9:A33" si="0">A8+1</f>
        <v>2</v>
      </c>
      <c r="B9" s="244"/>
      <c r="C9" s="26" t="s">
        <v>187</v>
      </c>
      <c r="D9" s="480">
        <f>'F2024 Forecast'!B25</f>
        <v>65707108</v>
      </c>
      <c r="E9" s="480">
        <f>'F2024 Forecast'!C25</f>
        <v>45647376</v>
      </c>
    </row>
    <row r="10" spans="1:5" x14ac:dyDescent="0.2">
      <c r="A10" s="244">
        <f t="shared" si="0"/>
        <v>3</v>
      </c>
      <c r="B10" s="244"/>
      <c r="C10" s="26" t="s">
        <v>188</v>
      </c>
      <c r="D10" s="186">
        <f>'Rate Test'!D17</f>
        <v>4.292E-2</v>
      </c>
      <c r="E10" s="79">
        <f>D10</f>
        <v>4.292E-2</v>
      </c>
    </row>
    <row r="11" spans="1:5" x14ac:dyDescent="0.2">
      <c r="A11" s="244">
        <f t="shared" si="0"/>
        <v>4</v>
      </c>
      <c r="B11" s="244"/>
      <c r="C11" s="26" t="s">
        <v>189</v>
      </c>
      <c r="D11" s="129">
        <f>D9*D10</f>
        <v>2820149.0753600001</v>
      </c>
      <c r="E11" s="129">
        <f>E9*E10</f>
        <v>1959185.3779199999</v>
      </c>
    </row>
    <row r="12" spans="1:5" x14ac:dyDescent="0.2">
      <c r="A12" s="244">
        <f t="shared" si="0"/>
        <v>5</v>
      </c>
      <c r="B12" s="244"/>
    </row>
    <row r="13" spans="1:5" x14ac:dyDescent="0.2">
      <c r="A13" s="244">
        <f t="shared" si="0"/>
        <v>6</v>
      </c>
      <c r="B13" s="244"/>
      <c r="C13" s="26" t="s">
        <v>457</v>
      </c>
      <c r="D13" s="481">
        <f>'2022 GRC Conversion Factor'!E36</f>
        <v>0.95344399999999996</v>
      </c>
      <c r="E13" s="421">
        <f>$D$13</f>
        <v>0.95344399999999996</v>
      </c>
    </row>
    <row r="14" spans="1:5" x14ac:dyDescent="0.2">
      <c r="A14" s="244">
        <f t="shared" si="0"/>
        <v>7</v>
      </c>
      <c r="B14" s="244"/>
    </row>
    <row r="15" spans="1:5" x14ac:dyDescent="0.2">
      <c r="A15" s="244">
        <f t="shared" si="0"/>
        <v>8</v>
      </c>
      <c r="B15" s="244"/>
      <c r="C15" s="26" t="s">
        <v>190</v>
      </c>
      <c r="D15" s="129">
        <f>D11*D13</f>
        <v>2688854.2150075398</v>
      </c>
      <c r="E15" s="129">
        <f>E11*E13</f>
        <v>1867973.5434655563</v>
      </c>
    </row>
    <row r="16" spans="1:5" x14ac:dyDescent="0.2">
      <c r="A16" s="244">
        <f t="shared" si="0"/>
        <v>9</v>
      </c>
      <c r="B16" s="244"/>
    </row>
    <row r="17" spans="1:7" x14ac:dyDescent="0.2">
      <c r="A17" s="244">
        <f t="shared" si="0"/>
        <v>10</v>
      </c>
      <c r="B17" s="130" t="s">
        <v>194</v>
      </c>
    </row>
    <row r="18" spans="1:7" x14ac:dyDescent="0.2">
      <c r="A18" s="244">
        <f t="shared" si="0"/>
        <v>11</v>
      </c>
      <c r="B18" s="244"/>
      <c r="C18" s="26" t="s">
        <v>187</v>
      </c>
      <c r="D18" s="480">
        <f>'F2024 Forecast'!B26</f>
        <v>23569963</v>
      </c>
      <c r="E18" s="480">
        <f>'F2024 Forecast'!C26</f>
        <v>16996414</v>
      </c>
    </row>
    <row r="19" spans="1:7" x14ac:dyDescent="0.2">
      <c r="A19" s="244">
        <f t="shared" si="0"/>
        <v>12</v>
      </c>
      <c r="B19" s="244"/>
      <c r="C19" s="26" t="s">
        <v>191</v>
      </c>
      <c r="D19" s="186">
        <f>'Rate Test'!E17</f>
        <v>4.45E-3</v>
      </c>
      <c r="E19" s="79">
        <f>D19</f>
        <v>4.45E-3</v>
      </c>
    </row>
    <row r="20" spans="1:7" x14ac:dyDescent="0.2">
      <c r="A20" s="244">
        <f t="shared" si="0"/>
        <v>13</v>
      </c>
      <c r="B20" s="244"/>
      <c r="C20" s="26" t="s">
        <v>189</v>
      </c>
      <c r="D20" s="129">
        <f>D18*D19</f>
        <v>104886.33534999999</v>
      </c>
      <c r="E20" s="129">
        <f>E18*E19</f>
        <v>75634.042300000001</v>
      </c>
    </row>
    <row r="21" spans="1:7" x14ac:dyDescent="0.2">
      <c r="A21" s="244">
        <f t="shared" si="0"/>
        <v>14</v>
      </c>
      <c r="B21" s="244"/>
    </row>
    <row r="22" spans="1:7" x14ac:dyDescent="0.2">
      <c r="A22" s="244">
        <f t="shared" si="0"/>
        <v>15</v>
      </c>
      <c r="B22" s="244"/>
      <c r="C22" s="26" t="str">
        <f>C13</f>
        <v>Remove Rev Sensitive Items (2022 GRC Conversion Factor)</v>
      </c>
      <c r="D22" s="421">
        <f>$D$13</f>
        <v>0.95344399999999996</v>
      </c>
      <c r="E22" s="421">
        <f>$D$13</f>
        <v>0.95344399999999996</v>
      </c>
      <c r="G22" s="6"/>
    </row>
    <row r="23" spans="1:7" x14ac:dyDescent="0.2">
      <c r="A23" s="244">
        <f t="shared" si="0"/>
        <v>16</v>
      </c>
      <c r="B23" s="244"/>
    </row>
    <row r="24" spans="1:7" x14ac:dyDescent="0.2">
      <c r="A24" s="244">
        <f t="shared" si="0"/>
        <v>17</v>
      </c>
      <c r="B24" s="244"/>
      <c r="C24" s="26" t="s">
        <v>190</v>
      </c>
      <c r="D24" s="129">
        <f>D20*D22</f>
        <v>100003.24712144538</v>
      </c>
      <c r="E24" s="129">
        <f>E20*E22</f>
        <v>72112.823826681197</v>
      </c>
    </row>
    <row r="25" spans="1:7" x14ac:dyDescent="0.2">
      <c r="A25" s="244">
        <f t="shared" si="0"/>
        <v>18</v>
      </c>
    </row>
    <row r="26" spans="1:7" x14ac:dyDescent="0.2">
      <c r="A26" s="244">
        <f t="shared" si="0"/>
        <v>19</v>
      </c>
      <c r="B26" s="130" t="s">
        <v>195</v>
      </c>
    </row>
    <row r="27" spans="1:7" x14ac:dyDescent="0.2">
      <c r="A27" s="244">
        <f t="shared" si="0"/>
        <v>20</v>
      </c>
      <c r="B27" s="244"/>
      <c r="C27" s="26" t="s">
        <v>187</v>
      </c>
      <c r="D27" s="480">
        <f>'F2024 Forecast'!B27</f>
        <v>8695872</v>
      </c>
      <c r="E27" s="480">
        <f>'F2024 Forecast'!C27</f>
        <v>7283041</v>
      </c>
    </row>
    <row r="28" spans="1:7" x14ac:dyDescent="0.2">
      <c r="A28" s="244">
        <f t="shared" si="0"/>
        <v>21</v>
      </c>
      <c r="B28" s="244"/>
      <c r="C28" s="26" t="s">
        <v>191</v>
      </c>
      <c r="D28" s="186">
        <f>'Rate Test'!F17</f>
        <v>-1.025E-2</v>
      </c>
      <c r="E28" s="79">
        <f>D28</f>
        <v>-1.025E-2</v>
      </c>
    </row>
    <row r="29" spans="1:7" x14ac:dyDescent="0.2">
      <c r="A29" s="244">
        <f t="shared" si="0"/>
        <v>22</v>
      </c>
      <c r="B29" s="244"/>
      <c r="C29" s="26" t="s">
        <v>189</v>
      </c>
      <c r="D29" s="129">
        <f>D27*D28</f>
        <v>-89132.688000000009</v>
      </c>
      <c r="E29" s="129">
        <f>E27*E28</f>
        <v>-74651.17025000001</v>
      </c>
    </row>
    <row r="30" spans="1:7" x14ac:dyDescent="0.2">
      <c r="A30" s="244">
        <f t="shared" si="0"/>
        <v>23</v>
      </c>
      <c r="B30" s="244"/>
    </row>
    <row r="31" spans="1:7" x14ac:dyDescent="0.2">
      <c r="A31" s="244">
        <f t="shared" si="0"/>
        <v>24</v>
      </c>
      <c r="B31" s="244"/>
      <c r="C31" s="26" t="str">
        <f>C22</f>
        <v>Remove Rev Sensitive Items (2022 GRC Conversion Factor)</v>
      </c>
      <c r="D31" s="421">
        <f>$D$13</f>
        <v>0.95344399999999996</v>
      </c>
      <c r="E31" s="421">
        <f>$D$13</f>
        <v>0.95344399999999996</v>
      </c>
    </row>
    <row r="32" spans="1:7" x14ac:dyDescent="0.2">
      <c r="A32" s="244">
        <f t="shared" si="0"/>
        <v>25</v>
      </c>
      <c r="B32" s="244"/>
    </row>
    <row r="33" spans="1:5" x14ac:dyDescent="0.2">
      <c r="A33" s="244">
        <f t="shared" si="0"/>
        <v>26</v>
      </c>
      <c r="B33" s="244"/>
      <c r="C33" s="26" t="s">
        <v>190</v>
      </c>
      <c r="D33" s="129">
        <f>D29*D31</f>
        <v>-84983.026577472003</v>
      </c>
      <c r="E33" s="129">
        <f>E29*E31</f>
        <v>-71175.710367841006</v>
      </c>
    </row>
    <row r="35" spans="1:5" x14ac:dyDescent="0.2">
      <c r="B35" s="26" t="s">
        <v>296</v>
      </c>
    </row>
    <row r="36" spans="1:5" x14ac:dyDescent="0.2">
      <c r="B36" s="26" t="s">
        <v>192</v>
      </c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"/>
  <sheetViews>
    <sheetView workbookViewId="0">
      <selection activeCell="C38" sqref="C38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zoomScaleNormal="100" workbookViewId="0">
      <pane xSplit="2" ySplit="6" topLeftCell="C7" activePane="bottomRight" state="frozen"/>
      <selection activeCell="R51" sqref="R51"/>
      <selection pane="topRight" activeCell="R51" sqref="R51"/>
      <selection pane="bottomLeft" activeCell="R51" sqref="R51"/>
      <selection pane="bottomRight" activeCell="M45" sqref="M45"/>
    </sheetView>
  </sheetViews>
  <sheetFormatPr defaultColWidth="9.140625" defaultRowHeight="11.25" x14ac:dyDescent="0.2"/>
  <cols>
    <col min="1" max="1" width="5.5703125" style="26" bestFit="1" customWidth="1"/>
    <col min="2" max="2" width="41" style="26" customWidth="1"/>
    <col min="3" max="3" width="12" style="26" bestFit="1" customWidth="1"/>
    <col min="4" max="4" width="11.140625" style="26" bestFit="1" customWidth="1"/>
    <col min="5" max="6" width="10.7109375" style="26" bestFit="1" customWidth="1"/>
    <col min="7" max="7" width="10.5703125" style="26" bestFit="1" customWidth="1"/>
    <col min="8" max="8" width="12.5703125" style="26" customWidth="1"/>
    <col min="9" max="9" width="10.7109375" style="26" bestFit="1" customWidth="1"/>
    <col min="10" max="10" width="10.28515625" style="26" bestFit="1" customWidth="1"/>
    <col min="11" max="13" width="10.7109375" style="26" bestFit="1" customWidth="1"/>
    <col min="14" max="14" width="13.140625" style="26" customWidth="1"/>
    <col min="15" max="15" width="11.7109375" style="26" customWidth="1"/>
    <col min="16" max="17" width="11.28515625" style="26" bestFit="1" customWidth="1"/>
    <col min="18" max="16384" width="9.140625" style="26"/>
  </cols>
  <sheetData>
    <row r="1" spans="1:17" x14ac:dyDescent="0.2">
      <c r="A1" s="5" t="s">
        <v>0</v>
      </c>
      <c r="B1" s="5"/>
    </row>
    <row r="2" spans="1:17" x14ac:dyDescent="0.2">
      <c r="A2" s="5" t="s">
        <v>1</v>
      </c>
      <c r="B2" s="5"/>
    </row>
    <row r="3" spans="1:17" x14ac:dyDescent="0.2">
      <c r="A3" s="5" t="s">
        <v>283</v>
      </c>
      <c r="B3" s="5"/>
    </row>
    <row r="4" spans="1:17" ht="11.25" customHeight="1" x14ac:dyDescent="0.2">
      <c r="A4" s="5" t="s">
        <v>135</v>
      </c>
      <c r="B4" s="5"/>
      <c r="O4" s="5"/>
      <c r="P4" s="143" t="s">
        <v>440</v>
      </c>
    </row>
    <row r="5" spans="1:17" x14ac:dyDescent="0.2">
      <c r="O5" s="310" t="s">
        <v>434</v>
      </c>
      <c r="P5" s="310" t="s">
        <v>435</v>
      </c>
      <c r="Q5" s="6"/>
    </row>
    <row r="6" spans="1:17" ht="25.5" customHeight="1" x14ac:dyDescent="0.2">
      <c r="A6" s="146" t="s">
        <v>67</v>
      </c>
      <c r="B6" s="147"/>
      <c r="C6" s="148">
        <v>45292</v>
      </c>
      <c r="D6" s="148">
        <f t="shared" ref="D6:N6" si="0">EDATE(C6,1)</f>
        <v>45323</v>
      </c>
      <c r="E6" s="148">
        <f t="shared" si="0"/>
        <v>45352</v>
      </c>
      <c r="F6" s="148">
        <f t="shared" si="0"/>
        <v>45383</v>
      </c>
      <c r="G6" s="148">
        <f t="shared" si="0"/>
        <v>45413</v>
      </c>
      <c r="H6" s="148">
        <f t="shared" si="0"/>
        <v>45444</v>
      </c>
      <c r="I6" s="148">
        <f t="shared" si="0"/>
        <v>45474</v>
      </c>
      <c r="J6" s="148">
        <f t="shared" si="0"/>
        <v>45505</v>
      </c>
      <c r="K6" s="148">
        <f t="shared" si="0"/>
        <v>45536</v>
      </c>
      <c r="L6" s="148">
        <f t="shared" si="0"/>
        <v>45566</v>
      </c>
      <c r="M6" s="148">
        <f t="shared" si="0"/>
        <v>45597</v>
      </c>
      <c r="N6" s="148">
        <f t="shared" si="0"/>
        <v>45627</v>
      </c>
      <c r="O6" s="148">
        <f t="shared" ref="O6" si="1">EDATE(N6,1)</f>
        <v>45658</v>
      </c>
      <c r="P6" s="148">
        <v>45658</v>
      </c>
      <c r="Q6" s="148">
        <v>45689</v>
      </c>
    </row>
    <row r="7" spans="1:17" x14ac:dyDescent="0.2">
      <c r="A7" s="244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</row>
    <row r="8" spans="1:17" x14ac:dyDescent="0.2">
      <c r="A8" s="244">
        <v>1</v>
      </c>
      <c r="B8" s="78" t="s">
        <v>68</v>
      </c>
      <c r="C8" s="248">
        <v>818293</v>
      </c>
      <c r="D8" s="248">
        <v>818704</v>
      </c>
      <c r="E8" s="248">
        <v>818981</v>
      </c>
      <c r="F8" s="321">
        <v>819030</v>
      </c>
      <c r="G8" s="321">
        <v>819131</v>
      </c>
      <c r="H8" s="321">
        <v>819296</v>
      </c>
      <c r="I8" s="321">
        <v>819201</v>
      </c>
      <c r="J8" s="321">
        <v>819337</v>
      </c>
      <c r="K8" s="321">
        <v>819412</v>
      </c>
      <c r="L8" s="321">
        <v>819984</v>
      </c>
      <c r="M8" s="321">
        <v>820601</v>
      </c>
      <c r="N8" s="321">
        <v>820948</v>
      </c>
      <c r="O8" s="321">
        <v>821339</v>
      </c>
      <c r="P8" s="321">
        <v>821339</v>
      </c>
      <c r="Q8" s="321">
        <v>821607</v>
      </c>
    </row>
    <row r="9" spans="1:17" x14ac:dyDescent="0.2">
      <c r="A9" s="244">
        <f>A8+1</f>
        <v>2</v>
      </c>
      <c r="B9" s="174" t="s">
        <v>385</v>
      </c>
      <c r="C9" s="308">
        <v>61.835954478033152</v>
      </c>
      <c r="D9" s="308">
        <v>53.280784563148629</v>
      </c>
      <c r="E9" s="308">
        <v>48.820187597389392</v>
      </c>
      <c r="F9" s="308">
        <v>33.783425518589617</v>
      </c>
      <c r="G9" s="308">
        <v>19.244675769352149</v>
      </c>
      <c r="H9" s="308">
        <v>12.689411965666293</v>
      </c>
      <c r="I9" s="308">
        <v>9.1337768780048503</v>
      </c>
      <c r="J9" s="308">
        <v>8.712254632742745</v>
      </c>
      <c r="K9" s="308">
        <v>12.933176480249259</v>
      </c>
      <c r="L9" s="308">
        <v>29.895866183693634</v>
      </c>
      <c r="M9" s="308">
        <v>49.072438382788285</v>
      </c>
      <c r="N9" s="308">
        <v>64.338047550341997</v>
      </c>
      <c r="O9" s="179">
        <v>55.851829851126716</v>
      </c>
      <c r="P9" s="179">
        <v>6.0588445984377852</v>
      </c>
      <c r="Q9" s="179">
        <v>54.075019708419212</v>
      </c>
    </row>
    <row r="10" spans="1:17" x14ac:dyDescent="0.2">
      <c r="A10" s="244">
        <f t="shared" ref="A10:A48" si="2">A9+1</f>
        <v>3</v>
      </c>
      <c r="B10" s="26" t="s">
        <v>284</v>
      </c>
      <c r="C10" s="33">
        <f t="shared" ref="C10:N10" si="3">C8*C9</f>
        <v>50599928.697693184</v>
      </c>
      <c r="D10" s="33">
        <f t="shared" si="3"/>
        <v>43621191.444988035</v>
      </c>
      <c r="E10" s="33">
        <f t="shared" si="3"/>
        <v>39982806.058697559</v>
      </c>
      <c r="F10" s="33">
        <f t="shared" si="3"/>
        <v>27669639.002490453</v>
      </c>
      <c r="G10" s="33">
        <f t="shared" si="3"/>
        <v>15763910.507625196</v>
      </c>
      <c r="H10" s="33">
        <f t="shared" si="3"/>
        <v>10396384.465822531</v>
      </c>
      <c r="I10" s="33">
        <f t="shared" si="3"/>
        <v>7482399.1522384509</v>
      </c>
      <c r="J10" s="33">
        <f t="shared" si="3"/>
        <v>7138272.574027542</v>
      </c>
      <c r="K10" s="33">
        <f t="shared" si="3"/>
        <v>10597600.006034005</v>
      </c>
      <c r="L10" s="33">
        <f t="shared" si="3"/>
        <v>24514131.936769839</v>
      </c>
      <c r="M10" s="33">
        <f t="shared" si="3"/>
        <v>40268892.00935445</v>
      </c>
      <c r="N10" s="33">
        <f t="shared" si="3"/>
        <v>52818191.460358165</v>
      </c>
      <c r="O10" s="33">
        <f t="shared" ref="O10:Q10" si="4">O8*O9</f>
        <v>45873286.078094564</v>
      </c>
      <c r="P10" s="33">
        <f t="shared" si="4"/>
        <v>4976365.3636362925</v>
      </c>
      <c r="Q10" s="33">
        <f t="shared" si="4"/>
        <v>44428414.717575185</v>
      </c>
    </row>
    <row r="11" spans="1:17" x14ac:dyDescent="0.2">
      <c r="A11" s="244">
        <f t="shared" si="2"/>
        <v>4</v>
      </c>
    </row>
    <row r="12" spans="1:17" x14ac:dyDescent="0.2">
      <c r="A12" s="244">
        <f t="shared" si="2"/>
        <v>5</v>
      </c>
      <c r="B12" s="78" t="s">
        <v>280</v>
      </c>
      <c r="C12" s="177">
        <v>86321614.420031622</v>
      </c>
      <c r="D12" s="177">
        <v>74057321.30864048</v>
      </c>
      <c r="E12" s="177">
        <v>68902600.916464239</v>
      </c>
      <c r="F12" s="177">
        <v>49321840.979012318</v>
      </c>
      <c r="G12" s="177">
        <v>34474281.179393396</v>
      </c>
      <c r="H12" s="320">
        <v>20457720.828185771</v>
      </c>
      <c r="I12" s="320">
        <v>12744514.15961099</v>
      </c>
      <c r="J12" s="177">
        <v>13627113.760545392</v>
      </c>
      <c r="K12" s="177">
        <v>17242273.942993231</v>
      </c>
      <c r="L12" s="177">
        <v>39228742.052231908</v>
      </c>
      <c r="M12" s="177">
        <v>67072691.581177361</v>
      </c>
      <c r="N12" s="177">
        <v>81310762.310506135</v>
      </c>
      <c r="O12" s="177">
        <v>97218679.488529131</v>
      </c>
      <c r="P12" s="177">
        <v>60.636999999987893</v>
      </c>
      <c r="Q12" s="177">
        <v>83045635.970385939</v>
      </c>
    </row>
    <row r="13" spans="1:17" x14ac:dyDescent="0.2">
      <c r="A13" s="244">
        <f t="shared" si="2"/>
        <v>6</v>
      </c>
      <c r="B13" s="174" t="s">
        <v>384</v>
      </c>
      <c r="C13" s="176">
        <v>0.52400999999999998</v>
      </c>
      <c r="D13" s="309">
        <f>C13</f>
        <v>0.52400999999999998</v>
      </c>
      <c r="E13" s="309">
        <f t="shared" ref="E13:N13" si="5">C13</f>
        <v>0.52400999999999998</v>
      </c>
      <c r="F13" s="309">
        <f t="shared" si="5"/>
        <v>0.52400999999999998</v>
      </c>
      <c r="G13" s="309">
        <f t="shared" si="5"/>
        <v>0.52400999999999998</v>
      </c>
      <c r="H13" s="309">
        <f t="shared" si="5"/>
        <v>0.52400999999999998</v>
      </c>
      <c r="I13" s="309">
        <f t="shared" si="5"/>
        <v>0.52400999999999998</v>
      </c>
      <c r="J13" s="309">
        <f t="shared" si="5"/>
        <v>0.52400999999999998</v>
      </c>
      <c r="K13" s="309">
        <f t="shared" si="5"/>
        <v>0.52400999999999998</v>
      </c>
      <c r="L13" s="309">
        <f t="shared" si="5"/>
        <v>0.52400999999999998</v>
      </c>
      <c r="M13" s="309">
        <f t="shared" si="5"/>
        <v>0.52400999999999998</v>
      </c>
      <c r="N13" s="309">
        <f t="shared" si="5"/>
        <v>0.52400999999999998</v>
      </c>
      <c r="O13" s="309">
        <v>0.52400999999999998</v>
      </c>
      <c r="P13" s="508">
        <v>0.61958000000000002</v>
      </c>
      <c r="Q13" s="508">
        <v>0.61958000000000002</v>
      </c>
    </row>
    <row r="14" spans="1:17" x14ac:dyDescent="0.2">
      <c r="A14" s="244">
        <f t="shared" si="2"/>
        <v>7</v>
      </c>
      <c r="B14" s="26" t="s">
        <v>285</v>
      </c>
      <c r="C14" s="33">
        <f t="shared" ref="C14:N14" si="6">C12*C13</f>
        <v>45233389.172240771</v>
      </c>
      <c r="D14" s="33">
        <f t="shared" si="6"/>
        <v>38806776.938940696</v>
      </c>
      <c r="E14" s="33">
        <f t="shared" si="6"/>
        <v>36105651.906236425</v>
      </c>
      <c r="F14" s="33">
        <f t="shared" si="6"/>
        <v>25845137.891412243</v>
      </c>
      <c r="G14" s="33">
        <f t="shared" si="6"/>
        <v>18064868.080813933</v>
      </c>
      <c r="H14" s="33">
        <f t="shared" si="6"/>
        <v>10720050.291177625</v>
      </c>
      <c r="I14" s="33">
        <f t="shared" si="6"/>
        <v>6678252.864777755</v>
      </c>
      <c r="J14" s="33">
        <f t="shared" si="6"/>
        <v>7140743.8816633904</v>
      </c>
      <c r="K14" s="33">
        <f t="shared" si="6"/>
        <v>9035123.9688678831</v>
      </c>
      <c r="L14" s="33">
        <f t="shared" si="6"/>
        <v>20556253.122790042</v>
      </c>
      <c r="M14" s="33">
        <f t="shared" si="6"/>
        <v>35146761.115452744</v>
      </c>
      <c r="N14" s="33">
        <f t="shared" si="6"/>
        <v>42607652.558328316</v>
      </c>
      <c r="O14" s="33">
        <f t="shared" ref="O14:Q14" si="7">O12*O13</f>
        <v>50943560.238784149</v>
      </c>
      <c r="P14" s="33">
        <f t="shared" si="7"/>
        <v>37.569472459992497</v>
      </c>
      <c r="Q14" s="33">
        <f t="shared" si="7"/>
        <v>51453415.134531721</v>
      </c>
    </row>
    <row r="15" spans="1:17" x14ac:dyDescent="0.2">
      <c r="A15" s="244">
        <f t="shared" si="2"/>
        <v>8</v>
      </c>
    </row>
    <row r="16" spans="1:17" x14ac:dyDescent="0.2">
      <c r="A16" s="244">
        <f t="shared" si="2"/>
        <v>9</v>
      </c>
      <c r="B16" s="78" t="s">
        <v>441</v>
      </c>
      <c r="C16" s="177">
        <v>9308794.4324474558</v>
      </c>
      <c r="D16" s="177">
        <v>519288.93299999117</v>
      </c>
      <c r="E16" s="177">
        <v>-17240.606999992131</v>
      </c>
      <c r="F16" s="108"/>
      <c r="G16" s="177">
        <v>-762463.90114864707</v>
      </c>
      <c r="H16" s="320">
        <v>-45423.737999999983</v>
      </c>
      <c r="I16" s="320">
        <v>-13068.031000000003</v>
      </c>
      <c r="J16" s="108"/>
      <c r="K16" s="108"/>
      <c r="L16" s="108"/>
      <c r="M16" s="108"/>
      <c r="N16" s="108"/>
      <c r="O16" s="108"/>
      <c r="P16" s="108"/>
      <c r="Q16" s="177">
        <v>5792162.4468266666</v>
      </c>
    </row>
    <row r="17" spans="1:17" x14ac:dyDescent="0.2">
      <c r="A17" s="244">
        <f t="shared" si="2"/>
        <v>10</v>
      </c>
      <c r="B17" s="174" t="s">
        <v>397</v>
      </c>
      <c r="C17" s="178">
        <v>0.50307999999999997</v>
      </c>
      <c r="D17" s="178">
        <f>C17</f>
        <v>0.50307999999999997</v>
      </c>
      <c r="E17" s="178">
        <f t="shared" ref="E17:N17" si="8">D17</f>
        <v>0.50307999999999997</v>
      </c>
      <c r="F17" s="178">
        <f t="shared" si="8"/>
        <v>0.50307999999999997</v>
      </c>
      <c r="G17" s="178">
        <f>F13</f>
        <v>0.52400999999999998</v>
      </c>
      <c r="H17" s="178">
        <f>G17</f>
        <v>0.52400999999999998</v>
      </c>
      <c r="I17" s="178">
        <f t="shared" si="8"/>
        <v>0.52400999999999998</v>
      </c>
      <c r="J17" s="178">
        <f t="shared" si="8"/>
        <v>0.52400999999999998</v>
      </c>
      <c r="K17" s="178">
        <f t="shared" si="8"/>
        <v>0.52400999999999998</v>
      </c>
      <c r="L17" s="178">
        <f t="shared" si="8"/>
        <v>0.52400999999999998</v>
      </c>
      <c r="M17" s="178">
        <f t="shared" si="8"/>
        <v>0.52400999999999998</v>
      </c>
      <c r="N17" s="178">
        <f t="shared" si="8"/>
        <v>0.52400999999999998</v>
      </c>
      <c r="O17" s="178">
        <f t="shared" ref="O17" si="9">N17</f>
        <v>0.52400999999999998</v>
      </c>
      <c r="P17" s="178">
        <f t="shared" ref="P17:Q17" si="10">O17</f>
        <v>0.52400999999999998</v>
      </c>
      <c r="Q17" s="178">
        <f t="shared" si="10"/>
        <v>0.52400999999999998</v>
      </c>
    </row>
    <row r="18" spans="1:17" x14ac:dyDescent="0.2">
      <c r="A18" s="244">
        <f t="shared" si="2"/>
        <v>11</v>
      </c>
      <c r="B18" s="26" t="s">
        <v>285</v>
      </c>
      <c r="C18" s="99">
        <f t="shared" ref="C18:N18" si="11">C16*C17</f>
        <v>4683068.3030756656</v>
      </c>
      <c r="D18" s="99">
        <f t="shared" si="11"/>
        <v>261243.87641363553</v>
      </c>
      <c r="E18" s="99">
        <f t="shared" si="11"/>
        <v>-8673.4045695560417</v>
      </c>
      <c r="F18" s="99">
        <f t="shared" si="11"/>
        <v>0</v>
      </c>
      <c r="G18" s="99">
        <f t="shared" si="11"/>
        <v>-399538.70884090255</v>
      </c>
      <c r="H18" s="99">
        <f t="shared" si="11"/>
        <v>-23802.49294937999</v>
      </c>
      <c r="I18" s="99">
        <f t="shared" si="11"/>
        <v>-6847.7789243100015</v>
      </c>
      <c r="J18" s="99">
        <f t="shared" si="11"/>
        <v>0</v>
      </c>
      <c r="K18" s="99">
        <f t="shared" si="11"/>
        <v>0</v>
      </c>
      <c r="L18" s="99">
        <f t="shared" si="11"/>
        <v>0</v>
      </c>
      <c r="M18" s="99">
        <f t="shared" si="11"/>
        <v>0</v>
      </c>
      <c r="N18" s="99">
        <f t="shared" si="11"/>
        <v>0</v>
      </c>
      <c r="O18" s="99">
        <f t="shared" ref="O18:Q18" si="12">O16*O17</f>
        <v>0</v>
      </c>
      <c r="P18" s="99">
        <f t="shared" si="12"/>
        <v>0</v>
      </c>
      <c r="Q18" s="99">
        <f t="shared" si="12"/>
        <v>3035151.0437616413</v>
      </c>
    </row>
    <row r="19" spans="1:17" x14ac:dyDescent="0.2">
      <c r="A19" s="244">
        <f t="shared" si="2"/>
        <v>12</v>
      </c>
    </row>
    <row r="20" spans="1:17" x14ac:dyDescent="0.2">
      <c r="A20" s="244">
        <f t="shared" si="2"/>
        <v>13</v>
      </c>
      <c r="B20" s="26" t="s">
        <v>281</v>
      </c>
      <c r="C20" s="33">
        <f t="shared" ref="C20:N20" si="13">C14+C18</f>
        <v>49916457.475316435</v>
      </c>
      <c r="D20" s="33">
        <f t="shared" si="13"/>
        <v>39068020.815354332</v>
      </c>
      <c r="E20" s="33">
        <f t="shared" si="13"/>
        <v>36096978.501666866</v>
      </c>
      <c r="F20" s="33">
        <f t="shared" si="13"/>
        <v>25845137.891412243</v>
      </c>
      <c r="G20" s="33">
        <f t="shared" si="13"/>
        <v>17665329.37197303</v>
      </c>
      <c r="H20" s="33">
        <f t="shared" si="13"/>
        <v>10696247.798228245</v>
      </c>
      <c r="I20" s="33">
        <f t="shared" si="13"/>
        <v>6671405.0858534453</v>
      </c>
      <c r="J20" s="33">
        <f t="shared" si="13"/>
        <v>7140743.8816633904</v>
      </c>
      <c r="K20" s="33">
        <f t="shared" si="13"/>
        <v>9035123.9688678831</v>
      </c>
      <c r="L20" s="33">
        <f t="shared" si="13"/>
        <v>20556253.122790042</v>
      </c>
      <c r="M20" s="33">
        <f t="shared" si="13"/>
        <v>35146761.115452744</v>
      </c>
      <c r="N20" s="33">
        <f t="shared" si="13"/>
        <v>42607652.558328316</v>
      </c>
      <c r="O20" s="33">
        <f t="shared" ref="O20:P20" si="14">O14+O18</f>
        <v>50943560.238784149</v>
      </c>
      <c r="P20" s="33">
        <f t="shared" si="14"/>
        <v>37.569472459992497</v>
      </c>
      <c r="Q20" s="33">
        <f t="shared" ref="Q20" si="15">Q14+Q18</f>
        <v>54488566.178293362</v>
      </c>
    </row>
    <row r="21" spans="1:17" x14ac:dyDescent="0.2">
      <c r="A21" s="244">
        <f t="shared" si="2"/>
        <v>14</v>
      </c>
    </row>
    <row r="22" spans="1:17" x14ac:dyDescent="0.2">
      <c r="A22" s="244">
        <f t="shared" si="2"/>
        <v>15</v>
      </c>
      <c r="B22" s="26" t="s">
        <v>282</v>
      </c>
      <c r="C22" s="33">
        <f t="shared" ref="C22:N22" si="16">C10-C20</f>
        <v>683471.22237674892</v>
      </c>
      <c r="D22" s="33">
        <f t="shared" si="16"/>
        <v>4553170.6296337023</v>
      </c>
      <c r="E22" s="33">
        <f t="shared" si="16"/>
        <v>3885827.5570306927</v>
      </c>
      <c r="F22" s="33">
        <f t="shared" si="16"/>
        <v>1824501.1110782102</v>
      </c>
      <c r="G22" s="33">
        <f t="shared" si="16"/>
        <v>-1901418.8643478341</v>
      </c>
      <c r="H22" s="33">
        <f t="shared" si="16"/>
        <v>-299863.33240571432</v>
      </c>
      <c r="I22" s="33">
        <f t="shared" si="16"/>
        <v>810994.0663850056</v>
      </c>
      <c r="J22" s="33">
        <f t="shared" si="16"/>
        <v>-2471.3076358484104</v>
      </c>
      <c r="K22" s="33">
        <f t="shared" si="16"/>
        <v>1562476.0371661223</v>
      </c>
      <c r="L22" s="33">
        <f t="shared" si="16"/>
        <v>3957878.8139797971</v>
      </c>
      <c r="M22" s="33">
        <f t="shared" si="16"/>
        <v>5122130.8939017057</v>
      </c>
      <c r="N22" s="33">
        <f t="shared" si="16"/>
        <v>10210538.90202985</v>
      </c>
      <c r="O22" s="33">
        <f t="shared" ref="O22:P22" si="17">O10-O20</f>
        <v>-5070274.1606895849</v>
      </c>
      <c r="P22" s="33">
        <f t="shared" si="17"/>
        <v>4976327.7941638324</v>
      </c>
      <c r="Q22" s="33">
        <f t="shared" ref="Q22" si="18">Q10-Q20</f>
        <v>-10060151.460718177</v>
      </c>
    </row>
    <row r="23" spans="1:17" x14ac:dyDescent="0.2">
      <c r="A23" s="244">
        <f t="shared" si="2"/>
        <v>16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 x14ac:dyDescent="0.2">
      <c r="A24" s="244">
        <f t="shared" si="2"/>
        <v>17</v>
      </c>
      <c r="B24" s="26" t="s">
        <v>286</v>
      </c>
      <c r="C24" s="507">
        <v>160702.37</v>
      </c>
      <c r="D24" s="507">
        <v>176111.22</v>
      </c>
      <c r="E24" s="507">
        <v>202719.58</v>
      </c>
      <c r="F24" s="507">
        <v>220437.43</v>
      </c>
      <c r="G24" s="507">
        <v>214629.31</v>
      </c>
      <c r="H24" s="507">
        <v>199401.35</v>
      </c>
      <c r="I24" s="507">
        <v>196422.47</v>
      </c>
      <c r="J24" s="507">
        <v>195418.08</v>
      </c>
      <c r="K24" s="507">
        <v>196318.44</v>
      </c>
      <c r="L24" s="507">
        <v>206988.78</v>
      </c>
      <c r="M24" s="507">
        <v>222636.61</v>
      </c>
      <c r="N24" s="507">
        <v>253473.72</v>
      </c>
      <c r="O24" s="507">
        <v>224140.66838709675</v>
      </c>
      <c r="P24" s="507">
        <v>24015.071612903223</v>
      </c>
      <c r="Q24" s="507">
        <v>190722.94</v>
      </c>
    </row>
    <row r="25" spans="1:17" x14ac:dyDescent="0.2">
      <c r="A25" s="244">
        <f t="shared" si="2"/>
        <v>18</v>
      </c>
    </row>
    <row r="26" spans="1:17" x14ac:dyDescent="0.2">
      <c r="A26" s="244">
        <f t="shared" si="2"/>
        <v>19</v>
      </c>
      <c r="B26" s="80" t="s">
        <v>383</v>
      </c>
      <c r="C26" s="175">
        <v>4.64E-3</v>
      </c>
      <c r="D26" s="175">
        <v>4.64E-3</v>
      </c>
      <c r="E26" s="175">
        <v>4.64E-3</v>
      </c>
      <c r="F26" s="175">
        <v>4.64E-3</v>
      </c>
      <c r="G26" s="175">
        <v>4.292E-2</v>
      </c>
      <c r="H26" s="175">
        <f t="shared" ref="H26:N26" si="19">G26</f>
        <v>4.292E-2</v>
      </c>
      <c r="I26" s="175">
        <f t="shared" si="19"/>
        <v>4.292E-2</v>
      </c>
      <c r="J26" s="175">
        <f t="shared" si="19"/>
        <v>4.292E-2</v>
      </c>
      <c r="K26" s="175">
        <f t="shared" si="19"/>
        <v>4.292E-2</v>
      </c>
      <c r="L26" s="175">
        <f t="shared" si="19"/>
        <v>4.292E-2</v>
      </c>
      <c r="M26" s="175">
        <f t="shared" si="19"/>
        <v>4.292E-2</v>
      </c>
      <c r="N26" s="175">
        <f t="shared" si="19"/>
        <v>4.292E-2</v>
      </c>
      <c r="O26" s="175">
        <f t="shared" ref="O26" si="20">N26</f>
        <v>4.292E-2</v>
      </c>
      <c r="P26" s="175">
        <f t="shared" ref="P26:Q26" si="21">O26</f>
        <v>4.292E-2</v>
      </c>
      <c r="Q26" s="175">
        <f t="shared" si="21"/>
        <v>4.292E-2</v>
      </c>
    </row>
    <row r="27" spans="1:17" x14ac:dyDescent="0.2">
      <c r="A27" s="244">
        <f t="shared" si="2"/>
        <v>20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</row>
    <row r="28" spans="1:17" x14ac:dyDescent="0.2">
      <c r="A28" s="244">
        <f t="shared" si="2"/>
        <v>21</v>
      </c>
      <c r="B28" s="80" t="s">
        <v>361</v>
      </c>
      <c r="C28" s="175">
        <v>4.64E-3</v>
      </c>
      <c r="D28" s="175">
        <f t="shared" ref="D28:N28" si="22">C28</f>
        <v>4.64E-3</v>
      </c>
      <c r="E28" s="175">
        <f t="shared" si="22"/>
        <v>4.64E-3</v>
      </c>
      <c r="F28" s="175">
        <f t="shared" si="22"/>
        <v>4.64E-3</v>
      </c>
      <c r="G28" s="175">
        <f t="shared" si="22"/>
        <v>4.64E-3</v>
      </c>
      <c r="H28" s="175">
        <f>G28</f>
        <v>4.64E-3</v>
      </c>
      <c r="I28" s="175">
        <f t="shared" si="22"/>
        <v>4.64E-3</v>
      </c>
      <c r="J28" s="175">
        <f>I26</f>
        <v>4.292E-2</v>
      </c>
      <c r="K28" s="175">
        <f t="shared" si="22"/>
        <v>4.292E-2</v>
      </c>
      <c r="L28" s="175">
        <f t="shared" si="22"/>
        <v>4.292E-2</v>
      </c>
      <c r="M28" s="175">
        <f t="shared" si="22"/>
        <v>4.292E-2</v>
      </c>
      <c r="N28" s="175">
        <f t="shared" si="22"/>
        <v>4.292E-2</v>
      </c>
      <c r="O28" s="175">
        <f t="shared" ref="O28" si="23">N28</f>
        <v>4.292E-2</v>
      </c>
      <c r="P28" s="175">
        <f t="shared" ref="P28:Q28" si="24">O28</f>
        <v>4.292E-2</v>
      </c>
      <c r="Q28" s="175">
        <f t="shared" si="24"/>
        <v>4.292E-2</v>
      </c>
    </row>
    <row r="29" spans="1:17" x14ac:dyDescent="0.2">
      <c r="A29" s="244">
        <f t="shared" si="2"/>
        <v>22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">
      <c r="A30" s="244">
        <f t="shared" si="2"/>
        <v>23</v>
      </c>
      <c r="B30" s="26" t="s">
        <v>189</v>
      </c>
      <c r="C30" s="33">
        <f t="shared" ref="C30:N30" si="25">(C12*C26)+(C16*C28)</f>
        <v>443725.09707550291</v>
      </c>
      <c r="D30" s="33">
        <f t="shared" si="25"/>
        <v>346035.47152121179</v>
      </c>
      <c r="E30" s="33">
        <f t="shared" si="25"/>
        <v>319628.0718359141</v>
      </c>
      <c r="F30" s="33">
        <f t="shared" si="25"/>
        <v>228853.34214261716</v>
      </c>
      <c r="G30" s="33">
        <f t="shared" si="25"/>
        <v>1476098.3157182347</v>
      </c>
      <c r="H30" s="33">
        <f t="shared" si="25"/>
        <v>877834.61180141324</v>
      </c>
      <c r="I30" s="33">
        <f t="shared" si="25"/>
        <v>546933.91206666373</v>
      </c>
      <c r="J30" s="33">
        <f t="shared" si="25"/>
        <v>584875.72260260815</v>
      </c>
      <c r="K30" s="33">
        <f t="shared" si="25"/>
        <v>740038.39763326943</v>
      </c>
      <c r="L30" s="33">
        <f t="shared" si="25"/>
        <v>1683697.6088817935</v>
      </c>
      <c r="M30" s="33">
        <f t="shared" si="25"/>
        <v>2878759.9226641324</v>
      </c>
      <c r="N30" s="33">
        <f t="shared" si="25"/>
        <v>3489857.9183669235</v>
      </c>
      <c r="O30" s="33">
        <f t="shared" ref="O30:P30" si="26">(O12*O26)+(O16*O28)</f>
        <v>4172625.7236476704</v>
      </c>
      <c r="P30" s="33">
        <f t="shared" si="26"/>
        <v>2.6025400399994805</v>
      </c>
      <c r="Q30" s="33">
        <f t="shared" ref="Q30" si="27">(Q12*Q26)+(Q16*Q28)</f>
        <v>3812918.3080667653</v>
      </c>
    </row>
    <row r="31" spans="1:17" x14ac:dyDescent="0.2">
      <c r="A31" s="244">
        <f t="shared" si="2"/>
        <v>24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 x14ac:dyDescent="0.2">
      <c r="A32" s="244">
        <f t="shared" si="2"/>
        <v>25</v>
      </c>
      <c r="B32" s="81" t="s">
        <v>445</v>
      </c>
      <c r="C32" s="183">
        <f>'2022 GRC Conversion Factor'!E16</f>
        <v>0.95544399999999996</v>
      </c>
      <c r="D32" s="98">
        <f>C32</f>
        <v>0.95544399999999996</v>
      </c>
      <c r="E32" s="98">
        <f t="shared" ref="E32:N32" si="28">D32</f>
        <v>0.95544399999999996</v>
      </c>
      <c r="F32" s="98">
        <f t="shared" si="28"/>
        <v>0.95544399999999996</v>
      </c>
      <c r="G32" s="98">
        <f t="shared" si="28"/>
        <v>0.95544399999999996</v>
      </c>
      <c r="H32" s="98">
        <f t="shared" si="28"/>
        <v>0.95544399999999996</v>
      </c>
      <c r="I32" s="98">
        <f t="shared" si="28"/>
        <v>0.95544399999999996</v>
      </c>
      <c r="J32" s="98">
        <f t="shared" si="28"/>
        <v>0.95544399999999996</v>
      </c>
      <c r="K32" s="98">
        <f t="shared" si="28"/>
        <v>0.95544399999999996</v>
      </c>
      <c r="L32" s="98">
        <f t="shared" si="28"/>
        <v>0.95544399999999996</v>
      </c>
      <c r="M32" s="98">
        <f t="shared" si="28"/>
        <v>0.95544399999999996</v>
      </c>
      <c r="N32" s="98">
        <f t="shared" si="28"/>
        <v>0.95544399999999996</v>
      </c>
      <c r="O32" s="98">
        <f t="shared" ref="O32" si="29">N32</f>
        <v>0.95544399999999996</v>
      </c>
      <c r="P32" s="183">
        <f>'2024 GRC Conversion Factor'!E18</f>
        <v>0.95369999999999999</v>
      </c>
      <c r="Q32" s="492">
        <f>P32</f>
        <v>0.95369999999999999</v>
      </c>
    </row>
    <row r="33" spans="1:17" x14ac:dyDescent="0.2">
      <c r="A33" s="244">
        <f t="shared" si="2"/>
        <v>26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x14ac:dyDescent="0.2">
      <c r="A34" s="244">
        <f t="shared" si="2"/>
        <v>27</v>
      </c>
      <c r="B34" s="81" t="s">
        <v>446</v>
      </c>
      <c r="C34" s="183">
        <f>'2022 GRC Conversion Factor'!E36</f>
        <v>0.95344399999999996</v>
      </c>
      <c r="D34" s="98">
        <f>C34</f>
        <v>0.95344399999999996</v>
      </c>
      <c r="E34" s="98">
        <f>D34</f>
        <v>0.95344399999999996</v>
      </c>
      <c r="F34" s="98">
        <f>E34</f>
        <v>0.95344399999999996</v>
      </c>
      <c r="G34" s="98">
        <f>F34</f>
        <v>0.95344399999999996</v>
      </c>
      <c r="H34" s="98">
        <f>G34</f>
        <v>0.95344399999999996</v>
      </c>
      <c r="I34" s="98">
        <f t="shared" ref="I34:N34" si="30">H34</f>
        <v>0.95344399999999996</v>
      </c>
      <c r="J34" s="98">
        <f t="shared" si="30"/>
        <v>0.95344399999999996</v>
      </c>
      <c r="K34" s="98">
        <f t="shared" si="30"/>
        <v>0.95344399999999996</v>
      </c>
      <c r="L34" s="98">
        <f t="shared" si="30"/>
        <v>0.95344399999999996</v>
      </c>
      <c r="M34" s="98">
        <f t="shared" si="30"/>
        <v>0.95344399999999996</v>
      </c>
      <c r="N34" s="98">
        <f t="shared" si="30"/>
        <v>0.95344399999999996</v>
      </c>
      <c r="O34" s="98">
        <f t="shared" ref="O34" si="31">N34</f>
        <v>0.95344399999999996</v>
      </c>
      <c r="P34" s="98">
        <f t="shared" ref="P34:Q34" si="32">O34</f>
        <v>0.95344399999999996</v>
      </c>
      <c r="Q34" s="98">
        <f t="shared" si="32"/>
        <v>0.95344399999999996</v>
      </c>
    </row>
    <row r="35" spans="1:17" x14ac:dyDescent="0.2">
      <c r="A35" s="244">
        <f t="shared" si="2"/>
        <v>28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1:17" ht="12" thickBot="1" x14ac:dyDescent="0.25">
      <c r="A36" s="244">
        <f t="shared" si="2"/>
        <v>29</v>
      </c>
      <c r="B36" s="26" t="s">
        <v>287</v>
      </c>
      <c r="C36" s="184">
        <f t="shared" ref="C36:N36" si="33">ROUND((C22*C32),2)</f>
        <v>653018.48</v>
      </c>
      <c r="D36" s="184">
        <f t="shared" si="33"/>
        <v>4350299.5599999996</v>
      </c>
      <c r="E36" s="184">
        <f t="shared" si="33"/>
        <v>3712690.62</v>
      </c>
      <c r="F36" s="184">
        <f t="shared" si="33"/>
        <v>1743208.64</v>
      </c>
      <c r="G36" s="184">
        <f t="shared" si="33"/>
        <v>-1816699.25</v>
      </c>
      <c r="H36" s="184">
        <f t="shared" si="33"/>
        <v>-286502.62</v>
      </c>
      <c r="I36" s="184">
        <f t="shared" si="33"/>
        <v>774859.41</v>
      </c>
      <c r="J36" s="184">
        <f t="shared" si="33"/>
        <v>-2361.1999999999998</v>
      </c>
      <c r="K36" s="184">
        <f t="shared" si="33"/>
        <v>1492858.35</v>
      </c>
      <c r="L36" s="184">
        <f t="shared" si="33"/>
        <v>3781531.57</v>
      </c>
      <c r="M36" s="184">
        <f t="shared" si="33"/>
        <v>4893909.2300000004</v>
      </c>
      <c r="N36" s="184">
        <f t="shared" si="33"/>
        <v>9755598.1300000008</v>
      </c>
      <c r="O36" s="184">
        <f t="shared" ref="O36:P36" si="34">ROUND((O22*O32),2)</f>
        <v>-4844363.03</v>
      </c>
      <c r="P36" s="184">
        <f t="shared" si="34"/>
        <v>4745923.82</v>
      </c>
      <c r="Q36" s="184">
        <f t="shared" ref="Q36" si="35">ROUND((Q22*Q32),2)</f>
        <v>-9594366.4499999993</v>
      </c>
    </row>
    <row r="37" spans="1:17" x14ac:dyDescent="0.2">
      <c r="A37" s="244">
        <f t="shared" si="2"/>
        <v>30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</row>
    <row r="38" spans="1:17" ht="12" thickBot="1" x14ac:dyDescent="0.25">
      <c r="A38" s="244">
        <f t="shared" si="2"/>
        <v>31</v>
      </c>
      <c r="B38" s="26" t="s">
        <v>362</v>
      </c>
      <c r="C38" s="184">
        <f t="shared" ref="C38:N38" si="36">ROUND((C30*C34),2)</f>
        <v>423067.03</v>
      </c>
      <c r="D38" s="184">
        <f t="shared" si="36"/>
        <v>329925.44</v>
      </c>
      <c r="E38" s="184">
        <f t="shared" si="36"/>
        <v>304747.46999999997</v>
      </c>
      <c r="F38" s="184">
        <f t="shared" si="36"/>
        <v>218198.85</v>
      </c>
      <c r="G38" s="184">
        <f t="shared" si="36"/>
        <v>1407377.08</v>
      </c>
      <c r="H38" s="184">
        <f t="shared" si="36"/>
        <v>836966.14</v>
      </c>
      <c r="I38" s="184">
        <f t="shared" si="36"/>
        <v>521470.86</v>
      </c>
      <c r="J38" s="184">
        <f t="shared" si="36"/>
        <v>557646.25</v>
      </c>
      <c r="K38" s="184">
        <f t="shared" si="36"/>
        <v>705585.17</v>
      </c>
      <c r="L38" s="184">
        <f t="shared" si="36"/>
        <v>1605311.38</v>
      </c>
      <c r="M38" s="184">
        <f t="shared" si="36"/>
        <v>2744736.38</v>
      </c>
      <c r="N38" s="184">
        <f t="shared" si="36"/>
        <v>3327384.09</v>
      </c>
      <c r="O38" s="184">
        <f t="shared" ref="O38:P38" si="37">ROUND((O30*O34),2)</f>
        <v>3978364.96</v>
      </c>
      <c r="P38" s="184">
        <f t="shared" si="37"/>
        <v>2.48</v>
      </c>
      <c r="Q38" s="184">
        <f t="shared" ref="Q38" si="38">ROUND((Q30*Q34),2)</f>
        <v>3635404.08</v>
      </c>
    </row>
    <row r="39" spans="1:17" x14ac:dyDescent="0.2">
      <c r="A39" s="244">
        <f t="shared" si="2"/>
        <v>32</v>
      </c>
    </row>
    <row r="40" spans="1:17" x14ac:dyDescent="0.2">
      <c r="A40" s="244">
        <f t="shared" si="2"/>
        <v>33</v>
      </c>
      <c r="B40" s="149" t="s">
        <v>363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x14ac:dyDescent="0.2">
      <c r="A41" s="244">
        <f t="shared" si="2"/>
        <v>34</v>
      </c>
      <c r="B41" s="490" t="s">
        <v>364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</row>
    <row r="42" spans="1:17" x14ac:dyDescent="0.2">
      <c r="A42" s="244">
        <f t="shared" si="2"/>
        <v>35</v>
      </c>
      <c r="B42" s="150" t="s">
        <v>288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1:17" x14ac:dyDescent="0.2">
      <c r="A43" s="244">
        <f t="shared" si="2"/>
        <v>36</v>
      </c>
    </row>
    <row r="44" spans="1:17" x14ac:dyDescent="0.2">
      <c r="A44" s="244">
        <f t="shared" si="2"/>
        <v>37</v>
      </c>
      <c r="B44" s="128" t="s">
        <v>356</v>
      </c>
    </row>
    <row r="45" spans="1:17" x14ac:dyDescent="0.2">
      <c r="A45" s="244">
        <f t="shared" si="2"/>
        <v>38</v>
      </c>
      <c r="B45" s="26" t="s">
        <v>357</v>
      </c>
    </row>
    <row r="46" spans="1:17" x14ac:dyDescent="0.2">
      <c r="A46" s="244">
        <f t="shared" si="2"/>
        <v>39</v>
      </c>
      <c r="B46" s="3" t="s">
        <v>442</v>
      </c>
    </row>
    <row r="47" spans="1:17" s="128" customFormat="1" x14ac:dyDescent="0.2">
      <c r="A47" s="244">
        <f t="shared" si="2"/>
        <v>40</v>
      </c>
      <c r="B47" s="3" t="s">
        <v>433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7" x14ac:dyDescent="0.2">
      <c r="A48" s="244">
        <f t="shared" si="2"/>
        <v>41</v>
      </c>
      <c r="B48" s="26" t="s">
        <v>443</v>
      </c>
    </row>
    <row r="49" spans="1:1" x14ac:dyDescent="0.2">
      <c r="A49" s="244"/>
    </row>
    <row r="50" spans="1:1" x14ac:dyDescent="0.2">
      <c r="A50" s="244"/>
    </row>
    <row r="51" spans="1:1" x14ac:dyDescent="0.2">
      <c r="A51" s="244"/>
    </row>
    <row r="52" spans="1:1" x14ac:dyDescent="0.2">
      <c r="A52" s="244"/>
    </row>
    <row r="53" spans="1:1" x14ac:dyDescent="0.2">
      <c r="A53" s="244"/>
    </row>
    <row r="54" spans="1:1" x14ac:dyDescent="0.2">
      <c r="A54" s="244"/>
    </row>
    <row r="55" spans="1:1" x14ac:dyDescent="0.2">
      <c r="A55" s="244"/>
    </row>
    <row r="56" spans="1:1" x14ac:dyDescent="0.2">
      <c r="A56" s="244"/>
    </row>
    <row r="57" spans="1:1" x14ac:dyDescent="0.2">
      <c r="A57" s="244"/>
    </row>
    <row r="58" spans="1:1" x14ac:dyDescent="0.2">
      <c r="A58" s="244"/>
    </row>
    <row r="59" spans="1:1" x14ac:dyDescent="0.2">
      <c r="A59" s="244"/>
    </row>
    <row r="60" spans="1:1" x14ac:dyDescent="0.2">
      <c r="A60" s="244"/>
    </row>
    <row r="61" spans="1:1" x14ac:dyDescent="0.2">
      <c r="A61" s="244"/>
    </row>
    <row r="62" spans="1:1" x14ac:dyDescent="0.2">
      <c r="A62" s="244"/>
    </row>
    <row r="63" spans="1:1" x14ac:dyDescent="0.2">
      <c r="A63" s="244"/>
    </row>
    <row r="64" spans="1:1" x14ac:dyDescent="0.2">
      <c r="A64" s="244"/>
    </row>
    <row r="65" spans="1:1" x14ac:dyDescent="0.2">
      <c r="A65" s="244"/>
    </row>
    <row r="66" spans="1:1" x14ac:dyDescent="0.2">
      <c r="A66" s="244"/>
    </row>
    <row r="67" spans="1:1" x14ac:dyDescent="0.2">
      <c r="A67" s="244"/>
    </row>
    <row r="68" spans="1:1" x14ac:dyDescent="0.2">
      <c r="A68" s="244"/>
    </row>
    <row r="69" spans="1:1" x14ac:dyDescent="0.2">
      <c r="A69" s="244"/>
    </row>
    <row r="70" spans="1:1" x14ac:dyDescent="0.2">
      <c r="A70" s="244"/>
    </row>
    <row r="71" spans="1:1" x14ac:dyDescent="0.2">
      <c r="A71" s="244"/>
    </row>
    <row r="72" spans="1:1" x14ac:dyDescent="0.2">
      <c r="A72" s="244"/>
    </row>
    <row r="73" spans="1:1" x14ac:dyDescent="0.2">
      <c r="A73" s="244"/>
    </row>
    <row r="74" spans="1:1" x14ac:dyDescent="0.2">
      <c r="A74" s="244"/>
    </row>
    <row r="75" spans="1:1" x14ac:dyDescent="0.2">
      <c r="A75" s="244"/>
    </row>
    <row r="76" spans="1:1" x14ac:dyDescent="0.2">
      <c r="A76" s="244"/>
    </row>
    <row r="77" spans="1:1" x14ac:dyDescent="0.2">
      <c r="A77" s="244"/>
    </row>
    <row r="78" spans="1:1" x14ac:dyDescent="0.2">
      <c r="A78" s="244"/>
    </row>
    <row r="79" spans="1:1" x14ac:dyDescent="0.2">
      <c r="A79" s="244"/>
    </row>
    <row r="80" spans="1:1" x14ac:dyDescent="0.2">
      <c r="A80" s="244"/>
    </row>
    <row r="81" spans="1:1" x14ac:dyDescent="0.2">
      <c r="A81" s="244"/>
    </row>
    <row r="82" spans="1:1" x14ac:dyDescent="0.2">
      <c r="A82" s="244"/>
    </row>
    <row r="83" spans="1:1" x14ac:dyDescent="0.2">
      <c r="A83" s="244"/>
    </row>
    <row r="84" spans="1:1" x14ac:dyDescent="0.2">
      <c r="A84" s="244"/>
    </row>
    <row r="85" spans="1:1" x14ac:dyDescent="0.2">
      <c r="A85" s="244"/>
    </row>
    <row r="86" spans="1:1" x14ac:dyDescent="0.2">
      <c r="A86" s="244"/>
    </row>
  </sheetData>
  <printOptions horizontalCentered="1"/>
  <pageMargins left="0.45" right="0.45" top="0.75" bottom="0.75" header="0.3" footer="0.3"/>
  <pageSetup scale="60" orientation="landscape" blackAndWhite="1" r:id="rId1"/>
  <headerFooter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zoomScaleNormal="100" workbookViewId="0">
      <pane xSplit="2" ySplit="6" topLeftCell="C7" activePane="bottomRight" state="frozen"/>
      <selection activeCell="R51" sqref="R51"/>
      <selection pane="topRight" activeCell="R51" sqref="R51"/>
      <selection pane="bottomLeft" activeCell="R51" sqref="R51"/>
      <selection pane="bottomRight" activeCell="F31" sqref="F31"/>
    </sheetView>
  </sheetViews>
  <sheetFormatPr defaultColWidth="9.140625" defaultRowHeight="11.25" x14ac:dyDescent="0.2"/>
  <cols>
    <col min="1" max="1" width="5.5703125" style="26" bestFit="1" customWidth="1"/>
    <col min="2" max="2" width="42.85546875" style="26" customWidth="1"/>
    <col min="3" max="6" width="11.28515625" style="26" bestFit="1" customWidth="1"/>
    <col min="7" max="8" width="10.42578125" style="26" bestFit="1" customWidth="1"/>
    <col min="9" max="9" width="11.28515625" style="26" bestFit="1" customWidth="1"/>
    <col min="10" max="12" width="10.42578125" style="26" bestFit="1" customWidth="1"/>
    <col min="13" max="13" width="10.7109375" style="26" bestFit="1" customWidth="1"/>
    <col min="14" max="14" width="12.7109375" style="26" customWidth="1"/>
    <col min="15" max="15" width="12.5703125" style="26" customWidth="1"/>
    <col min="16" max="17" width="10.7109375" style="26" bestFit="1" customWidth="1"/>
    <col min="18" max="16384" width="9.140625" style="26"/>
  </cols>
  <sheetData>
    <row r="1" spans="1:17" x14ac:dyDescent="0.2">
      <c r="A1" s="5" t="s">
        <v>0</v>
      </c>
      <c r="B1" s="5"/>
    </row>
    <row r="2" spans="1:17" x14ac:dyDescent="0.2">
      <c r="A2" s="5" t="s">
        <v>1</v>
      </c>
      <c r="B2" s="5"/>
    </row>
    <row r="3" spans="1:17" x14ac:dyDescent="0.2">
      <c r="A3" s="5" t="s">
        <v>283</v>
      </c>
      <c r="B3" s="5"/>
    </row>
    <row r="4" spans="1:17" ht="11.25" customHeight="1" x14ac:dyDescent="0.2">
      <c r="A4" s="5" t="s">
        <v>136</v>
      </c>
      <c r="B4" s="5"/>
      <c r="C4" s="246"/>
      <c r="O4" s="5"/>
      <c r="P4" s="143" t="s">
        <v>440</v>
      </c>
    </row>
    <row r="5" spans="1:17" x14ac:dyDescent="0.2">
      <c r="C5" s="245"/>
      <c r="O5" s="310" t="s">
        <v>434</v>
      </c>
      <c r="P5" s="310" t="s">
        <v>435</v>
      </c>
      <c r="Q5" s="6"/>
    </row>
    <row r="6" spans="1:17" ht="25.5" customHeight="1" x14ac:dyDescent="0.2">
      <c r="A6" s="146" t="s">
        <v>67</v>
      </c>
      <c r="B6" s="147"/>
      <c r="C6" s="165">
        <v>45292</v>
      </c>
      <c r="D6" s="165">
        <f t="shared" ref="D6:N6" si="0">EDATE(C6,1)</f>
        <v>45323</v>
      </c>
      <c r="E6" s="165">
        <f t="shared" si="0"/>
        <v>45352</v>
      </c>
      <c r="F6" s="165">
        <f t="shared" si="0"/>
        <v>45383</v>
      </c>
      <c r="G6" s="165">
        <f t="shared" si="0"/>
        <v>45413</v>
      </c>
      <c r="H6" s="165">
        <f t="shared" si="0"/>
        <v>45444</v>
      </c>
      <c r="I6" s="165">
        <f t="shared" si="0"/>
        <v>45474</v>
      </c>
      <c r="J6" s="165">
        <f t="shared" si="0"/>
        <v>45505</v>
      </c>
      <c r="K6" s="165">
        <f t="shared" si="0"/>
        <v>45536</v>
      </c>
      <c r="L6" s="165">
        <f t="shared" si="0"/>
        <v>45566</v>
      </c>
      <c r="M6" s="165">
        <f t="shared" si="0"/>
        <v>45597</v>
      </c>
      <c r="N6" s="165">
        <f t="shared" si="0"/>
        <v>45627</v>
      </c>
      <c r="O6" s="165">
        <f t="shared" ref="O6" si="1">EDATE(N6,1)</f>
        <v>45658</v>
      </c>
      <c r="P6" s="165">
        <v>45658</v>
      </c>
      <c r="Q6" s="165">
        <f t="shared" ref="Q6" si="2">EDATE(O6,1)</f>
        <v>45689</v>
      </c>
    </row>
    <row r="7" spans="1:17" x14ac:dyDescent="0.2">
      <c r="A7" s="244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</row>
    <row r="8" spans="1:17" x14ac:dyDescent="0.2">
      <c r="A8" s="244">
        <v>1</v>
      </c>
      <c r="B8" s="78" t="s">
        <v>68</v>
      </c>
      <c r="C8" s="177">
        <v>58009</v>
      </c>
      <c r="D8" s="177">
        <v>58060</v>
      </c>
      <c r="E8" s="177">
        <v>58066</v>
      </c>
      <c r="F8" s="177">
        <v>58040</v>
      </c>
      <c r="G8" s="177">
        <v>58061</v>
      </c>
      <c r="H8" s="177">
        <v>58027</v>
      </c>
      <c r="I8" s="177">
        <v>58011</v>
      </c>
      <c r="J8" s="177">
        <v>58024</v>
      </c>
      <c r="K8" s="177">
        <v>58010</v>
      </c>
      <c r="L8" s="177">
        <v>57975</v>
      </c>
      <c r="M8" s="177">
        <v>58048</v>
      </c>
      <c r="N8" s="177">
        <v>58097</v>
      </c>
      <c r="O8" s="177">
        <v>58139</v>
      </c>
      <c r="P8" s="177">
        <v>58139</v>
      </c>
      <c r="Q8" s="177">
        <v>58141</v>
      </c>
    </row>
    <row r="9" spans="1:17" x14ac:dyDescent="0.2">
      <c r="A9" s="244">
        <f>A8+1</f>
        <v>2</v>
      </c>
      <c r="B9" s="174" t="s">
        <v>385</v>
      </c>
      <c r="C9" s="308">
        <v>275.02232348381682</v>
      </c>
      <c r="D9" s="308">
        <v>255.78932302229731</v>
      </c>
      <c r="E9" s="308">
        <v>233.5991107867944</v>
      </c>
      <c r="F9" s="308">
        <v>167.37096086333418</v>
      </c>
      <c r="G9" s="308">
        <v>118.91396657203593</v>
      </c>
      <c r="H9" s="308">
        <v>91.704114046214798</v>
      </c>
      <c r="I9" s="308">
        <v>76.324486580706903</v>
      </c>
      <c r="J9" s="308">
        <v>78.789614747824444</v>
      </c>
      <c r="K9" s="308">
        <v>88.50797995142581</v>
      </c>
      <c r="L9" s="308">
        <v>147.55553243944965</v>
      </c>
      <c r="M9" s="308">
        <v>223.62645687173128</v>
      </c>
      <c r="N9" s="505">
        <v>296.96613063436854</v>
      </c>
      <c r="O9" s="505">
        <v>248.40725992086681</v>
      </c>
      <c r="P9" s="505">
        <v>29.000101527394833</v>
      </c>
      <c r="Q9" s="505">
        <v>268.50610056751702</v>
      </c>
    </row>
    <row r="10" spans="1:17" x14ac:dyDescent="0.2">
      <c r="A10" s="244">
        <f t="shared" ref="A10:A35" si="3">A9+1</f>
        <v>3</v>
      </c>
      <c r="B10" s="26" t="s">
        <v>284</v>
      </c>
      <c r="C10" s="33">
        <f t="shared" ref="C10:Q10" si="4">C8*C9</f>
        <v>15953769.96297273</v>
      </c>
      <c r="D10" s="33">
        <f t="shared" si="4"/>
        <v>14851128.094674582</v>
      </c>
      <c r="E10" s="33">
        <f t="shared" si="4"/>
        <v>13564165.966946004</v>
      </c>
      <c r="F10" s="33">
        <f t="shared" si="4"/>
        <v>9714210.5685079154</v>
      </c>
      <c r="G10" s="33">
        <f t="shared" si="4"/>
        <v>6904263.8131389786</v>
      </c>
      <c r="H10" s="33">
        <f t="shared" si="4"/>
        <v>5321314.6257597059</v>
      </c>
      <c r="I10" s="33">
        <f t="shared" si="4"/>
        <v>4427659.7910333881</v>
      </c>
      <c r="J10" s="33">
        <f t="shared" si="4"/>
        <v>4571688.606127766</v>
      </c>
      <c r="K10" s="33">
        <f t="shared" si="4"/>
        <v>5134347.9169822112</v>
      </c>
      <c r="L10" s="33">
        <f t="shared" si="4"/>
        <v>8554531.9931770936</v>
      </c>
      <c r="M10" s="33">
        <f t="shared" si="4"/>
        <v>12981068.568490257</v>
      </c>
      <c r="N10" s="33">
        <f t="shared" si="4"/>
        <v>17252841.29146491</v>
      </c>
      <c r="O10" s="33">
        <f t="shared" si="4"/>
        <v>14442149.684539275</v>
      </c>
      <c r="P10" s="33">
        <f t="shared" si="4"/>
        <v>1686036.9027012081</v>
      </c>
      <c r="Q10" s="33">
        <f t="shared" si="4"/>
        <v>15611213.193096008</v>
      </c>
    </row>
    <row r="11" spans="1:17" x14ac:dyDescent="0.2">
      <c r="A11" s="244">
        <f t="shared" si="3"/>
        <v>4</v>
      </c>
    </row>
    <row r="12" spans="1:17" x14ac:dyDescent="0.2">
      <c r="A12" s="244">
        <f t="shared" si="3"/>
        <v>5</v>
      </c>
      <c r="B12" s="174" t="s">
        <v>444</v>
      </c>
      <c r="C12" s="506">
        <v>17779226.490817841</v>
      </c>
      <c r="D12" s="506">
        <v>13481098.216978826</v>
      </c>
      <c r="E12" s="506">
        <v>13367639.856362985</v>
      </c>
      <c r="F12" s="506">
        <v>10486870.937541433</v>
      </c>
      <c r="G12" s="506">
        <v>6979159.4350214489</v>
      </c>
      <c r="H12" s="506">
        <v>5763030.2572124079</v>
      </c>
      <c r="I12" s="506">
        <v>4131862.2016490595</v>
      </c>
      <c r="J12" s="506">
        <v>3300711.6353382808</v>
      </c>
      <c r="K12" s="506">
        <v>5265872.9063342707</v>
      </c>
      <c r="L12" s="506">
        <v>7267556.5348012103</v>
      </c>
      <c r="M12" s="506">
        <v>11877918.257858165</v>
      </c>
      <c r="N12" s="506">
        <v>15215504.797432687</v>
      </c>
      <c r="O12" s="506">
        <v>17952297.731036391</v>
      </c>
      <c r="P12" s="506">
        <v>19.896729119997055</v>
      </c>
      <c r="Q12" s="506">
        <v>19894142.858643655</v>
      </c>
    </row>
    <row r="13" spans="1:17" x14ac:dyDescent="0.2">
      <c r="A13" s="244">
        <f t="shared" si="3"/>
        <v>6</v>
      </c>
    </row>
    <row r="14" spans="1:17" x14ac:dyDescent="0.2">
      <c r="A14" s="244">
        <f t="shared" si="3"/>
        <v>7</v>
      </c>
      <c r="B14" s="26" t="s">
        <v>282</v>
      </c>
      <c r="C14" s="33">
        <f t="shared" ref="C14:N14" si="5">C10-C12</f>
        <v>-1825456.5278451107</v>
      </c>
      <c r="D14" s="33">
        <f t="shared" si="5"/>
        <v>1370029.877695756</v>
      </c>
      <c r="E14" s="33">
        <f t="shared" si="5"/>
        <v>196526.11058301851</v>
      </c>
      <c r="F14" s="33">
        <f t="shared" si="5"/>
        <v>-772660.36903351732</v>
      </c>
      <c r="G14" s="33">
        <f t="shared" si="5"/>
        <v>-74895.621882470325</v>
      </c>
      <c r="H14" s="33">
        <f t="shared" si="5"/>
        <v>-441715.63145270199</v>
      </c>
      <c r="I14" s="33">
        <f t="shared" si="5"/>
        <v>295797.58938432857</v>
      </c>
      <c r="J14" s="33">
        <f t="shared" si="5"/>
        <v>1270976.9707894851</v>
      </c>
      <c r="K14" s="33">
        <f t="shared" si="5"/>
        <v>-131524.98935205955</v>
      </c>
      <c r="L14" s="33">
        <f t="shared" si="5"/>
        <v>1286975.4583758833</v>
      </c>
      <c r="M14" s="33">
        <f t="shared" si="5"/>
        <v>1103150.3106320929</v>
      </c>
      <c r="N14" s="33">
        <f t="shared" si="5"/>
        <v>2037336.4940322228</v>
      </c>
      <c r="O14" s="33">
        <f t="shared" ref="O14:Q14" si="6">O10-O12</f>
        <v>-3510148.0464971159</v>
      </c>
      <c r="P14" s="33">
        <f t="shared" si="6"/>
        <v>1686017.0059720881</v>
      </c>
      <c r="Q14" s="33">
        <f t="shared" si="6"/>
        <v>-4282929.6655476466</v>
      </c>
    </row>
    <row r="15" spans="1:17" x14ac:dyDescent="0.2">
      <c r="A15" s="244">
        <f t="shared" si="3"/>
        <v>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x14ac:dyDescent="0.2">
      <c r="A16" s="244">
        <f t="shared" si="3"/>
        <v>9</v>
      </c>
      <c r="B16" s="26" t="s">
        <v>286</v>
      </c>
      <c r="C16" s="507">
        <v>-7093.2363949659239</v>
      </c>
      <c r="D16" s="507">
        <v>-4768.08</v>
      </c>
      <c r="E16" s="507">
        <v>3848.99</v>
      </c>
      <c r="F16" s="507">
        <v>4844.22</v>
      </c>
      <c r="G16" s="507">
        <v>2804.68</v>
      </c>
      <c r="H16" s="507">
        <v>410.09</v>
      </c>
      <c r="I16" s="507">
        <v>-440.69</v>
      </c>
      <c r="J16" s="507">
        <v>4540.63</v>
      </c>
      <c r="K16" s="507">
        <v>8022.9</v>
      </c>
      <c r="L16" s="507">
        <v>11386.36</v>
      </c>
      <c r="M16" s="507">
        <v>18639.53</v>
      </c>
      <c r="N16" s="507">
        <v>28085.31</v>
      </c>
      <c r="O16" s="507">
        <v>23366.623225806452</v>
      </c>
      <c r="P16" s="507">
        <v>2503.5667741935486</v>
      </c>
      <c r="Q16" s="507">
        <v>4933.09</v>
      </c>
    </row>
    <row r="17" spans="1:17" x14ac:dyDescent="0.2">
      <c r="A17" s="244">
        <f t="shared" si="3"/>
        <v>10</v>
      </c>
    </row>
    <row r="18" spans="1:17" x14ac:dyDescent="0.2">
      <c r="A18" s="244">
        <f t="shared" si="3"/>
        <v>11</v>
      </c>
      <c r="B18" s="174" t="s">
        <v>386</v>
      </c>
      <c r="C18" s="506">
        <v>-648440.37426365179</v>
      </c>
      <c r="D18" s="506">
        <v>-490827.97321364324</v>
      </c>
      <c r="E18" s="506">
        <v>-486311.49143094313</v>
      </c>
      <c r="F18" s="506">
        <v>-381430.32185110648</v>
      </c>
      <c r="G18" s="506">
        <v>97130.77297307596</v>
      </c>
      <c r="H18" s="506">
        <v>37622.605452845994</v>
      </c>
      <c r="I18" s="506">
        <v>36798.235182320255</v>
      </c>
      <c r="J18" s="506">
        <v>29996.664577983272</v>
      </c>
      <c r="K18" s="506">
        <v>47855.929488190595</v>
      </c>
      <c r="L18" s="506">
        <v>66047.107339511611</v>
      </c>
      <c r="M18" s="506">
        <v>107945.79146237923</v>
      </c>
      <c r="N18" s="506">
        <v>138277.5729048221</v>
      </c>
      <c r="O18" s="506">
        <v>163149.37896318187</v>
      </c>
      <c r="P18" s="506">
        <v>0.14674319999997765</v>
      </c>
      <c r="Q18" s="506">
        <v>146520.94755130453</v>
      </c>
    </row>
    <row r="19" spans="1:17" x14ac:dyDescent="0.2">
      <c r="A19" s="244">
        <f t="shared" si="3"/>
        <v>12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">
      <c r="A20" s="244">
        <f t="shared" si="3"/>
        <v>13</v>
      </c>
      <c r="B20" s="81" t="s">
        <v>365</v>
      </c>
      <c r="C20" s="183">
        <f>'2022 GRC Conversion Factor'!E16</f>
        <v>0.95544399999999996</v>
      </c>
      <c r="D20" s="98">
        <f>C20</f>
        <v>0.95544399999999996</v>
      </c>
      <c r="E20" s="98">
        <f t="shared" ref="E20:N20" si="7">D20</f>
        <v>0.95544399999999996</v>
      </c>
      <c r="F20" s="98">
        <f t="shared" si="7"/>
        <v>0.95544399999999996</v>
      </c>
      <c r="G20" s="98">
        <f t="shared" si="7"/>
        <v>0.95544399999999996</v>
      </c>
      <c r="H20" s="98">
        <f t="shared" si="7"/>
        <v>0.95544399999999996</v>
      </c>
      <c r="I20" s="98">
        <f t="shared" si="7"/>
        <v>0.95544399999999996</v>
      </c>
      <c r="J20" s="98">
        <f t="shared" si="7"/>
        <v>0.95544399999999996</v>
      </c>
      <c r="K20" s="98">
        <f t="shared" si="7"/>
        <v>0.95544399999999996</v>
      </c>
      <c r="L20" s="98">
        <f t="shared" si="7"/>
        <v>0.95544399999999996</v>
      </c>
      <c r="M20" s="98">
        <f t="shared" si="7"/>
        <v>0.95544399999999996</v>
      </c>
      <c r="N20" s="98">
        <f t="shared" si="7"/>
        <v>0.95544399999999996</v>
      </c>
      <c r="O20" s="98">
        <f t="shared" ref="O20" si="8">N20</f>
        <v>0.95544399999999996</v>
      </c>
      <c r="P20" s="183">
        <f>'2024 GRC Conversion Factor'!E18</f>
        <v>0.95369999999999999</v>
      </c>
      <c r="Q20" s="492">
        <f>P20</f>
        <v>0.95369999999999999</v>
      </c>
    </row>
    <row r="21" spans="1:17" x14ac:dyDescent="0.2">
      <c r="A21" s="244">
        <f t="shared" si="3"/>
        <v>14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17" x14ac:dyDescent="0.2">
      <c r="A22" s="244">
        <f t="shared" si="3"/>
        <v>15</v>
      </c>
      <c r="B22" s="81" t="s">
        <v>447</v>
      </c>
      <c r="C22" s="183">
        <f>'2022 GRC Conversion Factor'!E36</f>
        <v>0.95344399999999996</v>
      </c>
      <c r="D22" s="98">
        <f>C22</f>
        <v>0.95344399999999996</v>
      </c>
      <c r="E22" s="98">
        <f>C22</f>
        <v>0.95344399999999996</v>
      </c>
      <c r="F22" s="98">
        <f>C22</f>
        <v>0.95344399999999996</v>
      </c>
      <c r="G22" s="98">
        <f>C22</f>
        <v>0.95344399999999996</v>
      </c>
      <c r="H22" s="98">
        <f>C22</f>
        <v>0.95344399999999996</v>
      </c>
      <c r="I22" s="98">
        <f t="shared" ref="I22:N22" si="9">H22</f>
        <v>0.95344399999999996</v>
      </c>
      <c r="J22" s="98">
        <f t="shared" si="9"/>
        <v>0.95344399999999996</v>
      </c>
      <c r="K22" s="98">
        <f t="shared" si="9"/>
        <v>0.95344399999999996</v>
      </c>
      <c r="L22" s="98">
        <f t="shared" si="9"/>
        <v>0.95344399999999996</v>
      </c>
      <c r="M22" s="98">
        <f t="shared" si="9"/>
        <v>0.95344399999999996</v>
      </c>
      <c r="N22" s="98">
        <f t="shared" si="9"/>
        <v>0.95344399999999996</v>
      </c>
      <c r="O22" s="98">
        <f t="shared" ref="O22" si="10">N22</f>
        <v>0.95344399999999996</v>
      </c>
      <c r="P22" s="98">
        <f t="shared" ref="P22" si="11">O22</f>
        <v>0.95344399999999996</v>
      </c>
      <c r="Q22" s="98">
        <f>P22</f>
        <v>0.95344399999999996</v>
      </c>
    </row>
    <row r="23" spans="1:17" x14ac:dyDescent="0.2">
      <c r="A23" s="244">
        <f t="shared" si="3"/>
        <v>16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</row>
    <row r="24" spans="1:17" ht="12" thickBot="1" x14ac:dyDescent="0.25">
      <c r="A24" s="244">
        <f t="shared" si="3"/>
        <v>17</v>
      </c>
      <c r="B24" s="26" t="s">
        <v>287</v>
      </c>
      <c r="C24" s="184">
        <f t="shared" ref="C24:N24" si="12">ROUND((C14*C20),2)</f>
        <v>-1744121.49</v>
      </c>
      <c r="D24" s="184">
        <f t="shared" si="12"/>
        <v>1308986.83</v>
      </c>
      <c r="E24" s="184">
        <f t="shared" si="12"/>
        <v>187769.69</v>
      </c>
      <c r="F24" s="184">
        <f t="shared" si="12"/>
        <v>-738233.71</v>
      </c>
      <c r="G24" s="184">
        <f t="shared" si="12"/>
        <v>-71558.570000000007</v>
      </c>
      <c r="H24" s="184">
        <f t="shared" si="12"/>
        <v>-422034.55</v>
      </c>
      <c r="I24" s="184">
        <f t="shared" si="12"/>
        <v>282618.03000000003</v>
      </c>
      <c r="J24" s="184">
        <f t="shared" si="12"/>
        <v>1214347.32</v>
      </c>
      <c r="K24" s="184">
        <f t="shared" si="12"/>
        <v>-125664.76</v>
      </c>
      <c r="L24" s="184">
        <f t="shared" si="12"/>
        <v>1229632.98</v>
      </c>
      <c r="M24" s="184">
        <f t="shared" si="12"/>
        <v>1053998.3500000001</v>
      </c>
      <c r="N24" s="184">
        <f t="shared" si="12"/>
        <v>1946560.93</v>
      </c>
      <c r="O24" s="184">
        <f t="shared" ref="O24:P24" si="13">ROUND((O14*O20),2)</f>
        <v>-3353749.89</v>
      </c>
      <c r="P24" s="184">
        <f t="shared" si="13"/>
        <v>1607954.42</v>
      </c>
      <c r="Q24" s="184">
        <f t="shared" ref="Q24" si="14">ROUND((Q14*Q20),2)</f>
        <v>-4084630.02</v>
      </c>
    </row>
    <row r="25" spans="1:17" x14ac:dyDescent="0.2">
      <c r="A25" s="244">
        <f t="shared" si="3"/>
        <v>18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ht="12" thickBot="1" x14ac:dyDescent="0.25">
      <c r="A26" s="244">
        <f t="shared" si="3"/>
        <v>19</v>
      </c>
      <c r="B26" s="26" t="s">
        <v>362</v>
      </c>
      <c r="C26" s="184">
        <f t="shared" ref="C26:N26" si="15">ROUND((C18*C22),2)</f>
        <v>-618251.57999999996</v>
      </c>
      <c r="D26" s="184">
        <f t="shared" si="15"/>
        <v>-467976.99</v>
      </c>
      <c r="E26" s="184">
        <f t="shared" si="15"/>
        <v>-463670.77</v>
      </c>
      <c r="F26" s="184">
        <f t="shared" si="15"/>
        <v>-363672.45</v>
      </c>
      <c r="G26" s="184">
        <f t="shared" si="15"/>
        <v>92608.75</v>
      </c>
      <c r="H26" s="184">
        <f t="shared" si="15"/>
        <v>35871.050000000003</v>
      </c>
      <c r="I26" s="184">
        <f t="shared" si="15"/>
        <v>35085.06</v>
      </c>
      <c r="J26" s="184">
        <f t="shared" si="15"/>
        <v>28600.14</v>
      </c>
      <c r="K26" s="184">
        <f t="shared" si="15"/>
        <v>45627.95</v>
      </c>
      <c r="L26" s="184">
        <f t="shared" si="15"/>
        <v>62972.22</v>
      </c>
      <c r="M26" s="184">
        <f t="shared" si="15"/>
        <v>102920.27</v>
      </c>
      <c r="N26" s="184">
        <f t="shared" si="15"/>
        <v>131839.92000000001</v>
      </c>
      <c r="O26" s="184">
        <f t="shared" ref="O26:P26" si="16">ROUND((O18*O22),2)</f>
        <v>155553.79999999999</v>
      </c>
      <c r="P26" s="184">
        <f t="shared" si="16"/>
        <v>0.14000000000000001</v>
      </c>
      <c r="Q26" s="184">
        <f t="shared" ref="Q26" si="17">ROUND((Q18*Q22),2)</f>
        <v>139699.51999999999</v>
      </c>
    </row>
    <row r="27" spans="1:17" x14ac:dyDescent="0.2">
      <c r="A27" s="244">
        <f t="shared" si="3"/>
        <v>20</v>
      </c>
    </row>
    <row r="28" spans="1:17" x14ac:dyDescent="0.2">
      <c r="A28" s="244">
        <f t="shared" si="3"/>
        <v>21</v>
      </c>
      <c r="B28" s="149" t="s">
        <v>367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x14ac:dyDescent="0.2">
      <c r="A29" s="244">
        <f t="shared" si="3"/>
        <v>22</v>
      </c>
      <c r="B29" s="150" t="s">
        <v>288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x14ac:dyDescent="0.2">
      <c r="A30" s="244">
        <f t="shared" si="3"/>
        <v>23</v>
      </c>
    </row>
    <row r="31" spans="1:17" x14ac:dyDescent="0.2">
      <c r="A31" s="244">
        <f t="shared" si="3"/>
        <v>24</v>
      </c>
      <c r="B31" s="128" t="s">
        <v>356</v>
      </c>
    </row>
    <row r="32" spans="1:17" x14ac:dyDescent="0.2">
      <c r="A32" s="244">
        <v>25</v>
      </c>
      <c r="B32" s="26" t="s">
        <v>357</v>
      </c>
    </row>
    <row r="33" spans="1:2" x14ac:dyDescent="0.2">
      <c r="A33" s="244">
        <f t="shared" si="3"/>
        <v>26</v>
      </c>
      <c r="B33" s="3" t="s">
        <v>442</v>
      </c>
    </row>
    <row r="34" spans="1:2" x14ac:dyDescent="0.2">
      <c r="A34" s="244">
        <f t="shared" si="3"/>
        <v>27</v>
      </c>
      <c r="B34" s="3" t="s">
        <v>433</v>
      </c>
    </row>
    <row r="35" spans="1:2" x14ac:dyDescent="0.2">
      <c r="A35" s="244">
        <f t="shared" si="3"/>
        <v>28</v>
      </c>
      <c r="B35" s="26" t="s">
        <v>443</v>
      </c>
    </row>
    <row r="37" spans="1:2" x14ac:dyDescent="0.2">
      <c r="A37" s="244"/>
    </row>
    <row r="38" spans="1:2" x14ac:dyDescent="0.2">
      <c r="A38" s="244"/>
    </row>
    <row r="39" spans="1:2" x14ac:dyDescent="0.2">
      <c r="A39" s="244"/>
    </row>
    <row r="40" spans="1:2" x14ac:dyDescent="0.2">
      <c r="A40" s="244"/>
    </row>
    <row r="41" spans="1:2" x14ac:dyDescent="0.2">
      <c r="A41" s="244"/>
    </row>
    <row r="42" spans="1:2" x14ac:dyDescent="0.2">
      <c r="A42" s="244"/>
    </row>
    <row r="43" spans="1:2" x14ac:dyDescent="0.2">
      <c r="A43" s="244"/>
    </row>
    <row r="44" spans="1:2" x14ac:dyDescent="0.2">
      <c r="A44" s="244"/>
    </row>
    <row r="45" spans="1:2" x14ac:dyDescent="0.2">
      <c r="A45" s="244"/>
    </row>
    <row r="46" spans="1:2" x14ac:dyDescent="0.2">
      <c r="A46" s="244"/>
    </row>
    <row r="47" spans="1:2" x14ac:dyDescent="0.2">
      <c r="A47" s="244"/>
    </row>
    <row r="48" spans="1:2" x14ac:dyDescent="0.2">
      <c r="A48" s="244"/>
    </row>
    <row r="49" spans="1:1" x14ac:dyDescent="0.2">
      <c r="A49" s="244"/>
    </row>
    <row r="50" spans="1:1" x14ac:dyDescent="0.2">
      <c r="A50" s="244"/>
    </row>
    <row r="51" spans="1:1" x14ac:dyDescent="0.2">
      <c r="A51" s="244"/>
    </row>
    <row r="52" spans="1:1" x14ac:dyDescent="0.2">
      <c r="A52" s="244"/>
    </row>
    <row r="53" spans="1:1" x14ac:dyDescent="0.2">
      <c r="A53" s="244"/>
    </row>
    <row r="54" spans="1:1" x14ac:dyDescent="0.2">
      <c r="A54" s="244"/>
    </row>
    <row r="55" spans="1:1" x14ac:dyDescent="0.2">
      <c r="A55" s="244"/>
    </row>
    <row r="56" spans="1:1" x14ac:dyDescent="0.2">
      <c r="A56" s="244"/>
    </row>
    <row r="57" spans="1:1" x14ac:dyDescent="0.2">
      <c r="A57" s="244"/>
    </row>
    <row r="58" spans="1:1" x14ac:dyDescent="0.2">
      <c r="A58" s="244"/>
    </row>
    <row r="59" spans="1:1" x14ac:dyDescent="0.2">
      <c r="A59" s="244"/>
    </row>
    <row r="60" spans="1:1" x14ac:dyDescent="0.2">
      <c r="A60" s="244"/>
    </row>
    <row r="61" spans="1:1" x14ac:dyDescent="0.2">
      <c r="A61" s="244"/>
    </row>
    <row r="62" spans="1:1" x14ac:dyDescent="0.2">
      <c r="A62" s="244"/>
    </row>
    <row r="63" spans="1:1" x14ac:dyDescent="0.2">
      <c r="A63" s="244"/>
    </row>
    <row r="64" spans="1:1" x14ac:dyDescent="0.2">
      <c r="A64" s="244"/>
    </row>
    <row r="65" spans="1:1" x14ac:dyDescent="0.2">
      <c r="A65" s="244"/>
    </row>
    <row r="66" spans="1:1" x14ac:dyDescent="0.2">
      <c r="A66" s="244"/>
    </row>
    <row r="67" spans="1:1" x14ac:dyDescent="0.2">
      <c r="A67" s="244"/>
    </row>
    <row r="68" spans="1:1" x14ac:dyDescent="0.2">
      <c r="A68" s="244"/>
    </row>
    <row r="69" spans="1:1" x14ac:dyDescent="0.2">
      <c r="A69" s="244"/>
    </row>
    <row r="70" spans="1:1" x14ac:dyDescent="0.2">
      <c r="A70" s="244"/>
    </row>
    <row r="71" spans="1:1" x14ac:dyDescent="0.2">
      <c r="A71" s="244"/>
    </row>
    <row r="72" spans="1:1" x14ac:dyDescent="0.2">
      <c r="A72" s="244"/>
    </row>
    <row r="73" spans="1:1" x14ac:dyDescent="0.2">
      <c r="A73" s="244"/>
    </row>
    <row r="74" spans="1:1" x14ac:dyDescent="0.2">
      <c r="A74" s="244"/>
    </row>
    <row r="75" spans="1:1" x14ac:dyDescent="0.2">
      <c r="A75" s="244"/>
    </row>
    <row r="76" spans="1:1" x14ac:dyDescent="0.2">
      <c r="A76" s="244"/>
    </row>
  </sheetData>
  <printOptions horizontalCentered="1"/>
  <pageMargins left="0.45" right="0.45" top="0.75" bottom="0.75" header="0.3" footer="0.3"/>
  <pageSetup scale="75" orientation="landscape" blackAndWhite="1" r:id="rId1"/>
  <headerFooter>
    <oddFooter>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zoomScaleNormal="100" workbookViewId="0">
      <pane xSplit="2" ySplit="6" topLeftCell="C7" activePane="bottomRight" state="frozen"/>
      <selection activeCell="R51" sqref="R51"/>
      <selection pane="topRight" activeCell="R51" sqref="R51"/>
      <selection pane="bottomLeft" activeCell="R51" sqref="R51"/>
      <selection pane="bottomRight" activeCell="I35" sqref="I35"/>
    </sheetView>
  </sheetViews>
  <sheetFormatPr defaultColWidth="9.140625" defaultRowHeight="11.25" x14ac:dyDescent="0.2"/>
  <cols>
    <col min="1" max="1" width="5.5703125" style="26" bestFit="1" customWidth="1"/>
    <col min="2" max="2" width="43" style="26" customWidth="1"/>
    <col min="3" max="3" width="11.42578125" style="26" customWidth="1"/>
    <col min="4" max="12" width="10.42578125" style="26" bestFit="1" customWidth="1"/>
    <col min="13" max="13" width="9.85546875" style="26" bestFit="1" customWidth="1"/>
    <col min="14" max="14" width="11.28515625" style="26" customWidth="1"/>
    <col min="15" max="15" width="11.85546875" style="26" customWidth="1"/>
    <col min="16" max="16" width="12" style="26" customWidth="1"/>
    <col min="17" max="17" width="9.85546875" style="26" bestFit="1" customWidth="1"/>
    <col min="18" max="16384" width="9.140625" style="26"/>
  </cols>
  <sheetData>
    <row r="1" spans="1:17" x14ac:dyDescent="0.2">
      <c r="A1" s="5" t="s">
        <v>0</v>
      </c>
      <c r="B1" s="5"/>
    </row>
    <row r="2" spans="1:17" x14ac:dyDescent="0.2">
      <c r="A2" s="5" t="s">
        <v>1</v>
      </c>
      <c r="B2" s="5"/>
    </row>
    <row r="3" spans="1:17" x14ac:dyDescent="0.2">
      <c r="A3" s="5" t="s">
        <v>283</v>
      </c>
      <c r="B3" s="5"/>
    </row>
    <row r="4" spans="1:17" x14ac:dyDescent="0.2">
      <c r="A4" s="5" t="s">
        <v>137</v>
      </c>
      <c r="B4" s="5"/>
      <c r="C4" s="246"/>
      <c r="O4" s="5"/>
      <c r="P4" s="143" t="s">
        <v>440</v>
      </c>
    </row>
    <row r="5" spans="1:17" x14ac:dyDescent="0.2">
      <c r="C5" s="245"/>
      <c r="G5" s="143"/>
      <c r="H5" s="143"/>
      <c r="I5" s="143"/>
      <c r="O5" s="310" t="s">
        <v>434</v>
      </c>
      <c r="P5" s="310" t="s">
        <v>435</v>
      </c>
      <c r="Q5" s="6"/>
    </row>
    <row r="6" spans="1:17" ht="25.5" customHeight="1" x14ac:dyDescent="0.2">
      <c r="A6" s="146" t="s">
        <v>67</v>
      </c>
      <c r="B6" s="147"/>
      <c r="C6" s="165">
        <v>45292</v>
      </c>
      <c r="D6" s="165">
        <f t="shared" ref="D6:N6" si="0">EDATE(C6,1)</f>
        <v>45323</v>
      </c>
      <c r="E6" s="165">
        <f t="shared" si="0"/>
        <v>45352</v>
      </c>
      <c r="F6" s="165">
        <f t="shared" si="0"/>
        <v>45383</v>
      </c>
      <c r="G6" s="165">
        <f t="shared" si="0"/>
        <v>45413</v>
      </c>
      <c r="H6" s="165">
        <f t="shared" si="0"/>
        <v>45444</v>
      </c>
      <c r="I6" s="165">
        <f t="shared" si="0"/>
        <v>45474</v>
      </c>
      <c r="J6" s="165">
        <f t="shared" si="0"/>
        <v>45505</v>
      </c>
      <c r="K6" s="165">
        <f t="shared" si="0"/>
        <v>45536</v>
      </c>
      <c r="L6" s="165">
        <f t="shared" si="0"/>
        <v>45566</v>
      </c>
      <c r="M6" s="165">
        <f t="shared" si="0"/>
        <v>45597</v>
      </c>
      <c r="N6" s="165">
        <f t="shared" si="0"/>
        <v>45627</v>
      </c>
      <c r="O6" s="165">
        <v>45658</v>
      </c>
      <c r="P6" s="165">
        <f t="shared" ref="P6" si="1">EDATE(N6,1)</f>
        <v>45658</v>
      </c>
      <c r="Q6" s="165">
        <f t="shared" ref="Q6" si="2">EDATE(P6,1)</f>
        <v>45689</v>
      </c>
    </row>
    <row r="7" spans="1:17" x14ac:dyDescent="0.2">
      <c r="A7" s="244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</row>
    <row r="8" spans="1:17" x14ac:dyDescent="0.2">
      <c r="A8" s="244">
        <v>1</v>
      </c>
      <c r="B8" s="78" t="s">
        <v>68</v>
      </c>
      <c r="C8" s="177">
        <v>1513</v>
      </c>
      <c r="D8" s="177">
        <v>1513</v>
      </c>
      <c r="E8" s="177">
        <v>1516</v>
      </c>
      <c r="F8" s="177">
        <v>1514</v>
      </c>
      <c r="G8" s="177">
        <v>1493</v>
      </c>
      <c r="H8" s="177">
        <v>1492</v>
      </c>
      <c r="I8" s="177">
        <v>1496</v>
      </c>
      <c r="J8" s="177">
        <v>1495</v>
      </c>
      <c r="K8" s="177">
        <v>1507</v>
      </c>
      <c r="L8" s="177">
        <v>1517</v>
      </c>
      <c r="M8" s="177">
        <v>1524</v>
      </c>
      <c r="N8" s="177">
        <v>1521</v>
      </c>
      <c r="O8" s="177">
        <v>1523</v>
      </c>
      <c r="P8" s="177">
        <v>1523</v>
      </c>
      <c r="Q8" s="177">
        <v>1528</v>
      </c>
    </row>
    <row r="9" spans="1:17" x14ac:dyDescent="0.2">
      <c r="A9" s="244">
        <f>A8+1</f>
        <v>2</v>
      </c>
      <c r="B9" s="174" t="s">
        <v>385</v>
      </c>
      <c r="C9" s="311">
        <v>1667.3266788436404</v>
      </c>
      <c r="D9" s="311">
        <v>1675.1871603856823</v>
      </c>
      <c r="E9" s="311">
        <v>1540.4182094944565</v>
      </c>
      <c r="F9" s="311">
        <v>1287.9472572387838</v>
      </c>
      <c r="G9" s="311">
        <v>1067.2094448016583</v>
      </c>
      <c r="H9" s="311">
        <v>939.85866613323344</v>
      </c>
      <c r="I9" s="311">
        <v>784.51768162697306</v>
      </c>
      <c r="J9" s="311">
        <v>803.82011520708204</v>
      </c>
      <c r="K9" s="311">
        <v>863.85571508125372</v>
      </c>
      <c r="L9" s="311">
        <v>1190.3749801701306</v>
      </c>
      <c r="M9" s="311">
        <v>1566.00567401484</v>
      </c>
      <c r="N9" s="505">
        <v>1779.2884170022617</v>
      </c>
      <c r="O9" s="505">
        <v>1505.9724841168363</v>
      </c>
      <c r="P9" s="505">
        <v>180.40811935632902</v>
      </c>
      <c r="Q9" s="505">
        <v>1857.7908893724175</v>
      </c>
    </row>
    <row r="10" spans="1:17" x14ac:dyDescent="0.2">
      <c r="A10" s="244">
        <f t="shared" ref="A10:A34" si="3">A9+1</f>
        <v>3</v>
      </c>
      <c r="B10" s="26" t="s">
        <v>284</v>
      </c>
      <c r="C10" s="33">
        <f t="shared" ref="C10:N10" si="4">C8*C9</f>
        <v>2522665.2650904278</v>
      </c>
      <c r="D10" s="33">
        <f t="shared" si="4"/>
        <v>2534558.1736635375</v>
      </c>
      <c r="E10" s="33">
        <f t="shared" si="4"/>
        <v>2335274.005593596</v>
      </c>
      <c r="F10" s="33">
        <f t="shared" si="4"/>
        <v>1949952.1474595186</v>
      </c>
      <c r="G10" s="33">
        <f t="shared" si="4"/>
        <v>1593343.7010888758</v>
      </c>
      <c r="H10" s="33">
        <f t="shared" si="4"/>
        <v>1402269.1298707842</v>
      </c>
      <c r="I10" s="33">
        <f t="shared" si="4"/>
        <v>1173638.4517139518</v>
      </c>
      <c r="J10" s="33">
        <f t="shared" si="4"/>
        <v>1201711.0722345877</v>
      </c>
      <c r="K10" s="33">
        <f t="shared" si="4"/>
        <v>1301830.5626274494</v>
      </c>
      <c r="L10" s="33">
        <f t="shared" si="4"/>
        <v>1805798.8449180881</v>
      </c>
      <c r="M10" s="33">
        <f t="shared" si="4"/>
        <v>2386592.6471986161</v>
      </c>
      <c r="N10" s="33">
        <f t="shared" si="4"/>
        <v>2706297.6822604402</v>
      </c>
      <c r="O10" s="33">
        <f t="shared" ref="O10:Q10" si="5">O8*O9</f>
        <v>2293596.0933099417</v>
      </c>
      <c r="P10" s="33">
        <f t="shared" si="5"/>
        <v>274761.56577968912</v>
      </c>
      <c r="Q10" s="33">
        <f t="shared" si="5"/>
        <v>2838704.4789610538</v>
      </c>
    </row>
    <row r="11" spans="1:17" x14ac:dyDescent="0.2">
      <c r="A11" s="244">
        <f t="shared" si="3"/>
        <v>4</v>
      </c>
    </row>
    <row r="12" spans="1:17" x14ac:dyDescent="0.2">
      <c r="A12" s="244">
        <f t="shared" si="3"/>
        <v>5</v>
      </c>
      <c r="B12" s="174" t="s">
        <v>387</v>
      </c>
      <c r="C12" s="506">
        <v>2595192.5684724534</v>
      </c>
      <c r="D12" s="506">
        <v>2198621.2825510683</v>
      </c>
      <c r="E12" s="506">
        <v>2211367.1143946382</v>
      </c>
      <c r="F12" s="506">
        <v>1977088.769892554</v>
      </c>
      <c r="G12" s="506">
        <v>1791629.4031876172</v>
      </c>
      <c r="H12" s="506">
        <v>1630777.4997820256</v>
      </c>
      <c r="I12" s="506">
        <v>1512077.412866276</v>
      </c>
      <c r="J12" s="506">
        <v>1372734.017849904</v>
      </c>
      <c r="K12" s="506">
        <v>1263596.0847521061</v>
      </c>
      <c r="L12" s="506">
        <v>1719858.535110329</v>
      </c>
      <c r="M12" s="506">
        <v>2262979.9070215579</v>
      </c>
      <c r="N12" s="506">
        <v>2318368.7356444541</v>
      </c>
      <c r="O12" s="506">
        <v>2487395.4156542225</v>
      </c>
      <c r="P12" s="506">
        <v>1318.5368805536264</v>
      </c>
      <c r="Q12" s="506">
        <v>2591803.9615999931</v>
      </c>
    </row>
    <row r="13" spans="1:17" x14ac:dyDescent="0.2">
      <c r="A13" s="244">
        <f t="shared" si="3"/>
        <v>6</v>
      </c>
    </row>
    <row r="14" spans="1:17" x14ac:dyDescent="0.2">
      <c r="A14" s="244">
        <f t="shared" si="3"/>
        <v>7</v>
      </c>
      <c r="B14" s="26" t="s">
        <v>282</v>
      </c>
      <c r="C14" s="33">
        <f t="shared" ref="C14:N14" si="6">C10-C12</f>
        <v>-72527.303382025566</v>
      </c>
      <c r="D14" s="33">
        <f t="shared" si="6"/>
        <v>335936.89111246914</v>
      </c>
      <c r="E14" s="33">
        <f t="shared" si="6"/>
        <v>123906.8911989578</v>
      </c>
      <c r="F14" s="33">
        <f t="shared" si="6"/>
        <v>-27136.622433035402</v>
      </c>
      <c r="G14" s="33">
        <f t="shared" si="6"/>
        <v>-198285.70209874143</v>
      </c>
      <c r="H14" s="33">
        <f t="shared" si="6"/>
        <v>-228508.36991124135</v>
      </c>
      <c r="I14" s="33">
        <f t="shared" si="6"/>
        <v>-338438.96115232422</v>
      </c>
      <c r="J14" s="33">
        <f>J10-J12</f>
        <v>-171022.94561531628</v>
      </c>
      <c r="K14" s="33">
        <f t="shared" si="6"/>
        <v>38234.477875343291</v>
      </c>
      <c r="L14" s="33">
        <f t="shared" si="6"/>
        <v>85940.309807759011</v>
      </c>
      <c r="M14" s="33">
        <f t="shared" si="6"/>
        <v>123612.74017705815</v>
      </c>
      <c r="N14" s="33">
        <f t="shared" si="6"/>
        <v>387928.94661598606</v>
      </c>
      <c r="O14" s="33">
        <f t="shared" ref="O14:Q14" si="7">O10-O12</f>
        <v>-193799.32234428078</v>
      </c>
      <c r="P14" s="33">
        <f t="shared" si="7"/>
        <v>273443.02889913548</v>
      </c>
      <c r="Q14" s="33">
        <f t="shared" si="7"/>
        <v>246900.51736106072</v>
      </c>
    </row>
    <row r="15" spans="1:17" x14ac:dyDescent="0.2">
      <c r="A15" s="244">
        <f t="shared" si="3"/>
        <v>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x14ac:dyDescent="0.2">
      <c r="A16" s="244">
        <f t="shared" si="3"/>
        <v>9</v>
      </c>
      <c r="B16" s="26" t="s">
        <v>286</v>
      </c>
      <c r="C16" s="507">
        <v>-12126.79</v>
      </c>
      <c r="D16" s="507">
        <v>-9027</v>
      </c>
      <c r="E16" s="507">
        <v>-5441.2</v>
      </c>
      <c r="F16" s="507">
        <v>-3186.02</v>
      </c>
      <c r="G16" s="507">
        <v>-2694.65</v>
      </c>
      <c r="H16" s="507">
        <v>-3588.74</v>
      </c>
      <c r="I16" s="507">
        <v>-5126.0200000000004</v>
      </c>
      <c r="J16" s="507">
        <v>-6527.71</v>
      </c>
      <c r="K16" s="507">
        <v>-6692.71</v>
      </c>
      <c r="L16" s="507">
        <v>-5950.29</v>
      </c>
      <c r="M16" s="507">
        <v>-4810.12</v>
      </c>
      <c r="N16" s="507">
        <v>-2582.69</v>
      </c>
      <c r="O16" s="507">
        <v>-411.01290322580644</v>
      </c>
      <c r="P16" s="507">
        <v>-44.03709677419355</v>
      </c>
      <c r="Q16" s="507">
        <v>1067.1500000000001</v>
      </c>
    </row>
    <row r="17" spans="1:17" x14ac:dyDescent="0.2">
      <c r="A17" s="244">
        <f t="shared" si="3"/>
        <v>10</v>
      </c>
    </row>
    <row r="18" spans="1:17" x14ac:dyDescent="0.2">
      <c r="A18" s="244">
        <f t="shared" si="3"/>
        <v>11</v>
      </c>
      <c r="B18" s="174" t="s">
        <v>386</v>
      </c>
      <c r="C18" s="506">
        <v>-368436.26865118736</v>
      </c>
      <c r="D18" s="506">
        <v>-312262.07712488383</v>
      </c>
      <c r="E18" s="506">
        <v>-313357.99447897874</v>
      </c>
      <c r="F18" s="506">
        <v>-280814.91981876234</v>
      </c>
      <c r="G18" s="506">
        <v>-140767.65150471643</v>
      </c>
      <c r="H18" s="506">
        <v>-84939.948066524972</v>
      </c>
      <c r="I18" s="506">
        <v>-71454.838602890944</v>
      </c>
      <c r="J18" s="506">
        <v>-60765.498980065204</v>
      </c>
      <c r="K18" s="506">
        <v>-55892.822590310418</v>
      </c>
      <c r="L18" s="506">
        <v>-76312.353254353613</v>
      </c>
      <c r="M18" s="506">
        <v>-100548.69836540859</v>
      </c>
      <c r="N18" s="506">
        <v>-103135.03650461316</v>
      </c>
      <c r="O18" s="506">
        <v>-110611.6701759326</v>
      </c>
      <c r="P18" s="506">
        <v>-48.647412667847988</v>
      </c>
      <c r="Q18" s="506">
        <v>-97564.32390826942</v>
      </c>
    </row>
    <row r="19" spans="1:17" x14ac:dyDescent="0.2">
      <c r="A19" s="244">
        <f t="shared" si="3"/>
        <v>12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">
      <c r="A20" s="244">
        <f t="shared" si="3"/>
        <v>13</v>
      </c>
      <c r="B20" s="81" t="s">
        <v>398</v>
      </c>
      <c r="C20" s="183">
        <f>'2022 GRC Conversion Factor'!E16</f>
        <v>0.95544399999999996</v>
      </c>
      <c r="D20" s="98">
        <f>C20</f>
        <v>0.95544399999999996</v>
      </c>
      <c r="E20" s="98">
        <f t="shared" ref="E20:N20" si="8">D20</f>
        <v>0.95544399999999996</v>
      </c>
      <c r="F20" s="98">
        <f t="shared" si="8"/>
        <v>0.95544399999999996</v>
      </c>
      <c r="G20" s="98">
        <f t="shared" si="8"/>
        <v>0.95544399999999996</v>
      </c>
      <c r="H20" s="98">
        <f t="shared" si="8"/>
        <v>0.95544399999999996</v>
      </c>
      <c r="I20" s="98">
        <f t="shared" si="8"/>
        <v>0.95544399999999996</v>
      </c>
      <c r="J20" s="98">
        <f t="shared" si="8"/>
        <v>0.95544399999999996</v>
      </c>
      <c r="K20" s="98">
        <f t="shared" si="8"/>
        <v>0.95544399999999996</v>
      </c>
      <c r="L20" s="98">
        <f t="shared" si="8"/>
        <v>0.95544399999999996</v>
      </c>
      <c r="M20" s="98">
        <f t="shared" si="8"/>
        <v>0.95544399999999996</v>
      </c>
      <c r="N20" s="98">
        <f t="shared" si="8"/>
        <v>0.95544399999999996</v>
      </c>
      <c r="O20" s="98">
        <f t="shared" ref="O20" si="9">N20</f>
        <v>0.95544399999999996</v>
      </c>
      <c r="P20" s="183">
        <f>'2024 GRC Conversion Factor'!E18</f>
        <v>0.95369999999999999</v>
      </c>
      <c r="Q20" s="492">
        <f>P20</f>
        <v>0.95369999999999999</v>
      </c>
    </row>
    <row r="21" spans="1:17" x14ac:dyDescent="0.2">
      <c r="A21" s="244">
        <f t="shared" si="3"/>
        <v>14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17" x14ac:dyDescent="0.2">
      <c r="A22" s="244">
        <f t="shared" si="3"/>
        <v>15</v>
      </c>
      <c r="B22" s="81" t="s">
        <v>446</v>
      </c>
      <c r="C22" s="183">
        <f>'2022 GRC Conversion Factor'!E36</f>
        <v>0.95344399999999996</v>
      </c>
      <c r="D22" s="98">
        <f t="shared" ref="D22:G22" si="10">C22</f>
        <v>0.95344399999999996</v>
      </c>
      <c r="E22" s="98">
        <f t="shared" si="10"/>
        <v>0.95344399999999996</v>
      </c>
      <c r="F22" s="98">
        <f t="shared" si="10"/>
        <v>0.95344399999999996</v>
      </c>
      <c r="G22" s="98">
        <f t="shared" si="10"/>
        <v>0.95344399999999996</v>
      </c>
      <c r="H22" s="98">
        <f>G22</f>
        <v>0.95344399999999996</v>
      </c>
      <c r="I22" s="98">
        <f t="shared" ref="I22:N22" si="11">H22</f>
        <v>0.95344399999999996</v>
      </c>
      <c r="J22" s="98">
        <f t="shared" si="11"/>
        <v>0.95344399999999996</v>
      </c>
      <c r="K22" s="98">
        <f t="shared" si="11"/>
        <v>0.95344399999999996</v>
      </c>
      <c r="L22" s="98">
        <f t="shared" si="11"/>
        <v>0.95344399999999996</v>
      </c>
      <c r="M22" s="98">
        <f t="shared" si="11"/>
        <v>0.95344399999999996</v>
      </c>
      <c r="N22" s="98">
        <f t="shared" si="11"/>
        <v>0.95344399999999996</v>
      </c>
      <c r="O22" s="98">
        <f t="shared" ref="O22" si="12">N22</f>
        <v>0.95344399999999996</v>
      </c>
      <c r="P22" s="98">
        <f t="shared" ref="P22" si="13">O22</f>
        <v>0.95344399999999996</v>
      </c>
      <c r="Q22" s="98">
        <f>P22</f>
        <v>0.95344399999999996</v>
      </c>
    </row>
    <row r="23" spans="1:17" x14ac:dyDescent="0.2">
      <c r="A23" s="244">
        <f t="shared" si="3"/>
        <v>16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</row>
    <row r="24" spans="1:17" ht="12" thickBot="1" x14ac:dyDescent="0.25">
      <c r="A24" s="244">
        <f t="shared" si="3"/>
        <v>17</v>
      </c>
      <c r="B24" s="26" t="s">
        <v>287</v>
      </c>
      <c r="C24" s="184">
        <f>ROUND((C14*C20),2)</f>
        <v>-69295.78</v>
      </c>
      <c r="D24" s="184">
        <f t="shared" ref="D24:N24" si="14">ROUND((D14*D20),2)</f>
        <v>320968.89</v>
      </c>
      <c r="E24" s="184">
        <f t="shared" si="14"/>
        <v>118386.1</v>
      </c>
      <c r="F24" s="184">
        <f t="shared" si="14"/>
        <v>-25927.52</v>
      </c>
      <c r="G24" s="184">
        <f t="shared" si="14"/>
        <v>-189450.88</v>
      </c>
      <c r="H24" s="184">
        <f t="shared" si="14"/>
        <v>-218326.95</v>
      </c>
      <c r="I24" s="184">
        <f t="shared" si="14"/>
        <v>-323359.46999999997</v>
      </c>
      <c r="J24" s="184">
        <f t="shared" si="14"/>
        <v>-163402.85</v>
      </c>
      <c r="K24" s="184">
        <f t="shared" si="14"/>
        <v>36530.9</v>
      </c>
      <c r="L24" s="184">
        <f t="shared" si="14"/>
        <v>82111.149999999994</v>
      </c>
      <c r="M24" s="184">
        <f t="shared" si="14"/>
        <v>118105.05</v>
      </c>
      <c r="N24" s="184">
        <f t="shared" si="14"/>
        <v>370644.38</v>
      </c>
      <c r="O24" s="184">
        <f t="shared" ref="O24:P24" si="15">ROUND((O14*O20),2)</f>
        <v>-185164.4</v>
      </c>
      <c r="P24" s="184">
        <f t="shared" si="15"/>
        <v>260782.62</v>
      </c>
      <c r="Q24" s="184">
        <f t="shared" ref="Q24" si="16">ROUND((Q14*Q20),2)</f>
        <v>235469.02</v>
      </c>
    </row>
    <row r="25" spans="1:17" x14ac:dyDescent="0.2">
      <c r="A25" s="244">
        <f t="shared" si="3"/>
        <v>18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ht="12" thickBot="1" x14ac:dyDescent="0.25">
      <c r="A26" s="244">
        <f t="shared" si="3"/>
        <v>19</v>
      </c>
      <c r="B26" s="26" t="s">
        <v>362</v>
      </c>
      <c r="C26" s="184">
        <f t="shared" ref="C26:F26" si="17">ROUND((C18*C22),2)</f>
        <v>-351283.35</v>
      </c>
      <c r="D26" s="184">
        <f t="shared" si="17"/>
        <v>-297724.40000000002</v>
      </c>
      <c r="E26" s="184">
        <f t="shared" si="17"/>
        <v>-298769.3</v>
      </c>
      <c r="F26" s="184">
        <f t="shared" si="17"/>
        <v>-267741.3</v>
      </c>
      <c r="G26" s="184">
        <f>ROUND((G18*G22),2)</f>
        <v>-134214.07</v>
      </c>
      <c r="H26" s="184">
        <f t="shared" ref="H26:N26" si="18">ROUND((H18*H22),2)</f>
        <v>-80985.48</v>
      </c>
      <c r="I26" s="184">
        <f t="shared" si="18"/>
        <v>-68128.19</v>
      </c>
      <c r="J26" s="184">
        <f t="shared" si="18"/>
        <v>-57936.5</v>
      </c>
      <c r="K26" s="184">
        <f t="shared" si="18"/>
        <v>-53290.68</v>
      </c>
      <c r="L26" s="184">
        <f t="shared" si="18"/>
        <v>-72759.56</v>
      </c>
      <c r="M26" s="184">
        <f t="shared" si="18"/>
        <v>-95867.55</v>
      </c>
      <c r="N26" s="184">
        <f t="shared" si="18"/>
        <v>-98333.48</v>
      </c>
      <c r="O26" s="184">
        <f t="shared" ref="O26:P26" si="19">ROUND((O18*O22),2)</f>
        <v>-105462.03</v>
      </c>
      <c r="P26" s="184">
        <f t="shared" si="19"/>
        <v>-46.38</v>
      </c>
      <c r="Q26" s="184">
        <f t="shared" ref="Q26" si="20">ROUND((Q18*Q22),2)</f>
        <v>-93022.12</v>
      </c>
    </row>
    <row r="27" spans="1:17" x14ac:dyDescent="0.2">
      <c r="A27" s="244">
        <f t="shared" si="3"/>
        <v>20</v>
      </c>
    </row>
    <row r="28" spans="1:17" x14ac:dyDescent="0.2">
      <c r="A28" s="244">
        <f t="shared" si="3"/>
        <v>21</v>
      </c>
      <c r="B28" s="149" t="s">
        <v>367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x14ac:dyDescent="0.2">
      <c r="A29" s="244">
        <f t="shared" si="3"/>
        <v>22</v>
      </c>
      <c r="B29" s="150" t="s">
        <v>288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x14ac:dyDescent="0.2">
      <c r="A30" s="244">
        <f t="shared" si="3"/>
        <v>23</v>
      </c>
    </row>
    <row r="31" spans="1:17" x14ac:dyDescent="0.2">
      <c r="A31" s="244">
        <f t="shared" si="3"/>
        <v>24</v>
      </c>
      <c r="B31" s="128" t="s">
        <v>356</v>
      </c>
    </row>
    <row r="32" spans="1:17" x14ac:dyDescent="0.2">
      <c r="A32" s="244">
        <v>25</v>
      </c>
      <c r="B32" s="26" t="s">
        <v>357</v>
      </c>
    </row>
    <row r="33" spans="1:2" x14ac:dyDescent="0.2">
      <c r="A33" s="244">
        <f t="shared" si="3"/>
        <v>26</v>
      </c>
      <c r="B33" s="3" t="s">
        <v>442</v>
      </c>
    </row>
    <row r="34" spans="1:2" x14ac:dyDescent="0.2">
      <c r="A34" s="244">
        <f t="shared" si="3"/>
        <v>27</v>
      </c>
      <c r="B34" s="3" t="s">
        <v>433</v>
      </c>
    </row>
    <row r="35" spans="1:2" x14ac:dyDescent="0.2">
      <c r="A35" s="244">
        <v>26</v>
      </c>
      <c r="B35" s="26" t="s">
        <v>443</v>
      </c>
    </row>
    <row r="38" spans="1:2" x14ac:dyDescent="0.2">
      <c r="A38" s="244"/>
    </row>
    <row r="39" spans="1:2" x14ac:dyDescent="0.2">
      <c r="A39" s="244"/>
    </row>
    <row r="40" spans="1:2" x14ac:dyDescent="0.2">
      <c r="A40" s="244"/>
    </row>
    <row r="41" spans="1:2" x14ac:dyDescent="0.2">
      <c r="A41" s="244"/>
    </row>
    <row r="42" spans="1:2" x14ac:dyDescent="0.2">
      <c r="A42" s="244"/>
    </row>
    <row r="43" spans="1:2" x14ac:dyDescent="0.2">
      <c r="A43" s="244"/>
    </row>
    <row r="44" spans="1:2" x14ac:dyDescent="0.2">
      <c r="A44" s="244"/>
    </row>
    <row r="45" spans="1:2" x14ac:dyDescent="0.2">
      <c r="A45" s="244"/>
    </row>
    <row r="46" spans="1:2" x14ac:dyDescent="0.2">
      <c r="A46" s="244"/>
    </row>
    <row r="47" spans="1:2" x14ac:dyDescent="0.2">
      <c r="A47" s="244"/>
    </row>
    <row r="48" spans="1:2" x14ac:dyDescent="0.2">
      <c r="A48" s="244"/>
    </row>
    <row r="49" spans="1:1" x14ac:dyDescent="0.2">
      <c r="A49" s="244"/>
    </row>
    <row r="50" spans="1:1" x14ac:dyDescent="0.2">
      <c r="A50" s="244"/>
    </row>
    <row r="51" spans="1:1" x14ac:dyDescent="0.2">
      <c r="A51" s="244"/>
    </row>
    <row r="52" spans="1:1" x14ac:dyDescent="0.2">
      <c r="A52" s="244"/>
    </row>
    <row r="53" spans="1:1" x14ac:dyDescent="0.2">
      <c r="A53" s="244"/>
    </row>
    <row r="54" spans="1:1" x14ac:dyDescent="0.2">
      <c r="A54" s="244"/>
    </row>
    <row r="55" spans="1:1" x14ac:dyDescent="0.2">
      <c r="A55" s="244"/>
    </row>
    <row r="56" spans="1:1" x14ac:dyDescent="0.2">
      <c r="A56" s="244"/>
    </row>
    <row r="57" spans="1:1" x14ac:dyDescent="0.2">
      <c r="A57" s="244"/>
    </row>
    <row r="58" spans="1:1" x14ac:dyDescent="0.2">
      <c r="A58" s="244"/>
    </row>
    <row r="59" spans="1:1" x14ac:dyDescent="0.2">
      <c r="A59" s="244"/>
    </row>
    <row r="60" spans="1:1" x14ac:dyDescent="0.2">
      <c r="A60" s="244"/>
    </row>
    <row r="61" spans="1:1" x14ac:dyDescent="0.2">
      <c r="A61" s="244"/>
    </row>
    <row r="62" spans="1:1" x14ac:dyDescent="0.2">
      <c r="A62" s="244"/>
    </row>
    <row r="63" spans="1:1" x14ac:dyDescent="0.2">
      <c r="A63" s="244"/>
    </row>
    <row r="64" spans="1:1" x14ac:dyDescent="0.2">
      <c r="A64" s="244"/>
    </row>
    <row r="65" spans="1:1" x14ac:dyDescent="0.2">
      <c r="A65" s="244"/>
    </row>
    <row r="66" spans="1:1" x14ac:dyDescent="0.2">
      <c r="A66" s="244"/>
    </row>
    <row r="67" spans="1:1" x14ac:dyDescent="0.2">
      <c r="A67" s="244"/>
    </row>
    <row r="68" spans="1:1" x14ac:dyDescent="0.2">
      <c r="A68" s="244"/>
    </row>
    <row r="69" spans="1:1" x14ac:dyDescent="0.2">
      <c r="A69" s="244"/>
    </row>
    <row r="70" spans="1:1" x14ac:dyDescent="0.2">
      <c r="A70" s="244"/>
    </row>
    <row r="71" spans="1:1" x14ac:dyDescent="0.2">
      <c r="A71" s="244"/>
    </row>
    <row r="72" spans="1:1" x14ac:dyDescent="0.2">
      <c r="A72" s="244"/>
    </row>
    <row r="73" spans="1:1" x14ac:dyDescent="0.2">
      <c r="A73" s="244"/>
    </row>
    <row r="74" spans="1:1" x14ac:dyDescent="0.2">
      <c r="A74" s="244"/>
    </row>
    <row r="75" spans="1:1" x14ac:dyDescent="0.2">
      <c r="A75" s="244"/>
    </row>
    <row r="76" spans="1:1" x14ac:dyDescent="0.2">
      <c r="A76" s="244"/>
    </row>
    <row r="77" spans="1:1" x14ac:dyDescent="0.2">
      <c r="A77" s="244"/>
    </row>
  </sheetData>
  <printOptions horizontalCentered="1"/>
  <pageMargins left="0.45" right="0.45" top="0.75" bottom="0.75" header="0.3" footer="0.3"/>
  <pageSetup scale="76" orientation="landscape" blackAndWhite="1" r:id="rId1"/>
  <headerFooter>
    <oddFooter>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R73"/>
  <sheetViews>
    <sheetView zoomScaleNormal="100" workbookViewId="0">
      <pane ySplit="7" topLeftCell="A8" activePane="bottomLeft" state="frozen"/>
      <selection activeCell="R51" sqref="R51"/>
      <selection pane="bottomLeft" activeCell="A7" sqref="A7"/>
    </sheetView>
  </sheetViews>
  <sheetFormatPr defaultRowHeight="11.25" x14ac:dyDescent="0.2"/>
  <cols>
    <col min="1" max="1" width="32.7109375" style="3" customWidth="1"/>
    <col min="2" max="3" width="10.7109375" style="3" bestFit="1" customWidth="1"/>
    <col min="4" max="5" width="10.140625" style="3" bestFit="1" customWidth="1"/>
    <col min="6" max="8" width="9.85546875" style="3" bestFit="1" customWidth="1"/>
    <col min="9" max="9" width="10.140625" style="3" bestFit="1" customWidth="1"/>
    <col min="10" max="12" width="10.7109375" style="3" bestFit="1" customWidth="1"/>
    <col min="13" max="13" width="10.42578125" style="3" bestFit="1" customWidth="1"/>
    <col min="14" max="14" width="10.7109375" style="3" bestFit="1" customWidth="1"/>
    <col min="15" max="15" width="10.140625" style="3" bestFit="1" customWidth="1"/>
    <col min="16" max="16" width="13.42578125" style="46" bestFit="1" customWidth="1"/>
    <col min="17" max="18" width="14" style="3" bestFit="1" customWidth="1"/>
    <col min="19" max="19" width="4.7109375" style="3" bestFit="1" customWidth="1"/>
    <col min="20" max="256" width="9.140625" style="3"/>
    <col min="257" max="257" width="12.140625" style="3" customWidth="1"/>
    <col min="258" max="258" width="14.7109375" style="3" bestFit="1" customWidth="1"/>
    <col min="259" max="259" width="12.7109375" style="3" bestFit="1" customWidth="1"/>
    <col min="260" max="260" width="13.7109375" style="3" bestFit="1" customWidth="1"/>
    <col min="261" max="261" width="12.7109375" style="3" bestFit="1" customWidth="1"/>
    <col min="262" max="262" width="12.28515625" style="3" bestFit="1" customWidth="1"/>
    <col min="263" max="263" width="12.7109375" style="3" bestFit="1" customWidth="1"/>
    <col min="264" max="264" width="12.42578125" style="3" bestFit="1" customWidth="1"/>
    <col min="265" max="265" width="12.5703125" style="3" bestFit="1" customWidth="1"/>
    <col min="266" max="266" width="13.7109375" style="3" bestFit="1" customWidth="1"/>
    <col min="267" max="271" width="13.7109375" style="3" customWidth="1"/>
    <col min="272" max="272" width="16" style="3" customWidth="1"/>
    <col min="273" max="274" width="14" style="3" bestFit="1" customWidth="1"/>
    <col min="275" max="275" width="4.7109375" style="3" bestFit="1" customWidth="1"/>
    <col min="276" max="512" width="9.140625" style="3"/>
    <col min="513" max="513" width="12.140625" style="3" customWidth="1"/>
    <col min="514" max="514" width="14.7109375" style="3" bestFit="1" customWidth="1"/>
    <col min="515" max="515" width="12.7109375" style="3" bestFit="1" customWidth="1"/>
    <col min="516" max="516" width="13.7109375" style="3" bestFit="1" customWidth="1"/>
    <col min="517" max="517" width="12.7109375" style="3" bestFit="1" customWidth="1"/>
    <col min="518" max="518" width="12.28515625" style="3" bestFit="1" customWidth="1"/>
    <col min="519" max="519" width="12.7109375" style="3" bestFit="1" customWidth="1"/>
    <col min="520" max="520" width="12.42578125" style="3" bestFit="1" customWidth="1"/>
    <col min="521" max="521" width="12.5703125" style="3" bestFit="1" customWidth="1"/>
    <col min="522" max="522" width="13.7109375" style="3" bestFit="1" customWidth="1"/>
    <col min="523" max="527" width="13.7109375" style="3" customWidth="1"/>
    <col min="528" max="528" width="16" style="3" customWidth="1"/>
    <col min="529" max="530" width="14" style="3" bestFit="1" customWidth="1"/>
    <col min="531" max="531" width="4.7109375" style="3" bestFit="1" customWidth="1"/>
    <col min="532" max="768" width="9.140625" style="3"/>
    <col min="769" max="769" width="12.140625" style="3" customWidth="1"/>
    <col min="770" max="770" width="14.7109375" style="3" bestFit="1" customWidth="1"/>
    <col min="771" max="771" width="12.7109375" style="3" bestFit="1" customWidth="1"/>
    <col min="772" max="772" width="13.7109375" style="3" bestFit="1" customWidth="1"/>
    <col min="773" max="773" width="12.7109375" style="3" bestFit="1" customWidth="1"/>
    <col min="774" max="774" width="12.28515625" style="3" bestFit="1" customWidth="1"/>
    <col min="775" max="775" width="12.7109375" style="3" bestFit="1" customWidth="1"/>
    <col min="776" max="776" width="12.42578125" style="3" bestFit="1" customWidth="1"/>
    <col min="777" max="777" width="12.5703125" style="3" bestFit="1" customWidth="1"/>
    <col min="778" max="778" width="13.7109375" style="3" bestFit="1" customWidth="1"/>
    <col min="779" max="783" width="13.7109375" style="3" customWidth="1"/>
    <col min="784" max="784" width="16" style="3" customWidth="1"/>
    <col min="785" max="786" width="14" style="3" bestFit="1" customWidth="1"/>
    <col min="787" max="787" width="4.7109375" style="3" bestFit="1" customWidth="1"/>
    <col min="788" max="1024" width="9.140625" style="3"/>
    <col min="1025" max="1025" width="12.140625" style="3" customWidth="1"/>
    <col min="1026" max="1026" width="14.7109375" style="3" bestFit="1" customWidth="1"/>
    <col min="1027" max="1027" width="12.7109375" style="3" bestFit="1" customWidth="1"/>
    <col min="1028" max="1028" width="13.7109375" style="3" bestFit="1" customWidth="1"/>
    <col min="1029" max="1029" width="12.7109375" style="3" bestFit="1" customWidth="1"/>
    <col min="1030" max="1030" width="12.28515625" style="3" bestFit="1" customWidth="1"/>
    <col min="1031" max="1031" width="12.7109375" style="3" bestFit="1" customWidth="1"/>
    <col min="1032" max="1032" width="12.42578125" style="3" bestFit="1" customWidth="1"/>
    <col min="1033" max="1033" width="12.5703125" style="3" bestFit="1" customWidth="1"/>
    <col min="1034" max="1034" width="13.7109375" style="3" bestFit="1" customWidth="1"/>
    <col min="1035" max="1039" width="13.7109375" style="3" customWidth="1"/>
    <col min="1040" max="1040" width="16" style="3" customWidth="1"/>
    <col min="1041" max="1042" width="14" style="3" bestFit="1" customWidth="1"/>
    <col min="1043" max="1043" width="4.7109375" style="3" bestFit="1" customWidth="1"/>
    <col min="1044" max="1280" width="9.140625" style="3"/>
    <col min="1281" max="1281" width="12.140625" style="3" customWidth="1"/>
    <col min="1282" max="1282" width="14.7109375" style="3" bestFit="1" customWidth="1"/>
    <col min="1283" max="1283" width="12.7109375" style="3" bestFit="1" customWidth="1"/>
    <col min="1284" max="1284" width="13.7109375" style="3" bestFit="1" customWidth="1"/>
    <col min="1285" max="1285" width="12.7109375" style="3" bestFit="1" customWidth="1"/>
    <col min="1286" max="1286" width="12.28515625" style="3" bestFit="1" customWidth="1"/>
    <col min="1287" max="1287" width="12.7109375" style="3" bestFit="1" customWidth="1"/>
    <col min="1288" max="1288" width="12.42578125" style="3" bestFit="1" customWidth="1"/>
    <col min="1289" max="1289" width="12.5703125" style="3" bestFit="1" customWidth="1"/>
    <col min="1290" max="1290" width="13.7109375" style="3" bestFit="1" customWidth="1"/>
    <col min="1291" max="1295" width="13.7109375" style="3" customWidth="1"/>
    <col min="1296" max="1296" width="16" style="3" customWidth="1"/>
    <col min="1297" max="1298" width="14" style="3" bestFit="1" customWidth="1"/>
    <col min="1299" max="1299" width="4.7109375" style="3" bestFit="1" customWidth="1"/>
    <col min="1300" max="1536" width="9.140625" style="3"/>
    <col min="1537" max="1537" width="12.140625" style="3" customWidth="1"/>
    <col min="1538" max="1538" width="14.7109375" style="3" bestFit="1" customWidth="1"/>
    <col min="1539" max="1539" width="12.7109375" style="3" bestFit="1" customWidth="1"/>
    <col min="1540" max="1540" width="13.7109375" style="3" bestFit="1" customWidth="1"/>
    <col min="1541" max="1541" width="12.7109375" style="3" bestFit="1" customWidth="1"/>
    <col min="1542" max="1542" width="12.28515625" style="3" bestFit="1" customWidth="1"/>
    <col min="1543" max="1543" width="12.7109375" style="3" bestFit="1" customWidth="1"/>
    <col min="1544" max="1544" width="12.42578125" style="3" bestFit="1" customWidth="1"/>
    <col min="1545" max="1545" width="12.5703125" style="3" bestFit="1" customWidth="1"/>
    <col min="1546" max="1546" width="13.7109375" style="3" bestFit="1" customWidth="1"/>
    <col min="1547" max="1551" width="13.7109375" style="3" customWidth="1"/>
    <col min="1552" max="1552" width="16" style="3" customWidth="1"/>
    <col min="1553" max="1554" width="14" style="3" bestFit="1" customWidth="1"/>
    <col min="1555" max="1555" width="4.7109375" style="3" bestFit="1" customWidth="1"/>
    <col min="1556" max="1792" width="9.140625" style="3"/>
    <col min="1793" max="1793" width="12.140625" style="3" customWidth="1"/>
    <col min="1794" max="1794" width="14.7109375" style="3" bestFit="1" customWidth="1"/>
    <col min="1795" max="1795" width="12.7109375" style="3" bestFit="1" customWidth="1"/>
    <col min="1796" max="1796" width="13.7109375" style="3" bestFit="1" customWidth="1"/>
    <col min="1797" max="1797" width="12.7109375" style="3" bestFit="1" customWidth="1"/>
    <col min="1798" max="1798" width="12.28515625" style="3" bestFit="1" customWidth="1"/>
    <col min="1799" max="1799" width="12.7109375" style="3" bestFit="1" customWidth="1"/>
    <col min="1800" max="1800" width="12.42578125" style="3" bestFit="1" customWidth="1"/>
    <col min="1801" max="1801" width="12.5703125" style="3" bestFit="1" customWidth="1"/>
    <col min="1802" max="1802" width="13.7109375" style="3" bestFit="1" customWidth="1"/>
    <col min="1803" max="1807" width="13.7109375" style="3" customWidth="1"/>
    <col min="1808" max="1808" width="16" style="3" customWidth="1"/>
    <col min="1809" max="1810" width="14" style="3" bestFit="1" customWidth="1"/>
    <col min="1811" max="1811" width="4.7109375" style="3" bestFit="1" customWidth="1"/>
    <col min="1812" max="2048" width="9.140625" style="3"/>
    <col min="2049" max="2049" width="12.140625" style="3" customWidth="1"/>
    <col min="2050" max="2050" width="14.7109375" style="3" bestFit="1" customWidth="1"/>
    <col min="2051" max="2051" width="12.7109375" style="3" bestFit="1" customWidth="1"/>
    <col min="2052" max="2052" width="13.7109375" style="3" bestFit="1" customWidth="1"/>
    <col min="2053" max="2053" width="12.7109375" style="3" bestFit="1" customWidth="1"/>
    <col min="2054" max="2054" width="12.28515625" style="3" bestFit="1" customWidth="1"/>
    <col min="2055" max="2055" width="12.7109375" style="3" bestFit="1" customWidth="1"/>
    <col min="2056" max="2056" width="12.42578125" style="3" bestFit="1" customWidth="1"/>
    <col min="2057" max="2057" width="12.5703125" style="3" bestFit="1" customWidth="1"/>
    <col min="2058" max="2058" width="13.7109375" style="3" bestFit="1" customWidth="1"/>
    <col min="2059" max="2063" width="13.7109375" style="3" customWidth="1"/>
    <col min="2064" max="2064" width="16" style="3" customWidth="1"/>
    <col min="2065" max="2066" width="14" style="3" bestFit="1" customWidth="1"/>
    <col min="2067" max="2067" width="4.7109375" style="3" bestFit="1" customWidth="1"/>
    <col min="2068" max="2304" width="9.140625" style="3"/>
    <col min="2305" max="2305" width="12.140625" style="3" customWidth="1"/>
    <col min="2306" max="2306" width="14.7109375" style="3" bestFit="1" customWidth="1"/>
    <col min="2307" max="2307" width="12.7109375" style="3" bestFit="1" customWidth="1"/>
    <col min="2308" max="2308" width="13.7109375" style="3" bestFit="1" customWidth="1"/>
    <col min="2309" max="2309" width="12.7109375" style="3" bestFit="1" customWidth="1"/>
    <col min="2310" max="2310" width="12.28515625" style="3" bestFit="1" customWidth="1"/>
    <col min="2311" max="2311" width="12.7109375" style="3" bestFit="1" customWidth="1"/>
    <col min="2312" max="2312" width="12.42578125" style="3" bestFit="1" customWidth="1"/>
    <col min="2313" max="2313" width="12.5703125" style="3" bestFit="1" customWidth="1"/>
    <col min="2314" max="2314" width="13.7109375" style="3" bestFit="1" customWidth="1"/>
    <col min="2315" max="2319" width="13.7109375" style="3" customWidth="1"/>
    <col min="2320" max="2320" width="16" style="3" customWidth="1"/>
    <col min="2321" max="2322" width="14" style="3" bestFit="1" customWidth="1"/>
    <col min="2323" max="2323" width="4.7109375" style="3" bestFit="1" customWidth="1"/>
    <col min="2324" max="2560" width="9.140625" style="3"/>
    <col min="2561" max="2561" width="12.140625" style="3" customWidth="1"/>
    <col min="2562" max="2562" width="14.7109375" style="3" bestFit="1" customWidth="1"/>
    <col min="2563" max="2563" width="12.7109375" style="3" bestFit="1" customWidth="1"/>
    <col min="2564" max="2564" width="13.7109375" style="3" bestFit="1" customWidth="1"/>
    <col min="2565" max="2565" width="12.7109375" style="3" bestFit="1" customWidth="1"/>
    <col min="2566" max="2566" width="12.28515625" style="3" bestFit="1" customWidth="1"/>
    <col min="2567" max="2567" width="12.7109375" style="3" bestFit="1" customWidth="1"/>
    <col min="2568" max="2568" width="12.42578125" style="3" bestFit="1" customWidth="1"/>
    <col min="2569" max="2569" width="12.5703125" style="3" bestFit="1" customWidth="1"/>
    <col min="2570" max="2570" width="13.7109375" style="3" bestFit="1" customWidth="1"/>
    <col min="2571" max="2575" width="13.7109375" style="3" customWidth="1"/>
    <col min="2576" max="2576" width="16" style="3" customWidth="1"/>
    <col min="2577" max="2578" width="14" style="3" bestFit="1" customWidth="1"/>
    <col min="2579" max="2579" width="4.7109375" style="3" bestFit="1" customWidth="1"/>
    <col min="2580" max="2816" width="9.140625" style="3"/>
    <col min="2817" max="2817" width="12.140625" style="3" customWidth="1"/>
    <col min="2818" max="2818" width="14.7109375" style="3" bestFit="1" customWidth="1"/>
    <col min="2819" max="2819" width="12.7109375" style="3" bestFit="1" customWidth="1"/>
    <col min="2820" max="2820" width="13.7109375" style="3" bestFit="1" customWidth="1"/>
    <col min="2821" max="2821" width="12.7109375" style="3" bestFit="1" customWidth="1"/>
    <col min="2822" max="2822" width="12.28515625" style="3" bestFit="1" customWidth="1"/>
    <col min="2823" max="2823" width="12.7109375" style="3" bestFit="1" customWidth="1"/>
    <col min="2824" max="2824" width="12.42578125" style="3" bestFit="1" customWidth="1"/>
    <col min="2825" max="2825" width="12.5703125" style="3" bestFit="1" customWidth="1"/>
    <col min="2826" max="2826" width="13.7109375" style="3" bestFit="1" customWidth="1"/>
    <col min="2827" max="2831" width="13.7109375" style="3" customWidth="1"/>
    <col min="2832" max="2832" width="16" style="3" customWidth="1"/>
    <col min="2833" max="2834" width="14" style="3" bestFit="1" customWidth="1"/>
    <col min="2835" max="2835" width="4.7109375" style="3" bestFit="1" customWidth="1"/>
    <col min="2836" max="3072" width="9.140625" style="3"/>
    <col min="3073" max="3073" width="12.140625" style="3" customWidth="1"/>
    <col min="3074" max="3074" width="14.7109375" style="3" bestFit="1" customWidth="1"/>
    <col min="3075" max="3075" width="12.7109375" style="3" bestFit="1" customWidth="1"/>
    <col min="3076" max="3076" width="13.7109375" style="3" bestFit="1" customWidth="1"/>
    <col min="3077" max="3077" width="12.7109375" style="3" bestFit="1" customWidth="1"/>
    <col min="3078" max="3078" width="12.28515625" style="3" bestFit="1" customWidth="1"/>
    <col min="3079" max="3079" width="12.7109375" style="3" bestFit="1" customWidth="1"/>
    <col min="3080" max="3080" width="12.42578125" style="3" bestFit="1" customWidth="1"/>
    <col min="3081" max="3081" width="12.5703125" style="3" bestFit="1" customWidth="1"/>
    <col min="3082" max="3082" width="13.7109375" style="3" bestFit="1" customWidth="1"/>
    <col min="3083" max="3087" width="13.7109375" style="3" customWidth="1"/>
    <col min="3088" max="3088" width="16" style="3" customWidth="1"/>
    <col min="3089" max="3090" width="14" style="3" bestFit="1" customWidth="1"/>
    <col min="3091" max="3091" width="4.7109375" style="3" bestFit="1" customWidth="1"/>
    <col min="3092" max="3328" width="9.140625" style="3"/>
    <col min="3329" max="3329" width="12.140625" style="3" customWidth="1"/>
    <col min="3330" max="3330" width="14.7109375" style="3" bestFit="1" customWidth="1"/>
    <col min="3331" max="3331" width="12.7109375" style="3" bestFit="1" customWidth="1"/>
    <col min="3332" max="3332" width="13.7109375" style="3" bestFit="1" customWidth="1"/>
    <col min="3333" max="3333" width="12.7109375" style="3" bestFit="1" customWidth="1"/>
    <col min="3334" max="3334" width="12.28515625" style="3" bestFit="1" customWidth="1"/>
    <col min="3335" max="3335" width="12.7109375" style="3" bestFit="1" customWidth="1"/>
    <col min="3336" max="3336" width="12.42578125" style="3" bestFit="1" customWidth="1"/>
    <col min="3337" max="3337" width="12.5703125" style="3" bestFit="1" customWidth="1"/>
    <col min="3338" max="3338" width="13.7109375" style="3" bestFit="1" customWidth="1"/>
    <col min="3339" max="3343" width="13.7109375" style="3" customWidth="1"/>
    <col min="3344" max="3344" width="16" style="3" customWidth="1"/>
    <col min="3345" max="3346" width="14" style="3" bestFit="1" customWidth="1"/>
    <col min="3347" max="3347" width="4.7109375" style="3" bestFit="1" customWidth="1"/>
    <col min="3348" max="3584" width="9.140625" style="3"/>
    <col min="3585" max="3585" width="12.140625" style="3" customWidth="1"/>
    <col min="3586" max="3586" width="14.7109375" style="3" bestFit="1" customWidth="1"/>
    <col min="3587" max="3587" width="12.7109375" style="3" bestFit="1" customWidth="1"/>
    <col min="3588" max="3588" width="13.7109375" style="3" bestFit="1" customWidth="1"/>
    <col min="3589" max="3589" width="12.7109375" style="3" bestFit="1" customWidth="1"/>
    <col min="3590" max="3590" width="12.28515625" style="3" bestFit="1" customWidth="1"/>
    <col min="3591" max="3591" width="12.7109375" style="3" bestFit="1" customWidth="1"/>
    <col min="3592" max="3592" width="12.42578125" style="3" bestFit="1" customWidth="1"/>
    <col min="3593" max="3593" width="12.5703125" style="3" bestFit="1" customWidth="1"/>
    <col min="3594" max="3594" width="13.7109375" style="3" bestFit="1" customWidth="1"/>
    <col min="3595" max="3599" width="13.7109375" style="3" customWidth="1"/>
    <col min="3600" max="3600" width="16" style="3" customWidth="1"/>
    <col min="3601" max="3602" width="14" style="3" bestFit="1" customWidth="1"/>
    <col min="3603" max="3603" width="4.7109375" style="3" bestFit="1" customWidth="1"/>
    <col min="3604" max="3840" width="9.140625" style="3"/>
    <col min="3841" max="3841" width="12.140625" style="3" customWidth="1"/>
    <col min="3842" max="3842" width="14.7109375" style="3" bestFit="1" customWidth="1"/>
    <col min="3843" max="3843" width="12.7109375" style="3" bestFit="1" customWidth="1"/>
    <col min="3844" max="3844" width="13.7109375" style="3" bestFit="1" customWidth="1"/>
    <col min="3845" max="3845" width="12.7109375" style="3" bestFit="1" customWidth="1"/>
    <col min="3846" max="3846" width="12.28515625" style="3" bestFit="1" customWidth="1"/>
    <col min="3847" max="3847" width="12.7109375" style="3" bestFit="1" customWidth="1"/>
    <col min="3848" max="3848" width="12.42578125" style="3" bestFit="1" customWidth="1"/>
    <col min="3849" max="3849" width="12.5703125" style="3" bestFit="1" customWidth="1"/>
    <col min="3850" max="3850" width="13.7109375" style="3" bestFit="1" customWidth="1"/>
    <col min="3851" max="3855" width="13.7109375" style="3" customWidth="1"/>
    <col min="3856" max="3856" width="16" style="3" customWidth="1"/>
    <col min="3857" max="3858" width="14" style="3" bestFit="1" customWidth="1"/>
    <col min="3859" max="3859" width="4.7109375" style="3" bestFit="1" customWidth="1"/>
    <col min="3860" max="4096" width="9.140625" style="3"/>
    <col min="4097" max="4097" width="12.140625" style="3" customWidth="1"/>
    <col min="4098" max="4098" width="14.7109375" style="3" bestFit="1" customWidth="1"/>
    <col min="4099" max="4099" width="12.7109375" style="3" bestFit="1" customWidth="1"/>
    <col min="4100" max="4100" width="13.7109375" style="3" bestFit="1" customWidth="1"/>
    <col min="4101" max="4101" width="12.7109375" style="3" bestFit="1" customWidth="1"/>
    <col min="4102" max="4102" width="12.28515625" style="3" bestFit="1" customWidth="1"/>
    <col min="4103" max="4103" width="12.7109375" style="3" bestFit="1" customWidth="1"/>
    <col min="4104" max="4104" width="12.42578125" style="3" bestFit="1" customWidth="1"/>
    <col min="4105" max="4105" width="12.5703125" style="3" bestFit="1" customWidth="1"/>
    <col min="4106" max="4106" width="13.7109375" style="3" bestFit="1" customWidth="1"/>
    <col min="4107" max="4111" width="13.7109375" style="3" customWidth="1"/>
    <col min="4112" max="4112" width="16" style="3" customWidth="1"/>
    <col min="4113" max="4114" width="14" style="3" bestFit="1" customWidth="1"/>
    <col min="4115" max="4115" width="4.7109375" style="3" bestFit="1" customWidth="1"/>
    <col min="4116" max="4352" width="9.140625" style="3"/>
    <col min="4353" max="4353" width="12.140625" style="3" customWidth="1"/>
    <col min="4354" max="4354" width="14.7109375" style="3" bestFit="1" customWidth="1"/>
    <col min="4355" max="4355" width="12.7109375" style="3" bestFit="1" customWidth="1"/>
    <col min="4356" max="4356" width="13.7109375" style="3" bestFit="1" customWidth="1"/>
    <col min="4357" max="4357" width="12.7109375" style="3" bestFit="1" customWidth="1"/>
    <col min="4358" max="4358" width="12.28515625" style="3" bestFit="1" customWidth="1"/>
    <col min="4359" max="4359" width="12.7109375" style="3" bestFit="1" customWidth="1"/>
    <col min="4360" max="4360" width="12.42578125" style="3" bestFit="1" customWidth="1"/>
    <col min="4361" max="4361" width="12.5703125" style="3" bestFit="1" customWidth="1"/>
    <col min="4362" max="4362" width="13.7109375" style="3" bestFit="1" customWidth="1"/>
    <col min="4363" max="4367" width="13.7109375" style="3" customWidth="1"/>
    <col min="4368" max="4368" width="16" style="3" customWidth="1"/>
    <col min="4369" max="4370" width="14" style="3" bestFit="1" customWidth="1"/>
    <col min="4371" max="4371" width="4.7109375" style="3" bestFit="1" customWidth="1"/>
    <col min="4372" max="4608" width="9.140625" style="3"/>
    <col min="4609" max="4609" width="12.140625" style="3" customWidth="1"/>
    <col min="4610" max="4610" width="14.7109375" style="3" bestFit="1" customWidth="1"/>
    <col min="4611" max="4611" width="12.7109375" style="3" bestFit="1" customWidth="1"/>
    <col min="4612" max="4612" width="13.7109375" style="3" bestFit="1" customWidth="1"/>
    <col min="4613" max="4613" width="12.7109375" style="3" bestFit="1" customWidth="1"/>
    <col min="4614" max="4614" width="12.28515625" style="3" bestFit="1" customWidth="1"/>
    <col min="4615" max="4615" width="12.7109375" style="3" bestFit="1" customWidth="1"/>
    <col min="4616" max="4616" width="12.42578125" style="3" bestFit="1" customWidth="1"/>
    <col min="4617" max="4617" width="12.5703125" style="3" bestFit="1" customWidth="1"/>
    <col min="4618" max="4618" width="13.7109375" style="3" bestFit="1" customWidth="1"/>
    <col min="4619" max="4623" width="13.7109375" style="3" customWidth="1"/>
    <col min="4624" max="4624" width="16" style="3" customWidth="1"/>
    <col min="4625" max="4626" width="14" style="3" bestFit="1" customWidth="1"/>
    <col min="4627" max="4627" width="4.7109375" style="3" bestFit="1" customWidth="1"/>
    <col min="4628" max="4864" width="9.140625" style="3"/>
    <col min="4865" max="4865" width="12.140625" style="3" customWidth="1"/>
    <col min="4866" max="4866" width="14.7109375" style="3" bestFit="1" customWidth="1"/>
    <col min="4867" max="4867" width="12.7109375" style="3" bestFit="1" customWidth="1"/>
    <col min="4868" max="4868" width="13.7109375" style="3" bestFit="1" customWidth="1"/>
    <col min="4869" max="4869" width="12.7109375" style="3" bestFit="1" customWidth="1"/>
    <col min="4870" max="4870" width="12.28515625" style="3" bestFit="1" customWidth="1"/>
    <col min="4871" max="4871" width="12.7109375" style="3" bestFit="1" customWidth="1"/>
    <col min="4872" max="4872" width="12.42578125" style="3" bestFit="1" customWidth="1"/>
    <col min="4873" max="4873" width="12.5703125" style="3" bestFit="1" customWidth="1"/>
    <col min="4874" max="4874" width="13.7109375" style="3" bestFit="1" customWidth="1"/>
    <col min="4875" max="4879" width="13.7109375" style="3" customWidth="1"/>
    <col min="4880" max="4880" width="16" style="3" customWidth="1"/>
    <col min="4881" max="4882" width="14" style="3" bestFit="1" customWidth="1"/>
    <col min="4883" max="4883" width="4.7109375" style="3" bestFit="1" customWidth="1"/>
    <col min="4884" max="5120" width="9.140625" style="3"/>
    <col min="5121" max="5121" width="12.140625" style="3" customWidth="1"/>
    <col min="5122" max="5122" width="14.7109375" style="3" bestFit="1" customWidth="1"/>
    <col min="5123" max="5123" width="12.7109375" style="3" bestFit="1" customWidth="1"/>
    <col min="5124" max="5124" width="13.7109375" style="3" bestFit="1" customWidth="1"/>
    <col min="5125" max="5125" width="12.7109375" style="3" bestFit="1" customWidth="1"/>
    <col min="5126" max="5126" width="12.28515625" style="3" bestFit="1" customWidth="1"/>
    <col min="5127" max="5127" width="12.7109375" style="3" bestFit="1" customWidth="1"/>
    <col min="5128" max="5128" width="12.42578125" style="3" bestFit="1" customWidth="1"/>
    <col min="5129" max="5129" width="12.5703125" style="3" bestFit="1" customWidth="1"/>
    <col min="5130" max="5130" width="13.7109375" style="3" bestFit="1" customWidth="1"/>
    <col min="5131" max="5135" width="13.7109375" style="3" customWidth="1"/>
    <col min="5136" max="5136" width="16" style="3" customWidth="1"/>
    <col min="5137" max="5138" width="14" style="3" bestFit="1" customWidth="1"/>
    <col min="5139" max="5139" width="4.7109375" style="3" bestFit="1" customWidth="1"/>
    <col min="5140" max="5376" width="9.140625" style="3"/>
    <col min="5377" max="5377" width="12.140625" style="3" customWidth="1"/>
    <col min="5378" max="5378" width="14.7109375" style="3" bestFit="1" customWidth="1"/>
    <col min="5379" max="5379" width="12.7109375" style="3" bestFit="1" customWidth="1"/>
    <col min="5380" max="5380" width="13.7109375" style="3" bestFit="1" customWidth="1"/>
    <col min="5381" max="5381" width="12.7109375" style="3" bestFit="1" customWidth="1"/>
    <col min="5382" max="5382" width="12.28515625" style="3" bestFit="1" customWidth="1"/>
    <col min="5383" max="5383" width="12.7109375" style="3" bestFit="1" customWidth="1"/>
    <col min="5384" max="5384" width="12.42578125" style="3" bestFit="1" customWidth="1"/>
    <col min="5385" max="5385" width="12.5703125" style="3" bestFit="1" customWidth="1"/>
    <col min="5386" max="5386" width="13.7109375" style="3" bestFit="1" customWidth="1"/>
    <col min="5387" max="5391" width="13.7109375" style="3" customWidth="1"/>
    <col min="5392" max="5392" width="16" style="3" customWidth="1"/>
    <col min="5393" max="5394" width="14" style="3" bestFit="1" customWidth="1"/>
    <col min="5395" max="5395" width="4.7109375" style="3" bestFit="1" customWidth="1"/>
    <col min="5396" max="5632" width="9.140625" style="3"/>
    <col min="5633" max="5633" width="12.140625" style="3" customWidth="1"/>
    <col min="5634" max="5634" width="14.7109375" style="3" bestFit="1" customWidth="1"/>
    <col min="5635" max="5635" width="12.7109375" style="3" bestFit="1" customWidth="1"/>
    <col min="5636" max="5636" width="13.7109375" style="3" bestFit="1" customWidth="1"/>
    <col min="5637" max="5637" width="12.7109375" style="3" bestFit="1" customWidth="1"/>
    <col min="5638" max="5638" width="12.28515625" style="3" bestFit="1" customWidth="1"/>
    <col min="5639" max="5639" width="12.7109375" style="3" bestFit="1" customWidth="1"/>
    <col min="5640" max="5640" width="12.42578125" style="3" bestFit="1" customWidth="1"/>
    <col min="5641" max="5641" width="12.5703125" style="3" bestFit="1" customWidth="1"/>
    <col min="5642" max="5642" width="13.7109375" style="3" bestFit="1" customWidth="1"/>
    <col min="5643" max="5647" width="13.7109375" style="3" customWidth="1"/>
    <col min="5648" max="5648" width="16" style="3" customWidth="1"/>
    <col min="5649" max="5650" width="14" style="3" bestFit="1" customWidth="1"/>
    <col min="5651" max="5651" width="4.7109375" style="3" bestFit="1" customWidth="1"/>
    <col min="5652" max="5888" width="9.140625" style="3"/>
    <col min="5889" max="5889" width="12.140625" style="3" customWidth="1"/>
    <col min="5890" max="5890" width="14.7109375" style="3" bestFit="1" customWidth="1"/>
    <col min="5891" max="5891" width="12.7109375" style="3" bestFit="1" customWidth="1"/>
    <col min="5892" max="5892" width="13.7109375" style="3" bestFit="1" customWidth="1"/>
    <col min="5893" max="5893" width="12.7109375" style="3" bestFit="1" customWidth="1"/>
    <col min="5894" max="5894" width="12.28515625" style="3" bestFit="1" customWidth="1"/>
    <col min="5895" max="5895" width="12.7109375" style="3" bestFit="1" customWidth="1"/>
    <col min="5896" max="5896" width="12.42578125" style="3" bestFit="1" customWidth="1"/>
    <col min="5897" max="5897" width="12.5703125" style="3" bestFit="1" customWidth="1"/>
    <col min="5898" max="5898" width="13.7109375" style="3" bestFit="1" customWidth="1"/>
    <col min="5899" max="5903" width="13.7109375" style="3" customWidth="1"/>
    <col min="5904" max="5904" width="16" style="3" customWidth="1"/>
    <col min="5905" max="5906" width="14" style="3" bestFit="1" customWidth="1"/>
    <col min="5907" max="5907" width="4.7109375" style="3" bestFit="1" customWidth="1"/>
    <col min="5908" max="6144" width="9.140625" style="3"/>
    <col min="6145" max="6145" width="12.140625" style="3" customWidth="1"/>
    <col min="6146" max="6146" width="14.7109375" style="3" bestFit="1" customWidth="1"/>
    <col min="6147" max="6147" width="12.7109375" style="3" bestFit="1" customWidth="1"/>
    <col min="6148" max="6148" width="13.7109375" style="3" bestFit="1" customWidth="1"/>
    <col min="6149" max="6149" width="12.7109375" style="3" bestFit="1" customWidth="1"/>
    <col min="6150" max="6150" width="12.28515625" style="3" bestFit="1" customWidth="1"/>
    <col min="6151" max="6151" width="12.7109375" style="3" bestFit="1" customWidth="1"/>
    <col min="6152" max="6152" width="12.42578125" style="3" bestFit="1" customWidth="1"/>
    <col min="6153" max="6153" width="12.5703125" style="3" bestFit="1" customWidth="1"/>
    <col min="6154" max="6154" width="13.7109375" style="3" bestFit="1" customWidth="1"/>
    <col min="6155" max="6159" width="13.7109375" style="3" customWidth="1"/>
    <col min="6160" max="6160" width="16" style="3" customWidth="1"/>
    <col min="6161" max="6162" width="14" style="3" bestFit="1" customWidth="1"/>
    <col min="6163" max="6163" width="4.7109375" style="3" bestFit="1" customWidth="1"/>
    <col min="6164" max="6400" width="9.140625" style="3"/>
    <col min="6401" max="6401" width="12.140625" style="3" customWidth="1"/>
    <col min="6402" max="6402" width="14.7109375" style="3" bestFit="1" customWidth="1"/>
    <col min="6403" max="6403" width="12.7109375" style="3" bestFit="1" customWidth="1"/>
    <col min="6404" max="6404" width="13.7109375" style="3" bestFit="1" customWidth="1"/>
    <col min="6405" max="6405" width="12.7109375" style="3" bestFit="1" customWidth="1"/>
    <col min="6406" max="6406" width="12.28515625" style="3" bestFit="1" customWidth="1"/>
    <col min="6407" max="6407" width="12.7109375" style="3" bestFit="1" customWidth="1"/>
    <col min="6408" max="6408" width="12.42578125" style="3" bestFit="1" customWidth="1"/>
    <col min="6409" max="6409" width="12.5703125" style="3" bestFit="1" customWidth="1"/>
    <col min="6410" max="6410" width="13.7109375" style="3" bestFit="1" customWidth="1"/>
    <col min="6411" max="6415" width="13.7109375" style="3" customWidth="1"/>
    <col min="6416" max="6416" width="16" style="3" customWidth="1"/>
    <col min="6417" max="6418" width="14" style="3" bestFit="1" customWidth="1"/>
    <col min="6419" max="6419" width="4.7109375" style="3" bestFit="1" customWidth="1"/>
    <col min="6420" max="6656" width="9.140625" style="3"/>
    <col min="6657" max="6657" width="12.140625" style="3" customWidth="1"/>
    <col min="6658" max="6658" width="14.7109375" style="3" bestFit="1" customWidth="1"/>
    <col min="6659" max="6659" width="12.7109375" style="3" bestFit="1" customWidth="1"/>
    <col min="6660" max="6660" width="13.7109375" style="3" bestFit="1" customWidth="1"/>
    <col min="6661" max="6661" width="12.7109375" style="3" bestFit="1" customWidth="1"/>
    <col min="6662" max="6662" width="12.28515625" style="3" bestFit="1" customWidth="1"/>
    <col min="6663" max="6663" width="12.7109375" style="3" bestFit="1" customWidth="1"/>
    <col min="6664" max="6664" width="12.42578125" style="3" bestFit="1" customWidth="1"/>
    <col min="6665" max="6665" width="12.5703125" style="3" bestFit="1" customWidth="1"/>
    <col min="6666" max="6666" width="13.7109375" style="3" bestFit="1" customWidth="1"/>
    <col min="6667" max="6671" width="13.7109375" style="3" customWidth="1"/>
    <col min="6672" max="6672" width="16" style="3" customWidth="1"/>
    <col min="6673" max="6674" width="14" style="3" bestFit="1" customWidth="1"/>
    <col min="6675" max="6675" width="4.7109375" style="3" bestFit="1" customWidth="1"/>
    <col min="6676" max="6912" width="9.140625" style="3"/>
    <col min="6913" max="6913" width="12.140625" style="3" customWidth="1"/>
    <col min="6914" max="6914" width="14.7109375" style="3" bestFit="1" customWidth="1"/>
    <col min="6915" max="6915" width="12.7109375" style="3" bestFit="1" customWidth="1"/>
    <col min="6916" max="6916" width="13.7109375" style="3" bestFit="1" customWidth="1"/>
    <col min="6917" max="6917" width="12.7109375" style="3" bestFit="1" customWidth="1"/>
    <col min="6918" max="6918" width="12.28515625" style="3" bestFit="1" customWidth="1"/>
    <col min="6919" max="6919" width="12.7109375" style="3" bestFit="1" customWidth="1"/>
    <col min="6920" max="6920" width="12.42578125" style="3" bestFit="1" customWidth="1"/>
    <col min="6921" max="6921" width="12.5703125" style="3" bestFit="1" customWidth="1"/>
    <col min="6922" max="6922" width="13.7109375" style="3" bestFit="1" customWidth="1"/>
    <col min="6923" max="6927" width="13.7109375" style="3" customWidth="1"/>
    <col min="6928" max="6928" width="16" style="3" customWidth="1"/>
    <col min="6929" max="6930" width="14" style="3" bestFit="1" customWidth="1"/>
    <col min="6931" max="6931" width="4.7109375" style="3" bestFit="1" customWidth="1"/>
    <col min="6932" max="7168" width="9.140625" style="3"/>
    <col min="7169" max="7169" width="12.140625" style="3" customWidth="1"/>
    <col min="7170" max="7170" width="14.7109375" style="3" bestFit="1" customWidth="1"/>
    <col min="7171" max="7171" width="12.7109375" style="3" bestFit="1" customWidth="1"/>
    <col min="7172" max="7172" width="13.7109375" style="3" bestFit="1" customWidth="1"/>
    <col min="7173" max="7173" width="12.7109375" style="3" bestFit="1" customWidth="1"/>
    <col min="7174" max="7174" width="12.28515625" style="3" bestFit="1" customWidth="1"/>
    <col min="7175" max="7175" width="12.7109375" style="3" bestFit="1" customWidth="1"/>
    <col min="7176" max="7176" width="12.42578125" style="3" bestFit="1" customWidth="1"/>
    <col min="7177" max="7177" width="12.5703125" style="3" bestFit="1" customWidth="1"/>
    <col min="7178" max="7178" width="13.7109375" style="3" bestFit="1" customWidth="1"/>
    <col min="7179" max="7183" width="13.7109375" style="3" customWidth="1"/>
    <col min="7184" max="7184" width="16" style="3" customWidth="1"/>
    <col min="7185" max="7186" width="14" style="3" bestFit="1" customWidth="1"/>
    <col min="7187" max="7187" width="4.7109375" style="3" bestFit="1" customWidth="1"/>
    <col min="7188" max="7424" width="9.140625" style="3"/>
    <col min="7425" max="7425" width="12.140625" style="3" customWidth="1"/>
    <col min="7426" max="7426" width="14.7109375" style="3" bestFit="1" customWidth="1"/>
    <col min="7427" max="7427" width="12.7109375" style="3" bestFit="1" customWidth="1"/>
    <col min="7428" max="7428" width="13.7109375" style="3" bestFit="1" customWidth="1"/>
    <col min="7429" max="7429" width="12.7109375" style="3" bestFit="1" customWidth="1"/>
    <col min="7430" max="7430" width="12.28515625" style="3" bestFit="1" customWidth="1"/>
    <col min="7431" max="7431" width="12.7109375" style="3" bestFit="1" customWidth="1"/>
    <col min="7432" max="7432" width="12.42578125" style="3" bestFit="1" customWidth="1"/>
    <col min="7433" max="7433" width="12.5703125" style="3" bestFit="1" customWidth="1"/>
    <col min="7434" max="7434" width="13.7109375" style="3" bestFit="1" customWidth="1"/>
    <col min="7435" max="7439" width="13.7109375" style="3" customWidth="1"/>
    <col min="7440" max="7440" width="16" style="3" customWidth="1"/>
    <col min="7441" max="7442" width="14" style="3" bestFit="1" customWidth="1"/>
    <col min="7443" max="7443" width="4.7109375" style="3" bestFit="1" customWidth="1"/>
    <col min="7444" max="7680" width="9.140625" style="3"/>
    <col min="7681" max="7681" width="12.140625" style="3" customWidth="1"/>
    <col min="7682" max="7682" width="14.7109375" style="3" bestFit="1" customWidth="1"/>
    <col min="7683" max="7683" width="12.7109375" style="3" bestFit="1" customWidth="1"/>
    <col min="7684" max="7684" width="13.7109375" style="3" bestFit="1" customWidth="1"/>
    <col min="7685" max="7685" width="12.7109375" style="3" bestFit="1" customWidth="1"/>
    <col min="7686" max="7686" width="12.28515625" style="3" bestFit="1" customWidth="1"/>
    <col min="7687" max="7687" width="12.7109375" style="3" bestFit="1" customWidth="1"/>
    <col min="7688" max="7688" width="12.42578125" style="3" bestFit="1" customWidth="1"/>
    <col min="7689" max="7689" width="12.5703125" style="3" bestFit="1" customWidth="1"/>
    <col min="7690" max="7690" width="13.7109375" style="3" bestFit="1" customWidth="1"/>
    <col min="7691" max="7695" width="13.7109375" style="3" customWidth="1"/>
    <col min="7696" max="7696" width="16" style="3" customWidth="1"/>
    <col min="7697" max="7698" width="14" style="3" bestFit="1" customWidth="1"/>
    <col min="7699" max="7699" width="4.7109375" style="3" bestFit="1" customWidth="1"/>
    <col min="7700" max="7936" width="9.140625" style="3"/>
    <col min="7937" max="7937" width="12.140625" style="3" customWidth="1"/>
    <col min="7938" max="7938" width="14.7109375" style="3" bestFit="1" customWidth="1"/>
    <col min="7939" max="7939" width="12.7109375" style="3" bestFit="1" customWidth="1"/>
    <col min="7940" max="7940" width="13.7109375" style="3" bestFit="1" customWidth="1"/>
    <col min="7941" max="7941" width="12.7109375" style="3" bestFit="1" customWidth="1"/>
    <col min="7942" max="7942" width="12.28515625" style="3" bestFit="1" customWidth="1"/>
    <col min="7943" max="7943" width="12.7109375" style="3" bestFit="1" customWidth="1"/>
    <col min="7944" max="7944" width="12.42578125" style="3" bestFit="1" customWidth="1"/>
    <col min="7945" max="7945" width="12.5703125" style="3" bestFit="1" customWidth="1"/>
    <col min="7946" max="7946" width="13.7109375" style="3" bestFit="1" customWidth="1"/>
    <col min="7947" max="7951" width="13.7109375" style="3" customWidth="1"/>
    <col min="7952" max="7952" width="16" style="3" customWidth="1"/>
    <col min="7953" max="7954" width="14" style="3" bestFit="1" customWidth="1"/>
    <col min="7955" max="7955" width="4.7109375" style="3" bestFit="1" customWidth="1"/>
    <col min="7956" max="8192" width="9.140625" style="3"/>
    <col min="8193" max="8193" width="12.140625" style="3" customWidth="1"/>
    <col min="8194" max="8194" width="14.7109375" style="3" bestFit="1" customWidth="1"/>
    <col min="8195" max="8195" width="12.7109375" style="3" bestFit="1" customWidth="1"/>
    <col min="8196" max="8196" width="13.7109375" style="3" bestFit="1" customWidth="1"/>
    <col min="8197" max="8197" width="12.7109375" style="3" bestFit="1" customWidth="1"/>
    <col min="8198" max="8198" width="12.28515625" style="3" bestFit="1" customWidth="1"/>
    <col min="8199" max="8199" width="12.7109375" style="3" bestFit="1" customWidth="1"/>
    <col min="8200" max="8200" width="12.42578125" style="3" bestFit="1" customWidth="1"/>
    <col min="8201" max="8201" width="12.5703125" style="3" bestFit="1" customWidth="1"/>
    <col min="8202" max="8202" width="13.7109375" style="3" bestFit="1" customWidth="1"/>
    <col min="8203" max="8207" width="13.7109375" style="3" customWidth="1"/>
    <col min="8208" max="8208" width="16" style="3" customWidth="1"/>
    <col min="8209" max="8210" width="14" style="3" bestFit="1" customWidth="1"/>
    <col min="8211" max="8211" width="4.7109375" style="3" bestFit="1" customWidth="1"/>
    <col min="8212" max="8448" width="9.140625" style="3"/>
    <col min="8449" max="8449" width="12.140625" style="3" customWidth="1"/>
    <col min="8450" max="8450" width="14.7109375" style="3" bestFit="1" customWidth="1"/>
    <col min="8451" max="8451" width="12.7109375" style="3" bestFit="1" customWidth="1"/>
    <col min="8452" max="8452" width="13.7109375" style="3" bestFit="1" customWidth="1"/>
    <col min="8453" max="8453" width="12.7109375" style="3" bestFit="1" customWidth="1"/>
    <col min="8454" max="8454" width="12.28515625" style="3" bestFit="1" customWidth="1"/>
    <col min="8455" max="8455" width="12.7109375" style="3" bestFit="1" customWidth="1"/>
    <col min="8456" max="8456" width="12.42578125" style="3" bestFit="1" customWidth="1"/>
    <col min="8457" max="8457" width="12.5703125" style="3" bestFit="1" customWidth="1"/>
    <col min="8458" max="8458" width="13.7109375" style="3" bestFit="1" customWidth="1"/>
    <col min="8459" max="8463" width="13.7109375" style="3" customWidth="1"/>
    <col min="8464" max="8464" width="16" style="3" customWidth="1"/>
    <col min="8465" max="8466" width="14" style="3" bestFit="1" customWidth="1"/>
    <col min="8467" max="8467" width="4.7109375" style="3" bestFit="1" customWidth="1"/>
    <col min="8468" max="8704" width="9.140625" style="3"/>
    <col min="8705" max="8705" width="12.140625" style="3" customWidth="1"/>
    <col min="8706" max="8706" width="14.7109375" style="3" bestFit="1" customWidth="1"/>
    <col min="8707" max="8707" width="12.7109375" style="3" bestFit="1" customWidth="1"/>
    <col min="8708" max="8708" width="13.7109375" style="3" bestFit="1" customWidth="1"/>
    <col min="8709" max="8709" width="12.7109375" style="3" bestFit="1" customWidth="1"/>
    <col min="8710" max="8710" width="12.28515625" style="3" bestFit="1" customWidth="1"/>
    <col min="8711" max="8711" width="12.7109375" style="3" bestFit="1" customWidth="1"/>
    <col min="8712" max="8712" width="12.42578125" style="3" bestFit="1" customWidth="1"/>
    <col min="8713" max="8713" width="12.5703125" style="3" bestFit="1" customWidth="1"/>
    <col min="8714" max="8714" width="13.7109375" style="3" bestFit="1" customWidth="1"/>
    <col min="8715" max="8719" width="13.7109375" style="3" customWidth="1"/>
    <col min="8720" max="8720" width="16" style="3" customWidth="1"/>
    <col min="8721" max="8722" width="14" style="3" bestFit="1" customWidth="1"/>
    <col min="8723" max="8723" width="4.7109375" style="3" bestFit="1" customWidth="1"/>
    <col min="8724" max="8960" width="9.140625" style="3"/>
    <col min="8961" max="8961" width="12.140625" style="3" customWidth="1"/>
    <col min="8962" max="8962" width="14.7109375" style="3" bestFit="1" customWidth="1"/>
    <col min="8963" max="8963" width="12.7109375" style="3" bestFit="1" customWidth="1"/>
    <col min="8964" max="8964" width="13.7109375" style="3" bestFit="1" customWidth="1"/>
    <col min="8965" max="8965" width="12.7109375" style="3" bestFit="1" customWidth="1"/>
    <col min="8966" max="8966" width="12.28515625" style="3" bestFit="1" customWidth="1"/>
    <col min="8967" max="8967" width="12.7109375" style="3" bestFit="1" customWidth="1"/>
    <col min="8968" max="8968" width="12.42578125" style="3" bestFit="1" customWidth="1"/>
    <col min="8969" max="8969" width="12.5703125" style="3" bestFit="1" customWidth="1"/>
    <col min="8970" max="8970" width="13.7109375" style="3" bestFit="1" customWidth="1"/>
    <col min="8971" max="8975" width="13.7109375" style="3" customWidth="1"/>
    <col min="8976" max="8976" width="16" style="3" customWidth="1"/>
    <col min="8977" max="8978" width="14" style="3" bestFit="1" customWidth="1"/>
    <col min="8979" max="8979" width="4.7109375" style="3" bestFit="1" customWidth="1"/>
    <col min="8980" max="9216" width="9.140625" style="3"/>
    <col min="9217" max="9217" width="12.140625" style="3" customWidth="1"/>
    <col min="9218" max="9218" width="14.7109375" style="3" bestFit="1" customWidth="1"/>
    <col min="9219" max="9219" width="12.7109375" style="3" bestFit="1" customWidth="1"/>
    <col min="9220" max="9220" width="13.7109375" style="3" bestFit="1" customWidth="1"/>
    <col min="9221" max="9221" width="12.7109375" style="3" bestFit="1" customWidth="1"/>
    <col min="9222" max="9222" width="12.28515625" style="3" bestFit="1" customWidth="1"/>
    <col min="9223" max="9223" width="12.7109375" style="3" bestFit="1" customWidth="1"/>
    <col min="9224" max="9224" width="12.42578125" style="3" bestFit="1" customWidth="1"/>
    <col min="9225" max="9225" width="12.5703125" style="3" bestFit="1" customWidth="1"/>
    <col min="9226" max="9226" width="13.7109375" style="3" bestFit="1" customWidth="1"/>
    <col min="9227" max="9231" width="13.7109375" style="3" customWidth="1"/>
    <col min="9232" max="9232" width="16" style="3" customWidth="1"/>
    <col min="9233" max="9234" width="14" style="3" bestFit="1" customWidth="1"/>
    <col min="9235" max="9235" width="4.7109375" style="3" bestFit="1" customWidth="1"/>
    <col min="9236" max="9472" width="9.140625" style="3"/>
    <col min="9473" max="9473" width="12.140625" style="3" customWidth="1"/>
    <col min="9474" max="9474" width="14.7109375" style="3" bestFit="1" customWidth="1"/>
    <col min="9475" max="9475" width="12.7109375" style="3" bestFit="1" customWidth="1"/>
    <col min="9476" max="9476" width="13.7109375" style="3" bestFit="1" customWidth="1"/>
    <col min="9477" max="9477" width="12.7109375" style="3" bestFit="1" customWidth="1"/>
    <col min="9478" max="9478" width="12.28515625" style="3" bestFit="1" customWidth="1"/>
    <col min="9479" max="9479" width="12.7109375" style="3" bestFit="1" customWidth="1"/>
    <col min="9480" max="9480" width="12.42578125" style="3" bestFit="1" customWidth="1"/>
    <col min="9481" max="9481" width="12.5703125" style="3" bestFit="1" customWidth="1"/>
    <col min="9482" max="9482" width="13.7109375" style="3" bestFit="1" customWidth="1"/>
    <col min="9483" max="9487" width="13.7109375" style="3" customWidth="1"/>
    <col min="9488" max="9488" width="16" style="3" customWidth="1"/>
    <col min="9489" max="9490" width="14" style="3" bestFit="1" customWidth="1"/>
    <col min="9491" max="9491" width="4.7109375" style="3" bestFit="1" customWidth="1"/>
    <col min="9492" max="9728" width="9.140625" style="3"/>
    <col min="9729" max="9729" width="12.140625" style="3" customWidth="1"/>
    <col min="9730" max="9730" width="14.7109375" style="3" bestFit="1" customWidth="1"/>
    <col min="9731" max="9731" width="12.7109375" style="3" bestFit="1" customWidth="1"/>
    <col min="9732" max="9732" width="13.7109375" style="3" bestFit="1" customWidth="1"/>
    <col min="9733" max="9733" width="12.7109375" style="3" bestFit="1" customWidth="1"/>
    <col min="9734" max="9734" width="12.28515625" style="3" bestFit="1" customWidth="1"/>
    <col min="9735" max="9735" width="12.7109375" style="3" bestFit="1" customWidth="1"/>
    <col min="9736" max="9736" width="12.42578125" style="3" bestFit="1" customWidth="1"/>
    <col min="9737" max="9737" width="12.5703125" style="3" bestFit="1" customWidth="1"/>
    <col min="9738" max="9738" width="13.7109375" style="3" bestFit="1" customWidth="1"/>
    <col min="9739" max="9743" width="13.7109375" style="3" customWidth="1"/>
    <col min="9744" max="9744" width="16" style="3" customWidth="1"/>
    <col min="9745" max="9746" width="14" style="3" bestFit="1" customWidth="1"/>
    <col min="9747" max="9747" width="4.7109375" style="3" bestFit="1" customWidth="1"/>
    <col min="9748" max="9984" width="9.140625" style="3"/>
    <col min="9985" max="9985" width="12.140625" style="3" customWidth="1"/>
    <col min="9986" max="9986" width="14.7109375" style="3" bestFit="1" customWidth="1"/>
    <col min="9987" max="9987" width="12.7109375" style="3" bestFit="1" customWidth="1"/>
    <col min="9988" max="9988" width="13.7109375" style="3" bestFit="1" customWidth="1"/>
    <col min="9989" max="9989" width="12.7109375" style="3" bestFit="1" customWidth="1"/>
    <col min="9990" max="9990" width="12.28515625" style="3" bestFit="1" customWidth="1"/>
    <col min="9991" max="9991" width="12.7109375" style="3" bestFit="1" customWidth="1"/>
    <col min="9992" max="9992" width="12.42578125" style="3" bestFit="1" customWidth="1"/>
    <col min="9993" max="9993" width="12.5703125" style="3" bestFit="1" customWidth="1"/>
    <col min="9994" max="9994" width="13.7109375" style="3" bestFit="1" customWidth="1"/>
    <col min="9995" max="9999" width="13.7109375" style="3" customWidth="1"/>
    <col min="10000" max="10000" width="16" style="3" customWidth="1"/>
    <col min="10001" max="10002" width="14" style="3" bestFit="1" customWidth="1"/>
    <col min="10003" max="10003" width="4.7109375" style="3" bestFit="1" customWidth="1"/>
    <col min="10004" max="10240" width="9.140625" style="3"/>
    <col min="10241" max="10241" width="12.140625" style="3" customWidth="1"/>
    <col min="10242" max="10242" width="14.7109375" style="3" bestFit="1" customWidth="1"/>
    <col min="10243" max="10243" width="12.7109375" style="3" bestFit="1" customWidth="1"/>
    <col min="10244" max="10244" width="13.7109375" style="3" bestFit="1" customWidth="1"/>
    <col min="10245" max="10245" width="12.7109375" style="3" bestFit="1" customWidth="1"/>
    <col min="10246" max="10246" width="12.28515625" style="3" bestFit="1" customWidth="1"/>
    <col min="10247" max="10247" width="12.7109375" style="3" bestFit="1" customWidth="1"/>
    <col min="10248" max="10248" width="12.42578125" style="3" bestFit="1" customWidth="1"/>
    <col min="10249" max="10249" width="12.5703125" style="3" bestFit="1" customWidth="1"/>
    <col min="10250" max="10250" width="13.7109375" style="3" bestFit="1" customWidth="1"/>
    <col min="10251" max="10255" width="13.7109375" style="3" customWidth="1"/>
    <col min="10256" max="10256" width="16" style="3" customWidth="1"/>
    <col min="10257" max="10258" width="14" style="3" bestFit="1" customWidth="1"/>
    <col min="10259" max="10259" width="4.7109375" style="3" bestFit="1" customWidth="1"/>
    <col min="10260" max="10496" width="9.140625" style="3"/>
    <col min="10497" max="10497" width="12.140625" style="3" customWidth="1"/>
    <col min="10498" max="10498" width="14.7109375" style="3" bestFit="1" customWidth="1"/>
    <col min="10499" max="10499" width="12.7109375" style="3" bestFit="1" customWidth="1"/>
    <col min="10500" max="10500" width="13.7109375" style="3" bestFit="1" customWidth="1"/>
    <col min="10501" max="10501" width="12.7109375" style="3" bestFit="1" customWidth="1"/>
    <col min="10502" max="10502" width="12.28515625" style="3" bestFit="1" customWidth="1"/>
    <col min="10503" max="10503" width="12.7109375" style="3" bestFit="1" customWidth="1"/>
    <col min="10504" max="10504" width="12.42578125" style="3" bestFit="1" customWidth="1"/>
    <col min="10505" max="10505" width="12.5703125" style="3" bestFit="1" customWidth="1"/>
    <col min="10506" max="10506" width="13.7109375" style="3" bestFit="1" customWidth="1"/>
    <col min="10507" max="10511" width="13.7109375" style="3" customWidth="1"/>
    <col min="10512" max="10512" width="16" style="3" customWidth="1"/>
    <col min="10513" max="10514" width="14" style="3" bestFit="1" customWidth="1"/>
    <col min="10515" max="10515" width="4.7109375" style="3" bestFit="1" customWidth="1"/>
    <col min="10516" max="10752" width="9.140625" style="3"/>
    <col min="10753" max="10753" width="12.140625" style="3" customWidth="1"/>
    <col min="10754" max="10754" width="14.7109375" style="3" bestFit="1" customWidth="1"/>
    <col min="10755" max="10755" width="12.7109375" style="3" bestFit="1" customWidth="1"/>
    <col min="10756" max="10756" width="13.7109375" style="3" bestFit="1" customWidth="1"/>
    <col min="10757" max="10757" width="12.7109375" style="3" bestFit="1" customWidth="1"/>
    <col min="10758" max="10758" width="12.28515625" style="3" bestFit="1" customWidth="1"/>
    <col min="10759" max="10759" width="12.7109375" style="3" bestFit="1" customWidth="1"/>
    <col min="10760" max="10760" width="12.42578125" style="3" bestFit="1" customWidth="1"/>
    <col min="10761" max="10761" width="12.5703125" style="3" bestFit="1" customWidth="1"/>
    <col min="10762" max="10762" width="13.7109375" style="3" bestFit="1" customWidth="1"/>
    <col min="10763" max="10767" width="13.7109375" style="3" customWidth="1"/>
    <col min="10768" max="10768" width="16" style="3" customWidth="1"/>
    <col min="10769" max="10770" width="14" style="3" bestFit="1" customWidth="1"/>
    <col min="10771" max="10771" width="4.7109375" style="3" bestFit="1" customWidth="1"/>
    <col min="10772" max="11008" width="9.140625" style="3"/>
    <col min="11009" max="11009" width="12.140625" style="3" customWidth="1"/>
    <col min="11010" max="11010" width="14.7109375" style="3" bestFit="1" customWidth="1"/>
    <col min="11011" max="11011" width="12.7109375" style="3" bestFit="1" customWidth="1"/>
    <col min="11012" max="11012" width="13.7109375" style="3" bestFit="1" customWidth="1"/>
    <col min="11013" max="11013" width="12.7109375" style="3" bestFit="1" customWidth="1"/>
    <col min="11014" max="11014" width="12.28515625" style="3" bestFit="1" customWidth="1"/>
    <col min="11015" max="11015" width="12.7109375" style="3" bestFit="1" customWidth="1"/>
    <col min="11016" max="11016" width="12.42578125" style="3" bestFit="1" customWidth="1"/>
    <col min="11017" max="11017" width="12.5703125" style="3" bestFit="1" customWidth="1"/>
    <col min="11018" max="11018" width="13.7109375" style="3" bestFit="1" customWidth="1"/>
    <col min="11019" max="11023" width="13.7109375" style="3" customWidth="1"/>
    <col min="11024" max="11024" width="16" style="3" customWidth="1"/>
    <col min="11025" max="11026" width="14" style="3" bestFit="1" customWidth="1"/>
    <col min="11027" max="11027" width="4.7109375" style="3" bestFit="1" customWidth="1"/>
    <col min="11028" max="11264" width="9.140625" style="3"/>
    <col min="11265" max="11265" width="12.140625" style="3" customWidth="1"/>
    <col min="11266" max="11266" width="14.7109375" style="3" bestFit="1" customWidth="1"/>
    <col min="11267" max="11267" width="12.7109375" style="3" bestFit="1" customWidth="1"/>
    <col min="11268" max="11268" width="13.7109375" style="3" bestFit="1" customWidth="1"/>
    <col min="11269" max="11269" width="12.7109375" style="3" bestFit="1" customWidth="1"/>
    <col min="11270" max="11270" width="12.28515625" style="3" bestFit="1" customWidth="1"/>
    <col min="11271" max="11271" width="12.7109375" style="3" bestFit="1" customWidth="1"/>
    <col min="11272" max="11272" width="12.42578125" style="3" bestFit="1" customWidth="1"/>
    <col min="11273" max="11273" width="12.5703125" style="3" bestFit="1" customWidth="1"/>
    <col min="11274" max="11274" width="13.7109375" style="3" bestFit="1" customWidth="1"/>
    <col min="11275" max="11279" width="13.7109375" style="3" customWidth="1"/>
    <col min="11280" max="11280" width="16" style="3" customWidth="1"/>
    <col min="11281" max="11282" width="14" style="3" bestFit="1" customWidth="1"/>
    <col min="11283" max="11283" width="4.7109375" style="3" bestFit="1" customWidth="1"/>
    <col min="11284" max="11520" width="9.140625" style="3"/>
    <col min="11521" max="11521" width="12.140625" style="3" customWidth="1"/>
    <col min="11522" max="11522" width="14.7109375" style="3" bestFit="1" customWidth="1"/>
    <col min="11523" max="11523" width="12.7109375" style="3" bestFit="1" customWidth="1"/>
    <col min="11524" max="11524" width="13.7109375" style="3" bestFit="1" customWidth="1"/>
    <col min="11525" max="11525" width="12.7109375" style="3" bestFit="1" customWidth="1"/>
    <col min="11526" max="11526" width="12.28515625" style="3" bestFit="1" customWidth="1"/>
    <col min="11527" max="11527" width="12.7109375" style="3" bestFit="1" customWidth="1"/>
    <col min="11528" max="11528" width="12.42578125" style="3" bestFit="1" customWidth="1"/>
    <col min="11529" max="11529" width="12.5703125" style="3" bestFit="1" customWidth="1"/>
    <col min="11530" max="11530" width="13.7109375" style="3" bestFit="1" customWidth="1"/>
    <col min="11531" max="11535" width="13.7109375" style="3" customWidth="1"/>
    <col min="11536" max="11536" width="16" style="3" customWidth="1"/>
    <col min="11537" max="11538" width="14" style="3" bestFit="1" customWidth="1"/>
    <col min="11539" max="11539" width="4.7109375" style="3" bestFit="1" customWidth="1"/>
    <col min="11540" max="11776" width="9.140625" style="3"/>
    <col min="11777" max="11777" width="12.140625" style="3" customWidth="1"/>
    <col min="11778" max="11778" width="14.7109375" style="3" bestFit="1" customWidth="1"/>
    <col min="11779" max="11779" width="12.7109375" style="3" bestFit="1" customWidth="1"/>
    <col min="11780" max="11780" width="13.7109375" style="3" bestFit="1" customWidth="1"/>
    <col min="11781" max="11781" width="12.7109375" style="3" bestFit="1" customWidth="1"/>
    <col min="11782" max="11782" width="12.28515625" style="3" bestFit="1" customWidth="1"/>
    <col min="11783" max="11783" width="12.7109375" style="3" bestFit="1" customWidth="1"/>
    <col min="11784" max="11784" width="12.42578125" style="3" bestFit="1" customWidth="1"/>
    <col min="11785" max="11785" width="12.5703125" style="3" bestFit="1" customWidth="1"/>
    <col min="11786" max="11786" width="13.7109375" style="3" bestFit="1" customWidth="1"/>
    <col min="11787" max="11791" width="13.7109375" style="3" customWidth="1"/>
    <col min="11792" max="11792" width="16" style="3" customWidth="1"/>
    <col min="11793" max="11794" width="14" style="3" bestFit="1" customWidth="1"/>
    <col min="11795" max="11795" width="4.7109375" style="3" bestFit="1" customWidth="1"/>
    <col min="11796" max="12032" width="9.140625" style="3"/>
    <col min="12033" max="12033" width="12.140625" style="3" customWidth="1"/>
    <col min="12034" max="12034" width="14.7109375" style="3" bestFit="1" customWidth="1"/>
    <col min="12035" max="12035" width="12.7109375" style="3" bestFit="1" customWidth="1"/>
    <col min="12036" max="12036" width="13.7109375" style="3" bestFit="1" customWidth="1"/>
    <col min="12037" max="12037" width="12.7109375" style="3" bestFit="1" customWidth="1"/>
    <col min="12038" max="12038" width="12.28515625" style="3" bestFit="1" customWidth="1"/>
    <col min="12039" max="12039" width="12.7109375" style="3" bestFit="1" customWidth="1"/>
    <col min="12040" max="12040" width="12.42578125" style="3" bestFit="1" customWidth="1"/>
    <col min="12041" max="12041" width="12.5703125" style="3" bestFit="1" customWidth="1"/>
    <col min="12042" max="12042" width="13.7109375" style="3" bestFit="1" customWidth="1"/>
    <col min="12043" max="12047" width="13.7109375" style="3" customWidth="1"/>
    <col min="12048" max="12048" width="16" style="3" customWidth="1"/>
    <col min="12049" max="12050" width="14" style="3" bestFit="1" customWidth="1"/>
    <col min="12051" max="12051" width="4.7109375" style="3" bestFit="1" customWidth="1"/>
    <col min="12052" max="12288" width="9.140625" style="3"/>
    <col min="12289" max="12289" width="12.140625" style="3" customWidth="1"/>
    <col min="12290" max="12290" width="14.7109375" style="3" bestFit="1" customWidth="1"/>
    <col min="12291" max="12291" width="12.7109375" style="3" bestFit="1" customWidth="1"/>
    <col min="12292" max="12292" width="13.7109375" style="3" bestFit="1" customWidth="1"/>
    <col min="12293" max="12293" width="12.7109375" style="3" bestFit="1" customWidth="1"/>
    <col min="12294" max="12294" width="12.28515625" style="3" bestFit="1" customWidth="1"/>
    <col min="12295" max="12295" width="12.7109375" style="3" bestFit="1" customWidth="1"/>
    <col min="12296" max="12296" width="12.42578125" style="3" bestFit="1" customWidth="1"/>
    <col min="12297" max="12297" width="12.5703125" style="3" bestFit="1" customWidth="1"/>
    <col min="12298" max="12298" width="13.7109375" style="3" bestFit="1" customWidth="1"/>
    <col min="12299" max="12303" width="13.7109375" style="3" customWidth="1"/>
    <col min="12304" max="12304" width="16" style="3" customWidth="1"/>
    <col min="12305" max="12306" width="14" style="3" bestFit="1" customWidth="1"/>
    <col min="12307" max="12307" width="4.7109375" style="3" bestFit="1" customWidth="1"/>
    <col min="12308" max="12544" width="9.140625" style="3"/>
    <col min="12545" max="12545" width="12.140625" style="3" customWidth="1"/>
    <col min="12546" max="12546" width="14.7109375" style="3" bestFit="1" customWidth="1"/>
    <col min="12547" max="12547" width="12.7109375" style="3" bestFit="1" customWidth="1"/>
    <col min="12548" max="12548" width="13.7109375" style="3" bestFit="1" customWidth="1"/>
    <col min="12549" max="12549" width="12.7109375" style="3" bestFit="1" customWidth="1"/>
    <col min="12550" max="12550" width="12.28515625" style="3" bestFit="1" customWidth="1"/>
    <col min="12551" max="12551" width="12.7109375" style="3" bestFit="1" customWidth="1"/>
    <col min="12552" max="12552" width="12.42578125" style="3" bestFit="1" customWidth="1"/>
    <col min="12553" max="12553" width="12.5703125" style="3" bestFit="1" customWidth="1"/>
    <col min="12554" max="12554" width="13.7109375" style="3" bestFit="1" customWidth="1"/>
    <col min="12555" max="12559" width="13.7109375" style="3" customWidth="1"/>
    <col min="12560" max="12560" width="16" style="3" customWidth="1"/>
    <col min="12561" max="12562" width="14" style="3" bestFit="1" customWidth="1"/>
    <col min="12563" max="12563" width="4.7109375" style="3" bestFit="1" customWidth="1"/>
    <col min="12564" max="12800" width="9.140625" style="3"/>
    <col min="12801" max="12801" width="12.140625" style="3" customWidth="1"/>
    <col min="12802" max="12802" width="14.7109375" style="3" bestFit="1" customWidth="1"/>
    <col min="12803" max="12803" width="12.7109375" style="3" bestFit="1" customWidth="1"/>
    <col min="12804" max="12804" width="13.7109375" style="3" bestFit="1" customWidth="1"/>
    <col min="12805" max="12805" width="12.7109375" style="3" bestFit="1" customWidth="1"/>
    <col min="12806" max="12806" width="12.28515625" style="3" bestFit="1" customWidth="1"/>
    <col min="12807" max="12807" width="12.7109375" style="3" bestFit="1" customWidth="1"/>
    <col min="12808" max="12808" width="12.42578125" style="3" bestFit="1" customWidth="1"/>
    <col min="12809" max="12809" width="12.5703125" style="3" bestFit="1" customWidth="1"/>
    <col min="12810" max="12810" width="13.7109375" style="3" bestFit="1" customWidth="1"/>
    <col min="12811" max="12815" width="13.7109375" style="3" customWidth="1"/>
    <col min="12816" max="12816" width="16" style="3" customWidth="1"/>
    <col min="12817" max="12818" width="14" style="3" bestFit="1" customWidth="1"/>
    <col min="12819" max="12819" width="4.7109375" style="3" bestFit="1" customWidth="1"/>
    <col min="12820" max="13056" width="9.140625" style="3"/>
    <col min="13057" max="13057" width="12.140625" style="3" customWidth="1"/>
    <col min="13058" max="13058" width="14.7109375" style="3" bestFit="1" customWidth="1"/>
    <col min="13059" max="13059" width="12.7109375" style="3" bestFit="1" customWidth="1"/>
    <col min="13060" max="13060" width="13.7109375" style="3" bestFit="1" customWidth="1"/>
    <col min="13061" max="13061" width="12.7109375" style="3" bestFit="1" customWidth="1"/>
    <col min="13062" max="13062" width="12.28515625" style="3" bestFit="1" customWidth="1"/>
    <col min="13063" max="13063" width="12.7109375" style="3" bestFit="1" customWidth="1"/>
    <col min="13064" max="13064" width="12.42578125" style="3" bestFit="1" customWidth="1"/>
    <col min="13065" max="13065" width="12.5703125" style="3" bestFit="1" customWidth="1"/>
    <col min="13066" max="13066" width="13.7109375" style="3" bestFit="1" customWidth="1"/>
    <col min="13067" max="13071" width="13.7109375" style="3" customWidth="1"/>
    <col min="13072" max="13072" width="16" style="3" customWidth="1"/>
    <col min="13073" max="13074" width="14" style="3" bestFit="1" customWidth="1"/>
    <col min="13075" max="13075" width="4.7109375" style="3" bestFit="1" customWidth="1"/>
    <col min="13076" max="13312" width="9.140625" style="3"/>
    <col min="13313" max="13313" width="12.140625" style="3" customWidth="1"/>
    <col min="13314" max="13314" width="14.7109375" style="3" bestFit="1" customWidth="1"/>
    <col min="13315" max="13315" width="12.7109375" style="3" bestFit="1" customWidth="1"/>
    <col min="13316" max="13316" width="13.7109375" style="3" bestFit="1" customWidth="1"/>
    <col min="13317" max="13317" width="12.7109375" style="3" bestFit="1" customWidth="1"/>
    <col min="13318" max="13318" width="12.28515625" style="3" bestFit="1" customWidth="1"/>
    <col min="13319" max="13319" width="12.7109375" style="3" bestFit="1" customWidth="1"/>
    <col min="13320" max="13320" width="12.42578125" style="3" bestFit="1" customWidth="1"/>
    <col min="13321" max="13321" width="12.5703125" style="3" bestFit="1" customWidth="1"/>
    <col min="13322" max="13322" width="13.7109375" style="3" bestFit="1" customWidth="1"/>
    <col min="13323" max="13327" width="13.7109375" style="3" customWidth="1"/>
    <col min="13328" max="13328" width="16" style="3" customWidth="1"/>
    <col min="13329" max="13330" width="14" style="3" bestFit="1" customWidth="1"/>
    <col min="13331" max="13331" width="4.7109375" style="3" bestFit="1" customWidth="1"/>
    <col min="13332" max="13568" width="9.140625" style="3"/>
    <col min="13569" max="13569" width="12.140625" style="3" customWidth="1"/>
    <col min="13570" max="13570" width="14.7109375" style="3" bestFit="1" customWidth="1"/>
    <col min="13571" max="13571" width="12.7109375" style="3" bestFit="1" customWidth="1"/>
    <col min="13572" max="13572" width="13.7109375" style="3" bestFit="1" customWidth="1"/>
    <col min="13573" max="13573" width="12.7109375" style="3" bestFit="1" customWidth="1"/>
    <col min="13574" max="13574" width="12.28515625" style="3" bestFit="1" customWidth="1"/>
    <col min="13575" max="13575" width="12.7109375" style="3" bestFit="1" customWidth="1"/>
    <col min="13576" max="13576" width="12.42578125" style="3" bestFit="1" customWidth="1"/>
    <col min="13577" max="13577" width="12.5703125" style="3" bestFit="1" customWidth="1"/>
    <col min="13578" max="13578" width="13.7109375" style="3" bestFit="1" customWidth="1"/>
    <col min="13579" max="13583" width="13.7109375" style="3" customWidth="1"/>
    <col min="13584" max="13584" width="16" style="3" customWidth="1"/>
    <col min="13585" max="13586" width="14" style="3" bestFit="1" customWidth="1"/>
    <col min="13587" max="13587" width="4.7109375" style="3" bestFit="1" customWidth="1"/>
    <col min="13588" max="13824" width="9.140625" style="3"/>
    <col min="13825" max="13825" width="12.140625" style="3" customWidth="1"/>
    <col min="13826" max="13826" width="14.7109375" style="3" bestFit="1" customWidth="1"/>
    <col min="13827" max="13827" width="12.7109375" style="3" bestFit="1" customWidth="1"/>
    <col min="13828" max="13828" width="13.7109375" style="3" bestFit="1" customWidth="1"/>
    <col min="13829" max="13829" width="12.7109375" style="3" bestFit="1" customWidth="1"/>
    <col min="13830" max="13830" width="12.28515625" style="3" bestFit="1" customWidth="1"/>
    <col min="13831" max="13831" width="12.7109375" style="3" bestFit="1" customWidth="1"/>
    <col min="13832" max="13832" width="12.42578125" style="3" bestFit="1" customWidth="1"/>
    <col min="13833" max="13833" width="12.5703125" style="3" bestFit="1" customWidth="1"/>
    <col min="13834" max="13834" width="13.7109375" style="3" bestFit="1" customWidth="1"/>
    <col min="13835" max="13839" width="13.7109375" style="3" customWidth="1"/>
    <col min="13840" max="13840" width="16" style="3" customWidth="1"/>
    <col min="13841" max="13842" width="14" style="3" bestFit="1" customWidth="1"/>
    <col min="13843" max="13843" width="4.7109375" style="3" bestFit="1" customWidth="1"/>
    <col min="13844" max="14080" width="9.140625" style="3"/>
    <col min="14081" max="14081" width="12.140625" style="3" customWidth="1"/>
    <col min="14082" max="14082" width="14.7109375" style="3" bestFit="1" customWidth="1"/>
    <col min="14083" max="14083" width="12.7109375" style="3" bestFit="1" customWidth="1"/>
    <col min="14084" max="14084" width="13.7109375" style="3" bestFit="1" customWidth="1"/>
    <col min="14085" max="14085" width="12.7109375" style="3" bestFit="1" customWidth="1"/>
    <col min="14086" max="14086" width="12.28515625" style="3" bestFit="1" customWidth="1"/>
    <col min="14087" max="14087" width="12.7109375" style="3" bestFit="1" customWidth="1"/>
    <col min="14088" max="14088" width="12.42578125" style="3" bestFit="1" customWidth="1"/>
    <col min="14089" max="14089" width="12.5703125" style="3" bestFit="1" customWidth="1"/>
    <col min="14090" max="14090" width="13.7109375" style="3" bestFit="1" customWidth="1"/>
    <col min="14091" max="14095" width="13.7109375" style="3" customWidth="1"/>
    <col min="14096" max="14096" width="16" style="3" customWidth="1"/>
    <col min="14097" max="14098" width="14" style="3" bestFit="1" customWidth="1"/>
    <col min="14099" max="14099" width="4.7109375" style="3" bestFit="1" customWidth="1"/>
    <col min="14100" max="14336" width="9.140625" style="3"/>
    <col min="14337" max="14337" width="12.140625" style="3" customWidth="1"/>
    <col min="14338" max="14338" width="14.7109375" style="3" bestFit="1" customWidth="1"/>
    <col min="14339" max="14339" width="12.7109375" style="3" bestFit="1" customWidth="1"/>
    <col min="14340" max="14340" width="13.7109375" style="3" bestFit="1" customWidth="1"/>
    <col min="14341" max="14341" width="12.7109375" style="3" bestFit="1" customWidth="1"/>
    <col min="14342" max="14342" width="12.28515625" style="3" bestFit="1" customWidth="1"/>
    <col min="14343" max="14343" width="12.7109375" style="3" bestFit="1" customWidth="1"/>
    <col min="14344" max="14344" width="12.42578125" style="3" bestFit="1" customWidth="1"/>
    <col min="14345" max="14345" width="12.5703125" style="3" bestFit="1" customWidth="1"/>
    <col min="14346" max="14346" width="13.7109375" style="3" bestFit="1" customWidth="1"/>
    <col min="14347" max="14351" width="13.7109375" style="3" customWidth="1"/>
    <col min="14352" max="14352" width="16" style="3" customWidth="1"/>
    <col min="14353" max="14354" width="14" style="3" bestFit="1" customWidth="1"/>
    <col min="14355" max="14355" width="4.7109375" style="3" bestFit="1" customWidth="1"/>
    <col min="14356" max="14592" width="9.140625" style="3"/>
    <col min="14593" max="14593" width="12.140625" style="3" customWidth="1"/>
    <col min="14594" max="14594" width="14.7109375" style="3" bestFit="1" customWidth="1"/>
    <col min="14595" max="14595" width="12.7109375" style="3" bestFit="1" customWidth="1"/>
    <col min="14596" max="14596" width="13.7109375" style="3" bestFit="1" customWidth="1"/>
    <col min="14597" max="14597" width="12.7109375" style="3" bestFit="1" customWidth="1"/>
    <col min="14598" max="14598" width="12.28515625" style="3" bestFit="1" customWidth="1"/>
    <col min="14599" max="14599" width="12.7109375" style="3" bestFit="1" customWidth="1"/>
    <col min="14600" max="14600" width="12.42578125" style="3" bestFit="1" customWidth="1"/>
    <col min="14601" max="14601" width="12.5703125" style="3" bestFit="1" customWidth="1"/>
    <col min="14602" max="14602" width="13.7109375" style="3" bestFit="1" customWidth="1"/>
    <col min="14603" max="14607" width="13.7109375" style="3" customWidth="1"/>
    <col min="14608" max="14608" width="16" style="3" customWidth="1"/>
    <col min="14609" max="14610" width="14" style="3" bestFit="1" customWidth="1"/>
    <col min="14611" max="14611" width="4.7109375" style="3" bestFit="1" customWidth="1"/>
    <col min="14612" max="14848" width="9.140625" style="3"/>
    <col min="14849" max="14849" width="12.140625" style="3" customWidth="1"/>
    <col min="14850" max="14850" width="14.7109375" style="3" bestFit="1" customWidth="1"/>
    <col min="14851" max="14851" width="12.7109375" style="3" bestFit="1" customWidth="1"/>
    <col min="14852" max="14852" width="13.7109375" style="3" bestFit="1" customWidth="1"/>
    <col min="14853" max="14853" width="12.7109375" style="3" bestFit="1" customWidth="1"/>
    <col min="14854" max="14854" width="12.28515625" style="3" bestFit="1" customWidth="1"/>
    <col min="14855" max="14855" width="12.7109375" style="3" bestFit="1" customWidth="1"/>
    <col min="14856" max="14856" width="12.42578125" style="3" bestFit="1" customWidth="1"/>
    <col min="14857" max="14857" width="12.5703125" style="3" bestFit="1" customWidth="1"/>
    <col min="14858" max="14858" width="13.7109375" style="3" bestFit="1" customWidth="1"/>
    <col min="14859" max="14863" width="13.7109375" style="3" customWidth="1"/>
    <col min="14864" max="14864" width="16" style="3" customWidth="1"/>
    <col min="14865" max="14866" width="14" style="3" bestFit="1" customWidth="1"/>
    <col min="14867" max="14867" width="4.7109375" style="3" bestFit="1" customWidth="1"/>
    <col min="14868" max="15104" width="9.140625" style="3"/>
    <col min="15105" max="15105" width="12.140625" style="3" customWidth="1"/>
    <col min="15106" max="15106" width="14.7109375" style="3" bestFit="1" customWidth="1"/>
    <col min="15107" max="15107" width="12.7109375" style="3" bestFit="1" customWidth="1"/>
    <col min="15108" max="15108" width="13.7109375" style="3" bestFit="1" customWidth="1"/>
    <col min="15109" max="15109" width="12.7109375" style="3" bestFit="1" customWidth="1"/>
    <col min="15110" max="15110" width="12.28515625" style="3" bestFit="1" customWidth="1"/>
    <col min="15111" max="15111" width="12.7109375" style="3" bestFit="1" customWidth="1"/>
    <col min="15112" max="15112" width="12.42578125" style="3" bestFit="1" customWidth="1"/>
    <col min="15113" max="15113" width="12.5703125" style="3" bestFit="1" customWidth="1"/>
    <col min="15114" max="15114" width="13.7109375" style="3" bestFit="1" customWidth="1"/>
    <col min="15115" max="15119" width="13.7109375" style="3" customWidth="1"/>
    <col min="15120" max="15120" width="16" style="3" customWidth="1"/>
    <col min="15121" max="15122" width="14" style="3" bestFit="1" customWidth="1"/>
    <col min="15123" max="15123" width="4.7109375" style="3" bestFit="1" customWidth="1"/>
    <col min="15124" max="15360" width="9.140625" style="3"/>
    <col min="15361" max="15361" width="12.140625" style="3" customWidth="1"/>
    <col min="15362" max="15362" width="14.7109375" style="3" bestFit="1" customWidth="1"/>
    <col min="15363" max="15363" width="12.7109375" style="3" bestFit="1" customWidth="1"/>
    <col min="15364" max="15364" width="13.7109375" style="3" bestFit="1" customWidth="1"/>
    <col min="15365" max="15365" width="12.7109375" style="3" bestFit="1" customWidth="1"/>
    <col min="15366" max="15366" width="12.28515625" style="3" bestFit="1" customWidth="1"/>
    <col min="15367" max="15367" width="12.7109375" style="3" bestFit="1" customWidth="1"/>
    <col min="15368" max="15368" width="12.42578125" style="3" bestFit="1" customWidth="1"/>
    <col min="15369" max="15369" width="12.5703125" style="3" bestFit="1" customWidth="1"/>
    <col min="15370" max="15370" width="13.7109375" style="3" bestFit="1" customWidth="1"/>
    <col min="15371" max="15375" width="13.7109375" style="3" customWidth="1"/>
    <col min="15376" max="15376" width="16" style="3" customWidth="1"/>
    <col min="15377" max="15378" width="14" style="3" bestFit="1" customWidth="1"/>
    <col min="15379" max="15379" width="4.7109375" style="3" bestFit="1" customWidth="1"/>
    <col min="15380" max="15616" width="9.140625" style="3"/>
    <col min="15617" max="15617" width="12.140625" style="3" customWidth="1"/>
    <col min="15618" max="15618" width="14.7109375" style="3" bestFit="1" customWidth="1"/>
    <col min="15619" max="15619" width="12.7109375" style="3" bestFit="1" customWidth="1"/>
    <col min="15620" max="15620" width="13.7109375" style="3" bestFit="1" customWidth="1"/>
    <col min="15621" max="15621" width="12.7109375" style="3" bestFit="1" customWidth="1"/>
    <col min="15622" max="15622" width="12.28515625" style="3" bestFit="1" customWidth="1"/>
    <col min="15623" max="15623" width="12.7109375" style="3" bestFit="1" customWidth="1"/>
    <col min="15624" max="15624" width="12.42578125" style="3" bestFit="1" customWidth="1"/>
    <col min="15625" max="15625" width="12.5703125" style="3" bestFit="1" customWidth="1"/>
    <col min="15626" max="15626" width="13.7109375" style="3" bestFit="1" customWidth="1"/>
    <col min="15627" max="15631" width="13.7109375" style="3" customWidth="1"/>
    <col min="15632" max="15632" width="16" style="3" customWidth="1"/>
    <col min="15633" max="15634" width="14" style="3" bestFit="1" customWidth="1"/>
    <col min="15635" max="15635" width="4.7109375" style="3" bestFit="1" customWidth="1"/>
    <col min="15636" max="15872" width="9.140625" style="3"/>
    <col min="15873" max="15873" width="12.140625" style="3" customWidth="1"/>
    <col min="15874" max="15874" width="14.7109375" style="3" bestFit="1" customWidth="1"/>
    <col min="15875" max="15875" width="12.7109375" style="3" bestFit="1" customWidth="1"/>
    <col min="15876" max="15876" width="13.7109375" style="3" bestFit="1" customWidth="1"/>
    <col min="15877" max="15877" width="12.7109375" style="3" bestFit="1" customWidth="1"/>
    <col min="15878" max="15878" width="12.28515625" style="3" bestFit="1" customWidth="1"/>
    <col min="15879" max="15879" width="12.7109375" style="3" bestFit="1" customWidth="1"/>
    <col min="15880" max="15880" width="12.42578125" style="3" bestFit="1" customWidth="1"/>
    <col min="15881" max="15881" width="12.5703125" style="3" bestFit="1" customWidth="1"/>
    <col min="15882" max="15882" width="13.7109375" style="3" bestFit="1" customWidth="1"/>
    <col min="15883" max="15887" width="13.7109375" style="3" customWidth="1"/>
    <col min="15888" max="15888" width="16" style="3" customWidth="1"/>
    <col min="15889" max="15890" width="14" style="3" bestFit="1" customWidth="1"/>
    <col min="15891" max="15891" width="4.7109375" style="3" bestFit="1" customWidth="1"/>
    <col min="15892" max="16128" width="9.140625" style="3"/>
    <col min="16129" max="16129" width="12.140625" style="3" customWidth="1"/>
    <col min="16130" max="16130" width="14.7109375" style="3" bestFit="1" customWidth="1"/>
    <col min="16131" max="16131" width="12.7109375" style="3" bestFit="1" customWidth="1"/>
    <col min="16132" max="16132" width="13.7109375" style="3" bestFit="1" customWidth="1"/>
    <col min="16133" max="16133" width="12.7109375" style="3" bestFit="1" customWidth="1"/>
    <col min="16134" max="16134" width="12.28515625" style="3" bestFit="1" customWidth="1"/>
    <col min="16135" max="16135" width="12.7109375" style="3" bestFit="1" customWidth="1"/>
    <col min="16136" max="16136" width="12.42578125" style="3" bestFit="1" customWidth="1"/>
    <col min="16137" max="16137" width="12.5703125" style="3" bestFit="1" customWidth="1"/>
    <col min="16138" max="16138" width="13.7109375" style="3" bestFit="1" customWidth="1"/>
    <col min="16139" max="16143" width="13.7109375" style="3" customWidth="1"/>
    <col min="16144" max="16144" width="16" style="3" customWidth="1"/>
    <col min="16145" max="16146" width="14" style="3" bestFit="1" customWidth="1"/>
    <col min="16147" max="16147" width="4.7109375" style="3" bestFit="1" customWidth="1"/>
    <col min="16148" max="16384" width="9.140625" style="3"/>
  </cols>
  <sheetData>
    <row r="1" spans="1:18" x14ac:dyDescent="0.2">
      <c r="A1" s="515" t="s">
        <v>0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1"/>
    </row>
    <row r="2" spans="1:18" x14ac:dyDescent="0.2">
      <c r="A2" s="517" t="str">
        <f>'Delivery Rate Change Calc'!A2:F2</f>
        <v>2025 Gas Schedule 142 Decoupling Filing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65"/>
    </row>
    <row r="3" spans="1:18" x14ac:dyDescent="0.2">
      <c r="A3" s="515" t="s">
        <v>129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65"/>
    </row>
    <row r="4" spans="1:18" x14ac:dyDescent="0.2">
      <c r="A4" s="517" t="str">
        <f>'Delivery Rate Change Calc'!A4:F4</f>
        <v>Proposed Effective May 1, 2025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65"/>
    </row>
    <row r="5" spans="1:18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8" x14ac:dyDescent="0.2">
      <c r="A6" s="46" t="s">
        <v>130</v>
      </c>
      <c r="B6" s="46"/>
      <c r="C6" s="46"/>
      <c r="I6" s="46"/>
      <c r="J6" s="46"/>
      <c r="P6" s="192" t="s">
        <v>483</v>
      </c>
      <c r="Q6" s="66"/>
    </row>
    <row r="7" spans="1:18" s="46" customFormat="1" x14ac:dyDescent="0.2">
      <c r="A7" s="103" t="s">
        <v>131</v>
      </c>
      <c r="B7" s="193">
        <v>45747</v>
      </c>
      <c r="C7" s="161">
        <f t="shared" ref="C7:D7" si="0">EDATE(B7,1)</f>
        <v>45777</v>
      </c>
      <c r="D7" s="161">
        <f t="shared" si="0"/>
        <v>45807</v>
      </c>
      <c r="E7" s="161">
        <f>EDATE(D7,1)</f>
        <v>45838</v>
      </c>
      <c r="F7" s="161">
        <f t="shared" ref="F7:O7" si="1">EDATE(E7,1)</f>
        <v>45868</v>
      </c>
      <c r="G7" s="161">
        <f t="shared" si="1"/>
        <v>45899</v>
      </c>
      <c r="H7" s="161">
        <f t="shared" si="1"/>
        <v>45930</v>
      </c>
      <c r="I7" s="161">
        <f t="shared" si="1"/>
        <v>45960</v>
      </c>
      <c r="J7" s="161">
        <f t="shared" si="1"/>
        <v>45991</v>
      </c>
      <c r="K7" s="161">
        <f t="shared" si="1"/>
        <v>46021</v>
      </c>
      <c r="L7" s="161">
        <f t="shared" si="1"/>
        <v>46052</v>
      </c>
      <c r="M7" s="161">
        <f t="shared" si="1"/>
        <v>46081</v>
      </c>
      <c r="N7" s="161">
        <f t="shared" si="1"/>
        <v>46109</v>
      </c>
      <c r="O7" s="161">
        <f t="shared" si="1"/>
        <v>46140</v>
      </c>
      <c r="P7" s="103" t="s">
        <v>60</v>
      </c>
    </row>
    <row r="8" spans="1:18" x14ac:dyDescent="0.2">
      <c r="A8" s="48">
        <v>16</v>
      </c>
      <c r="B8" s="509">
        <v>513</v>
      </c>
      <c r="C8" s="509">
        <v>513</v>
      </c>
      <c r="D8" s="509">
        <v>513</v>
      </c>
      <c r="E8" s="509">
        <v>513</v>
      </c>
      <c r="F8" s="509">
        <v>513</v>
      </c>
      <c r="G8" s="509">
        <v>513</v>
      </c>
      <c r="H8" s="509">
        <v>513</v>
      </c>
      <c r="I8" s="509">
        <v>513</v>
      </c>
      <c r="J8" s="509">
        <v>513</v>
      </c>
      <c r="K8" s="509">
        <v>513</v>
      </c>
      <c r="L8" s="509">
        <v>513</v>
      </c>
      <c r="M8" s="509">
        <v>513</v>
      </c>
      <c r="N8" s="509">
        <v>513</v>
      </c>
      <c r="O8" s="509">
        <v>513</v>
      </c>
      <c r="P8" s="151">
        <f>SUM(D8:O8)</f>
        <v>6156</v>
      </c>
    </row>
    <row r="9" spans="1:18" x14ac:dyDescent="0.2">
      <c r="A9" s="66">
        <v>23</v>
      </c>
      <c r="B9" s="509">
        <v>65707108</v>
      </c>
      <c r="C9" s="509">
        <v>45647376</v>
      </c>
      <c r="D9" s="509">
        <v>27871265</v>
      </c>
      <c r="E9" s="509">
        <v>19273637</v>
      </c>
      <c r="F9" s="509">
        <v>14492879</v>
      </c>
      <c r="G9" s="509">
        <v>14574848</v>
      </c>
      <c r="H9" s="509">
        <v>19979616</v>
      </c>
      <c r="I9" s="509">
        <v>42276981</v>
      </c>
      <c r="J9" s="509">
        <v>67463742</v>
      </c>
      <c r="K9" s="509">
        <v>87179749</v>
      </c>
      <c r="L9" s="509">
        <v>84088299</v>
      </c>
      <c r="M9" s="509">
        <v>72700008</v>
      </c>
      <c r="N9" s="509">
        <v>65210104</v>
      </c>
      <c r="O9" s="509">
        <v>45106920</v>
      </c>
      <c r="P9" s="151">
        <f>SUM(D9:O9)</f>
        <v>560218048</v>
      </c>
      <c r="Q9" s="67"/>
      <c r="R9" s="68"/>
    </row>
    <row r="10" spans="1:18" x14ac:dyDescent="0.2">
      <c r="A10" s="66">
        <v>31</v>
      </c>
      <c r="B10" s="509">
        <v>23569963</v>
      </c>
      <c r="C10" s="509">
        <v>16996414</v>
      </c>
      <c r="D10" s="509">
        <v>12050268</v>
      </c>
      <c r="E10" s="509">
        <v>9905036</v>
      </c>
      <c r="F10" s="509">
        <v>8713537</v>
      </c>
      <c r="G10" s="509">
        <v>9689232</v>
      </c>
      <c r="H10" s="509">
        <v>11580729</v>
      </c>
      <c r="I10" s="509">
        <v>19315268</v>
      </c>
      <c r="J10" s="509">
        <v>27775687</v>
      </c>
      <c r="K10" s="509">
        <v>34075567</v>
      </c>
      <c r="L10" s="509">
        <v>29791928</v>
      </c>
      <c r="M10" s="509">
        <v>26304426</v>
      </c>
      <c r="N10" s="509">
        <v>23537062</v>
      </c>
      <c r="O10" s="509">
        <v>16945517</v>
      </c>
      <c r="P10" s="151">
        <f t="shared" ref="P10:P13" si="2">SUM(D10:O10)</f>
        <v>229684257</v>
      </c>
      <c r="Q10" s="67"/>
      <c r="R10" s="68"/>
    </row>
    <row r="11" spans="1:18" x14ac:dyDescent="0.2">
      <c r="A11" s="66" t="s">
        <v>59</v>
      </c>
      <c r="B11" s="509">
        <v>0</v>
      </c>
      <c r="C11" s="509">
        <v>0</v>
      </c>
      <c r="D11" s="509">
        <v>0</v>
      </c>
      <c r="E11" s="509">
        <v>0</v>
      </c>
      <c r="F11" s="509">
        <v>0</v>
      </c>
      <c r="G11" s="509">
        <v>0</v>
      </c>
      <c r="H11" s="509">
        <v>0</v>
      </c>
      <c r="I11" s="509">
        <v>0</v>
      </c>
      <c r="J11" s="509">
        <v>0</v>
      </c>
      <c r="K11" s="509">
        <v>0</v>
      </c>
      <c r="L11" s="509">
        <v>0</v>
      </c>
      <c r="M11" s="509">
        <v>0</v>
      </c>
      <c r="N11" s="509">
        <v>0</v>
      </c>
      <c r="O11" s="509">
        <v>0</v>
      </c>
      <c r="P11" s="151">
        <f t="shared" si="2"/>
        <v>0</v>
      </c>
      <c r="Q11" s="67"/>
      <c r="R11" s="68"/>
    </row>
    <row r="12" spans="1:18" x14ac:dyDescent="0.2">
      <c r="A12" s="66">
        <v>41</v>
      </c>
      <c r="B12" s="509">
        <v>6195978</v>
      </c>
      <c r="C12" s="509">
        <v>4825720</v>
      </c>
      <c r="D12" s="509">
        <v>3787419</v>
      </c>
      <c r="E12" s="509">
        <v>3273804</v>
      </c>
      <c r="F12" s="509">
        <v>2790751</v>
      </c>
      <c r="G12" s="509">
        <v>3064107</v>
      </c>
      <c r="H12" s="509">
        <v>3691483</v>
      </c>
      <c r="I12" s="509">
        <v>5652301</v>
      </c>
      <c r="J12" s="509">
        <v>7486386</v>
      </c>
      <c r="K12" s="509">
        <v>8238591</v>
      </c>
      <c r="L12" s="509">
        <v>7101406</v>
      </c>
      <c r="M12" s="509">
        <v>6611232</v>
      </c>
      <c r="N12" s="509">
        <v>6137670</v>
      </c>
      <c r="O12" s="509">
        <v>4762533</v>
      </c>
      <c r="P12" s="151">
        <f t="shared" si="2"/>
        <v>62597683</v>
      </c>
      <c r="Q12" s="67"/>
      <c r="R12" s="68"/>
    </row>
    <row r="13" spans="1:18" x14ac:dyDescent="0.2">
      <c r="A13" s="66" t="s">
        <v>63</v>
      </c>
      <c r="B13" s="509">
        <v>1713007</v>
      </c>
      <c r="C13" s="509">
        <v>1817525</v>
      </c>
      <c r="D13" s="509">
        <v>1715751</v>
      </c>
      <c r="E13" s="509">
        <v>1834118</v>
      </c>
      <c r="F13" s="509">
        <v>1639656</v>
      </c>
      <c r="G13" s="509">
        <v>1657073</v>
      </c>
      <c r="H13" s="509">
        <v>1664657</v>
      </c>
      <c r="I13" s="509">
        <v>1620165</v>
      </c>
      <c r="J13" s="509">
        <v>1867820</v>
      </c>
      <c r="K13" s="509">
        <v>1853820</v>
      </c>
      <c r="L13" s="509">
        <v>1760137</v>
      </c>
      <c r="M13" s="509">
        <v>1922524</v>
      </c>
      <c r="N13" s="509">
        <v>1682572</v>
      </c>
      <c r="O13" s="509">
        <v>1787431</v>
      </c>
      <c r="P13" s="151">
        <f t="shared" si="2"/>
        <v>21005724</v>
      </c>
      <c r="Q13" s="67"/>
      <c r="R13" s="68"/>
    </row>
    <row r="14" spans="1:18" x14ac:dyDescent="0.2">
      <c r="A14" s="66">
        <v>53</v>
      </c>
      <c r="B14" s="509">
        <v>0</v>
      </c>
      <c r="C14" s="509">
        <v>0</v>
      </c>
      <c r="D14" s="509">
        <v>0</v>
      </c>
      <c r="E14" s="509">
        <v>0</v>
      </c>
      <c r="F14" s="509">
        <v>0</v>
      </c>
      <c r="G14" s="509">
        <v>0</v>
      </c>
      <c r="H14" s="509">
        <v>0</v>
      </c>
      <c r="I14" s="509">
        <v>0</v>
      </c>
      <c r="J14" s="509">
        <v>0</v>
      </c>
      <c r="K14" s="509">
        <v>0</v>
      </c>
      <c r="L14" s="509">
        <v>0</v>
      </c>
      <c r="M14" s="509">
        <v>0</v>
      </c>
      <c r="N14" s="509">
        <v>0</v>
      </c>
      <c r="O14" s="509">
        <v>0</v>
      </c>
      <c r="P14" s="151">
        <f>SUM(D14:O14)</f>
        <v>0</v>
      </c>
      <c r="Q14" s="67"/>
      <c r="R14" s="68"/>
    </row>
    <row r="15" spans="1:18" x14ac:dyDescent="0.2">
      <c r="A15" s="66">
        <v>85</v>
      </c>
      <c r="B15" s="509">
        <v>1719109</v>
      </c>
      <c r="C15" s="509">
        <v>1552464</v>
      </c>
      <c r="D15" s="509">
        <v>1422984</v>
      </c>
      <c r="E15" s="509">
        <v>1209166</v>
      </c>
      <c r="F15" s="509">
        <v>1112660</v>
      </c>
      <c r="G15" s="509">
        <v>1070071</v>
      </c>
      <c r="H15" s="509">
        <v>1005779</v>
      </c>
      <c r="I15" s="509">
        <v>1463922</v>
      </c>
      <c r="J15" s="509">
        <v>1455079</v>
      </c>
      <c r="K15" s="509">
        <v>1821391</v>
      </c>
      <c r="L15" s="509">
        <v>1848407</v>
      </c>
      <c r="M15" s="509">
        <v>1598249</v>
      </c>
      <c r="N15" s="509">
        <v>1663521</v>
      </c>
      <c r="O15" s="509">
        <v>1501607</v>
      </c>
      <c r="P15" s="151">
        <f t="shared" ref="P15:P22" si="3">SUM(D15:O15)</f>
        <v>17172836</v>
      </c>
      <c r="Q15" s="67"/>
      <c r="R15" s="68"/>
    </row>
    <row r="16" spans="1:18" x14ac:dyDescent="0.2">
      <c r="A16" s="66" t="s">
        <v>101</v>
      </c>
      <c r="B16" s="509">
        <v>4437443</v>
      </c>
      <c r="C16" s="509">
        <v>4895422</v>
      </c>
      <c r="D16" s="509">
        <v>4556924</v>
      </c>
      <c r="E16" s="509">
        <v>4680219</v>
      </c>
      <c r="F16" s="509">
        <v>4330088</v>
      </c>
      <c r="G16" s="509">
        <v>4365135</v>
      </c>
      <c r="H16" s="509">
        <v>4729457</v>
      </c>
      <c r="I16" s="509">
        <v>4625269</v>
      </c>
      <c r="J16" s="509">
        <v>4807079</v>
      </c>
      <c r="K16" s="509">
        <v>5096644</v>
      </c>
      <c r="L16" s="509">
        <v>4292838</v>
      </c>
      <c r="M16" s="509">
        <v>5036300</v>
      </c>
      <c r="N16" s="509">
        <v>4399159</v>
      </c>
      <c r="O16" s="509">
        <v>4882211</v>
      </c>
      <c r="P16" s="151">
        <f t="shared" si="3"/>
        <v>55801323</v>
      </c>
      <c r="Q16" s="67"/>
      <c r="R16" s="68"/>
    </row>
    <row r="17" spans="1:18" x14ac:dyDescent="0.2">
      <c r="A17" s="66">
        <v>86</v>
      </c>
      <c r="B17" s="509">
        <v>676505</v>
      </c>
      <c r="C17" s="509">
        <v>514139</v>
      </c>
      <c r="D17" s="509">
        <v>381780</v>
      </c>
      <c r="E17" s="509">
        <v>224267</v>
      </c>
      <c r="F17" s="509">
        <v>109878</v>
      </c>
      <c r="G17" s="509">
        <v>44384</v>
      </c>
      <c r="H17" s="509">
        <v>69259</v>
      </c>
      <c r="I17" s="509">
        <v>294326</v>
      </c>
      <c r="J17" s="509">
        <v>477731</v>
      </c>
      <c r="K17" s="509">
        <v>745018</v>
      </c>
      <c r="L17" s="509">
        <v>791924</v>
      </c>
      <c r="M17" s="509">
        <v>660701</v>
      </c>
      <c r="N17" s="509">
        <v>663439</v>
      </c>
      <c r="O17" s="509">
        <v>504592</v>
      </c>
      <c r="P17" s="151">
        <f t="shared" si="3"/>
        <v>4967299</v>
      </c>
      <c r="Q17" s="67"/>
      <c r="R17" s="68"/>
    </row>
    <row r="18" spans="1:18" x14ac:dyDescent="0.2">
      <c r="A18" s="66" t="s">
        <v>66</v>
      </c>
      <c r="B18" s="509">
        <v>110382</v>
      </c>
      <c r="C18" s="509">
        <v>125657</v>
      </c>
      <c r="D18" s="509">
        <v>113495</v>
      </c>
      <c r="E18" s="509">
        <v>121199</v>
      </c>
      <c r="F18" s="509">
        <v>106268</v>
      </c>
      <c r="G18" s="509">
        <v>102961</v>
      </c>
      <c r="H18" s="509">
        <v>115379</v>
      </c>
      <c r="I18" s="509">
        <v>107961</v>
      </c>
      <c r="J18" s="509">
        <v>120350</v>
      </c>
      <c r="K18" s="509">
        <v>118522</v>
      </c>
      <c r="L18" s="509">
        <v>105353</v>
      </c>
      <c r="M18" s="509">
        <v>123375</v>
      </c>
      <c r="N18" s="509">
        <v>109458</v>
      </c>
      <c r="O18" s="509">
        <v>125016</v>
      </c>
      <c r="P18" s="151">
        <f t="shared" si="3"/>
        <v>1369337</v>
      </c>
      <c r="Q18" s="67"/>
      <c r="R18" s="68"/>
    </row>
    <row r="19" spans="1:18" x14ac:dyDescent="0.2">
      <c r="A19" s="66">
        <v>87</v>
      </c>
      <c r="B19" s="509">
        <v>1713137</v>
      </c>
      <c r="C19" s="509">
        <v>1452440</v>
      </c>
      <c r="D19" s="509">
        <v>1346088</v>
      </c>
      <c r="E19" s="509">
        <v>1193038</v>
      </c>
      <c r="F19" s="509">
        <v>1170945</v>
      </c>
      <c r="G19" s="509">
        <v>1098169</v>
      </c>
      <c r="H19" s="509">
        <v>1005515</v>
      </c>
      <c r="I19" s="509">
        <v>1783820</v>
      </c>
      <c r="J19" s="509">
        <v>1650516</v>
      </c>
      <c r="K19" s="509">
        <v>2067159</v>
      </c>
      <c r="L19" s="509">
        <v>1964001</v>
      </c>
      <c r="M19" s="509">
        <v>1628246</v>
      </c>
      <c r="N19" s="509">
        <v>1627367</v>
      </c>
      <c r="O19" s="509">
        <v>1375995</v>
      </c>
      <c r="P19" s="151">
        <f t="shared" si="3"/>
        <v>17910859</v>
      </c>
      <c r="Q19" s="67"/>
      <c r="R19" s="68"/>
    </row>
    <row r="20" spans="1:18" x14ac:dyDescent="0.2">
      <c r="A20" s="66" t="s">
        <v>103</v>
      </c>
      <c r="B20" s="509">
        <v>5600959</v>
      </c>
      <c r="C20" s="509">
        <v>6304355</v>
      </c>
      <c r="D20" s="509">
        <v>6072939</v>
      </c>
      <c r="E20" s="509">
        <v>6159153</v>
      </c>
      <c r="F20" s="509">
        <v>6412814</v>
      </c>
      <c r="G20" s="509">
        <v>6009451</v>
      </c>
      <c r="H20" s="509">
        <v>6460599</v>
      </c>
      <c r="I20" s="509">
        <v>5693897</v>
      </c>
      <c r="J20" s="509">
        <v>5928224</v>
      </c>
      <c r="K20" s="509">
        <v>6961545</v>
      </c>
      <c r="L20" s="509">
        <v>5317831</v>
      </c>
      <c r="M20" s="509">
        <v>7132693</v>
      </c>
      <c r="N20" s="509">
        <v>5535129</v>
      </c>
      <c r="O20" s="509">
        <v>6283998</v>
      </c>
      <c r="P20" s="151">
        <f t="shared" si="3"/>
        <v>73968273</v>
      </c>
      <c r="Q20" s="67"/>
      <c r="R20" s="68"/>
    </row>
    <row r="21" spans="1:18" x14ac:dyDescent="0.2">
      <c r="A21" s="66" t="s">
        <v>411</v>
      </c>
      <c r="B21" s="509">
        <v>2799650</v>
      </c>
      <c r="C21" s="509">
        <v>2799650</v>
      </c>
      <c r="D21" s="509">
        <v>2799650</v>
      </c>
      <c r="E21" s="509">
        <v>2799650</v>
      </c>
      <c r="F21" s="509">
        <v>2799650</v>
      </c>
      <c r="G21" s="509">
        <v>2799650</v>
      </c>
      <c r="H21" s="509">
        <v>2799650</v>
      </c>
      <c r="I21" s="509">
        <v>2799650</v>
      </c>
      <c r="J21" s="509">
        <v>2799650</v>
      </c>
      <c r="K21" s="509">
        <v>2799650</v>
      </c>
      <c r="L21" s="509">
        <v>4286964</v>
      </c>
      <c r="M21" s="509">
        <v>4286964</v>
      </c>
      <c r="N21" s="509">
        <v>4286964</v>
      </c>
      <c r="O21" s="509">
        <v>4286964</v>
      </c>
      <c r="P21" s="151">
        <f t="shared" si="3"/>
        <v>39545056</v>
      </c>
      <c r="Q21" s="67"/>
      <c r="R21" s="68"/>
    </row>
    <row r="22" spans="1:18" x14ac:dyDescent="0.2">
      <c r="A22" s="66" t="s">
        <v>132</v>
      </c>
      <c r="B22" s="509">
        <v>3055281</v>
      </c>
      <c r="C22" s="509">
        <v>2967362</v>
      </c>
      <c r="D22" s="509">
        <v>2280034</v>
      </c>
      <c r="E22" s="509">
        <v>2083748</v>
      </c>
      <c r="F22" s="509">
        <v>1865291</v>
      </c>
      <c r="G22" s="509">
        <v>1746292</v>
      </c>
      <c r="H22" s="509">
        <v>2093490</v>
      </c>
      <c r="I22" s="509">
        <v>2578594</v>
      </c>
      <c r="J22" s="509">
        <v>3487417</v>
      </c>
      <c r="K22" s="509">
        <v>4215409</v>
      </c>
      <c r="L22" s="509">
        <v>3472600</v>
      </c>
      <c r="M22" s="509">
        <v>4222568</v>
      </c>
      <c r="N22" s="509">
        <v>3027183</v>
      </c>
      <c r="O22" s="509">
        <v>2964594</v>
      </c>
      <c r="P22" s="151">
        <f t="shared" si="3"/>
        <v>34037220</v>
      </c>
      <c r="Q22" s="67"/>
      <c r="R22" s="68"/>
    </row>
    <row r="23" spans="1:18" s="46" customFormat="1" x14ac:dyDescent="0.2">
      <c r="A23" s="46" t="s">
        <v>60</v>
      </c>
      <c r="B23" s="152">
        <f>SUM(B8:B22)</f>
        <v>117299035</v>
      </c>
      <c r="C23" s="152">
        <f t="shared" ref="C23:O23" si="4">SUM(C8:C22)</f>
        <v>89899037</v>
      </c>
      <c r="D23" s="152">
        <f t="shared" si="4"/>
        <v>64399110</v>
      </c>
      <c r="E23" s="152">
        <f t="shared" si="4"/>
        <v>52757548</v>
      </c>
      <c r="F23" s="152">
        <f t="shared" si="4"/>
        <v>45544930</v>
      </c>
      <c r="G23" s="152">
        <f t="shared" si="4"/>
        <v>46221886</v>
      </c>
      <c r="H23" s="152">
        <f t="shared" si="4"/>
        <v>55196126</v>
      </c>
      <c r="I23" s="152">
        <f t="shared" si="4"/>
        <v>88212667</v>
      </c>
      <c r="J23" s="152">
        <f t="shared" si="4"/>
        <v>125320194</v>
      </c>
      <c r="K23" s="152">
        <f t="shared" si="4"/>
        <v>155173578</v>
      </c>
      <c r="L23" s="152">
        <f t="shared" si="4"/>
        <v>144822201</v>
      </c>
      <c r="M23" s="152">
        <f t="shared" si="4"/>
        <v>132227799</v>
      </c>
      <c r="N23" s="152">
        <f t="shared" si="4"/>
        <v>117880141</v>
      </c>
      <c r="O23" s="152">
        <f t="shared" si="4"/>
        <v>90527891</v>
      </c>
      <c r="P23" s="152">
        <f>SUM(P8:P22)</f>
        <v>1118284071</v>
      </c>
      <c r="Q23" s="158"/>
      <c r="R23" s="159"/>
    </row>
    <row r="24" spans="1:18" s="46" customFormat="1" x14ac:dyDescent="0.2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96"/>
      <c r="Q24" s="158"/>
      <c r="R24" s="159"/>
    </row>
    <row r="25" spans="1:18" s="46" customFormat="1" x14ac:dyDescent="0.2">
      <c r="A25" s="156" t="s">
        <v>135</v>
      </c>
      <c r="B25" s="151">
        <f>SUM(B9,B14)</f>
        <v>65707108</v>
      </c>
      <c r="C25" s="151">
        <f t="shared" ref="C25:O25" si="5">SUM(C9,C14)</f>
        <v>45647376</v>
      </c>
      <c r="D25" s="151">
        <f t="shared" si="5"/>
        <v>27871265</v>
      </c>
      <c r="E25" s="151">
        <f t="shared" si="5"/>
        <v>19273637</v>
      </c>
      <c r="F25" s="151">
        <f t="shared" si="5"/>
        <v>14492879</v>
      </c>
      <c r="G25" s="151">
        <f t="shared" si="5"/>
        <v>14574848</v>
      </c>
      <c r="H25" s="151">
        <f t="shared" si="5"/>
        <v>19979616</v>
      </c>
      <c r="I25" s="151">
        <f t="shared" si="5"/>
        <v>42276981</v>
      </c>
      <c r="J25" s="151">
        <f t="shared" si="5"/>
        <v>67463742</v>
      </c>
      <c r="K25" s="151">
        <f t="shared" si="5"/>
        <v>87179749</v>
      </c>
      <c r="L25" s="151">
        <f t="shared" si="5"/>
        <v>84088299</v>
      </c>
      <c r="M25" s="151">
        <f t="shared" si="5"/>
        <v>72700008</v>
      </c>
      <c r="N25" s="151">
        <f t="shared" si="5"/>
        <v>65210104</v>
      </c>
      <c r="O25" s="151">
        <f t="shared" si="5"/>
        <v>45106920</v>
      </c>
      <c r="P25" s="151">
        <f>SUM(D25:O25)</f>
        <v>560218048</v>
      </c>
      <c r="Q25" s="158"/>
      <c r="R25" s="159"/>
    </row>
    <row r="26" spans="1:18" s="46" customFormat="1" x14ac:dyDescent="0.2">
      <c r="A26" s="156" t="s">
        <v>136</v>
      </c>
      <c r="B26" s="151">
        <f>SUM(B10:B11)</f>
        <v>23569963</v>
      </c>
      <c r="C26" s="151">
        <f t="shared" ref="C26:O26" si="6">SUM(C10:C11)</f>
        <v>16996414</v>
      </c>
      <c r="D26" s="151">
        <f t="shared" si="6"/>
        <v>12050268</v>
      </c>
      <c r="E26" s="151">
        <f t="shared" si="6"/>
        <v>9905036</v>
      </c>
      <c r="F26" s="151">
        <f t="shared" si="6"/>
        <v>8713537</v>
      </c>
      <c r="G26" s="151">
        <f t="shared" si="6"/>
        <v>9689232</v>
      </c>
      <c r="H26" s="151">
        <f t="shared" si="6"/>
        <v>11580729</v>
      </c>
      <c r="I26" s="151">
        <f t="shared" si="6"/>
        <v>19315268</v>
      </c>
      <c r="J26" s="151">
        <f t="shared" si="6"/>
        <v>27775687</v>
      </c>
      <c r="K26" s="151">
        <f t="shared" si="6"/>
        <v>34075567</v>
      </c>
      <c r="L26" s="151">
        <f t="shared" si="6"/>
        <v>29791928</v>
      </c>
      <c r="M26" s="151">
        <f t="shared" si="6"/>
        <v>26304426</v>
      </c>
      <c r="N26" s="151">
        <f t="shared" si="6"/>
        <v>23537062</v>
      </c>
      <c r="O26" s="151">
        <f t="shared" si="6"/>
        <v>16945517</v>
      </c>
      <c r="P26" s="151">
        <f t="shared" ref="P26:P27" si="7">SUM(D26:O26)</f>
        <v>229684257</v>
      </c>
      <c r="Q26" s="157"/>
      <c r="R26" s="159"/>
    </row>
    <row r="27" spans="1:18" s="46" customFormat="1" x14ac:dyDescent="0.2">
      <c r="A27" s="156" t="s">
        <v>137</v>
      </c>
      <c r="B27" s="160">
        <f>SUM(B12:B13,B17:B18)</f>
        <v>8695872</v>
      </c>
      <c r="C27" s="160">
        <f t="shared" ref="C27:O27" si="8">SUM(C12:C13,C17:C18)</f>
        <v>7283041</v>
      </c>
      <c r="D27" s="160">
        <f t="shared" si="8"/>
        <v>5998445</v>
      </c>
      <c r="E27" s="160">
        <f t="shared" si="8"/>
        <v>5453388</v>
      </c>
      <c r="F27" s="160">
        <f t="shared" si="8"/>
        <v>4646553</v>
      </c>
      <c r="G27" s="160">
        <f t="shared" si="8"/>
        <v>4868525</v>
      </c>
      <c r="H27" s="160">
        <f t="shared" si="8"/>
        <v>5540778</v>
      </c>
      <c r="I27" s="160">
        <f t="shared" si="8"/>
        <v>7674753</v>
      </c>
      <c r="J27" s="160">
        <f t="shared" si="8"/>
        <v>9952287</v>
      </c>
      <c r="K27" s="160">
        <f t="shared" si="8"/>
        <v>10955951</v>
      </c>
      <c r="L27" s="160">
        <f t="shared" si="8"/>
        <v>9758820</v>
      </c>
      <c r="M27" s="160">
        <f t="shared" si="8"/>
        <v>9317832</v>
      </c>
      <c r="N27" s="160">
        <f t="shared" si="8"/>
        <v>8593139</v>
      </c>
      <c r="O27" s="160">
        <f t="shared" si="8"/>
        <v>7179572</v>
      </c>
      <c r="P27" s="151">
        <f t="shared" si="7"/>
        <v>89940043</v>
      </c>
      <c r="Q27" s="157"/>
      <c r="R27" s="159"/>
    </row>
    <row r="28" spans="1:18" x14ac:dyDescent="0.2">
      <c r="A28" s="69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151"/>
      <c r="Q28" s="70"/>
      <c r="R28" s="68"/>
    </row>
    <row r="29" spans="1:18" x14ac:dyDescent="0.2">
      <c r="A29" s="69"/>
      <c r="B29" s="69"/>
      <c r="C29" s="69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151"/>
    </row>
    <row r="30" spans="1:18" x14ac:dyDescent="0.2">
      <c r="A30" s="46" t="s">
        <v>133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151" t="str">
        <f>P6</f>
        <v>12ME Apr 2026</v>
      </c>
    </row>
    <row r="31" spans="1:18" s="46" customFormat="1" x14ac:dyDescent="0.2">
      <c r="A31" s="103" t="s">
        <v>131</v>
      </c>
      <c r="B31" s="161">
        <f t="shared" ref="B31:O31" si="9">B7</f>
        <v>45747</v>
      </c>
      <c r="C31" s="161">
        <f t="shared" si="9"/>
        <v>45777</v>
      </c>
      <c r="D31" s="161">
        <f t="shared" si="9"/>
        <v>45807</v>
      </c>
      <c r="E31" s="161">
        <f t="shared" si="9"/>
        <v>45838</v>
      </c>
      <c r="F31" s="161">
        <f t="shared" si="9"/>
        <v>45868</v>
      </c>
      <c r="G31" s="161">
        <f t="shared" si="9"/>
        <v>45899</v>
      </c>
      <c r="H31" s="161">
        <f t="shared" si="9"/>
        <v>45930</v>
      </c>
      <c r="I31" s="161">
        <f t="shared" si="9"/>
        <v>45960</v>
      </c>
      <c r="J31" s="161">
        <f t="shared" si="9"/>
        <v>45991</v>
      </c>
      <c r="K31" s="161">
        <f t="shared" si="9"/>
        <v>46021</v>
      </c>
      <c r="L31" s="161">
        <f t="shared" si="9"/>
        <v>46052</v>
      </c>
      <c r="M31" s="161">
        <f t="shared" si="9"/>
        <v>46081</v>
      </c>
      <c r="N31" s="161">
        <f t="shared" si="9"/>
        <v>46109</v>
      </c>
      <c r="O31" s="161">
        <f t="shared" si="9"/>
        <v>46140</v>
      </c>
      <c r="P31" s="153" t="s">
        <v>134</v>
      </c>
      <c r="Q31" s="162"/>
      <c r="R31" s="162"/>
    </row>
    <row r="32" spans="1:18" x14ac:dyDescent="0.2">
      <c r="A32" s="48">
        <v>16</v>
      </c>
      <c r="B32" s="509">
        <v>3</v>
      </c>
      <c r="C32" s="509">
        <v>3</v>
      </c>
      <c r="D32" s="509">
        <v>3</v>
      </c>
      <c r="E32" s="509">
        <v>3</v>
      </c>
      <c r="F32" s="509">
        <v>3</v>
      </c>
      <c r="G32" s="509">
        <v>3</v>
      </c>
      <c r="H32" s="509">
        <v>3</v>
      </c>
      <c r="I32" s="509">
        <v>3</v>
      </c>
      <c r="J32" s="509">
        <v>3</v>
      </c>
      <c r="K32" s="509">
        <v>3</v>
      </c>
      <c r="L32" s="509">
        <v>3</v>
      </c>
      <c r="M32" s="509">
        <v>3</v>
      </c>
      <c r="N32" s="509">
        <v>3</v>
      </c>
      <c r="O32" s="509">
        <v>3</v>
      </c>
      <c r="P32" s="154">
        <f>AVERAGE(D32:O32)</f>
        <v>3</v>
      </c>
      <c r="Q32" s="72"/>
      <c r="R32" s="72"/>
    </row>
    <row r="33" spans="1:18" x14ac:dyDescent="0.2">
      <c r="A33" s="66">
        <v>23</v>
      </c>
      <c r="B33" s="509">
        <v>819697</v>
      </c>
      <c r="C33" s="509">
        <v>819697</v>
      </c>
      <c r="D33" s="509">
        <v>819697</v>
      </c>
      <c r="E33" s="509">
        <v>819697</v>
      </c>
      <c r="F33" s="509">
        <v>819697</v>
      </c>
      <c r="G33" s="509">
        <v>819697</v>
      </c>
      <c r="H33" s="509">
        <v>819697</v>
      </c>
      <c r="I33" s="509">
        <v>819697</v>
      </c>
      <c r="J33" s="509">
        <v>819697</v>
      </c>
      <c r="K33" s="509">
        <v>819697</v>
      </c>
      <c r="L33" s="509">
        <v>819576</v>
      </c>
      <c r="M33" s="509">
        <v>819455</v>
      </c>
      <c r="N33" s="509">
        <v>819333</v>
      </c>
      <c r="O33" s="509">
        <v>819212</v>
      </c>
      <c r="P33" s="154">
        <f>AVERAGE(D33:O33)</f>
        <v>819596</v>
      </c>
    </row>
    <row r="34" spans="1:18" x14ac:dyDescent="0.2">
      <c r="A34" s="66">
        <v>31</v>
      </c>
      <c r="B34" s="509">
        <v>58111</v>
      </c>
      <c r="C34" s="509">
        <v>58111</v>
      </c>
      <c r="D34" s="509">
        <v>58115</v>
      </c>
      <c r="E34" s="509">
        <v>58112</v>
      </c>
      <c r="F34" s="509">
        <v>58116</v>
      </c>
      <c r="G34" s="509">
        <v>58118</v>
      </c>
      <c r="H34" s="509">
        <v>58117</v>
      </c>
      <c r="I34" s="509">
        <v>58114</v>
      </c>
      <c r="J34" s="509">
        <v>58113</v>
      </c>
      <c r="K34" s="509">
        <v>58131</v>
      </c>
      <c r="L34" s="509">
        <v>58133</v>
      </c>
      <c r="M34" s="509">
        <v>58141</v>
      </c>
      <c r="N34" s="509">
        <v>58143</v>
      </c>
      <c r="O34" s="509">
        <v>58142</v>
      </c>
      <c r="P34" s="154">
        <f t="shared" ref="P34:P46" si="10">AVERAGE(D34:O34)</f>
        <v>58124.583333333336</v>
      </c>
      <c r="Q34" s="73"/>
      <c r="R34" s="73"/>
    </row>
    <row r="35" spans="1:18" x14ac:dyDescent="0.2">
      <c r="A35" s="66" t="s">
        <v>59</v>
      </c>
      <c r="B35" s="509">
        <v>1</v>
      </c>
      <c r="C35" s="509">
        <v>1</v>
      </c>
      <c r="D35" s="509">
        <v>1</v>
      </c>
      <c r="E35" s="509">
        <v>1</v>
      </c>
      <c r="F35" s="509">
        <v>1</v>
      </c>
      <c r="G35" s="509">
        <v>1</v>
      </c>
      <c r="H35" s="509">
        <v>1</v>
      </c>
      <c r="I35" s="509">
        <v>1</v>
      </c>
      <c r="J35" s="509">
        <v>1</v>
      </c>
      <c r="K35" s="509">
        <v>1</v>
      </c>
      <c r="L35" s="509">
        <v>1</v>
      </c>
      <c r="M35" s="509">
        <v>1</v>
      </c>
      <c r="N35" s="509">
        <v>1</v>
      </c>
      <c r="O35" s="509">
        <v>1</v>
      </c>
      <c r="P35" s="154">
        <f t="shared" si="10"/>
        <v>1</v>
      </c>
      <c r="Q35" s="73"/>
      <c r="R35" s="73"/>
    </row>
    <row r="36" spans="1:18" x14ac:dyDescent="0.2">
      <c r="A36" s="66">
        <v>41</v>
      </c>
      <c r="B36" s="509">
        <v>1291</v>
      </c>
      <c r="C36" s="509">
        <v>1289</v>
      </c>
      <c r="D36" s="509">
        <v>1286</v>
      </c>
      <c r="E36" s="509">
        <v>1283</v>
      </c>
      <c r="F36" s="509">
        <v>1280</v>
      </c>
      <c r="G36" s="509">
        <v>1281</v>
      </c>
      <c r="H36" s="509">
        <v>1283</v>
      </c>
      <c r="I36" s="509">
        <v>1285</v>
      </c>
      <c r="J36" s="509">
        <v>1289</v>
      </c>
      <c r="K36" s="509">
        <v>1278</v>
      </c>
      <c r="L36" s="509">
        <v>1289</v>
      </c>
      <c r="M36" s="509">
        <v>1285</v>
      </c>
      <c r="N36" s="509">
        <v>1286</v>
      </c>
      <c r="O36" s="509">
        <v>1284</v>
      </c>
      <c r="P36" s="154">
        <f t="shared" si="10"/>
        <v>1284.0833333333333</v>
      </c>
      <c r="Q36" s="42"/>
      <c r="R36" s="42"/>
    </row>
    <row r="37" spans="1:18" x14ac:dyDescent="0.2">
      <c r="A37" s="66" t="s">
        <v>63</v>
      </c>
      <c r="B37" s="509">
        <v>94</v>
      </c>
      <c r="C37" s="509">
        <v>94</v>
      </c>
      <c r="D37" s="509">
        <v>94</v>
      </c>
      <c r="E37" s="509">
        <v>94</v>
      </c>
      <c r="F37" s="509">
        <v>94</v>
      </c>
      <c r="G37" s="509">
        <v>94</v>
      </c>
      <c r="H37" s="509">
        <v>94</v>
      </c>
      <c r="I37" s="509">
        <v>94</v>
      </c>
      <c r="J37" s="509">
        <v>94</v>
      </c>
      <c r="K37" s="509">
        <v>94</v>
      </c>
      <c r="L37" s="509">
        <v>94</v>
      </c>
      <c r="M37" s="509">
        <v>94</v>
      </c>
      <c r="N37" s="509">
        <v>94</v>
      </c>
      <c r="O37" s="509">
        <v>94</v>
      </c>
      <c r="P37" s="154">
        <f t="shared" si="10"/>
        <v>94</v>
      </c>
      <c r="Q37" s="42"/>
      <c r="R37" s="42"/>
    </row>
    <row r="38" spans="1:18" x14ac:dyDescent="0.2">
      <c r="A38" s="66">
        <v>53</v>
      </c>
      <c r="B38" s="509">
        <v>0</v>
      </c>
      <c r="C38" s="509">
        <v>0</v>
      </c>
      <c r="D38" s="509">
        <v>0</v>
      </c>
      <c r="E38" s="509">
        <v>0</v>
      </c>
      <c r="F38" s="509">
        <v>0</v>
      </c>
      <c r="G38" s="509">
        <v>0</v>
      </c>
      <c r="H38" s="509">
        <v>0</v>
      </c>
      <c r="I38" s="509">
        <v>0</v>
      </c>
      <c r="J38" s="509">
        <v>0</v>
      </c>
      <c r="K38" s="509">
        <v>0</v>
      </c>
      <c r="L38" s="509">
        <v>0</v>
      </c>
      <c r="M38" s="509">
        <v>0</v>
      </c>
      <c r="N38" s="509">
        <v>0</v>
      </c>
      <c r="O38" s="509">
        <v>0</v>
      </c>
      <c r="P38" s="154">
        <f t="shared" si="10"/>
        <v>0</v>
      </c>
      <c r="Q38" s="42"/>
      <c r="R38" s="42"/>
    </row>
    <row r="39" spans="1:18" x14ac:dyDescent="0.2">
      <c r="A39" s="66">
        <v>85</v>
      </c>
      <c r="B39" s="509">
        <v>30</v>
      </c>
      <c r="C39" s="509">
        <v>30</v>
      </c>
      <c r="D39" s="509">
        <v>30</v>
      </c>
      <c r="E39" s="509">
        <v>30</v>
      </c>
      <c r="F39" s="509">
        <v>30</v>
      </c>
      <c r="G39" s="509">
        <v>30</v>
      </c>
      <c r="H39" s="509">
        <v>30</v>
      </c>
      <c r="I39" s="509">
        <v>30</v>
      </c>
      <c r="J39" s="509">
        <v>30</v>
      </c>
      <c r="K39" s="509">
        <v>30</v>
      </c>
      <c r="L39" s="509">
        <v>30</v>
      </c>
      <c r="M39" s="509">
        <v>30</v>
      </c>
      <c r="N39" s="509">
        <v>30</v>
      </c>
      <c r="O39" s="509">
        <v>30</v>
      </c>
      <c r="P39" s="154">
        <f t="shared" si="10"/>
        <v>30</v>
      </c>
      <c r="Q39" s="42"/>
      <c r="R39" s="42"/>
    </row>
    <row r="40" spans="1:18" x14ac:dyDescent="0.2">
      <c r="A40" s="66" t="s">
        <v>101</v>
      </c>
      <c r="B40" s="509">
        <v>76</v>
      </c>
      <c r="C40" s="509">
        <v>76</v>
      </c>
      <c r="D40" s="509">
        <v>76</v>
      </c>
      <c r="E40" s="509">
        <v>76</v>
      </c>
      <c r="F40" s="509">
        <v>76</v>
      </c>
      <c r="G40" s="509">
        <v>76</v>
      </c>
      <c r="H40" s="509">
        <v>76</v>
      </c>
      <c r="I40" s="509">
        <v>76</v>
      </c>
      <c r="J40" s="509">
        <v>76</v>
      </c>
      <c r="K40" s="509">
        <v>76</v>
      </c>
      <c r="L40" s="509">
        <v>76</v>
      </c>
      <c r="M40" s="509">
        <v>76</v>
      </c>
      <c r="N40" s="509">
        <v>76</v>
      </c>
      <c r="O40" s="509">
        <v>76</v>
      </c>
      <c r="P40" s="154">
        <f t="shared" si="10"/>
        <v>76</v>
      </c>
      <c r="Q40" s="42"/>
      <c r="R40" s="42"/>
    </row>
    <row r="41" spans="1:18" x14ac:dyDescent="0.2">
      <c r="A41" s="66">
        <v>86</v>
      </c>
      <c r="B41" s="509">
        <v>97</v>
      </c>
      <c r="C41" s="509">
        <v>97</v>
      </c>
      <c r="D41" s="509">
        <v>96</v>
      </c>
      <c r="E41" s="509">
        <v>96</v>
      </c>
      <c r="F41" s="509">
        <v>95</v>
      </c>
      <c r="G41" s="509">
        <v>95</v>
      </c>
      <c r="H41" s="509">
        <v>95</v>
      </c>
      <c r="I41" s="509">
        <v>94</v>
      </c>
      <c r="J41" s="509">
        <v>94</v>
      </c>
      <c r="K41" s="509">
        <v>93</v>
      </c>
      <c r="L41" s="509">
        <v>93</v>
      </c>
      <c r="M41" s="509">
        <v>93</v>
      </c>
      <c r="N41" s="509">
        <v>92</v>
      </c>
      <c r="O41" s="509">
        <v>92</v>
      </c>
      <c r="P41" s="154">
        <f t="shared" si="10"/>
        <v>94</v>
      </c>
      <c r="Q41" s="42"/>
      <c r="R41" s="42"/>
    </row>
    <row r="42" spans="1:18" x14ac:dyDescent="0.2">
      <c r="A42" s="66" t="s">
        <v>66</v>
      </c>
      <c r="B42" s="509">
        <v>5</v>
      </c>
      <c r="C42" s="509">
        <v>5</v>
      </c>
      <c r="D42" s="509">
        <v>5</v>
      </c>
      <c r="E42" s="509">
        <v>5</v>
      </c>
      <c r="F42" s="509">
        <v>5</v>
      </c>
      <c r="G42" s="509">
        <v>5</v>
      </c>
      <c r="H42" s="509">
        <v>5</v>
      </c>
      <c r="I42" s="509">
        <v>5</v>
      </c>
      <c r="J42" s="509">
        <v>5</v>
      </c>
      <c r="K42" s="509">
        <v>5</v>
      </c>
      <c r="L42" s="509">
        <v>5</v>
      </c>
      <c r="M42" s="509">
        <v>5</v>
      </c>
      <c r="N42" s="509">
        <v>5</v>
      </c>
      <c r="O42" s="509">
        <v>5</v>
      </c>
      <c r="P42" s="154">
        <f t="shared" si="10"/>
        <v>5</v>
      </c>
      <c r="Q42" s="42"/>
      <c r="R42" s="42"/>
    </row>
    <row r="43" spans="1:18" x14ac:dyDescent="0.2">
      <c r="A43" s="66">
        <v>87</v>
      </c>
      <c r="B43" s="509">
        <v>4</v>
      </c>
      <c r="C43" s="509">
        <v>4</v>
      </c>
      <c r="D43" s="509">
        <v>4</v>
      </c>
      <c r="E43" s="509">
        <v>4</v>
      </c>
      <c r="F43" s="509">
        <v>4</v>
      </c>
      <c r="G43" s="509">
        <v>4</v>
      </c>
      <c r="H43" s="509">
        <v>4</v>
      </c>
      <c r="I43" s="509">
        <v>4</v>
      </c>
      <c r="J43" s="509">
        <v>4</v>
      </c>
      <c r="K43" s="509">
        <v>4</v>
      </c>
      <c r="L43" s="509">
        <v>4</v>
      </c>
      <c r="M43" s="509">
        <v>4</v>
      </c>
      <c r="N43" s="509">
        <v>4</v>
      </c>
      <c r="O43" s="509">
        <v>4</v>
      </c>
      <c r="P43" s="154">
        <f t="shared" si="10"/>
        <v>4</v>
      </c>
      <c r="Q43" s="42"/>
      <c r="R43" s="42"/>
    </row>
    <row r="44" spans="1:18" x14ac:dyDescent="0.2">
      <c r="A44" s="66" t="s">
        <v>103</v>
      </c>
      <c r="B44" s="509">
        <v>14</v>
      </c>
      <c r="C44" s="509">
        <v>14</v>
      </c>
      <c r="D44" s="509">
        <v>14</v>
      </c>
      <c r="E44" s="509">
        <v>14</v>
      </c>
      <c r="F44" s="509">
        <v>14</v>
      </c>
      <c r="G44" s="509">
        <v>14</v>
      </c>
      <c r="H44" s="509">
        <v>14</v>
      </c>
      <c r="I44" s="509">
        <v>14</v>
      </c>
      <c r="J44" s="509">
        <v>14</v>
      </c>
      <c r="K44" s="509">
        <v>14</v>
      </c>
      <c r="L44" s="509">
        <v>14</v>
      </c>
      <c r="M44" s="509">
        <v>14</v>
      </c>
      <c r="N44" s="509">
        <v>14</v>
      </c>
      <c r="O44" s="509">
        <v>14</v>
      </c>
      <c r="P44" s="154">
        <f t="shared" si="10"/>
        <v>14</v>
      </c>
      <c r="Q44" s="42"/>
      <c r="R44" s="42"/>
    </row>
    <row r="45" spans="1:18" x14ac:dyDescent="0.2">
      <c r="A45" s="66" t="s">
        <v>411</v>
      </c>
      <c r="B45" s="509">
        <v>1</v>
      </c>
      <c r="C45" s="509">
        <v>1</v>
      </c>
      <c r="D45" s="509">
        <v>1</v>
      </c>
      <c r="E45" s="509">
        <v>1</v>
      </c>
      <c r="F45" s="509">
        <v>1</v>
      </c>
      <c r="G45" s="509">
        <v>1</v>
      </c>
      <c r="H45" s="509">
        <v>1</v>
      </c>
      <c r="I45" s="509">
        <v>1</v>
      </c>
      <c r="J45" s="509">
        <v>1</v>
      </c>
      <c r="K45" s="509">
        <v>1</v>
      </c>
      <c r="L45" s="509">
        <v>1</v>
      </c>
      <c r="M45" s="509">
        <v>1</v>
      </c>
      <c r="N45" s="509">
        <v>1</v>
      </c>
      <c r="O45" s="509">
        <v>1</v>
      </c>
      <c r="P45" s="154">
        <f t="shared" si="10"/>
        <v>1</v>
      </c>
      <c r="Q45" s="42"/>
      <c r="R45" s="42"/>
    </row>
    <row r="46" spans="1:18" x14ac:dyDescent="0.2">
      <c r="A46" s="66" t="s">
        <v>132</v>
      </c>
      <c r="B46" s="509">
        <v>9</v>
      </c>
      <c r="C46" s="509">
        <v>9</v>
      </c>
      <c r="D46" s="509">
        <v>9</v>
      </c>
      <c r="E46" s="509">
        <v>9</v>
      </c>
      <c r="F46" s="509">
        <v>9</v>
      </c>
      <c r="G46" s="509">
        <v>9</v>
      </c>
      <c r="H46" s="509">
        <v>9</v>
      </c>
      <c r="I46" s="509">
        <v>9</v>
      </c>
      <c r="J46" s="509">
        <v>9</v>
      </c>
      <c r="K46" s="509">
        <v>9</v>
      </c>
      <c r="L46" s="509">
        <v>9</v>
      </c>
      <c r="M46" s="509">
        <v>9</v>
      </c>
      <c r="N46" s="509">
        <v>9</v>
      </c>
      <c r="O46" s="509">
        <v>9</v>
      </c>
      <c r="P46" s="154">
        <f t="shared" si="10"/>
        <v>9</v>
      </c>
      <c r="Q46" s="42"/>
      <c r="R46" s="42"/>
    </row>
    <row r="47" spans="1:18" s="46" customFormat="1" x14ac:dyDescent="0.2">
      <c r="A47" s="46" t="s">
        <v>60</v>
      </c>
      <c r="B47" s="152">
        <f>SUM(B32:B46)</f>
        <v>879433</v>
      </c>
      <c r="C47" s="152">
        <f t="shared" ref="C47:O47" si="11">SUM(C32:C46)</f>
        <v>879431</v>
      </c>
      <c r="D47" s="152">
        <f t="shared" si="11"/>
        <v>879431</v>
      </c>
      <c r="E47" s="152">
        <f t="shared" si="11"/>
        <v>879425</v>
      </c>
      <c r="F47" s="152">
        <f t="shared" si="11"/>
        <v>879425</v>
      </c>
      <c r="G47" s="152">
        <f t="shared" si="11"/>
        <v>879428</v>
      </c>
      <c r="H47" s="152">
        <f t="shared" si="11"/>
        <v>879429</v>
      </c>
      <c r="I47" s="152">
        <f t="shared" si="11"/>
        <v>879427</v>
      </c>
      <c r="J47" s="152">
        <f t="shared" si="11"/>
        <v>879430</v>
      </c>
      <c r="K47" s="152">
        <f t="shared" si="11"/>
        <v>879436</v>
      </c>
      <c r="L47" s="152">
        <f t="shared" si="11"/>
        <v>879328</v>
      </c>
      <c r="M47" s="152">
        <f t="shared" si="11"/>
        <v>879211</v>
      </c>
      <c r="N47" s="152">
        <f t="shared" si="11"/>
        <v>879091</v>
      </c>
      <c r="O47" s="152">
        <f t="shared" si="11"/>
        <v>878967</v>
      </c>
      <c r="P47" s="152">
        <f>SUM(P32:P46)</f>
        <v>879335.66666666674</v>
      </c>
      <c r="Q47" s="158"/>
      <c r="R47" s="159"/>
    </row>
    <row r="48" spans="1:18" x14ac:dyDescent="0.2">
      <c r="A48" s="16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54"/>
      <c r="Q48" s="42"/>
      <c r="R48" s="42"/>
    </row>
    <row r="49" spans="1:18" s="46" customFormat="1" x14ac:dyDescent="0.2">
      <c r="A49" s="156" t="s">
        <v>135</v>
      </c>
      <c r="B49" s="151">
        <f>SUM(B33,B38)</f>
        <v>819697</v>
      </c>
      <c r="C49" s="151">
        <f t="shared" ref="C49:O49" si="12">SUM(C33,C38)</f>
        <v>819697</v>
      </c>
      <c r="D49" s="151">
        <f t="shared" si="12"/>
        <v>819697</v>
      </c>
      <c r="E49" s="151">
        <f t="shared" si="12"/>
        <v>819697</v>
      </c>
      <c r="F49" s="151">
        <f t="shared" si="12"/>
        <v>819697</v>
      </c>
      <c r="G49" s="151">
        <f t="shared" si="12"/>
        <v>819697</v>
      </c>
      <c r="H49" s="151">
        <f t="shared" si="12"/>
        <v>819697</v>
      </c>
      <c r="I49" s="151">
        <f t="shared" si="12"/>
        <v>819697</v>
      </c>
      <c r="J49" s="151">
        <f t="shared" si="12"/>
        <v>819697</v>
      </c>
      <c r="K49" s="151">
        <f t="shared" si="12"/>
        <v>819697</v>
      </c>
      <c r="L49" s="151">
        <f t="shared" si="12"/>
        <v>819576</v>
      </c>
      <c r="M49" s="151">
        <f t="shared" si="12"/>
        <v>819455</v>
      </c>
      <c r="N49" s="151">
        <f t="shared" si="12"/>
        <v>819333</v>
      </c>
      <c r="O49" s="151">
        <f t="shared" si="12"/>
        <v>819212</v>
      </c>
      <c r="P49" s="154">
        <f t="shared" ref="P49:P51" si="13">AVERAGE(D49:O49)</f>
        <v>819596</v>
      </c>
      <c r="Q49" s="157"/>
      <c r="R49" s="157"/>
    </row>
    <row r="50" spans="1:18" s="46" customFormat="1" x14ac:dyDescent="0.2">
      <c r="A50" s="156" t="s">
        <v>136</v>
      </c>
      <c r="B50" s="151">
        <f>SUM(B34:B35)</f>
        <v>58112</v>
      </c>
      <c r="C50" s="151">
        <f t="shared" ref="C50:O50" si="14">SUM(C34:C35)</f>
        <v>58112</v>
      </c>
      <c r="D50" s="151">
        <f t="shared" si="14"/>
        <v>58116</v>
      </c>
      <c r="E50" s="151">
        <f t="shared" si="14"/>
        <v>58113</v>
      </c>
      <c r="F50" s="151">
        <f t="shared" si="14"/>
        <v>58117</v>
      </c>
      <c r="G50" s="151">
        <f t="shared" si="14"/>
        <v>58119</v>
      </c>
      <c r="H50" s="151">
        <f t="shared" si="14"/>
        <v>58118</v>
      </c>
      <c r="I50" s="151">
        <f t="shared" si="14"/>
        <v>58115</v>
      </c>
      <c r="J50" s="151">
        <f t="shared" si="14"/>
        <v>58114</v>
      </c>
      <c r="K50" s="151">
        <f t="shared" si="14"/>
        <v>58132</v>
      </c>
      <c r="L50" s="151">
        <f t="shared" si="14"/>
        <v>58134</v>
      </c>
      <c r="M50" s="151">
        <f t="shared" si="14"/>
        <v>58142</v>
      </c>
      <c r="N50" s="151">
        <f t="shared" si="14"/>
        <v>58144</v>
      </c>
      <c r="O50" s="151">
        <f t="shared" si="14"/>
        <v>58143</v>
      </c>
      <c r="P50" s="154">
        <f t="shared" si="13"/>
        <v>58125.583333333336</v>
      </c>
    </row>
    <row r="51" spans="1:18" s="46" customFormat="1" x14ac:dyDescent="0.2">
      <c r="A51" s="156" t="s">
        <v>137</v>
      </c>
      <c r="B51" s="151">
        <f>SUM(B36:B37,B41:B42)</f>
        <v>1487</v>
      </c>
      <c r="C51" s="151">
        <f t="shared" ref="C51:O51" si="15">SUM(C36:C37,C41:C42)</f>
        <v>1485</v>
      </c>
      <c r="D51" s="151">
        <f t="shared" si="15"/>
        <v>1481</v>
      </c>
      <c r="E51" s="151">
        <f t="shared" si="15"/>
        <v>1478</v>
      </c>
      <c r="F51" s="151">
        <f t="shared" si="15"/>
        <v>1474</v>
      </c>
      <c r="G51" s="151">
        <f t="shared" si="15"/>
        <v>1475</v>
      </c>
      <c r="H51" s="151">
        <f t="shared" si="15"/>
        <v>1477</v>
      </c>
      <c r="I51" s="151">
        <f t="shared" si="15"/>
        <v>1478</v>
      </c>
      <c r="J51" s="151">
        <f t="shared" si="15"/>
        <v>1482</v>
      </c>
      <c r="K51" s="151">
        <f t="shared" si="15"/>
        <v>1470</v>
      </c>
      <c r="L51" s="151">
        <f t="shared" si="15"/>
        <v>1481</v>
      </c>
      <c r="M51" s="151">
        <f t="shared" si="15"/>
        <v>1477</v>
      </c>
      <c r="N51" s="151">
        <f t="shared" si="15"/>
        <v>1477</v>
      </c>
      <c r="O51" s="151">
        <f t="shared" si="15"/>
        <v>1475</v>
      </c>
      <c r="P51" s="154">
        <f t="shared" si="13"/>
        <v>1477.0833333333333</v>
      </c>
    </row>
    <row r="52" spans="1:18" x14ac:dyDescent="0.2">
      <c r="A52" s="26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151"/>
      <c r="Q52" s="63"/>
    </row>
    <row r="53" spans="1:18" x14ac:dyDescent="0.2"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155"/>
      <c r="Q53" s="63"/>
    </row>
    <row r="54" spans="1:18" x14ac:dyDescent="0.2">
      <c r="A54" s="46" t="s">
        <v>412</v>
      </c>
    </row>
    <row r="56" spans="1:18" x14ac:dyDescent="0.2">
      <c r="D56" s="74"/>
      <c r="E56" s="74"/>
      <c r="F56" s="74"/>
      <c r="G56" s="63"/>
      <c r="H56" s="63"/>
      <c r="I56" s="63"/>
      <c r="J56" s="63"/>
      <c r="K56" s="63"/>
      <c r="L56" s="63"/>
      <c r="M56" s="63"/>
      <c r="N56" s="63"/>
      <c r="O56" s="63"/>
      <c r="P56" s="155"/>
      <c r="Q56" s="63"/>
    </row>
    <row r="59" spans="1:18" x14ac:dyDescent="0.2">
      <c r="D59" s="75"/>
      <c r="E59" s="75"/>
      <c r="F59" s="75"/>
    </row>
    <row r="60" spans="1:18" x14ac:dyDescent="0.2">
      <c r="A60" s="66"/>
      <c r="B60" s="66"/>
      <c r="C60" s="66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155"/>
      <c r="Q60" s="63"/>
    </row>
    <row r="61" spans="1:18" x14ac:dyDescent="0.2">
      <c r="A61" s="66"/>
      <c r="B61" s="66"/>
      <c r="C61" s="66"/>
      <c r="D61" s="76"/>
      <c r="E61" s="76"/>
      <c r="F61" s="76"/>
      <c r="G61" s="63"/>
      <c r="H61" s="63"/>
      <c r="I61" s="63"/>
      <c r="J61" s="63"/>
      <c r="K61" s="63"/>
      <c r="L61" s="63"/>
      <c r="M61" s="63"/>
      <c r="N61" s="63"/>
      <c r="O61" s="63"/>
      <c r="P61" s="155"/>
      <c r="Q61" s="63"/>
    </row>
    <row r="62" spans="1:18" x14ac:dyDescent="0.2"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155"/>
      <c r="Q62" s="63"/>
    </row>
    <row r="63" spans="1:18" x14ac:dyDescent="0.2">
      <c r="A63" s="66"/>
      <c r="B63" s="66"/>
      <c r="C63" s="66"/>
      <c r="D63" s="77"/>
      <c r="E63" s="77"/>
      <c r="F63" s="77"/>
      <c r="G63" s="63"/>
      <c r="H63" s="63"/>
      <c r="I63" s="63"/>
      <c r="J63" s="63"/>
      <c r="K63" s="63"/>
      <c r="L63" s="63"/>
      <c r="M63" s="63"/>
      <c r="N63" s="63"/>
      <c r="O63" s="63"/>
      <c r="P63" s="155"/>
      <c r="Q63" s="63"/>
    </row>
    <row r="64" spans="1:18" x14ac:dyDescent="0.2">
      <c r="A64" s="66"/>
      <c r="B64" s="66"/>
      <c r="C64" s="66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155"/>
      <c r="Q64" s="63"/>
    </row>
    <row r="65" spans="1:17" x14ac:dyDescent="0.2">
      <c r="A65" s="66"/>
      <c r="B65" s="66"/>
      <c r="C65" s="66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155"/>
      <c r="Q65" s="63"/>
    </row>
    <row r="66" spans="1:17" x14ac:dyDescent="0.2">
      <c r="A66" s="66"/>
      <c r="B66" s="66"/>
      <c r="C66" s="66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155"/>
      <c r="Q66" s="63"/>
    </row>
    <row r="67" spans="1:17" x14ac:dyDescent="0.2">
      <c r="A67" s="66"/>
      <c r="B67" s="66"/>
      <c r="C67" s="66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155"/>
      <c r="Q67" s="63"/>
    </row>
    <row r="68" spans="1:17" x14ac:dyDescent="0.2">
      <c r="A68" s="66"/>
      <c r="B68" s="66"/>
      <c r="C68" s="66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155"/>
      <c r="Q68" s="63"/>
    </row>
    <row r="69" spans="1:17" x14ac:dyDescent="0.2">
      <c r="A69" s="66"/>
      <c r="B69" s="66"/>
      <c r="C69" s="66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155"/>
      <c r="Q69" s="63"/>
    </row>
    <row r="70" spans="1:17" x14ac:dyDescent="0.2"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155"/>
      <c r="Q70" s="63"/>
    </row>
    <row r="72" spans="1:17" x14ac:dyDescent="0.2"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5"/>
      <c r="Q72" s="63"/>
    </row>
    <row r="73" spans="1:17" x14ac:dyDescent="0.2"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155"/>
      <c r="Q73" s="63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67"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N306"/>
  <sheetViews>
    <sheetView zoomScale="90" zoomScaleNormal="90" workbookViewId="0">
      <pane ySplit="6" topLeftCell="A166" activePane="bottomLeft" state="frozen"/>
      <selection pane="bottomLeft" activeCell="M197" sqref="M197"/>
    </sheetView>
  </sheetViews>
  <sheetFormatPr defaultColWidth="9.140625" defaultRowHeight="12.75" x14ac:dyDescent="0.2"/>
  <cols>
    <col min="1" max="1" width="2.28515625" style="203" customWidth="1"/>
    <col min="2" max="2" width="41.5703125" style="203" customWidth="1"/>
    <col min="3" max="3" width="9.85546875" style="203" bestFit="1" customWidth="1"/>
    <col min="4" max="9" width="12.85546875" style="203" bestFit="1" customWidth="1"/>
    <col min="10" max="12" width="11" style="203" bestFit="1" customWidth="1"/>
    <col min="13" max="15" width="12.85546875" style="203" bestFit="1" customWidth="1"/>
    <col min="16" max="16" width="13.5703125" style="203" bestFit="1" customWidth="1"/>
    <col min="17" max="17" width="12.7109375" style="203" customWidth="1"/>
    <col min="18" max="18" width="12.42578125" style="203" bestFit="1" customWidth="1"/>
    <col min="19" max="19" width="9.140625" style="203"/>
    <col min="20" max="20" width="13.42578125" style="203" bestFit="1" customWidth="1"/>
    <col min="21" max="16384" width="9.140625" style="203"/>
  </cols>
  <sheetData>
    <row r="1" spans="2:19" x14ac:dyDescent="0.2">
      <c r="B1" s="202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2:19" ht="15" x14ac:dyDescent="0.25">
      <c r="B2" s="202" t="s">
        <v>430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2:19" x14ac:dyDescent="0.2">
      <c r="B3" s="202" t="s">
        <v>431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2:19" x14ac:dyDescent="0.2">
      <c r="B4" s="204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2:19" x14ac:dyDescent="0.2">
      <c r="B5" s="204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</row>
    <row r="6" spans="2:19" ht="12.75" customHeight="1" x14ac:dyDescent="0.2">
      <c r="B6" s="205" t="s">
        <v>36</v>
      </c>
      <c r="C6" s="205" t="s">
        <v>197</v>
      </c>
      <c r="D6" s="435">
        <v>45292</v>
      </c>
      <c r="E6" s="435">
        <f>EDATE(D6,1)</f>
        <v>45323</v>
      </c>
      <c r="F6" s="435">
        <f t="shared" ref="F6:O6" si="0">EDATE(E6,1)</f>
        <v>45352</v>
      </c>
      <c r="G6" s="435">
        <f t="shared" si="0"/>
        <v>45383</v>
      </c>
      <c r="H6" s="435">
        <f t="shared" si="0"/>
        <v>45413</v>
      </c>
      <c r="I6" s="435">
        <f t="shared" si="0"/>
        <v>45444</v>
      </c>
      <c r="J6" s="435">
        <f t="shared" si="0"/>
        <v>45474</v>
      </c>
      <c r="K6" s="435">
        <f t="shared" si="0"/>
        <v>45505</v>
      </c>
      <c r="L6" s="435">
        <f t="shared" si="0"/>
        <v>45536</v>
      </c>
      <c r="M6" s="435">
        <f t="shared" si="0"/>
        <v>45566</v>
      </c>
      <c r="N6" s="435">
        <f t="shared" si="0"/>
        <v>45597</v>
      </c>
      <c r="O6" s="435">
        <f t="shared" si="0"/>
        <v>45627</v>
      </c>
      <c r="P6" s="436" t="s">
        <v>60</v>
      </c>
      <c r="Q6" s="206"/>
    </row>
    <row r="7" spans="2:19" ht="12.75" customHeight="1" x14ac:dyDescent="0.2">
      <c r="B7" s="207" t="s">
        <v>198</v>
      </c>
      <c r="C7" s="208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</row>
    <row r="8" spans="2:19" s="210" customFormat="1" ht="12.75" customHeight="1" x14ac:dyDescent="0.2">
      <c r="B8" s="210" t="s">
        <v>199</v>
      </c>
      <c r="C8" s="211">
        <v>16</v>
      </c>
      <c r="D8" s="437">
        <v>513</v>
      </c>
      <c r="E8" s="437">
        <v>513</v>
      </c>
      <c r="F8" s="437">
        <v>513</v>
      </c>
      <c r="G8" s="437">
        <v>513</v>
      </c>
      <c r="H8" s="437">
        <v>513</v>
      </c>
      <c r="I8" s="437">
        <v>513</v>
      </c>
      <c r="J8" s="437">
        <v>513</v>
      </c>
      <c r="K8" s="437">
        <v>513</v>
      </c>
      <c r="L8" s="437">
        <v>513</v>
      </c>
      <c r="M8" s="437">
        <v>513</v>
      </c>
      <c r="N8" s="437">
        <v>513</v>
      </c>
      <c r="O8" s="437">
        <v>513</v>
      </c>
      <c r="P8" s="212">
        <f>SUM(D8:O8)</f>
        <v>6156</v>
      </c>
      <c r="Q8" s="212"/>
      <c r="S8" s="212"/>
    </row>
    <row r="9" spans="2:19" s="210" customFormat="1" ht="12.75" customHeight="1" x14ac:dyDescent="0.2">
      <c r="B9" s="210" t="s">
        <v>55</v>
      </c>
      <c r="C9" s="210">
        <v>23</v>
      </c>
      <c r="D9" s="437">
        <v>95630408.852479085</v>
      </c>
      <c r="E9" s="437">
        <v>74576610.241640478</v>
      </c>
      <c r="F9" s="437">
        <v>77715214.362000003</v>
      </c>
      <c r="G9" s="437">
        <v>49321840.979012318</v>
      </c>
      <c r="H9" s="437">
        <v>33711817.278244749</v>
      </c>
      <c r="I9" s="437">
        <v>28313485.307</v>
      </c>
      <c r="J9" s="437">
        <v>12731446.128610991</v>
      </c>
      <c r="K9" s="437">
        <v>13627113.760545392</v>
      </c>
      <c r="L9" s="437">
        <v>17242273.942993231</v>
      </c>
      <c r="M9" s="437">
        <v>39228742.052231908</v>
      </c>
      <c r="N9" s="437">
        <v>67072691.581177354</v>
      </c>
      <c r="O9" s="437">
        <v>81275186.608506143</v>
      </c>
      <c r="P9" s="212">
        <f t="shared" ref="P9:P34" si="1">SUM(D9:O9)</f>
        <v>590446831.09444153</v>
      </c>
      <c r="Q9" s="212"/>
      <c r="R9" s="213"/>
    </row>
    <row r="10" spans="2:19" s="210" customFormat="1" ht="12.75" customHeight="1" x14ac:dyDescent="0.2">
      <c r="B10" s="210" t="s">
        <v>200</v>
      </c>
      <c r="C10" s="210">
        <v>53</v>
      </c>
      <c r="D10" s="437">
        <v>0</v>
      </c>
      <c r="E10" s="437">
        <v>0</v>
      </c>
      <c r="F10" s="437">
        <v>0</v>
      </c>
      <c r="G10" s="437">
        <v>0</v>
      </c>
      <c r="H10" s="437">
        <v>0</v>
      </c>
      <c r="I10" s="437">
        <v>0</v>
      </c>
      <c r="J10" s="437">
        <v>0</v>
      </c>
      <c r="K10" s="437">
        <v>0</v>
      </c>
      <c r="L10" s="437">
        <v>0</v>
      </c>
      <c r="M10" s="437">
        <v>0</v>
      </c>
      <c r="N10" s="437">
        <v>0</v>
      </c>
      <c r="O10" s="437">
        <v>0</v>
      </c>
      <c r="P10" s="212">
        <f t="shared" si="1"/>
        <v>0</v>
      </c>
      <c r="Q10" s="212"/>
      <c r="R10" s="213"/>
    </row>
    <row r="11" spans="2:19" s="210" customFormat="1" ht="12.75" customHeight="1" x14ac:dyDescent="0.2">
      <c r="B11" s="210" t="s">
        <v>201</v>
      </c>
      <c r="C11" s="210">
        <v>31</v>
      </c>
      <c r="D11" s="437">
        <v>34344078.137674592</v>
      </c>
      <c r="E11" s="437">
        <v>25997425.762565494</v>
      </c>
      <c r="F11" s="437">
        <v>27472911.401999999</v>
      </c>
      <c r="G11" s="437">
        <v>20382914.676619537</v>
      </c>
      <c r="H11" s="437">
        <v>13570605.229060041</v>
      </c>
      <c r="I11" s="437">
        <v>12819704.955</v>
      </c>
      <c r="J11" s="437">
        <v>7871226.9460247438</v>
      </c>
      <c r="K11" s="437">
        <v>6546388.4079331625</v>
      </c>
      <c r="L11" s="437">
        <v>10528770.951160043</v>
      </c>
      <c r="M11" s="437">
        <v>13809509.275292113</v>
      </c>
      <c r="N11" s="437">
        <v>23288666.408449214</v>
      </c>
      <c r="O11" s="437">
        <v>29266036.423829813</v>
      </c>
      <c r="P11" s="212">
        <f t="shared" si="1"/>
        <v>225898238.57560879</v>
      </c>
      <c r="Q11" s="212"/>
    </row>
    <row r="12" spans="2:19" s="210" customFormat="1" ht="12.75" customHeight="1" x14ac:dyDescent="0.2">
      <c r="B12" s="210" t="s">
        <v>202</v>
      </c>
      <c r="C12" s="210">
        <v>41</v>
      </c>
      <c r="D12" s="437">
        <v>8366055.9984013569</v>
      </c>
      <c r="E12" s="437">
        <v>6679070.4327595308</v>
      </c>
      <c r="F12" s="437">
        <v>6889310.0209999997</v>
      </c>
      <c r="G12" s="437">
        <v>5310460.3199451119</v>
      </c>
      <c r="H12" s="437">
        <v>4457344.4635927323</v>
      </c>
      <c r="I12" s="437">
        <v>4174083.7820000001</v>
      </c>
      <c r="J12" s="437">
        <v>3517550.4782219958</v>
      </c>
      <c r="K12" s="437">
        <v>2571239.646790619</v>
      </c>
      <c r="L12" s="437">
        <v>2069503.2413894385</v>
      </c>
      <c r="M12" s="437">
        <v>4619443.5270797554</v>
      </c>
      <c r="N12" s="437">
        <v>6176402.4814573061</v>
      </c>
      <c r="O12" s="437">
        <v>9153508.2052786164</v>
      </c>
      <c r="P12" s="212">
        <f t="shared" si="1"/>
        <v>63983972.597916454</v>
      </c>
      <c r="Q12" s="212"/>
      <c r="R12" s="214"/>
    </row>
    <row r="13" spans="2:19" s="210" customFormat="1" ht="12.75" customHeight="1" x14ac:dyDescent="0.2">
      <c r="B13" s="210" t="s">
        <v>203</v>
      </c>
      <c r="C13" s="210">
        <v>50</v>
      </c>
      <c r="D13" s="437">
        <v>0</v>
      </c>
      <c r="E13" s="437">
        <v>0</v>
      </c>
      <c r="F13" s="437">
        <v>0</v>
      </c>
      <c r="G13" s="437">
        <v>0</v>
      </c>
      <c r="H13" s="437">
        <v>0</v>
      </c>
      <c r="I13" s="437">
        <v>0</v>
      </c>
      <c r="J13" s="437">
        <v>0</v>
      </c>
      <c r="K13" s="437">
        <v>0</v>
      </c>
      <c r="L13" s="437">
        <v>0</v>
      </c>
      <c r="M13" s="437">
        <v>0</v>
      </c>
      <c r="N13" s="437">
        <v>0</v>
      </c>
      <c r="O13" s="437">
        <v>0</v>
      </c>
      <c r="P13" s="212">
        <f t="shared" si="1"/>
        <v>0</v>
      </c>
      <c r="Q13" s="212"/>
    </row>
    <row r="14" spans="2:19" s="210" customFormat="1" ht="12.75" customHeight="1" x14ac:dyDescent="0.2">
      <c r="B14" s="210" t="s">
        <v>204</v>
      </c>
      <c r="C14" s="210">
        <v>85</v>
      </c>
      <c r="D14" s="437">
        <v>2102845.5160504831</v>
      </c>
      <c r="E14" s="437">
        <v>1494894.3371251782</v>
      </c>
      <c r="F14" s="437">
        <v>1812221.365</v>
      </c>
      <c r="G14" s="437">
        <v>1497579.1515916162</v>
      </c>
      <c r="H14" s="437">
        <v>908056.03881719988</v>
      </c>
      <c r="I14" s="437">
        <v>1065891.8</v>
      </c>
      <c r="J14" s="437">
        <v>1453328.4652736522</v>
      </c>
      <c r="K14" s="437">
        <v>-192702.2996446903</v>
      </c>
      <c r="L14" s="437">
        <v>899719.48677871586</v>
      </c>
      <c r="M14" s="437">
        <v>1067868.9078549191</v>
      </c>
      <c r="N14" s="437">
        <v>1495829.2032388933</v>
      </c>
      <c r="O14" s="437">
        <v>2155501.9140240122</v>
      </c>
      <c r="P14" s="212">
        <f t="shared" si="1"/>
        <v>15761033.88610998</v>
      </c>
      <c r="Q14" s="212"/>
    </row>
    <row r="15" spans="2:19" s="210" customFormat="1" ht="12.75" customHeight="1" x14ac:dyDescent="0.2">
      <c r="B15" s="210" t="s">
        <v>205</v>
      </c>
      <c r="C15" s="210">
        <v>86</v>
      </c>
      <c r="D15" s="437">
        <v>766246.32226402347</v>
      </c>
      <c r="E15" s="437">
        <v>526634.14383677905</v>
      </c>
      <c r="F15" s="437">
        <v>495496.87600000005</v>
      </c>
      <c r="G15" s="437">
        <v>495025.886310175</v>
      </c>
      <c r="H15" s="437">
        <v>351718.47516171669</v>
      </c>
      <c r="I15" s="437">
        <v>356514.57500000001</v>
      </c>
      <c r="J15" s="437">
        <v>131818.46096651306</v>
      </c>
      <c r="K15" s="437">
        <v>125235.41345518306</v>
      </c>
      <c r="L15" s="437">
        <v>166088.23272614385</v>
      </c>
      <c r="M15" s="437">
        <v>321036.57208761899</v>
      </c>
      <c r="N15" s="437">
        <v>440678.52580035798</v>
      </c>
      <c r="O15" s="437">
        <v>537286.17554997385</v>
      </c>
      <c r="P15" s="212">
        <f t="shared" si="1"/>
        <v>4713779.6591584859</v>
      </c>
      <c r="Q15" s="212"/>
    </row>
    <row r="16" spans="2:19" s="210" customFormat="1" ht="12.75" customHeight="1" x14ac:dyDescent="0.2">
      <c r="B16" s="210" t="s">
        <v>206</v>
      </c>
      <c r="C16" s="210">
        <v>87</v>
      </c>
      <c r="D16" s="437">
        <v>2666875.7314999998</v>
      </c>
      <c r="E16" s="437">
        <v>1640665.7145000002</v>
      </c>
      <c r="F16" s="437">
        <v>1951991.9809999999</v>
      </c>
      <c r="G16" s="437">
        <v>2591704.7745000003</v>
      </c>
      <c r="H16" s="437">
        <v>1553970.0925</v>
      </c>
      <c r="I16" s="437">
        <v>1417971.4280000001</v>
      </c>
      <c r="J16" s="437">
        <v>1246783.8936881979</v>
      </c>
      <c r="K16" s="437">
        <v>759342.77149999992</v>
      </c>
      <c r="L16" s="437">
        <v>863948.82400000002</v>
      </c>
      <c r="M16" s="437">
        <v>1376340.7509999999</v>
      </c>
      <c r="N16" s="437">
        <v>3854383.5045000003</v>
      </c>
      <c r="O16" s="437">
        <v>-908844.03749999998</v>
      </c>
      <c r="P16" s="212">
        <f t="shared" si="1"/>
        <v>19015135.429188196</v>
      </c>
      <c r="Q16" s="212"/>
    </row>
    <row r="17" spans="2:17" s="210" customFormat="1" ht="12.75" customHeight="1" x14ac:dyDescent="0.2">
      <c r="B17" s="210" t="s">
        <v>207</v>
      </c>
      <c r="C17" s="210">
        <v>31</v>
      </c>
      <c r="D17" s="437">
        <v>2064702.0006551226</v>
      </c>
      <c r="E17" s="437">
        <v>1561696.8210192132</v>
      </c>
      <c r="F17" s="437">
        <v>1724256.774</v>
      </c>
      <c r="G17" s="437">
        <v>1033723.2712247507</v>
      </c>
      <c r="H17" s="437">
        <v>682467.17836847831</v>
      </c>
      <c r="I17" s="437">
        <v>490971.01799999998</v>
      </c>
      <c r="J17" s="437">
        <v>566999.9903169194</v>
      </c>
      <c r="K17" s="437">
        <v>194435.09273726301</v>
      </c>
      <c r="L17" s="437">
        <v>225370.50686035812</v>
      </c>
      <c r="M17" s="437">
        <v>1032537.3178566224</v>
      </c>
      <c r="N17" s="437">
        <v>968814.81905183336</v>
      </c>
      <c r="O17" s="437">
        <v>1807575.4648943804</v>
      </c>
      <c r="P17" s="212">
        <f t="shared" si="1"/>
        <v>12353550.254984941</v>
      </c>
      <c r="Q17" s="212"/>
    </row>
    <row r="18" spans="2:17" s="210" customFormat="1" ht="12.75" customHeight="1" x14ac:dyDescent="0.2">
      <c r="B18" s="210" t="s">
        <v>208</v>
      </c>
      <c r="C18" s="210">
        <v>41</v>
      </c>
      <c r="D18" s="437">
        <v>1055739.2268545181</v>
      </c>
      <c r="E18" s="437">
        <v>588046.93427118799</v>
      </c>
      <c r="F18" s="437">
        <v>811306.99399999995</v>
      </c>
      <c r="G18" s="437">
        <v>865608.27524301363</v>
      </c>
      <c r="H18" s="437">
        <v>645145.49314423651</v>
      </c>
      <c r="I18" s="437">
        <v>887617.38500000001</v>
      </c>
      <c r="J18" s="437">
        <v>542952.71995495702</v>
      </c>
      <c r="K18" s="437">
        <v>663021.66106710536</v>
      </c>
      <c r="L18" s="437">
        <v>524535.21073058178</v>
      </c>
      <c r="M18" s="437">
        <v>758947.48141301074</v>
      </c>
      <c r="N18" s="437">
        <v>824342.20382535504</v>
      </c>
      <c r="O18" s="437">
        <v>761127.051895582</v>
      </c>
      <c r="P18" s="212">
        <f t="shared" si="1"/>
        <v>8928390.6373995468</v>
      </c>
      <c r="Q18" s="212"/>
    </row>
    <row r="19" spans="2:17" s="210" customFormat="1" ht="12.75" customHeight="1" x14ac:dyDescent="0.2">
      <c r="B19" s="210" t="s">
        <v>209</v>
      </c>
      <c r="C19" s="210">
        <v>85</v>
      </c>
      <c r="D19" s="437">
        <v>317341.02958480007</v>
      </c>
      <c r="E19" s="437">
        <v>339138.28067519999</v>
      </c>
      <c r="F19" s="437">
        <v>67931.04800000001</v>
      </c>
      <c r="G19" s="437">
        <v>360318.18313999998</v>
      </c>
      <c r="H19" s="437">
        <v>269177.456228</v>
      </c>
      <c r="I19" s="437">
        <v>151783.109</v>
      </c>
      <c r="J19" s="437">
        <v>244098.59745720503</v>
      </c>
      <c r="K19" s="437">
        <v>161181.38472560002</v>
      </c>
      <c r="L19" s="437">
        <v>151547.74355119999</v>
      </c>
      <c r="M19" s="437">
        <v>46139.372311199993</v>
      </c>
      <c r="N19" s="437">
        <v>199745.2913248</v>
      </c>
      <c r="O19" s="437">
        <v>244409.81768879999</v>
      </c>
      <c r="P19" s="212">
        <f t="shared" si="1"/>
        <v>2552811.3136868048</v>
      </c>
      <c r="Q19" s="212"/>
    </row>
    <row r="20" spans="2:17" s="210" customFormat="1" ht="12.75" customHeight="1" x14ac:dyDescent="0.2">
      <c r="B20" s="210" t="s">
        <v>210</v>
      </c>
      <c r="C20" s="210">
        <v>86</v>
      </c>
      <c r="D20" s="437">
        <v>31891.863999999998</v>
      </c>
      <c r="E20" s="437">
        <v>29224.457999999999</v>
      </c>
      <c r="F20" s="437">
        <v>33300.31</v>
      </c>
      <c r="G20" s="437">
        <v>30145.234</v>
      </c>
      <c r="H20" s="437">
        <v>29393.226000000002</v>
      </c>
      <c r="I20" s="437">
        <v>21991.264000000003</v>
      </c>
      <c r="J20" s="437">
        <v>16974.55</v>
      </c>
      <c r="K20" s="437">
        <v>17738.057000000001</v>
      </c>
      <c r="L20" s="437">
        <v>18900.829999999998</v>
      </c>
      <c r="M20" s="437">
        <v>22808.813999999998</v>
      </c>
      <c r="N20" s="437">
        <v>27780.243000000002</v>
      </c>
      <c r="O20" s="437">
        <v>36720.885000000002</v>
      </c>
      <c r="P20" s="212">
        <f t="shared" si="1"/>
        <v>316869.73499999999</v>
      </c>
      <c r="Q20" s="212"/>
    </row>
    <row r="21" spans="2:17" s="210" customFormat="1" ht="12.75" customHeight="1" x14ac:dyDescent="0.2">
      <c r="B21" s="210" t="s">
        <v>211</v>
      </c>
      <c r="C21" s="210">
        <v>87</v>
      </c>
      <c r="D21" s="437">
        <v>0</v>
      </c>
      <c r="E21" s="437">
        <v>0</v>
      </c>
      <c r="F21" s="437">
        <v>0</v>
      </c>
      <c r="G21" s="437">
        <v>0</v>
      </c>
      <c r="H21" s="437">
        <v>0</v>
      </c>
      <c r="I21" s="437">
        <v>0</v>
      </c>
      <c r="J21" s="437">
        <v>0</v>
      </c>
      <c r="K21" s="437">
        <v>0</v>
      </c>
      <c r="L21" s="437">
        <v>0</v>
      </c>
      <c r="M21" s="437">
        <v>0</v>
      </c>
      <c r="N21" s="437">
        <v>0</v>
      </c>
      <c r="O21" s="437">
        <v>0</v>
      </c>
      <c r="P21" s="212">
        <f t="shared" si="1"/>
        <v>0</v>
      </c>
      <c r="Q21" s="212"/>
    </row>
    <row r="22" spans="2:17" s="210" customFormat="1" ht="12.75" customHeight="1" x14ac:dyDescent="0.2">
      <c r="B22" s="203" t="s">
        <v>212</v>
      </c>
      <c r="C22" s="211" t="s">
        <v>59</v>
      </c>
      <c r="D22" s="437">
        <v>0</v>
      </c>
      <c r="E22" s="437">
        <v>0</v>
      </c>
      <c r="F22" s="437">
        <v>0</v>
      </c>
      <c r="G22" s="437">
        <v>0</v>
      </c>
      <c r="H22" s="437">
        <v>0</v>
      </c>
      <c r="I22" s="437">
        <v>0</v>
      </c>
      <c r="J22" s="437">
        <v>0</v>
      </c>
      <c r="K22" s="437">
        <v>0</v>
      </c>
      <c r="L22" s="437">
        <v>0</v>
      </c>
      <c r="M22" s="437">
        <v>0</v>
      </c>
      <c r="N22" s="437">
        <v>0</v>
      </c>
      <c r="O22" s="437">
        <v>0</v>
      </c>
      <c r="P22" s="212">
        <f t="shared" si="1"/>
        <v>0</v>
      </c>
      <c r="Q22" s="212"/>
    </row>
    <row r="23" spans="2:17" s="210" customFormat="1" ht="12.75" customHeight="1" x14ac:dyDescent="0.2">
      <c r="B23" s="203" t="s">
        <v>213</v>
      </c>
      <c r="C23" s="215" t="s">
        <v>63</v>
      </c>
      <c r="D23" s="437">
        <v>1518178.0600000003</v>
      </c>
      <c r="E23" s="437">
        <v>1430378.7700000003</v>
      </c>
      <c r="F23" s="437">
        <v>1287540.3500000001</v>
      </c>
      <c r="G23" s="437">
        <v>1128732.1599999999</v>
      </c>
      <c r="H23" s="437">
        <v>1282999.7400000002</v>
      </c>
      <c r="I23" s="437">
        <v>1212293.51</v>
      </c>
      <c r="J23" s="437">
        <v>1068082.3900000001</v>
      </c>
      <c r="K23" s="437">
        <v>1093802.7999999998</v>
      </c>
      <c r="L23" s="437">
        <v>1152744.9000000001</v>
      </c>
      <c r="M23" s="437">
        <v>1252905.07</v>
      </c>
      <c r="N23" s="437">
        <v>2250265.8099999996</v>
      </c>
      <c r="O23" s="437">
        <v>429436.98000000021</v>
      </c>
      <c r="P23" s="212">
        <f t="shared" si="1"/>
        <v>15107360.540000003</v>
      </c>
      <c r="Q23" s="212"/>
    </row>
    <row r="24" spans="2:17" s="210" customFormat="1" ht="12.75" customHeight="1" x14ac:dyDescent="0.2">
      <c r="B24" s="203" t="s">
        <v>214</v>
      </c>
      <c r="C24" s="215" t="s">
        <v>101</v>
      </c>
      <c r="D24" s="437">
        <v>1265427.3299999998</v>
      </c>
      <c r="E24" s="437">
        <v>1523420.4900000002</v>
      </c>
      <c r="F24" s="437">
        <v>1080754.6800000002</v>
      </c>
      <c r="G24" s="437">
        <v>1019591.1699999999</v>
      </c>
      <c r="H24" s="437">
        <v>1112149.6499999999</v>
      </c>
      <c r="I24" s="437">
        <v>1111426.1400000001</v>
      </c>
      <c r="J24" s="437">
        <v>960653.29</v>
      </c>
      <c r="K24" s="437">
        <v>969233.39</v>
      </c>
      <c r="L24" s="437">
        <v>995464.3</v>
      </c>
      <c r="M24" s="437">
        <v>1114062.44</v>
      </c>
      <c r="N24" s="437">
        <v>1687826.01</v>
      </c>
      <c r="O24" s="437">
        <v>530404.54999999993</v>
      </c>
      <c r="P24" s="212">
        <f t="shared" si="1"/>
        <v>13370413.440000001</v>
      </c>
      <c r="Q24" s="212"/>
    </row>
    <row r="25" spans="2:17" s="210" customFormat="1" ht="12.75" customHeight="1" x14ac:dyDescent="0.2">
      <c r="B25" s="210" t="s">
        <v>214</v>
      </c>
      <c r="C25" s="211" t="s">
        <v>66</v>
      </c>
      <c r="D25" s="437">
        <v>0</v>
      </c>
      <c r="E25" s="437">
        <v>0</v>
      </c>
      <c r="F25" s="437">
        <v>1679.11</v>
      </c>
      <c r="G25" s="437">
        <v>892.91</v>
      </c>
      <c r="H25" s="437">
        <v>22285.119999999999</v>
      </c>
      <c r="I25" s="437">
        <v>23909.68</v>
      </c>
      <c r="J25" s="437">
        <v>21315.88</v>
      </c>
      <c r="K25" s="437">
        <v>43419.02</v>
      </c>
      <c r="L25" s="437">
        <v>22467.63</v>
      </c>
      <c r="M25" s="437">
        <v>59215</v>
      </c>
      <c r="N25" s="437">
        <v>33985.54</v>
      </c>
      <c r="O25" s="437">
        <v>0</v>
      </c>
      <c r="P25" s="212">
        <f t="shared" si="1"/>
        <v>229169.89</v>
      </c>
      <c r="Q25" s="212"/>
    </row>
    <row r="26" spans="2:17" s="210" customFormat="1" ht="12.75" customHeight="1" x14ac:dyDescent="0.2">
      <c r="B26" s="203" t="s">
        <v>215</v>
      </c>
      <c r="C26" s="215" t="s">
        <v>103</v>
      </c>
      <c r="D26" s="437">
        <v>1973664.4600000007</v>
      </c>
      <c r="E26" s="437">
        <v>1860890.7999999996</v>
      </c>
      <c r="F26" s="437">
        <v>2348771.48</v>
      </c>
      <c r="G26" s="437">
        <v>2271607.1600000006</v>
      </c>
      <c r="H26" s="437">
        <v>1708900.94</v>
      </c>
      <c r="I26" s="437">
        <v>1717778.35</v>
      </c>
      <c r="J26" s="437">
        <v>1451816.6900000004</v>
      </c>
      <c r="K26" s="437">
        <v>1357617.19</v>
      </c>
      <c r="L26" s="437">
        <v>1410916.72</v>
      </c>
      <c r="M26" s="437">
        <v>1719846.4000000004</v>
      </c>
      <c r="N26" s="437">
        <v>3665620.26</v>
      </c>
      <c r="O26" s="437">
        <v>614277.57000000018</v>
      </c>
      <c r="P26" s="212">
        <f t="shared" si="1"/>
        <v>22101708.019999996</v>
      </c>
      <c r="Q26" s="212"/>
    </row>
    <row r="27" spans="2:17" s="210" customFormat="1" ht="12.75" customHeight="1" x14ac:dyDescent="0.2">
      <c r="B27" s="203" t="s">
        <v>216</v>
      </c>
      <c r="C27" s="215" t="s">
        <v>63</v>
      </c>
      <c r="D27" s="437">
        <v>456229.5799999999</v>
      </c>
      <c r="E27" s="437">
        <v>574201.57000000007</v>
      </c>
      <c r="F27" s="437">
        <v>457781.82</v>
      </c>
      <c r="G27" s="437">
        <v>490493.37000000017</v>
      </c>
      <c r="H27" s="437">
        <v>507023.06999999995</v>
      </c>
      <c r="I27" s="437">
        <v>520622.9</v>
      </c>
      <c r="J27" s="437">
        <v>500021.59</v>
      </c>
      <c r="K27" s="437">
        <v>488688.39</v>
      </c>
      <c r="L27" s="437">
        <v>475597.68999999989</v>
      </c>
      <c r="M27" s="437">
        <v>513429.67000000016</v>
      </c>
      <c r="N27" s="437">
        <v>661819.17000000016</v>
      </c>
      <c r="O27" s="437">
        <v>199824.25999999995</v>
      </c>
      <c r="P27" s="212">
        <f t="shared" si="1"/>
        <v>5845733.0799999991</v>
      </c>
      <c r="Q27" s="212"/>
    </row>
    <row r="28" spans="2:17" s="210" customFormat="1" ht="12.75" customHeight="1" x14ac:dyDescent="0.2">
      <c r="B28" s="203" t="s">
        <v>217</v>
      </c>
      <c r="C28" s="215" t="s">
        <v>101</v>
      </c>
      <c r="D28" s="437">
        <v>3205610.6700000009</v>
      </c>
      <c r="E28" s="437">
        <v>3455444.0999999992</v>
      </c>
      <c r="F28" s="437">
        <v>3299563.7800000003</v>
      </c>
      <c r="G28" s="437">
        <v>4432550.21</v>
      </c>
      <c r="H28" s="437">
        <v>3412646.8199999994</v>
      </c>
      <c r="I28" s="437">
        <v>3469686.74</v>
      </c>
      <c r="J28" s="437">
        <v>3130322.35</v>
      </c>
      <c r="K28" s="437">
        <v>3320952.25</v>
      </c>
      <c r="L28" s="437">
        <v>3229294.42</v>
      </c>
      <c r="M28" s="437">
        <v>4030108.49</v>
      </c>
      <c r="N28" s="437">
        <v>6063609.8399999999</v>
      </c>
      <c r="O28" s="437">
        <v>729322.77999999991</v>
      </c>
      <c r="P28" s="212">
        <f t="shared" si="1"/>
        <v>41779112.450000003</v>
      </c>
      <c r="Q28" s="212"/>
    </row>
    <row r="29" spans="2:17" s="210" customFormat="1" ht="12.75" customHeight="1" x14ac:dyDescent="0.2">
      <c r="B29" s="210" t="s">
        <v>218</v>
      </c>
      <c r="C29" s="215" t="s">
        <v>66</v>
      </c>
      <c r="D29" s="437">
        <v>37957.479999999996</v>
      </c>
      <c r="E29" s="437">
        <v>35781.79</v>
      </c>
      <c r="F29" s="437">
        <v>29058.39</v>
      </c>
      <c r="G29" s="437">
        <v>51528.110000000015</v>
      </c>
      <c r="H29" s="437">
        <v>40721.049999999996</v>
      </c>
      <c r="I29" s="437">
        <v>46879.7</v>
      </c>
      <c r="J29" s="437">
        <v>27628.409999999996</v>
      </c>
      <c r="K29" s="437">
        <v>29956.680000000008</v>
      </c>
      <c r="L29" s="437">
        <v>33698.369999999988</v>
      </c>
      <c r="M29" s="437">
        <v>42370.939999999995</v>
      </c>
      <c r="N29" s="437">
        <v>58079.060000000012</v>
      </c>
      <c r="O29" s="437">
        <v>-3779.7800000000025</v>
      </c>
      <c r="P29" s="212">
        <f t="shared" si="1"/>
        <v>429880.19999999995</v>
      </c>
      <c r="Q29" s="212"/>
    </row>
    <row r="30" spans="2:17" s="210" customFormat="1" ht="12.75" customHeight="1" x14ac:dyDescent="0.2">
      <c r="B30" s="203" t="s">
        <v>219</v>
      </c>
      <c r="C30" s="215" t="s">
        <v>103</v>
      </c>
      <c r="D30" s="437">
        <v>3910384.9099999997</v>
      </c>
      <c r="E30" s="437">
        <v>5242549.1100000003</v>
      </c>
      <c r="F30" s="437">
        <v>4068827.4699999997</v>
      </c>
      <c r="G30" s="437">
        <v>1641872.439999999</v>
      </c>
      <c r="H30" s="437">
        <v>5957867.5900000008</v>
      </c>
      <c r="I30" s="437">
        <v>3322382.9799999995</v>
      </c>
      <c r="J30" s="437">
        <v>4290684.8999999994</v>
      </c>
      <c r="K30" s="437">
        <v>3993023.8</v>
      </c>
      <c r="L30" s="437">
        <v>3649259.1900000004</v>
      </c>
      <c r="M30" s="437">
        <v>3263441.18</v>
      </c>
      <c r="N30" s="437">
        <v>6752671.6399999997</v>
      </c>
      <c r="O30" s="437">
        <v>203512.16999999981</v>
      </c>
      <c r="P30" s="212">
        <f t="shared" si="1"/>
        <v>46296477.380000003</v>
      </c>
      <c r="Q30" s="212"/>
    </row>
    <row r="31" spans="2:17" s="210" customFormat="1" ht="12.75" customHeight="1" x14ac:dyDescent="0.2">
      <c r="B31" s="203" t="s">
        <v>487</v>
      </c>
      <c r="C31" s="215" t="s">
        <v>411</v>
      </c>
      <c r="D31" s="437">
        <v>2286937</v>
      </c>
      <c r="E31" s="437">
        <v>504390</v>
      </c>
      <c r="F31" s="437">
        <v>4462697.6100000003</v>
      </c>
      <c r="G31" s="437">
        <v>2123142</v>
      </c>
      <c r="H31" s="437">
        <v>3633702</v>
      </c>
      <c r="I31" s="437">
        <v>0</v>
      </c>
      <c r="J31" s="437">
        <v>3918895</v>
      </c>
      <c r="K31" s="437">
        <v>4006391.77490234</v>
      </c>
      <c r="L31" s="437">
        <v>2018187.7880859401</v>
      </c>
      <c r="M31" s="437">
        <v>2004158.6816406201</v>
      </c>
      <c r="N31" s="437">
        <v>4554891.9140625</v>
      </c>
      <c r="O31" s="437">
        <v>3473949.0283203102</v>
      </c>
      <c r="P31" s="212">
        <f t="shared" si="1"/>
        <v>32987342.797011711</v>
      </c>
      <c r="Q31" s="212"/>
    </row>
    <row r="32" spans="2:17" s="216" customFormat="1" ht="12.75" customHeight="1" x14ac:dyDescent="0.25">
      <c r="B32" s="216" t="s">
        <v>220</v>
      </c>
      <c r="C32" s="217" t="s">
        <v>221</v>
      </c>
      <c r="D32" s="437">
        <v>14735996.420000002</v>
      </c>
      <c r="E32" s="437">
        <v>3508073.9199999995</v>
      </c>
      <c r="F32" s="437">
        <v>4026167.36</v>
      </c>
      <c r="G32" s="437">
        <v>2855289.7800000003</v>
      </c>
      <c r="H32" s="437">
        <v>2316518.5600000005</v>
      </c>
      <c r="I32" s="437">
        <v>777566.87</v>
      </c>
      <c r="J32" s="437">
        <v>3224593.7</v>
      </c>
      <c r="K32" s="437">
        <v>1676269.07</v>
      </c>
      <c r="L32" s="437">
        <v>1453837.38</v>
      </c>
      <c r="M32" s="438">
        <v>1769978.29</v>
      </c>
      <c r="N32" s="438">
        <v>4625482.9799999995</v>
      </c>
      <c r="O32" s="438">
        <v>1628405.5100000002</v>
      </c>
      <c r="P32" s="439">
        <f t="shared" si="1"/>
        <v>42598179.839999996</v>
      </c>
      <c r="Q32" s="218"/>
    </row>
    <row r="33" spans="2:40" s="210" customFormat="1" ht="12.75" customHeight="1" x14ac:dyDescent="0.2">
      <c r="B33" s="210" t="s">
        <v>222</v>
      </c>
      <c r="D33" s="440">
        <f>SUM(D8:D32)</f>
        <v>176737083.58946395</v>
      </c>
      <c r="E33" s="440">
        <f t="shared" ref="E33:O33" si="2">SUM(E8:E32)</f>
        <v>131569050.67639305</v>
      </c>
      <c r="F33" s="440">
        <f t="shared" si="2"/>
        <v>140037296.18300003</v>
      </c>
      <c r="G33" s="440">
        <f t="shared" si="2"/>
        <v>97905533.061586499</v>
      </c>
      <c r="H33" s="440">
        <f t="shared" si="2"/>
        <v>76175022.471117154</v>
      </c>
      <c r="I33" s="440">
        <f t="shared" si="2"/>
        <v>61903074.492999993</v>
      </c>
      <c r="J33" s="440">
        <f t="shared" si="2"/>
        <v>46917707.430515178</v>
      </c>
      <c r="K33" s="440">
        <f t="shared" si="2"/>
        <v>41452861.26101198</v>
      </c>
      <c r="L33" s="440">
        <f t="shared" si="2"/>
        <v>47132640.358275644</v>
      </c>
      <c r="M33" s="440">
        <f t="shared" si="2"/>
        <v>78053403.232767791</v>
      </c>
      <c r="N33" s="440">
        <f t="shared" si="2"/>
        <v>134704099.48588765</v>
      </c>
      <c r="O33" s="440">
        <f t="shared" si="2"/>
        <v>132134374.57748765</v>
      </c>
      <c r="P33" s="212">
        <f t="shared" si="1"/>
        <v>1164722146.8205066</v>
      </c>
      <c r="Q33" s="218"/>
      <c r="R33" s="212"/>
    </row>
    <row r="34" spans="2:40" s="210" customFormat="1" ht="12.75" customHeight="1" x14ac:dyDescent="0.2">
      <c r="B34" s="210" t="s">
        <v>223</v>
      </c>
      <c r="D34" s="218">
        <f>SUM(D22:D32)</f>
        <v>29390385.910000004</v>
      </c>
      <c r="E34" s="218">
        <f t="shared" ref="E34:O34" si="3">SUM(E22:E32)</f>
        <v>18135130.549999997</v>
      </c>
      <c r="F34" s="218">
        <f t="shared" si="3"/>
        <v>21062842.050000001</v>
      </c>
      <c r="G34" s="218">
        <f t="shared" si="3"/>
        <v>16015699.309999999</v>
      </c>
      <c r="H34" s="218">
        <f t="shared" si="3"/>
        <v>19994814.539999999</v>
      </c>
      <c r="I34" s="218">
        <f t="shared" si="3"/>
        <v>12202546.869999999</v>
      </c>
      <c r="J34" s="218">
        <f t="shared" si="3"/>
        <v>18594014.199999999</v>
      </c>
      <c r="K34" s="218">
        <f t="shared" si="3"/>
        <v>16979354.36490234</v>
      </c>
      <c r="L34" s="218">
        <f t="shared" si="3"/>
        <v>14441468.388085939</v>
      </c>
      <c r="M34" s="218">
        <f t="shared" si="3"/>
        <v>15769516.161640618</v>
      </c>
      <c r="N34" s="218">
        <f t="shared" si="3"/>
        <v>30354252.224062499</v>
      </c>
      <c r="O34" s="218">
        <f t="shared" si="3"/>
        <v>7805353.0683203097</v>
      </c>
      <c r="P34" s="212">
        <f t="shared" si="1"/>
        <v>220745377.63701171</v>
      </c>
      <c r="Q34" s="212"/>
    </row>
    <row r="35" spans="2:40" ht="12.75" customHeight="1" x14ac:dyDescent="0.25">
      <c r="C35" s="215"/>
      <c r="D35" s="219"/>
      <c r="E35" s="219"/>
      <c r="F35" s="219"/>
      <c r="G35" s="219"/>
      <c r="H35" s="437"/>
      <c r="I35" s="437"/>
      <c r="J35" s="437"/>
      <c r="K35" s="219"/>
      <c r="L35" s="219"/>
      <c r="M35" s="219"/>
      <c r="N35" s="219"/>
      <c r="O35" s="219"/>
      <c r="P35" s="212"/>
      <c r="Q35" s="219"/>
    </row>
    <row r="36" spans="2:40" ht="12.75" customHeight="1" x14ac:dyDescent="0.25">
      <c r="B36" s="207" t="s">
        <v>224</v>
      </c>
      <c r="C36" s="208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</row>
    <row r="37" spans="2:40" ht="12.75" customHeight="1" x14ac:dyDescent="0.25">
      <c r="B37" s="210" t="s">
        <v>199</v>
      </c>
      <c r="C37" s="211">
        <v>16</v>
      </c>
      <c r="D37" s="437">
        <v>4</v>
      </c>
      <c r="E37" s="437">
        <v>3</v>
      </c>
      <c r="F37" s="437">
        <v>3</v>
      </c>
      <c r="G37" s="437">
        <v>3</v>
      </c>
      <c r="H37" s="437">
        <v>3</v>
      </c>
      <c r="I37" s="437">
        <v>4</v>
      </c>
      <c r="J37" s="437">
        <v>3</v>
      </c>
      <c r="K37" s="437">
        <v>3</v>
      </c>
      <c r="L37" s="437">
        <v>3</v>
      </c>
      <c r="M37" s="437">
        <v>4</v>
      </c>
      <c r="N37" s="437">
        <v>4</v>
      </c>
      <c r="O37" s="437">
        <v>4</v>
      </c>
      <c r="P37" s="212">
        <f t="shared" ref="P37:P65" si="4">SUM(D37:O37)</f>
        <v>41</v>
      </c>
      <c r="Q37" s="220"/>
      <c r="R37" s="211"/>
      <c r="S37" s="220"/>
      <c r="T37" s="220"/>
      <c r="U37" s="221"/>
      <c r="V37" s="221"/>
      <c r="W37" s="220"/>
      <c r="X37" s="220"/>
      <c r="Y37" s="220"/>
      <c r="Z37" s="220"/>
      <c r="AA37" s="220"/>
      <c r="AB37" s="221"/>
      <c r="AC37" s="220"/>
      <c r="AD37" s="220"/>
      <c r="AE37" s="222"/>
      <c r="AF37" s="220"/>
      <c r="AG37" s="220"/>
      <c r="AH37" s="220"/>
      <c r="AI37" s="220"/>
      <c r="AJ37" s="220"/>
      <c r="AK37" s="220"/>
      <c r="AL37" s="220"/>
      <c r="AM37" s="220"/>
      <c r="AN37" s="220"/>
    </row>
    <row r="38" spans="2:40" s="210" customFormat="1" ht="12.75" customHeight="1" x14ac:dyDescent="0.2">
      <c r="B38" s="210" t="s">
        <v>55</v>
      </c>
      <c r="C38" s="210">
        <v>23</v>
      </c>
      <c r="D38" s="437">
        <v>818293</v>
      </c>
      <c r="E38" s="437">
        <v>818704</v>
      </c>
      <c r="F38" s="437">
        <v>818981</v>
      </c>
      <c r="G38" s="437">
        <v>819030</v>
      </c>
      <c r="H38" s="437">
        <v>819131</v>
      </c>
      <c r="I38" s="437">
        <v>819296</v>
      </c>
      <c r="J38" s="437">
        <v>819201</v>
      </c>
      <c r="K38" s="437">
        <v>819337</v>
      </c>
      <c r="L38" s="437">
        <v>819412</v>
      </c>
      <c r="M38" s="437">
        <v>819984</v>
      </c>
      <c r="N38" s="437">
        <v>820601</v>
      </c>
      <c r="O38" s="437">
        <v>820948</v>
      </c>
      <c r="P38" s="212">
        <f t="shared" si="4"/>
        <v>9832918</v>
      </c>
      <c r="Q38" s="220"/>
    </row>
    <row r="39" spans="2:40" s="210" customFormat="1" ht="12.75" customHeight="1" x14ac:dyDescent="0.2">
      <c r="B39" s="210" t="s">
        <v>200</v>
      </c>
      <c r="C39" s="210">
        <v>53</v>
      </c>
      <c r="D39" s="437">
        <v>0</v>
      </c>
      <c r="E39" s="437">
        <v>0</v>
      </c>
      <c r="F39" s="437">
        <v>0</v>
      </c>
      <c r="G39" s="437">
        <v>0</v>
      </c>
      <c r="H39" s="437">
        <v>0</v>
      </c>
      <c r="I39" s="437">
        <v>0</v>
      </c>
      <c r="J39" s="437">
        <v>0</v>
      </c>
      <c r="K39" s="437">
        <v>0</v>
      </c>
      <c r="L39" s="437">
        <v>0</v>
      </c>
      <c r="M39" s="437">
        <v>0</v>
      </c>
      <c r="N39" s="437">
        <v>0</v>
      </c>
      <c r="O39" s="437">
        <v>0</v>
      </c>
      <c r="P39" s="212">
        <f t="shared" si="4"/>
        <v>0</v>
      </c>
      <c r="Q39" s="220"/>
    </row>
    <row r="40" spans="2:40" s="210" customFormat="1" ht="12.75" customHeight="1" x14ac:dyDescent="0.2">
      <c r="B40" s="210" t="s">
        <v>225</v>
      </c>
      <c r="C40" s="210">
        <v>61</v>
      </c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212">
        <f t="shared" si="4"/>
        <v>0</v>
      </c>
      <c r="Q40" s="220"/>
    </row>
    <row r="41" spans="2:40" s="210" customFormat="1" ht="12.75" customHeight="1" x14ac:dyDescent="0.2">
      <c r="B41" s="210" t="s">
        <v>226</v>
      </c>
      <c r="C41" s="210">
        <v>31</v>
      </c>
      <c r="D41" s="437">
        <v>55819</v>
      </c>
      <c r="E41" s="437">
        <v>55871</v>
      </c>
      <c r="F41" s="437">
        <v>55877</v>
      </c>
      <c r="G41" s="437">
        <v>55869</v>
      </c>
      <c r="H41" s="437">
        <v>55893</v>
      </c>
      <c r="I41" s="437">
        <v>55857</v>
      </c>
      <c r="J41" s="437">
        <v>55839</v>
      </c>
      <c r="K41" s="437">
        <v>55852</v>
      </c>
      <c r="L41" s="437">
        <v>55838</v>
      </c>
      <c r="M41" s="437">
        <v>55799</v>
      </c>
      <c r="N41" s="437">
        <v>55867</v>
      </c>
      <c r="O41" s="437">
        <v>55909</v>
      </c>
      <c r="P41" s="212">
        <f t="shared" si="4"/>
        <v>670290</v>
      </c>
      <c r="Q41" s="220"/>
    </row>
    <row r="42" spans="2:40" s="210" customFormat="1" ht="12.75" customHeight="1" x14ac:dyDescent="0.2">
      <c r="B42" s="210" t="s">
        <v>227</v>
      </c>
      <c r="C42" s="210">
        <v>41</v>
      </c>
      <c r="D42" s="437">
        <v>1247</v>
      </c>
      <c r="E42" s="437">
        <v>1248</v>
      </c>
      <c r="F42" s="437">
        <v>1247</v>
      </c>
      <c r="G42" s="437">
        <v>1244</v>
      </c>
      <c r="H42" s="437">
        <v>1225</v>
      </c>
      <c r="I42" s="437">
        <v>1224</v>
      </c>
      <c r="J42" s="437">
        <v>1228</v>
      </c>
      <c r="K42" s="437">
        <v>1228</v>
      </c>
      <c r="L42" s="437">
        <v>1240</v>
      </c>
      <c r="M42" s="437">
        <v>1260</v>
      </c>
      <c r="N42" s="437">
        <v>1272</v>
      </c>
      <c r="O42" s="437">
        <v>1271</v>
      </c>
      <c r="P42" s="212">
        <f t="shared" si="4"/>
        <v>14934</v>
      </c>
      <c r="Q42" s="220"/>
    </row>
    <row r="43" spans="2:40" s="210" customFormat="1" ht="12.75" customHeight="1" x14ac:dyDescent="0.2">
      <c r="B43" s="210" t="s">
        <v>203</v>
      </c>
      <c r="C43" s="210">
        <v>50</v>
      </c>
      <c r="D43" s="437"/>
      <c r="E43" s="437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212">
        <f t="shared" si="4"/>
        <v>0</v>
      </c>
      <c r="Q43" s="220"/>
    </row>
    <row r="44" spans="2:40" s="210" customFormat="1" ht="12.75" customHeight="1" x14ac:dyDescent="0.2">
      <c r="B44" s="210" t="s">
        <v>228</v>
      </c>
      <c r="C44" s="210">
        <v>61</v>
      </c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212">
        <f t="shared" si="4"/>
        <v>0</v>
      </c>
      <c r="Q44" s="220"/>
    </row>
    <row r="45" spans="2:40" s="210" customFormat="1" ht="12.75" customHeight="1" x14ac:dyDescent="0.2">
      <c r="B45" s="210" t="s">
        <v>204</v>
      </c>
      <c r="C45" s="210">
        <v>85</v>
      </c>
      <c r="D45" s="437">
        <v>26</v>
      </c>
      <c r="E45" s="437">
        <v>26</v>
      </c>
      <c r="F45" s="437">
        <v>26</v>
      </c>
      <c r="G45" s="437">
        <v>26</v>
      </c>
      <c r="H45" s="437">
        <v>26</v>
      </c>
      <c r="I45" s="437">
        <v>26</v>
      </c>
      <c r="J45" s="437">
        <v>26</v>
      </c>
      <c r="K45" s="437">
        <v>26</v>
      </c>
      <c r="L45" s="437">
        <v>26</v>
      </c>
      <c r="M45" s="437">
        <v>26</v>
      </c>
      <c r="N45" s="437">
        <v>26</v>
      </c>
      <c r="O45" s="437">
        <v>27</v>
      </c>
      <c r="P45" s="212">
        <f t="shared" si="4"/>
        <v>313</v>
      </c>
      <c r="Q45" s="220"/>
    </row>
    <row r="46" spans="2:40" s="210" customFormat="1" ht="12.75" customHeight="1" x14ac:dyDescent="0.2">
      <c r="B46" s="210" t="s">
        <v>205</v>
      </c>
      <c r="C46" s="210">
        <v>86</v>
      </c>
      <c r="D46" s="437">
        <v>95</v>
      </c>
      <c r="E46" s="437">
        <v>95</v>
      </c>
      <c r="F46" s="437">
        <v>95</v>
      </c>
      <c r="G46" s="437">
        <v>95</v>
      </c>
      <c r="H46" s="437">
        <v>95</v>
      </c>
      <c r="I46" s="437">
        <v>95</v>
      </c>
      <c r="J46" s="437">
        <v>95</v>
      </c>
      <c r="K46" s="437">
        <v>94</v>
      </c>
      <c r="L46" s="437">
        <v>94</v>
      </c>
      <c r="M46" s="437">
        <v>83</v>
      </c>
      <c r="N46" s="437">
        <v>82</v>
      </c>
      <c r="O46" s="437">
        <v>81</v>
      </c>
      <c r="P46" s="212">
        <f t="shared" si="4"/>
        <v>1099</v>
      </c>
      <c r="Q46" s="220"/>
    </row>
    <row r="47" spans="2:40" s="210" customFormat="1" ht="12.75" customHeight="1" x14ac:dyDescent="0.2">
      <c r="B47" s="210" t="s">
        <v>229</v>
      </c>
      <c r="C47" s="210">
        <v>87</v>
      </c>
      <c r="D47" s="437">
        <v>4</v>
      </c>
      <c r="E47" s="437">
        <v>4</v>
      </c>
      <c r="F47" s="437">
        <v>4</v>
      </c>
      <c r="G47" s="437">
        <v>4</v>
      </c>
      <c r="H47" s="437">
        <v>4</v>
      </c>
      <c r="I47" s="437">
        <v>4</v>
      </c>
      <c r="J47" s="437">
        <v>4</v>
      </c>
      <c r="K47" s="437">
        <v>4</v>
      </c>
      <c r="L47" s="437">
        <v>4</v>
      </c>
      <c r="M47" s="437">
        <v>4</v>
      </c>
      <c r="N47" s="437">
        <v>4</v>
      </c>
      <c r="O47" s="437">
        <v>3</v>
      </c>
      <c r="P47" s="212">
        <f t="shared" si="4"/>
        <v>47</v>
      </c>
      <c r="Q47" s="220"/>
    </row>
    <row r="48" spans="2:40" s="210" customFormat="1" ht="12.75" customHeight="1" x14ac:dyDescent="0.2">
      <c r="B48" s="210" t="s">
        <v>207</v>
      </c>
      <c r="C48" s="210">
        <v>31</v>
      </c>
      <c r="D48" s="437">
        <v>2189</v>
      </c>
      <c r="E48" s="437">
        <v>2188</v>
      </c>
      <c r="F48" s="437">
        <v>2188</v>
      </c>
      <c r="G48" s="437">
        <v>2170</v>
      </c>
      <c r="H48" s="437">
        <v>2167</v>
      </c>
      <c r="I48" s="437">
        <v>2169</v>
      </c>
      <c r="J48" s="437">
        <v>2171</v>
      </c>
      <c r="K48" s="437">
        <v>2171</v>
      </c>
      <c r="L48" s="437">
        <v>2171</v>
      </c>
      <c r="M48" s="437">
        <v>2175</v>
      </c>
      <c r="N48" s="437">
        <v>2180</v>
      </c>
      <c r="O48" s="437">
        <v>2187</v>
      </c>
      <c r="P48" s="212">
        <f t="shared" si="4"/>
        <v>26126</v>
      </c>
      <c r="Q48" s="220"/>
    </row>
    <row r="49" spans="2:20" s="210" customFormat="1" ht="12.75" customHeight="1" x14ac:dyDescent="0.25">
      <c r="B49" s="210" t="s">
        <v>208</v>
      </c>
      <c r="C49" s="210">
        <v>41</v>
      </c>
      <c r="D49" s="437">
        <v>68</v>
      </c>
      <c r="E49" s="437">
        <v>68</v>
      </c>
      <c r="F49" s="437">
        <v>69</v>
      </c>
      <c r="G49" s="437">
        <v>70</v>
      </c>
      <c r="H49" s="437">
        <v>68</v>
      </c>
      <c r="I49" s="437">
        <v>66</v>
      </c>
      <c r="J49" s="437">
        <v>66</v>
      </c>
      <c r="K49" s="437">
        <v>66</v>
      </c>
      <c r="L49" s="437">
        <v>66</v>
      </c>
      <c r="M49" s="437">
        <v>67</v>
      </c>
      <c r="N49" s="437">
        <v>69</v>
      </c>
      <c r="O49" s="437">
        <v>68</v>
      </c>
      <c r="P49" s="212">
        <f t="shared" si="4"/>
        <v>811</v>
      </c>
      <c r="Q49" s="220"/>
      <c r="S49" s="212"/>
      <c r="T49" s="223"/>
    </row>
    <row r="50" spans="2:20" s="210" customFormat="1" ht="12.75" customHeight="1" x14ac:dyDescent="0.2">
      <c r="B50" s="210" t="s">
        <v>230</v>
      </c>
      <c r="C50" s="210">
        <v>61</v>
      </c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212">
        <f t="shared" si="4"/>
        <v>0</v>
      </c>
      <c r="Q50" s="220"/>
      <c r="S50" s="212"/>
    </row>
    <row r="51" spans="2:20" s="210" customFormat="1" ht="12.75" customHeight="1" x14ac:dyDescent="0.2">
      <c r="B51" s="210" t="s">
        <v>209</v>
      </c>
      <c r="C51" s="210">
        <v>85</v>
      </c>
      <c r="D51" s="437">
        <v>5</v>
      </c>
      <c r="E51" s="437">
        <v>4</v>
      </c>
      <c r="F51" s="437">
        <v>4</v>
      </c>
      <c r="G51" s="437">
        <v>4</v>
      </c>
      <c r="H51" s="437">
        <v>4</v>
      </c>
      <c r="I51" s="437">
        <v>4</v>
      </c>
      <c r="J51" s="437">
        <v>4</v>
      </c>
      <c r="K51" s="437">
        <v>4</v>
      </c>
      <c r="L51" s="437">
        <v>4</v>
      </c>
      <c r="M51" s="437">
        <v>4</v>
      </c>
      <c r="N51" s="437">
        <v>4</v>
      </c>
      <c r="O51" s="437">
        <v>4</v>
      </c>
      <c r="P51" s="212">
        <f t="shared" si="4"/>
        <v>49</v>
      </c>
      <c r="Q51" s="220"/>
    </row>
    <row r="52" spans="2:20" s="210" customFormat="1" ht="12.75" customHeight="1" x14ac:dyDescent="0.2">
      <c r="B52" s="210" t="s">
        <v>210</v>
      </c>
      <c r="C52" s="210">
        <v>86</v>
      </c>
      <c r="D52" s="437">
        <v>6</v>
      </c>
      <c r="E52" s="437">
        <v>6</v>
      </c>
      <c r="F52" s="437">
        <v>6</v>
      </c>
      <c r="G52" s="437">
        <v>6</v>
      </c>
      <c r="H52" s="437">
        <v>6</v>
      </c>
      <c r="I52" s="437">
        <v>6</v>
      </c>
      <c r="J52" s="437">
        <v>6</v>
      </c>
      <c r="K52" s="437">
        <v>6</v>
      </c>
      <c r="L52" s="437">
        <v>6</v>
      </c>
      <c r="M52" s="437">
        <v>6</v>
      </c>
      <c r="N52" s="437">
        <v>5</v>
      </c>
      <c r="O52" s="437">
        <v>5</v>
      </c>
      <c r="P52" s="212">
        <f t="shared" si="4"/>
        <v>70</v>
      </c>
      <c r="Q52" s="220"/>
    </row>
    <row r="53" spans="2:20" s="210" customFormat="1" ht="12.75" customHeight="1" x14ac:dyDescent="0.2">
      <c r="B53" s="210" t="s">
        <v>211</v>
      </c>
      <c r="C53" s="210">
        <v>87</v>
      </c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212">
        <f t="shared" si="4"/>
        <v>0</v>
      </c>
      <c r="Q53" s="220"/>
    </row>
    <row r="54" spans="2:20" s="210" customFormat="1" ht="12.75" customHeight="1" x14ac:dyDescent="0.2">
      <c r="B54" s="203" t="s">
        <v>212</v>
      </c>
      <c r="C54" s="211" t="s">
        <v>59</v>
      </c>
      <c r="D54" s="437">
        <v>0</v>
      </c>
      <c r="E54" s="437">
        <v>0</v>
      </c>
      <c r="F54" s="437">
        <v>0</v>
      </c>
      <c r="G54" s="437">
        <v>0</v>
      </c>
      <c r="H54" s="437">
        <v>0</v>
      </c>
      <c r="I54" s="437">
        <v>0</v>
      </c>
      <c r="J54" s="437">
        <v>0</v>
      </c>
      <c r="K54" s="437">
        <v>0</v>
      </c>
      <c r="L54" s="437">
        <v>0</v>
      </c>
      <c r="M54" s="437">
        <v>0</v>
      </c>
      <c r="N54" s="437">
        <v>0</v>
      </c>
      <c r="O54" s="437">
        <v>0</v>
      </c>
      <c r="P54" s="212">
        <f t="shared" si="4"/>
        <v>0</v>
      </c>
      <c r="Q54" s="220"/>
      <c r="R54" s="211"/>
    </row>
    <row r="55" spans="2:20" s="210" customFormat="1" ht="12.75" customHeight="1" x14ac:dyDescent="0.2">
      <c r="B55" s="203" t="s">
        <v>213</v>
      </c>
      <c r="C55" s="215" t="s">
        <v>63</v>
      </c>
      <c r="D55" s="437">
        <v>75</v>
      </c>
      <c r="E55" s="437">
        <v>75</v>
      </c>
      <c r="F55" s="437">
        <v>77</v>
      </c>
      <c r="G55" s="437">
        <v>77</v>
      </c>
      <c r="H55" s="437">
        <v>77</v>
      </c>
      <c r="I55" s="437">
        <v>79</v>
      </c>
      <c r="J55" s="437">
        <v>79</v>
      </c>
      <c r="K55" s="437">
        <v>79</v>
      </c>
      <c r="L55" s="437">
        <v>79</v>
      </c>
      <c r="M55" s="437">
        <v>79</v>
      </c>
      <c r="N55" s="437">
        <v>75</v>
      </c>
      <c r="O55" s="437">
        <v>75</v>
      </c>
      <c r="P55" s="212">
        <f t="shared" si="4"/>
        <v>926</v>
      </c>
      <c r="Q55" s="220"/>
      <c r="R55" s="215"/>
    </row>
    <row r="56" spans="2:20" s="210" customFormat="1" ht="12.75" customHeight="1" x14ac:dyDescent="0.2">
      <c r="B56" s="203" t="s">
        <v>214</v>
      </c>
      <c r="C56" s="215" t="s">
        <v>101</v>
      </c>
      <c r="D56" s="437">
        <v>23</v>
      </c>
      <c r="E56" s="437">
        <v>21</v>
      </c>
      <c r="F56" s="437">
        <v>21</v>
      </c>
      <c r="G56" s="437">
        <v>21</v>
      </c>
      <c r="H56" s="437">
        <v>21</v>
      </c>
      <c r="I56" s="437">
        <v>21</v>
      </c>
      <c r="J56" s="437">
        <v>20</v>
      </c>
      <c r="K56" s="437">
        <v>20</v>
      </c>
      <c r="L56" s="437">
        <v>20</v>
      </c>
      <c r="M56" s="437">
        <v>20</v>
      </c>
      <c r="N56" s="437">
        <v>20</v>
      </c>
      <c r="O56" s="437">
        <v>19</v>
      </c>
      <c r="P56" s="212">
        <f t="shared" si="4"/>
        <v>247</v>
      </c>
      <c r="Q56" s="220"/>
      <c r="R56" s="215"/>
    </row>
    <row r="57" spans="2:20" s="210" customFormat="1" ht="12.75" customHeight="1" x14ac:dyDescent="0.2">
      <c r="B57" s="210" t="s">
        <v>297</v>
      </c>
      <c r="C57" s="215" t="s">
        <v>66</v>
      </c>
      <c r="D57" s="437">
        <v>1</v>
      </c>
      <c r="E57" s="437">
        <v>1</v>
      </c>
      <c r="F57" s="437">
        <v>1</v>
      </c>
      <c r="G57" s="437">
        <v>1</v>
      </c>
      <c r="H57" s="437">
        <v>1</v>
      </c>
      <c r="I57" s="437">
        <v>1</v>
      </c>
      <c r="J57" s="437">
        <v>1</v>
      </c>
      <c r="K57" s="437">
        <v>1</v>
      </c>
      <c r="L57" s="437">
        <v>1</v>
      </c>
      <c r="M57" s="437">
        <v>1</v>
      </c>
      <c r="N57" s="437">
        <v>1</v>
      </c>
      <c r="O57" s="437">
        <v>1</v>
      </c>
      <c r="P57" s="212">
        <f t="shared" si="4"/>
        <v>12</v>
      </c>
      <c r="Q57" s="220"/>
      <c r="R57" s="215"/>
    </row>
    <row r="58" spans="2:20" s="210" customFormat="1" ht="12.75" customHeight="1" x14ac:dyDescent="0.2">
      <c r="B58" s="203" t="s">
        <v>215</v>
      </c>
      <c r="C58" s="215" t="s">
        <v>103</v>
      </c>
      <c r="D58" s="437">
        <v>5</v>
      </c>
      <c r="E58" s="437">
        <v>7</v>
      </c>
      <c r="F58" s="437">
        <v>7</v>
      </c>
      <c r="G58" s="437">
        <v>7</v>
      </c>
      <c r="H58" s="437">
        <v>7</v>
      </c>
      <c r="I58" s="437">
        <v>7</v>
      </c>
      <c r="J58" s="437">
        <v>7</v>
      </c>
      <c r="K58" s="437">
        <v>7</v>
      </c>
      <c r="L58" s="437">
        <v>7</v>
      </c>
      <c r="M58" s="437">
        <v>7</v>
      </c>
      <c r="N58" s="437">
        <v>7</v>
      </c>
      <c r="O58" s="437">
        <v>7</v>
      </c>
      <c r="P58" s="212">
        <f t="shared" si="4"/>
        <v>82</v>
      </c>
      <c r="Q58" s="220"/>
      <c r="R58" s="215"/>
    </row>
    <row r="59" spans="2:20" s="210" customFormat="1" ht="12.75" customHeight="1" x14ac:dyDescent="0.2">
      <c r="B59" s="203" t="s">
        <v>298</v>
      </c>
      <c r="C59" s="211" t="s">
        <v>59</v>
      </c>
      <c r="D59" s="437">
        <v>1</v>
      </c>
      <c r="E59" s="437">
        <v>1</v>
      </c>
      <c r="F59" s="437">
        <v>1</v>
      </c>
      <c r="G59" s="437">
        <v>1</v>
      </c>
      <c r="H59" s="437">
        <v>1</v>
      </c>
      <c r="I59" s="437">
        <v>1</v>
      </c>
      <c r="J59" s="437">
        <v>1</v>
      </c>
      <c r="K59" s="437">
        <v>1</v>
      </c>
      <c r="L59" s="437">
        <v>1</v>
      </c>
      <c r="M59" s="437">
        <v>1</v>
      </c>
      <c r="N59" s="437">
        <v>1</v>
      </c>
      <c r="O59" s="437">
        <v>1</v>
      </c>
      <c r="P59" s="212">
        <f t="shared" si="4"/>
        <v>12</v>
      </c>
      <c r="Q59" s="220"/>
      <c r="R59" s="211"/>
    </row>
    <row r="60" spans="2:20" s="210" customFormat="1" ht="12.75" customHeight="1" x14ac:dyDescent="0.2">
      <c r="B60" s="203" t="s">
        <v>216</v>
      </c>
      <c r="C60" s="215" t="s">
        <v>63</v>
      </c>
      <c r="D60" s="437">
        <v>17</v>
      </c>
      <c r="E60" s="437">
        <v>16</v>
      </c>
      <c r="F60" s="437">
        <v>17</v>
      </c>
      <c r="G60" s="437">
        <v>17</v>
      </c>
      <c r="H60" s="437">
        <v>17</v>
      </c>
      <c r="I60" s="437">
        <v>17</v>
      </c>
      <c r="J60" s="437">
        <v>17</v>
      </c>
      <c r="K60" s="437">
        <v>17</v>
      </c>
      <c r="L60" s="437">
        <v>17</v>
      </c>
      <c r="M60" s="437">
        <v>17</v>
      </c>
      <c r="N60" s="437">
        <v>16</v>
      </c>
      <c r="O60" s="437">
        <v>16</v>
      </c>
      <c r="P60" s="212">
        <f t="shared" si="4"/>
        <v>201</v>
      </c>
      <c r="Q60" s="220"/>
      <c r="R60" s="215"/>
      <c r="T60" s="224"/>
    </row>
    <row r="61" spans="2:20" s="210" customFormat="1" ht="12.75" customHeight="1" x14ac:dyDescent="0.2">
      <c r="B61" s="203" t="s">
        <v>217</v>
      </c>
      <c r="C61" s="215" t="s">
        <v>101</v>
      </c>
      <c r="D61" s="437">
        <v>57</v>
      </c>
      <c r="E61" s="437">
        <v>58</v>
      </c>
      <c r="F61" s="437">
        <v>56</v>
      </c>
      <c r="G61" s="437">
        <v>56</v>
      </c>
      <c r="H61" s="437">
        <v>56</v>
      </c>
      <c r="I61" s="437">
        <v>56</v>
      </c>
      <c r="J61" s="437">
        <v>55</v>
      </c>
      <c r="K61" s="437">
        <v>55</v>
      </c>
      <c r="L61" s="437">
        <v>55</v>
      </c>
      <c r="M61" s="437">
        <v>55</v>
      </c>
      <c r="N61" s="437">
        <v>55</v>
      </c>
      <c r="O61" s="437">
        <v>55</v>
      </c>
      <c r="P61" s="212">
        <f t="shared" si="4"/>
        <v>669</v>
      </c>
      <c r="Q61" s="220"/>
      <c r="R61" s="215"/>
      <c r="T61" s="224"/>
    </row>
    <row r="62" spans="2:20" s="210" customFormat="1" ht="12.75" customHeight="1" x14ac:dyDescent="0.2">
      <c r="B62" s="210" t="s">
        <v>218</v>
      </c>
      <c r="C62" s="215" t="s">
        <v>66</v>
      </c>
      <c r="D62" s="437">
        <v>4</v>
      </c>
      <c r="E62" s="437">
        <v>4</v>
      </c>
      <c r="F62" s="437">
        <v>4</v>
      </c>
      <c r="G62" s="437">
        <v>4</v>
      </c>
      <c r="H62" s="437">
        <v>4</v>
      </c>
      <c r="I62" s="437">
        <v>4</v>
      </c>
      <c r="J62" s="437">
        <v>4</v>
      </c>
      <c r="K62" s="437">
        <v>4</v>
      </c>
      <c r="L62" s="437">
        <v>4</v>
      </c>
      <c r="M62" s="437">
        <v>4</v>
      </c>
      <c r="N62" s="437">
        <v>4</v>
      </c>
      <c r="O62" s="437">
        <v>4</v>
      </c>
      <c r="P62" s="212">
        <f t="shared" si="4"/>
        <v>48</v>
      </c>
      <c r="Q62" s="220"/>
      <c r="R62" s="215"/>
    </row>
    <row r="63" spans="2:20" s="210" customFormat="1" ht="12.75" customHeight="1" x14ac:dyDescent="0.2">
      <c r="B63" s="203" t="s">
        <v>219</v>
      </c>
      <c r="C63" s="215" t="s">
        <v>103</v>
      </c>
      <c r="D63" s="437">
        <v>7</v>
      </c>
      <c r="E63" s="437">
        <v>7</v>
      </c>
      <c r="F63" s="437">
        <v>7</v>
      </c>
      <c r="G63" s="437">
        <v>7</v>
      </c>
      <c r="H63" s="437">
        <v>7</v>
      </c>
      <c r="I63" s="437">
        <v>7</v>
      </c>
      <c r="J63" s="437">
        <v>7</v>
      </c>
      <c r="K63" s="437">
        <v>7</v>
      </c>
      <c r="L63" s="437">
        <v>7</v>
      </c>
      <c r="M63" s="437">
        <v>7</v>
      </c>
      <c r="N63" s="437">
        <v>7</v>
      </c>
      <c r="O63" s="437">
        <v>7</v>
      </c>
      <c r="P63" s="212">
        <f t="shared" si="4"/>
        <v>84</v>
      </c>
      <c r="Q63" s="220"/>
      <c r="R63" s="215"/>
    </row>
    <row r="64" spans="2:20" s="210" customFormat="1" ht="12.75" customHeight="1" x14ac:dyDescent="0.2">
      <c r="B64" s="203" t="s">
        <v>487</v>
      </c>
      <c r="C64" s="215" t="s">
        <v>411</v>
      </c>
      <c r="D64" s="437">
        <v>1</v>
      </c>
      <c r="E64" s="437">
        <v>1</v>
      </c>
      <c r="F64" s="437">
        <v>1</v>
      </c>
      <c r="G64" s="437">
        <v>1</v>
      </c>
      <c r="H64" s="437">
        <v>1</v>
      </c>
      <c r="I64" s="437">
        <v>1</v>
      </c>
      <c r="J64" s="437">
        <v>1</v>
      </c>
      <c r="K64" s="437">
        <v>1</v>
      </c>
      <c r="L64" s="437">
        <v>1</v>
      </c>
      <c r="M64" s="437">
        <v>1</v>
      </c>
      <c r="N64" s="437">
        <v>1</v>
      </c>
      <c r="O64" s="437">
        <v>1</v>
      </c>
      <c r="P64" s="212">
        <f t="shared" si="4"/>
        <v>12</v>
      </c>
      <c r="Q64" s="220"/>
      <c r="R64" s="215"/>
    </row>
    <row r="65" spans="2:18" s="216" customFormat="1" ht="12.75" customHeight="1" x14ac:dyDescent="0.25">
      <c r="B65" s="216" t="s">
        <v>220</v>
      </c>
      <c r="C65" s="217" t="s">
        <v>221</v>
      </c>
      <c r="D65" s="438">
        <v>9</v>
      </c>
      <c r="E65" s="438">
        <v>9</v>
      </c>
      <c r="F65" s="438">
        <v>9</v>
      </c>
      <c r="G65" s="438">
        <v>9</v>
      </c>
      <c r="H65" s="438">
        <v>9</v>
      </c>
      <c r="I65" s="438">
        <v>9</v>
      </c>
      <c r="J65" s="438">
        <v>9</v>
      </c>
      <c r="K65" s="438">
        <v>9</v>
      </c>
      <c r="L65" s="438">
        <v>9</v>
      </c>
      <c r="M65" s="438">
        <v>9</v>
      </c>
      <c r="N65" s="438">
        <v>9</v>
      </c>
      <c r="O65" s="438">
        <v>9</v>
      </c>
      <c r="P65" s="439">
        <f t="shared" si="4"/>
        <v>108</v>
      </c>
      <c r="Q65" s="220"/>
      <c r="R65" s="217"/>
    </row>
    <row r="66" spans="2:18" s="210" customFormat="1" ht="12.75" customHeight="1" x14ac:dyDescent="0.2">
      <c r="B66" s="210" t="s">
        <v>60</v>
      </c>
      <c r="D66" s="440">
        <f>SUM(D37:D65)</f>
        <v>877956</v>
      </c>
      <c r="E66" s="440">
        <f t="shared" ref="E66:O66" si="5">SUM(E37:E65)</f>
        <v>878417</v>
      </c>
      <c r="F66" s="440">
        <f t="shared" si="5"/>
        <v>878701</v>
      </c>
      <c r="G66" s="440">
        <f t="shared" si="5"/>
        <v>878722</v>
      </c>
      <c r="H66" s="440">
        <f t="shared" si="5"/>
        <v>878823</v>
      </c>
      <c r="I66" s="440">
        <f t="shared" si="5"/>
        <v>878954</v>
      </c>
      <c r="J66" s="440">
        <f t="shared" si="5"/>
        <v>878844</v>
      </c>
      <c r="K66" s="440">
        <f t="shared" si="5"/>
        <v>878992</v>
      </c>
      <c r="L66" s="440">
        <f t="shared" si="5"/>
        <v>879065</v>
      </c>
      <c r="M66" s="440">
        <f t="shared" si="5"/>
        <v>879613</v>
      </c>
      <c r="N66" s="440">
        <f t="shared" si="5"/>
        <v>880310</v>
      </c>
      <c r="O66" s="440">
        <f t="shared" si="5"/>
        <v>880702</v>
      </c>
      <c r="P66" s="212">
        <f>SUM(D66:O66)</f>
        <v>10549099</v>
      </c>
      <c r="Q66" s="218"/>
    </row>
    <row r="67" spans="2:18" s="210" customFormat="1" ht="12.75" customHeight="1" x14ac:dyDescent="0.2">
      <c r="C67" s="211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</row>
    <row r="68" spans="2:18" ht="12.75" customHeight="1" x14ac:dyDescent="0.25">
      <c r="B68" s="207" t="s">
        <v>231</v>
      </c>
      <c r="C68" s="215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</row>
    <row r="69" spans="2:18" ht="12.75" customHeight="1" x14ac:dyDescent="0.25">
      <c r="B69" s="203" t="s">
        <v>55</v>
      </c>
      <c r="C69" s="215">
        <v>23</v>
      </c>
      <c r="D69" s="219">
        <f t="shared" ref="D69:I69" si="6">IFERROR(D9/D38,0)</f>
        <v>116.86573006548888</v>
      </c>
      <c r="E69" s="219">
        <f t="shared" si="6"/>
        <v>91.091053960455156</v>
      </c>
      <c r="F69" s="219">
        <f t="shared" si="6"/>
        <v>94.892573041377034</v>
      </c>
      <c r="G69" s="219">
        <f t="shared" si="6"/>
        <v>60.21982220310894</v>
      </c>
      <c r="H69" s="219">
        <f t="shared" si="6"/>
        <v>41.155587174999788</v>
      </c>
      <c r="I69" s="219">
        <f t="shared" si="6"/>
        <v>34.558310191920867</v>
      </c>
      <c r="J69" s="219">
        <f>IFERROR(J9/J38,0)</f>
        <v>15.541297103654648</v>
      </c>
      <c r="K69" s="219">
        <f t="shared" ref="K69:O69" si="7">IFERROR(K9/K38,0)</f>
        <v>16.631878897871562</v>
      </c>
      <c r="L69" s="219">
        <f t="shared" si="7"/>
        <v>21.042252179603462</v>
      </c>
      <c r="M69" s="219">
        <f t="shared" si="7"/>
        <v>47.840862812240125</v>
      </c>
      <c r="N69" s="219">
        <f t="shared" si="7"/>
        <v>81.736058792491548</v>
      </c>
      <c r="O69" s="219">
        <f t="shared" si="7"/>
        <v>99.001625691890524</v>
      </c>
      <c r="P69" s="219">
        <f>SUM(D69:O69)</f>
        <v>720.57705211510256</v>
      </c>
      <c r="Q69" s="219"/>
    </row>
    <row r="70" spans="2:18" ht="12.75" customHeight="1" x14ac:dyDescent="0.25">
      <c r="B70" s="210" t="s">
        <v>201</v>
      </c>
      <c r="C70" s="210">
        <v>31</v>
      </c>
      <c r="D70" s="219">
        <f t="shared" ref="D70:O71" si="8">IFERROR(D11/D41,0)</f>
        <v>615.27576878257571</v>
      </c>
      <c r="E70" s="219">
        <f t="shared" si="8"/>
        <v>465.31162432327136</v>
      </c>
      <c r="F70" s="219">
        <f t="shared" si="8"/>
        <v>491.66761640746637</v>
      </c>
      <c r="G70" s="219">
        <f t="shared" si="8"/>
        <v>364.83407035421322</v>
      </c>
      <c r="H70" s="219">
        <f t="shared" si="8"/>
        <v>242.79615030612135</v>
      </c>
      <c r="I70" s="219">
        <f t="shared" si="8"/>
        <v>229.50937134110316</v>
      </c>
      <c r="J70" s="219">
        <f t="shared" si="8"/>
        <v>140.96289235166719</v>
      </c>
      <c r="K70" s="219">
        <f t="shared" si="8"/>
        <v>117.20956112463587</v>
      </c>
      <c r="L70" s="219">
        <f t="shared" si="8"/>
        <v>188.55924193488383</v>
      </c>
      <c r="M70" s="219">
        <f t="shared" si="8"/>
        <v>247.48668032208667</v>
      </c>
      <c r="N70" s="219">
        <f t="shared" si="8"/>
        <v>416.85908333093266</v>
      </c>
      <c r="O70" s="219">
        <f t="shared" si="8"/>
        <v>523.45841320413194</v>
      </c>
      <c r="P70" s="219">
        <f t="shared" ref="P70:P80" si="9">SUM(D70:O70)</f>
        <v>4043.9304737830889</v>
      </c>
      <c r="Q70" s="219"/>
    </row>
    <row r="71" spans="2:18" s="210" customFormat="1" ht="12.75" customHeight="1" x14ac:dyDescent="0.2">
      <c r="B71" s="210" t="s">
        <v>202</v>
      </c>
      <c r="C71" s="210">
        <v>41</v>
      </c>
      <c r="D71" s="212">
        <f t="shared" si="8"/>
        <v>6708.9462697685303</v>
      </c>
      <c r="E71" s="212">
        <f t="shared" si="8"/>
        <v>5351.8192570188548</v>
      </c>
      <c r="F71" s="212">
        <f t="shared" si="8"/>
        <v>5524.7073143544503</v>
      </c>
      <c r="G71" s="212">
        <f t="shared" si="8"/>
        <v>4268.8587780909256</v>
      </c>
      <c r="H71" s="212">
        <f t="shared" si="8"/>
        <v>3638.6485417083527</v>
      </c>
      <c r="I71" s="212">
        <f t="shared" si="8"/>
        <v>3410.1991683006536</v>
      </c>
      <c r="J71" s="212">
        <f t="shared" si="8"/>
        <v>2864.4547868257296</v>
      </c>
      <c r="K71" s="212">
        <f t="shared" si="8"/>
        <v>2093.8433605786799</v>
      </c>
      <c r="L71" s="212">
        <f t="shared" si="8"/>
        <v>1668.9542269269666</v>
      </c>
      <c r="M71" s="212">
        <f t="shared" si="8"/>
        <v>3666.2250214918695</v>
      </c>
      <c r="N71" s="212">
        <f t="shared" si="8"/>
        <v>4855.6623281897064</v>
      </c>
      <c r="O71" s="212">
        <f t="shared" si="8"/>
        <v>7201.8160545071723</v>
      </c>
      <c r="P71" s="219">
        <f t="shared" si="9"/>
        <v>51254.135107761889</v>
      </c>
      <c r="Q71" s="219"/>
    </row>
    <row r="72" spans="2:18" s="210" customFormat="1" ht="12.75" customHeight="1" x14ac:dyDescent="0.2">
      <c r="B72" s="210" t="s">
        <v>208</v>
      </c>
      <c r="C72" s="210">
        <v>41</v>
      </c>
      <c r="D72" s="212">
        <f t="shared" ref="D72:I72" si="10">IFERROR(D18/D49,0)</f>
        <v>15525.576865507619</v>
      </c>
      <c r="E72" s="212">
        <f t="shared" si="10"/>
        <v>8647.749033399823</v>
      </c>
      <c r="F72" s="212">
        <f t="shared" si="10"/>
        <v>11758.072376811593</v>
      </c>
      <c r="G72" s="212">
        <f t="shared" si="10"/>
        <v>12365.832503471624</v>
      </c>
      <c r="H72" s="212">
        <f t="shared" si="10"/>
        <v>9487.4337227093602</v>
      </c>
      <c r="I72" s="212">
        <f t="shared" si="10"/>
        <v>13448.748257575759</v>
      </c>
      <c r="J72" s="212">
        <f>IFERROR(J18/J49,0)</f>
        <v>8226.5563629538938</v>
      </c>
      <c r="K72" s="212">
        <f t="shared" ref="K72:O72" si="11">IFERROR(K18/K49,0)</f>
        <v>10045.78274344099</v>
      </c>
      <c r="L72" s="212">
        <f t="shared" si="11"/>
        <v>7947.5031928876024</v>
      </c>
      <c r="M72" s="212">
        <f t="shared" si="11"/>
        <v>11327.574349447921</v>
      </c>
      <c r="N72" s="212">
        <f t="shared" si="11"/>
        <v>11946.98846123703</v>
      </c>
      <c r="O72" s="212">
        <f t="shared" si="11"/>
        <v>11193.044880817382</v>
      </c>
      <c r="P72" s="219">
        <f t="shared" si="9"/>
        <v>131920.8627502606</v>
      </c>
      <c r="Q72" s="219"/>
    </row>
    <row r="73" spans="2:18" ht="12.75" customHeight="1" x14ac:dyDescent="0.25">
      <c r="B73" s="203" t="s">
        <v>213</v>
      </c>
      <c r="C73" s="215" t="s">
        <v>63</v>
      </c>
      <c r="D73" s="219">
        <f t="shared" ref="D73:O74" si="12">IFERROR(D23/D55,0)</f>
        <v>20242.374133333338</v>
      </c>
      <c r="E73" s="219">
        <f t="shared" si="12"/>
        <v>19071.716933333337</v>
      </c>
      <c r="F73" s="219">
        <f t="shared" si="12"/>
        <v>16721.303246753247</v>
      </c>
      <c r="G73" s="219">
        <f t="shared" si="12"/>
        <v>14658.859220779219</v>
      </c>
      <c r="H73" s="219">
        <f t="shared" si="12"/>
        <v>16662.334285714289</v>
      </c>
      <c r="I73" s="219">
        <f t="shared" si="12"/>
        <v>15345.487468354431</v>
      </c>
      <c r="J73" s="219">
        <f t="shared" si="12"/>
        <v>13520.030253164559</v>
      </c>
      <c r="K73" s="219">
        <f t="shared" si="12"/>
        <v>13845.605063291137</v>
      </c>
      <c r="L73" s="219">
        <f t="shared" si="12"/>
        <v>14591.70759493671</v>
      </c>
      <c r="M73" s="219">
        <f t="shared" si="12"/>
        <v>15859.557848101267</v>
      </c>
      <c r="N73" s="219">
        <f t="shared" si="12"/>
        <v>30003.544133333329</v>
      </c>
      <c r="O73" s="219">
        <f t="shared" si="12"/>
        <v>5725.8264000000026</v>
      </c>
      <c r="P73" s="219">
        <f t="shared" si="9"/>
        <v>196248.34658109487</v>
      </c>
      <c r="Q73" s="219"/>
    </row>
    <row r="74" spans="2:18" ht="12.75" customHeight="1" x14ac:dyDescent="0.25">
      <c r="B74" s="203" t="s">
        <v>214</v>
      </c>
      <c r="C74" s="215" t="s">
        <v>101</v>
      </c>
      <c r="D74" s="219">
        <f t="shared" si="12"/>
        <v>55018.579565217384</v>
      </c>
      <c r="E74" s="219">
        <f t="shared" si="12"/>
        <v>72543.832857142872</v>
      </c>
      <c r="F74" s="219">
        <f t="shared" si="12"/>
        <v>51464.508571428581</v>
      </c>
      <c r="G74" s="219">
        <f t="shared" si="12"/>
        <v>48551.96047619047</v>
      </c>
      <c r="H74" s="219">
        <f t="shared" si="12"/>
        <v>52959.507142857139</v>
      </c>
      <c r="I74" s="219">
        <f t="shared" si="12"/>
        <v>52925.054285714294</v>
      </c>
      <c r="J74" s="219">
        <f t="shared" si="12"/>
        <v>48032.664499999999</v>
      </c>
      <c r="K74" s="219">
        <f t="shared" si="12"/>
        <v>48461.669500000004</v>
      </c>
      <c r="L74" s="219">
        <f t="shared" si="12"/>
        <v>49773.215000000004</v>
      </c>
      <c r="M74" s="219">
        <f t="shared" si="12"/>
        <v>55703.121999999996</v>
      </c>
      <c r="N74" s="219">
        <f t="shared" si="12"/>
        <v>84391.300499999998</v>
      </c>
      <c r="O74" s="219">
        <f t="shared" si="12"/>
        <v>27916.028947368417</v>
      </c>
      <c r="P74" s="219">
        <f t="shared" si="9"/>
        <v>647741.44334591914</v>
      </c>
      <c r="Q74" s="219"/>
    </row>
    <row r="75" spans="2:18" ht="12.75" customHeight="1" x14ac:dyDescent="0.25">
      <c r="B75" s="203" t="s">
        <v>215</v>
      </c>
      <c r="C75" s="215" t="s">
        <v>103</v>
      </c>
      <c r="D75" s="219">
        <f t="shared" ref="D75:I75" si="13">IFERROR(D26/D58,0)</f>
        <v>394732.89200000011</v>
      </c>
      <c r="E75" s="219">
        <f t="shared" si="13"/>
        <v>265841.54285714281</v>
      </c>
      <c r="F75" s="219">
        <f t="shared" si="13"/>
        <v>335538.78285714285</v>
      </c>
      <c r="G75" s="219">
        <f t="shared" si="13"/>
        <v>324515.30857142864</v>
      </c>
      <c r="H75" s="219">
        <f t="shared" si="13"/>
        <v>244128.70571428569</v>
      </c>
      <c r="I75" s="219">
        <f t="shared" si="13"/>
        <v>245396.90714285715</v>
      </c>
      <c r="J75" s="219">
        <f>IFERROR(J26/J58,0)</f>
        <v>207402.38428571433</v>
      </c>
      <c r="K75" s="219">
        <f t="shared" ref="K75:O75" si="14">IFERROR(K26/K58,0)</f>
        <v>193945.31285714285</v>
      </c>
      <c r="L75" s="219">
        <f t="shared" si="14"/>
        <v>201559.53142857141</v>
      </c>
      <c r="M75" s="219">
        <f t="shared" si="14"/>
        <v>245692.34285714291</v>
      </c>
      <c r="N75" s="219">
        <f t="shared" si="14"/>
        <v>523660.03714285709</v>
      </c>
      <c r="O75" s="219">
        <f t="shared" si="14"/>
        <v>87753.938571428604</v>
      </c>
      <c r="P75" s="219">
        <f t="shared" si="9"/>
        <v>3270167.6862857137</v>
      </c>
      <c r="Q75" s="219"/>
    </row>
    <row r="76" spans="2:18" ht="12.75" customHeight="1" x14ac:dyDescent="0.25">
      <c r="B76" s="203" t="s">
        <v>204</v>
      </c>
      <c r="C76" s="203">
        <v>85</v>
      </c>
      <c r="D76" s="219">
        <f t="shared" ref="D76:O79" si="15">IFERROR(D14/D45,0)</f>
        <v>80878.673694249344</v>
      </c>
      <c r="E76" s="219">
        <f t="shared" si="15"/>
        <v>57495.936043276088</v>
      </c>
      <c r="F76" s="219">
        <f t="shared" si="15"/>
        <v>69700.821730769225</v>
      </c>
      <c r="G76" s="219">
        <f t="shared" si="15"/>
        <v>57599.198138139087</v>
      </c>
      <c r="H76" s="219">
        <f t="shared" si="15"/>
        <v>34925.232262199992</v>
      </c>
      <c r="I76" s="219">
        <f t="shared" si="15"/>
        <v>40995.838461538464</v>
      </c>
      <c r="J76" s="219">
        <f t="shared" si="15"/>
        <v>55897.24866437124</v>
      </c>
      <c r="K76" s="219">
        <f t="shared" si="15"/>
        <v>-7411.6269094111649</v>
      </c>
      <c r="L76" s="219">
        <f t="shared" si="15"/>
        <v>34604.595645335226</v>
      </c>
      <c r="M76" s="219">
        <f t="shared" si="15"/>
        <v>41071.881071343043</v>
      </c>
      <c r="N76" s="219">
        <f t="shared" si="15"/>
        <v>57531.892432265129</v>
      </c>
      <c r="O76" s="219">
        <f t="shared" si="15"/>
        <v>79833.40422311156</v>
      </c>
      <c r="P76" s="219">
        <f t="shared" si="9"/>
        <v>603123.09545718727</v>
      </c>
      <c r="Q76" s="219"/>
    </row>
    <row r="77" spans="2:18" ht="12.75" customHeight="1" x14ac:dyDescent="0.25">
      <c r="B77" s="203" t="s">
        <v>205</v>
      </c>
      <c r="C77" s="203">
        <v>86</v>
      </c>
      <c r="D77" s="219">
        <f t="shared" si="15"/>
        <v>8065.7507606739309</v>
      </c>
      <c r="E77" s="219">
        <f t="shared" si="15"/>
        <v>5543.5173035450425</v>
      </c>
      <c r="F77" s="219">
        <f t="shared" si="15"/>
        <v>5215.7565894736845</v>
      </c>
      <c r="G77" s="219">
        <f t="shared" si="15"/>
        <v>5210.7988032650001</v>
      </c>
      <c r="H77" s="219">
        <f t="shared" si="15"/>
        <v>3702.2997385443864</v>
      </c>
      <c r="I77" s="219">
        <f t="shared" si="15"/>
        <v>3752.7850000000003</v>
      </c>
      <c r="J77" s="219">
        <f t="shared" si="15"/>
        <v>1387.5627470159268</v>
      </c>
      <c r="K77" s="219">
        <f t="shared" si="15"/>
        <v>1332.2916325019476</v>
      </c>
      <c r="L77" s="219">
        <f t="shared" si="15"/>
        <v>1766.8960928313174</v>
      </c>
      <c r="M77" s="219">
        <f t="shared" si="15"/>
        <v>3867.9105070797468</v>
      </c>
      <c r="N77" s="219">
        <f t="shared" si="15"/>
        <v>5374.1283634189995</v>
      </c>
      <c r="O77" s="219">
        <f t="shared" si="15"/>
        <v>6633.1626611107886</v>
      </c>
      <c r="P77" s="219">
        <f t="shared" si="9"/>
        <v>51852.86019946076</v>
      </c>
      <c r="Q77" s="219"/>
    </row>
    <row r="78" spans="2:18" ht="12.75" customHeight="1" x14ac:dyDescent="0.25">
      <c r="B78" s="210" t="s">
        <v>229</v>
      </c>
      <c r="C78" s="210">
        <v>87</v>
      </c>
      <c r="D78" s="219">
        <f t="shared" si="15"/>
        <v>666718.93287499994</v>
      </c>
      <c r="E78" s="219">
        <f t="shared" si="15"/>
        <v>410166.42862500006</v>
      </c>
      <c r="F78" s="219">
        <f t="shared" si="15"/>
        <v>487997.99524999998</v>
      </c>
      <c r="G78" s="219">
        <f t="shared" si="15"/>
        <v>647926.19362500007</v>
      </c>
      <c r="H78" s="219">
        <f t="shared" si="15"/>
        <v>388492.52312500001</v>
      </c>
      <c r="I78" s="219">
        <f t="shared" si="15"/>
        <v>354492.85700000002</v>
      </c>
      <c r="J78" s="219">
        <f t="shared" si="15"/>
        <v>311695.97342204949</v>
      </c>
      <c r="K78" s="219">
        <f t="shared" si="15"/>
        <v>189835.69287499998</v>
      </c>
      <c r="L78" s="219">
        <f t="shared" si="15"/>
        <v>215987.20600000001</v>
      </c>
      <c r="M78" s="219">
        <f t="shared" si="15"/>
        <v>344085.18774999998</v>
      </c>
      <c r="N78" s="219">
        <f t="shared" si="15"/>
        <v>963595.87612500007</v>
      </c>
      <c r="O78" s="219">
        <f t="shared" si="15"/>
        <v>-302948.01250000001</v>
      </c>
      <c r="P78" s="219">
        <f t="shared" si="9"/>
        <v>4678046.8541720491</v>
      </c>
      <c r="Q78" s="219"/>
    </row>
    <row r="79" spans="2:18" ht="12.75" customHeight="1" x14ac:dyDescent="0.25">
      <c r="B79" s="203" t="s">
        <v>207</v>
      </c>
      <c r="C79" s="203">
        <v>31</v>
      </c>
      <c r="D79" s="219">
        <f t="shared" si="15"/>
        <v>943.2169943604946</v>
      </c>
      <c r="E79" s="219">
        <f t="shared" si="15"/>
        <v>713.75540265960387</v>
      </c>
      <c r="F79" s="219">
        <f t="shared" si="15"/>
        <v>788.05154204753194</v>
      </c>
      <c r="G79" s="219">
        <f t="shared" si="15"/>
        <v>476.37017107131368</v>
      </c>
      <c r="H79" s="219">
        <f t="shared" si="15"/>
        <v>314.93639980086681</v>
      </c>
      <c r="I79" s="219">
        <f t="shared" si="15"/>
        <v>226.35823789764868</v>
      </c>
      <c r="J79" s="219">
        <f t="shared" si="15"/>
        <v>261.16996329660037</v>
      </c>
      <c r="K79" s="219">
        <f t="shared" si="15"/>
        <v>89.560153264515435</v>
      </c>
      <c r="L79" s="219">
        <f t="shared" si="15"/>
        <v>103.80953793659978</v>
      </c>
      <c r="M79" s="219">
        <f t="shared" si="15"/>
        <v>474.7298013133896</v>
      </c>
      <c r="N79" s="219">
        <f t="shared" si="15"/>
        <v>444.41046745496942</v>
      </c>
      <c r="O79" s="219">
        <f t="shared" si="15"/>
        <v>826.5091288954643</v>
      </c>
      <c r="P79" s="219">
        <f t="shared" si="9"/>
        <v>5662.8777999989979</v>
      </c>
      <c r="Q79" s="219"/>
    </row>
    <row r="80" spans="2:18" s="227" customFormat="1" ht="12.75" customHeight="1" x14ac:dyDescent="0.25">
      <c r="B80" s="216" t="s">
        <v>220</v>
      </c>
      <c r="C80" s="225" t="s">
        <v>221</v>
      </c>
      <c r="D80" s="226">
        <f t="shared" ref="D80:I80" si="16">IFERROR(D32/D65,0)</f>
        <v>1637332.9355555559</v>
      </c>
      <c r="E80" s="226">
        <f t="shared" si="16"/>
        <v>389785.99111111107</v>
      </c>
      <c r="F80" s="226">
        <f t="shared" si="16"/>
        <v>447351.92888888885</v>
      </c>
      <c r="G80" s="226">
        <f t="shared" si="16"/>
        <v>317254.42000000004</v>
      </c>
      <c r="H80" s="226">
        <f t="shared" si="16"/>
        <v>257390.95111111118</v>
      </c>
      <c r="I80" s="226">
        <f t="shared" si="16"/>
        <v>86396.318888888884</v>
      </c>
      <c r="J80" s="226">
        <f>IFERROR(J32/J65,0)</f>
        <v>358288.18888888892</v>
      </c>
      <c r="K80" s="226">
        <f t="shared" ref="K80:O80" si="17">IFERROR(K32/K65,0)</f>
        <v>186252.11888888889</v>
      </c>
      <c r="L80" s="226">
        <f t="shared" si="17"/>
        <v>161537.48666666666</v>
      </c>
      <c r="M80" s="226">
        <f t="shared" si="17"/>
        <v>196664.25444444444</v>
      </c>
      <c r="N80" s="226">
        <f t="shared" si="17"/>
        <v>513942.55333333329</v>
      </c>
      <c r="O80" s="226">
        <f t="shared" si="17"/>
        <v>180933.94555555558</v>
      </c>
      <c r="P80" s="219">
        <f t="shared" si="9"/>
        <v>4733131.0933333337</v>
      </c>
      <c r="Q80" s="226"/>
    </row>
    <row r="81" spans="2:23" ht="12.75" customHeight="1" x14ac:dyDescent="0.25">
      <c r="C81" s="215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</row>
    <row r="82" spans="2:23" ht="12.75" customHeight="1" x14ac:dyDescent="0.25">
      <c r="B82" s="207" t="s">
        <v>232</v>
      </c>
      <c r="C82" s="215"/>
      <c r="D82" s="437"/>
      <c r="E82" s="437"/>
      <c r="F82" s="437"/>
      <c r="G82" s="437"/>
      <c r="H82" s="437"/>
      <c r="I82" s="437"/>
      <c r="J82" s="437"/>
      <c r="K82" s="437"/>
      <c r="L82" s="437"/>
      <c r="M82" s="437"/>
      <c r="N82" s="437"/>
      <c r="O82" s="437"/>
      <c r="P82" s="219"/>
      <c r="Q82" s="219"/>
    </row>
    <row r="83" spans="2:23" s="210" customFormat="1" ht="12.75" customHeight="1" x14ac:dyDescent="0.2">
      <c r="B83" s="210" t="s">
        <v>233</v>
      </c>
      <c r="C83" s="211"/>
      <c r="D83" s="437">
        <v>729.125</v>
      </c>
      <c r="E83" s="437">
        <v>607.125</v>
      </c>
      <c r="F83" s="437">
        <v>577.47916666666697</v>
      </c>
      <c r="G83" s="437">
        <v>457.95833333333297</v>
      </c>
      <c r="H83" s="437">
        <v>318.45833333333297</v>
      </c>
      <c r="I83" s="437">
        <v>158.541666666667</v>
      </c>
      <c r="J83" s="437">
        <v>16.125</v>
      </c>
      <c r="K83" s="437">
        <v>44.875</v>
      </c>
      <c r="L83" s="437">
        <v>131.625</v>
      </c>
      <c r="M83" s="437">
        <v>357.41666666666703</v>
      </c>
      <c r="N83" s="437">
        <v>577.35416666666697</v>
      </c>
      <c r="O83" s="437">
        <v>660.41666666666697</v>
      </c>
      <c r="P83" s="212">
        <f>SUM(D83:O83)</f>
        <v>4636.5000000000009</v>
      </c>
      <c r="Q83" s="212"/>
    </row>
    <row r="84" spans="2:23" s="210" customFormat="1" ht="12.75" customHeight="1" x14ac:dyDescent="0.2">
      <c r="B84" s="210" t="s">
        <v>234</v>
      </c>
      <c r="C84" s="211"/>
      <c r="D84" s="437">
        <v>661.4</v>
      </c>
      <c r="E84" s="437">
        <v>612.1</v>
      </c>
      <c r="F84" s="437">
        <v>560.1</v>
      </c>
      <c r="G84" s="437">
        <v>413.2</v>
      </c>
      <c r="H84" s="437">
        <v>244.7</v>
      </c>
      <c r="I84" s="437">
        <v>110.9</v>
      </c>
      <c r="J84" s="437">
        <v>29</v>
      </c>
      <c r="K84" s="437">
        <v>22.4</v>
      </c>
      <c r="L84" s="437">
        <v>110.8</v>
      </c>
      <c r="M84" s="437">
        <v>347.1</v>
      </c>
      <c r="N84" s="437">
        <v>543.1</v>
      </c>
      <c r="O84" s="437">
        <v>697.3</v>
      </c>
      <c r="P84" s="212">
        <f>SUM(D84:O84)</f>
        <v>4352.0999999999995</v>
      </c>
      <c r="Q84" s="212"/>
    </row>
    <row r="85" spans="2:23" s="210" customFormat="1" ht="12.75" customHeight="1" x14ac:dyDescent="0.2">
      <c r="B85" s="210" t="s">
        <v>235</v>
      </c>
      <c r="C85" s="211"/>
      <c r="D85" s="440">
        <f t="shared" ref="D85:P85" si="18">D83-D84</f>
        <v>67.725000000000023</v>
      </c>
      <c r="E85" s="440">
        <f t="shared" si="18"/>
        <v>-4.9750000000000227</v>
      </c>
      <c r="F85" s="440">
        <f t="shared" si="18"/>
        <v>17.379166666666947</v>
      </c>
      <c r="G85" s="440">
        <f t="shared" si="18"/>
        <v>44.758333333332985</v>
      </c>
      <c r="H85" s="440">
        <f t="shared" si="18"/>
        <v>73.758333333332985</v>
      </c>
      <c r="I85" s="440">
        <f t="shared" si="18"/>
        <v>47.641666666666993</v>
      </c>
      <c r="J85" s="440">
        <f t="shared" si="18"/>
        <v>-12.875</v>
      </c>
      <c r="K85" s="440">
        <f t="shared" si="18"/>
        <v>22.475000000000001</v>
      </c>
      <c r="L85" s="440">
        <f t="shared" si="18"/>
        <v>20.825000000000003</v>
      </c>
      <c r="M85" s="440">
        <f t="shared" si="18"/>
        <v>10.316666666667004</v>
      </c>
      <c r="N85" s="440">
        <f t="shared" si="18"/>
        <v>34.254166666666947</v>
      </c>
      <c r="O85" s="440">
        <f t="shared" si="18"/>
        <v>-36.883333333332985</v>
      </c>
      <c r="P85" s="440">
        <f t="shared" si="18"/>
        <v>284.40000000000146</v>
      </c>
      <c r="Q85" s="228"/>
    </row>
    <row r="86" spans="2:23" ht="12.75" customHeight="1" x14ac:dyDescent="0.25">
      <c r="C86" s="215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</row>
    <row r="87" spans="2:23" ht="12.75" customHeight="1" x14ac:dyDescent="0.25">
      <c r="B87" s="207" t="s">
        <v>236</v>
      </c>
      <c r="C87" s="215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</row>
    <row r="88" spans="2:23" s="210" customFormat="1" ht="12.75" customHeight="1" x14ac:dyDescent="0.2">
      <c r="B88" s="203" t="s">
        <v>55</v>
      </c>
      <c r="C88" s="211">
        <v>23</v>
      </c>
      <c r="D88" s="441">
        <v>0.14610600000000001</v>
      </c>
      <c r="E88" s="441">
        <v>0.13005900000000001</v>
      </c>
      <c r="F88" s="441">
        <v>0.12708900000000001</v>
      </c>
      <c r="G88" s="441">
        <v>9.8351999999999995E-2</v>
      </c>
      <c r="H88" s="441">
        <v>7.3646000000000003E-2</v>
      </c>
      <c r="I88" s="441">
        <v>4.6559000000000003E-2</v>
      </c>
      <c r="J88" s="441">
        <v>0</v>
      </c>
      <c r="K88" s="441">
        <v>0</v>
      </c>
      <c r="L88" s="441">
        <v>7.2701000000000002E-2</v>
      </c>
      <c r="M88" s="441">
        <v>0.104546</v>
      </c>
      <c r="N88" s="441">
        <v>0.12842700000000001</v>
      </c>
      <c r="O88" s="441">
        <v>0.133077</v>
      </c>
      <c r="P88" s="212"/>
      <c r="Q88" s="212"/>
      <c r="R88" s="229"/>
      <c r="S88" s="229"/>
      <c r="T88" s="229"/>
      <c r="U88" s="229"/>
      <c r="V88" s="229"/>
      <c r="W88" s="229"/>
    </row>
    <row r="89" spans="2:23" s="210" customFormat="1" ht="12.75" customHeight="1" x14ac:dyDescent="0.2">
      <c r="B89" s="210" t="s">
        <v>201</v>
      </c>
      <c r="C89" s="210">
        <v>31</v>
      </c>
      <c r="D89" s="441">
        <v>0.60108399999999995</v>
      </c>
      <c r="E89" s="441">
        <v>0.52999600000000002</v>
      </c>
      <c r="F89" s="441">
        <v>0.51928300000000005</v>
      </c>
      <c r="G89" s="441">
        <v>0.37405500000000003</v>
      </c>
      <c r="H89" s="441">
        <v>0.233959</v>
      </c>
      <c r="I89" s="441">
        <v>0</v>
      </c>
      <c r="J89" s="441">
        <v>0</v>
      </c>
      <c r="K89" s="441">
        <v>0</v>
      </c>
      <c r="L89" s="441">
        <v>0</v>
      </c>
      <c r="M89" s="441">
        <v>0.34386699999999998</v>
      </c>
      <c r="N89" s="441">
        <v>0.48571399999999998</v>
      </c>
      <c r="O89" s="441">
        <v>0.54058300000000004</v>
      </c>
      <c r="P89" s="212"/>
      <c r="Q89" s="212"/>
      <c r="R89" s="229"/>
      <c r="S89" s="229"/>
      <c r="T89" s="229"/>
      <c r="U89" s="229"/>
      <c r="V89" s="229"/>
      <c r="W89" s="229"/>
    </row>
    <row r="90" spans="2:23" s="210" customFormat="1" ht="12.75" customHeight="1" x14ac:dyDescent="0.2">
      <c r="B90" s="210" t="s">
        <v>202</v>
      </c>
      <c r="C90" s="210">
        <v>41</v>
      </c>
      <c r="D90" s="441">
        <v>5.6750790000000002</v>
      </c>
      <c r="E90" s="441">
        <v>5.1515389999999996</v>
      </c>
      <c r="F90" s="441">
        <v>5.3184370000000003</v>
      </c>
      <c r="G90" s="441">
        <v>4.4039900000000003</v>
      </c>
      <c r="H90" s="441">
        <v>3.7625700000000002</v>
      </c>
      <c r="I90" s="441">
        <v>2.3358829999999999</v>
      </c>
      <c r="J90" s="441">
        <v>0</v>
      </c>
      <c r="K90" s="441">
        <v>0</v>
      </c>
      <c r="L90" s="441">
        <v>0</v>
      </c>
      <c r="M90" s="441">
        <v>3.820138</v>
      </c>
      <c r="N90" s="441">
        <v>4.813618</v>
      </c>
      <c r="O90" s="441">
        <v>5.1364400000000003</v>
      </c>
      <c r="P90" s="212"/>
      <c r="Q90" s="212"/>
      <c r="R90" s="229"/>
      <c r="S90" s="229"/>
      <c r="T90" s="229"/>
      <c r="U90" s="229"/>
      <c r="V90" s="229"/>
      <c r="W90" s="229"/>
    </row>
    <row r="91" spans="2:23" s="210" customFormat="1" ht="12.75" customHeight="1" x14ac:dyDescent="0.2">
      <c r="B91" s="203" t="s">
        <v>213</v>
      </c>
      <c r="C91" s="215" t="s">
        <v>63</v>
      </c>
      <c r="D91" s="441">
        <v>7.2375309999999997</v>
      </c>
      <c r="E91" s="441">
        <v>5.6013630000000001</v>
      </c>
      <c r="F91" s="441">
        <v>7.7509449999999998</v>
      </c>
      <c r="G91" s="441">
        <v>5.2120470000000001</v>
      </c>
      <c r="H91" s="441">
        <v>3.5580120000000002</v>
      </c>
      <c r="I91" s="441">
        <v>0</v>
      </c>
      <c r="J91" s="441">
        <v>0</v>
      </c>
      <c r="K91" s="441">
        <v>0</v>
      </c>
      <c r="L91" s="441">
        <v>0</v>
      </c>
      <c r="M91" s="441">
        <v>6.3689660000000003</v>
      </c>
      <c r="N91" s="441">
        <v>6.3884100000000004</v>
      </c>
      <c r="O91" s="441">
        <v>6.453335</v>
      </c>
      <c r="P91" s="212"/>
      <c r="Q91" s="212"/>
      <c r="R91" s="229"/>
      <c r="S91" s="229"/>
      <c r="T91" s="229"/>
      <c r="U91" s="229"/>
      <c r="V91" s="229"/>
      <c r="W91" s="229"/>
    </row>
    <row r="92" spans="2:23" s="210" customFormat="1" ht="12.75" customHeight="1" x14ac:dyDescent="0.2">
      <c r="B92" s="203" t="s">
        <v>214</v>
      </c>
      <c r="C92" s="215" t="s">
        <v>101</v>
      </c>
      <c r="D92" s="441">
        <v>23.095510000000001</v>
      </c>
      <c r="E92" s="441">
        <v>15.08614</v>
      </c>
      <c r="F92" s="441">
        <v>22.083020000000001</v>
      </c>
      <c r="G92" s="441">
        <v>15.23142</v>
      </c>
      <c r="H92" s="441">
        <v>12.611039999999999</v>
      </c>
      <c r="I92" s="441">
        <v>0</v>
      </c>
      <c r="J92" s="441">
        <v>0</v>
      </c>
      <c r="K92" s="441">
        <v>0</v>
      </c>
      <c r="L92" s="441">
        <v>0</v>
      </c>
      <c r="M92" s="441">
        <v>17.87275</v>
      </c>
      <c r="N92" s="441">
        <v>18.312139999999999</v>
      </c>
      <c r="O92" s="441">
        <v>20.76868</v>
      </c>
      <c r="P92" s="212"/>
      <c r="Q92" s="212"/>
      <c r="R92" s="229"/>
      <c r="S92" s="229"/>
      <c r="T92" s="229"/>
      <c r="U92" s="229"/>
      <c r="V92" s="229"/>
      <c r="W92" s="229"/>
    </row>
    <row r="93" spans="2:23" s="210" customFormat="1" ht="12.75" customHeight="1" x14ac:dyDescent="0.2">
      <c r="B93" s="203" t="s">
        <v>215</v>
      </c>
      <c r="C93" s="215" t="s">
        <v>103</v>
      </c>
      <c r="D93" s="441">
        <v>419.04629999999997</v>
      </c>
      <c r="E93" s="441">
        <v>405.92259999999999</v>
      </c>
      <c r="F93" s="441">
        <v>411.16359999999997</v>
      </c>
      <c r="G93" s="441">
        <v>347.39449999999999</v>
      </c>
      <c r="H93" s="441">
        <v>299.33960000000002</v>
      </c>
      <c r="I93" s="441">
        <v>173.41149999999999</v>
      </c>
      <c r="J93" s="441">
        <v>0</v>
      </c>
      <c r="K93" s="441">
        <v>0</v>
      </c>
      <c r="L93" s="441">
        <v>0</v>
      </c>
      <c r="M93" s="441">
        <v>319.36770000000001</v>
      </c>
      <c r="N93" s="441">
        <v>354.35969999999998</v>
      </c>
      <c r="O93" s="441">
        <v>437.89710000000002</v>
      </c>
      <c r="P93" s="212"/>
      <c r="Q93" s="212"/>
      <c r="R93" s="229"/>
      <c r="S93" s="229"/>
      <c r="T93" s="229"/>
      <c r="U93" s="229"/>
      <c r="V93" s="229"/>
      <c r="W93" s="229"/>
    </row>
    <row r="94" spans="2:23" s="210" customFormat="1" ht="12.75" customHeight="1" x14ac:dyDescent="0.2">
      <c r="B94" s="210" t="s">
        <v>204</v>
      </c>
      <c r="C94" s="210">
        <v>85</v>
      </c>
      <c r="D94" s="441">
        <v>62.676409999999997</v>
      </c>
      <c r="E94" s="441">
        <v>54.244480000000003</v>
      </c>
      <c r="F94" s="441">
        <v>59.313760000000002</v>
      </c>
      <c r="G94" s="441">
        <v>48.260179999999998</v>
      </c>
      <c r="H94" s="441">
        <v>44.15945</v>
      </c>
      <c r="I94" s="441">
        <v>0</v>
      </c>
      <c r="J94" s="441">
        <v>0</v>
      </c>
      <c r="K94" s="441">
        <v>0</v>
      </c>
      <c r="L94" s="441">
        <v>0</v>
      </c>
      <c r="M94" s="441">
        <v>49.020330000000001</v>
      </c>
      <c r="N94" s="441">
        <v>52.847329999999999</v>
      </c>
      <c r="O94" s="441">
        <v>56.096780000000003</v>
      </c>
      <c r="P94" s="212"/>
      <c r="Q94" s="212"/>
      <c r="R94" s="229"/>
      <c r="S94" s="229"/>
      <c r="T94" s="229"/>
      <c r="U94" s="229"/>
      <c r="V94" s="229"/>
      <c r="W94" s="229"/>
    </row>
    <row r="95" spans="2:23" s="210" customFormat="1" ht="12.75" customHeight="1" x14ac:dyDescent="0.2">
      <c r="B95" s="210" t="s">
        <v>205</v>
      </c>
      <c r="C95" s="210">
        <v>86</v>
      </c>
      <c r="D95" s="441">
        <v>7.829237</v>
      </c>
      <c r="E95" s="441">
        <v>6.9332260000000003</v>
      </c>
      <c r="F95" s="441">
        <v>7.4236259999999996</v>
      </c>
      <c r="G95" s="441">
        <v>6.2983909999999996</v>
      </c>
      <c r="H95" s="441">
        <v>4.9086119999999998</v>
      </c>
      <c r="I95" s="441">
        <v>0</v>
      </c>
      <c r="J95" s="441">
        <v>0</v>
      </c>
      <c r="K95" s="441">
        <v>0</v>
      </c>
      <c r="L95" s="441">
        <v>0</v>
      </c>
      <c r="M95" s="441">
        <v>5.7562360000000004</v>
      </c>
      <c r="N95" s="441">
        <v>6.7379499999999997</v>
      </c>
      <c r="O95" s="441">
        <v>7.0350539999999997</v>
      </c>
      <c r="P95" s="212"/>
      <c r="Q95" s="212"/>
      <c r="R95" s="229"/>
      <c r="S95" s="229"/>
      <c r="T95" s="229"/>
      <c r="U95" s="229"/>
      <c r="V95" s="229"/>
      <c r="W95" s="229"/>
    </row>
    <row r="96" spans="2:23" s="210" customFormat="1" ht="12.75" customHeight="1" x14ac:dyDescent="0.2">
      <c r="B96" s="210" t="s">
        <v>229</v>
      </c>
      <c r="C96" s="210">
        <v>87</v>
      </c>
      <c r="D96" s="441">
        <v>425.18830000000003</v>
      </c>
      <c r="E96" s="441">
        <v>400.25970000000001</v>
      </c>
      <c r="F96" s="441">
        <v>402.84690000000001</v>
      </c>
      <c r="G96" s="441">
        <v>345.8734</v>
      </c>
      <c r="H96" s="441">
        <v>264.28890000000001</v>
      </c>
      <c r="I96" s="441">
        <v>0</v>
      </c>
      <c r="J96" s="441">
        <v>0</v>
      </c>
      <c r="K96" s="441">
        <v>0</v>
      </c>
      <c r="L96" s="441">
        <v>0</v>
      </c>
      <c r="M96" s="441">
        <v>302.1105</v>
      </c>
      <c r="N96" s="441">
        <v>350.93270000000001</v>
      </c>
      <c r="O96" s="441">
        <v>416.48340000000002</v>
      </c>
      <c r="P96" s="212"/>
      <c r="Q96" s="212"/>
      <c r="R96" s="230"/>
      <c r="S96" s="230"/>
      <c r="T96" s="229"/>
      <c r="U96" s="229"/>
      <c r="V96" s="229"/>
      <c r="W96" s="229"/>
    </row>
    <row r="97" spans="2:23" s="210" customFormat="1" ht="12.75" customHeight="1" x14ac:dyDescent="0.2">
      <c r="B97" s="210" t="s">
        <v>207</v>
      </c>
      <c r="C97" s="210">
        <v>31</v>
      </c>
      <c r="D97" s="441">
        <v>1.105515</v>
      </c>
      <c r="E97" s="441">
        <v>0.99494400000000005</v>
      </c>
      <c r="F97" s="441">
        <v>0.99145099999999997</v>
      </c>
      <c r="G97" s="441">
        <v>0.74944</v>
      </c>
      <c r="H97" s="441">
        <v>0.51061199999999995</v>
      </c>
      <c r="I97" s="441">
        <v>0.24365899999999999</v>
      </c>
      <c r="J97" s="441">
        <v>0</v>
      </c>
      <c r="K97" s="441">
        <v>0</v>
      </c>
      <c r="L97" s="441">
        <v>0.48316900000000002</v>
      </c>
      <c r="M97" s="441">
        <v>0.69913999999999998</v>
      </c>
      <c r="N97" s="441">
        <v>0.91513699999999998</v>
      </c>
      <c r="O97" s="441">
        <v>0.985093</v>
      </c>
      <c r="P97" s="212"/>
      <c r="Q97" s="212"/>
      <c r="R97" s="229"/>
      <c r="S97" s="229"/>
      <c r="T97" s="229"/>
      <c r="U97" s="229"/>
      <c r="V97" s="229"/>
      <c r="W97" s="229"/>
    </row>
    <row r="98" spans="2:23" s="210" customFormat="1" ht="12.75" customHeight="1" x14ac:dyDescent="0.2">
      <c r="B98" s="210" t="s">
        <v>208</v>
      </c>
      <c r="C98" s="210">
        <v>41</v>
      </c>
      <c r="D98" s="441">
        <v>6.0500249999999998</v>
      </c>
      <c r="E98" s="441">
        <v>5.4988530000000004</v>
      </c>
      <c r="F98" s="441">
        <v>6.201003</v>
      </c>
      <c r="G98" s="441">
        <v>4.2220719999999998</v>
      </c>
      <c r="H98" s="441">
        <v>4.0925649999999996</v>
      </c>
      <c r="I98" s="441">
        <v>0</v>
      </c>
      <c r="J98" s="441">
        <v>0</v>
      </c>
      <c r="K98" s="441">
        <v>0</v>
      </c>
      <c r="L98" s="441">
        <v>0</v>
      </c>
      <c r="M98" s="441">
        <v>5.0669690000000003</v>
      </c>
      <c r="N98" s="441">
        <v>5.5150699999999997</v>
      </c>
      <c r="O98" s="441">
        <v>5.3053990000000004</v>
      </c>
      <c r="P98" s="212"/>
      <c r="Q98" s="212"/>
      <c r="R98" s="229"/>
      <c r="S98" s="229"/>
      <c r="T98" s="229"/>
      <c r="U98" s="229"/>
      <c r="V98" s="229"/>
      <c r="W98" s="229"/>
    </row>
    <row r="99" spans="2:23" s="216" customFormat="1" ht="12.75" customHeight="1" x14ac:dyDescent="0.25">
      <c r="B99" s="225"/>
      <c r="C99" s="217" t="s">
        <v>221</v>
      </c>
      <c r="D99" s="442">
        <v>320.61860000000001</v>
      </c>
      <c r="E99" s="441">
        <v>312.69990000000001</v>
      </c>
      <c r="F99" s="442">
        <v>303.79320000000001</v>
      </c>
      <c r="G99" s="441">
        <v>253.73249999999999</v>
      </c>
      <c r="H99" s="441">
        <v>187.8879</v>
      </c>
      <c r="I99" s="441">
        <v>0</v>
      </c>
      <c r="J99" s="441">
        <v>0</v>
      </c>
      <c r="K99" s="441">
        <v>0</v>
      </c>
      <c r="L99" s="441">
        <v>0</v>
      </c>
      <c r="M99" s="442">
        <v>264.30500000000001</v>
      </c>
      <c r="N99" s="442">
        <v>290.54860000000002</v>
      </c>
      <c r="O99" s="442">
        <v>291.71589999999998</v>
      </c>
      <c r="P99" s="218"/>
      <c r="Q99" s="218"/>
      <c r="R99" s="231"/>
      <c r="S99" s="231"/>
      <c r="T99" s="232"/>
      <c r="U99" s="232"/>
      <c r="V99" s="232"/>
      <c r="W99" s="232"/>
    </row>
    <row r="100" spans="2:23" ht="12.75" customHeight="1" x14ac:dyDescent="0.25">
      <c r="C100" s="215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</row>
    <row r="101" spans="2:23" ht="12.75" customHeight="1" x14ac:dyDescent="0.25">
      <c r="B101" s="207" t="s">
        <v>237</v>
      </c>
      <c r="C101" s="215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</row>
    <row r="102" spans="2:23" ht="12.75" customHeight="1" x14ac:dyDescent="0.25">
      <c r="B102" s="203" t="s">
        <v>55</v>
      </c>
      <c r="C102" s="215">
        <v>23</v>
      </c>
      <c r="D102" s="219">
        <f>IF(D69=0,0,D69+D88*(-D$85))</f>
        <v>106.97070121548887</v>
      </c>
      <c r="E102" s="219">
        <f t="shared" ref="E102:O104" si="19">IF(E69=0,0,E69+E88*(-E$85))</f>
        <v>91.738097485455157</v>
      </c>
      <c r="F102" s="219">
        <f t="shared" si="19"/>
        <v>92.683872128876999</v>
      </c>
      <c r="G102" s="219">
        <f t="shared" si="19"/>
        <v>55.817750603108976</v>
      </c>
      <c r="H102" s="219">
        <f t="shared" si="19"/>
        <v>35.723580958333145</v>
      </c>
      <c r="I102" s="219">
        <f t="shared" si="19"/>
        <v>32.340161833587516</v>
      </c>
      <c r="J102" s="219">
        <f t="shared" si="19"/>
        <v>15.541297103654648</v>
      </c>
      <c r="K102" s="219">
        <f t="shared" si="19"/>
        <v>16.631878897871562</v>
      </c>
      <c r="L102" s="219">
        <f t="shared" si="19"/>
        <v>19.528253854603463</v>
      </c>
      <c r="M102" s="219">
        <f t="shared" si="19"/>
        <v>46.762296578906756</v>
      </c>
      <c r="N102" s="219">
        <f t="shared" si="19"/>
        <v>77.336898929991506</v>
      </c>
      <c r="O102" s="219">
        <f t="shared" si="19"/>
        <v>103.90994904189048</v>
      </c>
      <c r="P102" s="219">
        <f>SUM(D102:O102)</f>
        <v>694.98473863176923</v>
      </c>
      <c r="Q102" s="219"/>
    </row>
    <row r="103" spans="2:23" ht="12.75" customHeight="1" x14ac:dyDescent="0.25">
      <c r="B103" s="210" t="s">
        <v>201</v>
      </c>
      <c r="C103" s="215">
        <v>31</v>
      </c>
      <c r="D103" s="219">
        <f>IF(D70=0,0,D70+D89*(-D$85))</f>
        <v>574.56735488257573</v>
      </c>
      <c r="E103" s="219">
        <f t="shared" si="19"/>
        <v>467.94835442327138</v>
      </c>
      <c r="F103" s="219">
        <f t="shared" si="19"/>
        <v>482.64291060329958</v>
      </c>
      <c r="G103" s="219">
        <f t="shared" si="19"/>
        <v>348.09199197921333</v>
      </c>
      <c r="H103" s="219">
        <f t="shared" si="19"/>
        <v>225.53972439778809</v>
      </c>
      <c r="I103" s="219">
        <f t="shared" si="19"/>
        <v>229.50937134110316</v>
      </c>
      <c r="J103" s="219">
        <f t="shared" si="19"/>
        <v>140.96289235166719</v>
      </c>
      <c r="K103" s="219">
        <f t="shared" si="19"/>
        <v>117.20956112463587</v>
      </c>
      <c r="L103" s="219">
        <f t="shared" si="19"/>
        <v>188.55924193488383</v>
      </c>
      <c r="M103" s="219">
        <f t="shared" si="19"/>
        <v>243.93911910541988</v>
      </c>
      <c r="N103" s="219">
        <f t="shared" si="19"/>
        <v>400.2213550225992</v>
      </c>
      <c r="O103" s="219">
        <f t="shared" si="19"/>
        <v>543.39691618746508</v>
      </c>
      <c r="P103" s="219">
        <f t="shared" ref="P103:P113" si="20">SUM(D103:O103)</f>
        <v>3962.5887933539225</v>
      </c>
      <c r="Q103" s="219"/>
    </row>
    <row r="104" spans="2:23" ht="12.75" customHeight="1" x14ac:dyDescent="0.25">
      <c r="B104" s="210" t="s">
        <v>202</v>
      </c>
      <c r="C104" s="210">
        <v>41</v>
      </c>
      <c r="D104" s="219">
        <f>IF(D71=0,0,D71+D90*(-D$85))</f>
        <v>6324.6015444935301</v>
      </c>
      <c r="E104" s="219">
        <f t="shared" si="19"/>
        <v>5377.4481635438551</v>
      </c>
      <c r="F104" s="219">
        <f t="shared" si="19"/>
        <v>5432.2773113252824</v>
      </c>
      <c r="G104" s="219">
        <f t="shared" si="19"/>
        <v>4071.7435256742606</v>
      </c>
      <c r="H104" s="219">
        <f t="shared" si="19"/>
        <v>3361.127649458354</v>
      </c>
      <c r="I104" s="219">
        <f t="shared" si="19"/>
        <v>3298.9138090423194</v>
      </c>
      <c r="J104" s="219">
        <f t="shared" si="19"/>
        <v>2864.4547868257296</v>
      </c>
      <c r="K104" s="219">
        <f t="shared" si="19"/>
        <v>2093.8433605786799</v>
      </c>
      <c r="L104" s="219">
        <f t="shared" si="19"/>
        <v>1668.9542269269666</v>
      </c>
      <c r="M104" s="219">
        <f t="shared" si="19"/>
        <v>3626.8139311252016</v>
      </c>
      <c r="N104" s="219">
        <f t="shared" si="19"/>
        <v>4690.7758549480386</v>
      </c>
      <c r="O104" s="219">
        <f t="shared" si="19"/>
        <v>7391.2650831738374</v>
      </c>
      <c r="P104" s="219">
        <f t="shared" si="20"/>
        <v>50202.219247116045</v>
      </c>
      <c r="Q104" s="219"/>
    </row>
    <row r="105" spans="2:23" ht="12.75" customHeight="1" x14ac:dyDescent="0.25">
      <c r="B105" s="203" t="s">
        <v>213</v>
      </c>
      <c r="C105" s="215" t="s">
        <v>63</v>
      </c>
      <c r="D105" s="219">
        <f t="shared" ref="D105:O111" si="21">IF(D73=0,0,D73+D91*(-D$85))</f>
        <v>19752.212346358338</v>
      </c>
      <c r="E105" s="219">
        <f t="shared" si="21"/>
        <v>19099.583714258337</v>
      </c>
      <c r="F105" s="219">
        <f t="shared" si="21"/>
        <v>16586.598281774077</v>
      </c>
      <c r="G105" s="219">
        <f t="shared" si="21"/>
        <v>14425.57668380422</v>
      </c>
      <c r="H105" s="219">
        <f t="shared" si="21"/>
        <v>16399.90125061429</v>
      </c>
      <c r="I105" s="219">
        <f t="shared" si="21"/>
        <v>15345.487468354431</v>
      </c>
      <c r="J105" s="219">
        <f t="shared" si="21"/>
        <v>13520.030253164559</v>
      </c>
      <c r="K105" s="219">
        <f t="shared" si="21"/>
        <v>13845.605063291137</v>
      </c>
      <c r="L105" s="219">
        <f t="shared" si="21"/>
        <v>14591.70759493671</v>
      </c>
      <c r="M105" s="219">
        <f t="shared" si="21"/>
        <v>15793.851348867931</v>
      </c>
      <c r="N105" s="219">
        <f t="shared" si="21"/>
        <v>29784.714472458327</v>
      </c>
      <c r="O105" s="219">
        <f t="shared" si="21"/>
        <v>5963.8469059166673</v>
      </c>
      <c r="P105" s="219">
        <f t="shared" si="20"/>
        <v>195109.11538379901</v>
      </c>
      <c r="Q105" s="219"/>
    </row>
    <row r="106" spans="2:23" ht="12.75" customHeight="1" x14ac:dyDescent="0.25">
      <c r="B106" s="203" t="s">
        <v>214</v>
      </c>
      <c r="C106" s="215" t="s">
        <v>101</v>
      </c>
      <c r="D106" s="219">
        <f t="shared" si="21"/>
        <v>53454.43615046738</v>
      </c>
      <c r="E106" s="219">
        <f t="shared" si="21"/>
        <v>72618.886403642871</v>
      </c>
      <c r="F106" s="219">
        <f t="shared" si="21"/>
        <v>51080.724086345239</v>
      </c>
      <c r="G106" s="219">
        <f t="shared" si="21"/>
        <v>47870.227502690475</v>
      </c>
      <c r="H106" s="219">
        <f t="shared" si="21"/>
        <v>52029.33785085714</v>
      </c>
      <c r="I106" s="219">
        <f t="shared" si="21"/>
        <v>52925.054285714294</v>
      </c>
      <c r="J106" s="219">
        <f t="shared" si="21"/>
        <v>48032.664499999999</v>
      </c>
      <c r="K106" s="219">
        <f t="shared" si="21"/>
        <v>48461.669500000004</v>
      </c>
      <c r="L106" s="219">
        <f t="shared" si="21"/>
        <v>49773.215000000004</v>
      </c>
      <c r="M106" s="219">
        <f t="shared" si="21"/>
        <v>55518.734795833327</v>
      </c>
      <c r="N106" s="219">
        <f t="shared" si="21"/>
        <v>83764.033404416652</v>
      </c>
      <c r="O106" s="219">
        <f t="shared" si="21"/>
        <v>28682.047094701742</v>
      </c>
      <c r="P106" s="219">
        <f t="shared" si="20"/>
        <v>644211.03057466925</v>
      </c>
      <c r="Q106" s="219"/>
    </row>
    <row r="107" spans="2:23" ht="12.75" customHeight="1" x14ac:dyDescent="0.25">
      <c r="B107" s="203" t="s">
        <v>215</v>
      </c>
      <c r="C107" s="215" t="s">
        <v>103</v>
      </c>
      <c r="D107" s="219">
        <f t="shared" si="21"/>
        <v>366352.98133250012</v>
      </c>
      <c r="E107" s="219">
        <f t="shared" si="21"/>
        <v>267861.0077921428</v>
      </c>
      <c r="F107" s="219">
        <f t="shared" si="21"/>
        <v>328393.10212547606</v>
      </c>
      <c r="G107" s="219">
        <f t="shared" si="21"/>
        <v>308966.50974226207</v>
      </c>
      <c r="H107" s="219">
        <f t="shared" si="21"/>
        <v>222049.91571761912</v>
      </c>
      <c r="I107" s="219">
        <f t="shared" si="21"/>
        <v>237135.29426369042</v>
      </c>
      <c r="J107" s="219">
        <f t="shared" si="21"/>
        <v>207402.38428571433</v>
      </c>
      <c r="K107" s="219">
        <f t="shared" si="21"/>
        <v>193945.31285714285</v>
      </c>
      <c r="L107" s="219">
        <f t="shared" si="21"/>
        <v>201559.53142857141</v>
      </c>
      <c r="M107" s="219">
        <f t="shared" si="21"/>
        <v>242397.53275214281</v>
      </c>
      <c r="N107" s="219">
        <f t="shared" si="21"/>
        <v>511521.74091910699</v>
      </c>
      <c r="O107" s="219">
        <f t="shared" si="21"/>
        <v>103905.04327642845</v>
      </c>
      <c r="P107" s="219">
        <f t="shared" si="20"/>
        <v>3191490.3564927969</v>
      </c>
      <c r="Q107" s="219"/>
    </row>
    <row r="108" spans="2:23" ht="12.75" customHeight="1" x14ac:dyDescent="0.25">
      <c r="B108" s="203" t="s">
        <v>204</v>
      </c>
      <c r="C108" s="203">
        <v>85</v>
      </c>
      <c r="D108" s="219">
        <f t="shared" si="21"/>
        <v>76633.913826999342</v>
      </c>
      <c r="E108" s="219">
        <f t="shared" si="21"/>
        <v>57765.802331276092</v>
      </c>
      <c r="F108" s="219">
        <f t="shared" si="21"/>
        <v>68669.998010102543</v>
      </c>
      <c r="G108" s="219">
        <f t="shared" si="21"/>
        <v>55439.152914972437</v>
      </c>
      <c r="H108" s="219">
        <f t="shared" si="21"/>
        <v>31668.10482928334</v>
      </c>
      <c r="I108" s="219">
        <f t="shared" si="21"/>
        <v>40995.838461538464</v>
      </c>
      <c r="J108" s="219">
        <f t="shared" si="21"/>
        <v>55897.24866437124</v>
      </c>
      <c r="K108" s="219">
        <f t="shared" si="21"/>
        <v>-7411.6269094111649</v>
      </c>
      <c r="L108" s="219">
        <f t="shared" si="21"/>
        <v>34604.595645335226</v>
      </c>
      <c r="M108" s="219">
        <f t="shared" si="21"/>
        <v>40566.154666843024</v>
      </c>
      <c r="N108" s="219">
        <f t="shared" si="21"/>
        <v>55721.65118255678</v>
      </c>
      <c r="O108" s="219">
        <f t="shared" si="21"/>
        <v>81902.440458778205</v>
      </c>
      <c r="P108" s="219">
        <f t="shared" si="20"/>
        <v>592453.27408264554</v>
      </c>
      <c r="Q108" s="219"/>
    </row>
    <row r="109" spans="2:23" ht="12.75" customHeight="1" x14ac:dyDescent="0.25">
      <c r="B109" s="203" t="s">
        <v>205</v>
      </c>
      <c r="C109" s="203">
        <v>86</v>
      </c>
      <c r="D109" s="219">
        <f t="shared" si="21"/>
        <v>7535.5156848489305</v>
      </c>
      <c r="E109" s="219">
        <f t="shared" si="21"/>
        <v>5578.010102895043</v>
      </c>
      <c r="F109" s="219">
        <f t="shared" si="21"/>
        <v>5086.7401559486825</v>
      </c>
      <c r="G109" s="219">
        <f t="shared" si="21"/>
        <v>4928.8933194233359</v>
      </c>
      <c r="H109" s="219">
        <f t="shared" si="21"/>
        <v>3340.2486984443881</v>
      </c>
      <c r="I109" s="219">
        <f t="shared" si="21"/>
        <v>3752.7850000000003</v>
      </c>
      <c r="J109" s="219">
        <f t="shared" si="21"/>
        <v>1387.5627470159268</v>
      </c>
      <c r="K109" s="219">
        <f t="shared" si="21"/>
        <v>1332.2916325019476</v>
      </c>
      <c r="L109" s="219">
        <f t="shared" si="21"/>
        <v>1766.8960928313174</v>
      </c>
      <c r="M109" s="219">
        <f t="shared" si="21"/>
        <v>3808.5253390130783</v>
      </c>
      <c r="N109" s="219">
        <f t="shared" si="21"/>
        <v>5143.3255011273313</v>
      </c>
      <c r="O109" s="219">
        <f t="shared" si="21"/>
        <v>6892.638902810786</v>
      </c>
      <c r="P109" s="219">
        <f t="shared" si="20"/>
        <v>50553.433176860774</v>
      </c>
      <c r="Q109" s="219"/>
    </row>
    <row r="110" spans="2:23" ht="12.75" customHeight="1" x14ac:dyDescent="0.25">
      <c r="B110" s="210" t="s">
        <v>229</v>
      </c>
      <c r="C110" s="210">
        <v>87</v>
      </c>
      <c r="D110" s="219">
        <f t="shared" si="21"/>
        <v>637923.05525749992</v>
      </c>
      <c r="E110" s="219">
        <f t="shared" si="21"/>
        <v>412157.72063250007</v>
      </c>
      <c r="F110" s="219">
        <f t="shared" si="21"/>
        <v>480996.85183374985</v>
      </c>
      <c r="G110" s="219">
        <f t="shared" si="21"/>
        <v>632445.47669666691</v>
      </c>
      <c r="H110" s="219">
        <f t="shared" si="21"/>
        <v>368999.01434250007</v>
      </c>
      <c r="I110" s="219">
        <f t="shared" si="21"/>
        <v>354492.85700000002</v>
      </c>
      <c r="J110" s="219">
        <f t="shared" si="21"/>
        <v>311695.97342204949</v>
      </c>
      <c r="K110" s="219">
        <f t="shared" si="21"/>
        <v>189835.69287499998</v>
      </c>
      <c r="L110" s="219">
        <f t="shared" si="21"/>
        <v>215987.20600000001</v>
      </c>
      <c r="M110" s="219">
        <f t="shared" si="21"/>
        <v>340968.41442499991</v>
      </c>
      <c r="N110" s="219">
        <f t="shared" si="21"/>
        <v>951574.96893041662</v>
      </c>
      <c r="O110" s="219">
        <f t="shared" si="21"/>
        <v>-287586.71643000015</v>
      </c>
      <c r="P110" s="219">
        <f t="shared" si="20"/>
        <v>4609490.5149853826</v>
      </c>
      <c r="Q110" s="219"/>
    </row>
    <row r="111" spans="2:23" ht="12.75" customHeight="1" x14ac:dyDescent="0.25">
      <c r="B111" s="203" t="s">
        <v>207</v>
      </c>
      <c r="C111" s="203">
        <v>31</v>
      </c>
      <c r="D111" s="219">
        <f t="shared" si="21"/>
        <v>868.34599098549461</v>
      </c>
      <c r="E111" s="219">
        <f t="shared" si="21"/>
        <v>718.70524905960394</v>
      </c>
      <c r="F111" s="219">
        <f t="shared" si="21"/>
        <v>770.82094987669836</v>
      </c>
      <c r="G111" s="219">
        <f t="shared" si="21"/>
        <v>442.82648573798059</v>
      </c>
      <c r="H111" s="219">
        <f t="shared" si="21"/>
        <v>277.27450970086699</v>
      </c>
      <c r="I111" s="219">
        <f t="shared" si="21"/>
        <v>214.74991703931528</v>
      </c>
      <c r="J111" s="219">
        <f t="shared" si="21"/>
        <v>261.16996329660037</v>
      </c>
      <c r="K111" s="219">
        <f t="shared" si="21"/>
        <v>89.560153264515435</v>
      </c>
      <c r="L111" s="219">
        <f t="shared" si="21"/>
        <v>93.747543511599787</v>
      </c>
      <c r="M111" s="219">
        <f t="shared" si="21"/>
        <v>467.51700698005601</v>
      </c>
      <c r="N111" s="219">
        <f t="shared" si="21"/>
        <v>413.06321213413582</v>
      </c>
      <c r="O111" s="219">
        <f t="shared" si="21"/>
        <v>862.84264237879734</v>
      </c>
      <c r="P111" s="219">
        <f t="shared" si="20"/>
        <v>5480.6236239656646</v>
      </c>
      <c r="Q111" s="219"/>
    </row>
    <row r="112" spans="2:23" ht="12.75" customHeight="1" x14ac:dyDescent="0.25">
      <c r="B112" s="210" t="s">
        <v>208</v>
      </c>
      <c r="C112" s="210">
        <v>41</v>
      </c>
      <c r="D112" s="219">
        <f>IF(D72=0,0,D72+D98*(-D$85))</f>
        <v>15115.83892238262</v>
      </c>
      <c r="E112" s="219">
        <f t="shared" ref="E112:O112" si="22">IF(E72=0,0,E72+E98*(-E$85))</f>
        <v>8675.1058270748235</v>
      </c>
      <c r="F112" s="219">
        <f t="shared" si="22"/>
        <v>11650.304112174092</v>
      </c>
      <c r="G112" s="219">
        <f t="shared" si="22"/>
        <v>12176.859597538292</v>
      </c>
      <c r="H112" s="219">
        <f t="shared" si="22"/>
        <v>9185.5729492510291</v>
      </c>
      <c r="I112" s="219">
        <f t="shared" si="22"/>
        <v>13448.748257575759</v>
      </c>
      <c r="J112" s="219">
        <f t="shared" si="22"/>
        <v>8226.5563629538938</v>
      </c>
      <c r="K112" s="219">
        <f t="shared" si="22"/>
        <v>10045.78274344099</v>
      </c>
      <c r="L112" s="219">
        <f t="shared" si="22"/>
        <v>7947.5031928876024</v>
      </c>
      <c r="M112" s="219">
        <f t="shared" si="22"/>
        <v>11275.300119264586</v>
      </c>
      <c r="N112" s="219">
        <f t="shared" si="22"/>
        <v>11758.074334278695</v>
      </c>
      <c r="O112" s="219">
        <f t="shared" si="22"/>
        <v>11388.725680600714</v>
      </c>
      <c r="P112" s="219">
        <f t="shared" si="20"/>
        <v>130894.37209942308</v>
      </c>
      <c r="Q112" s="219"/>
    </row>
    <row r="113" spans="2:17" s="227" customFormat="1" ht="12.75" customHeight="1" x14ac:dyDescent="0.25">
      <c r="B113" s="216" t="s">
        <v>220</v>
      </c>
      <c r="C113" s="225" t="s">
        <v>221</v>
      </c>
      <c r="D113" s="226">
        <f>IF(D80=0,0,D80+D99*(-D$85))</f>
        <v>1615619.0408705559</v>
      </c>
      <c r="E113" s="226">
        <f t="shared" ref="E113:O113" si="23">IF(E80=0,0,E80+E99*(-E$85))</f>
        <v>391341.67311361106</v>
      </c>
      <c r="F113" s="226">
        <f t="shared" si="23"/>
        <v>442072.25623388879</v>
      </c>
      <c r="G113" s="226">
        <f t="shared" si="23"/>
        <v>305897.7761875001</v>
      </c>
      <c r="H113" s="226">
        <f t="shared" si="23"/>
        <v>243532.65275361124</v>
      </c>
      <c r="I113" s="226">
        <f t="shared" si="23"/>
        <v>86396.318888888884</v>
      </c>
      <c r="J113" s="226">
        <f t="shared" si="23"/>
        <v>358288.18888888892</v>
      </c>
      <c r="K113" s="226">
        <f t="shared" si="23"/>
        <v>186252.11888888889</v>
      </c>
      <c r="L113" s="226">
        <f t="shared" si="23"/>
        <v>161537.48666666666</v>
      </c>
      <c r="M113" s="226">
        <f t="shared" si="23"/>
        <v>193937.50786111102</v>
      </c>
      <c r="N113" s="226">
        <f t="shared" si="23"/>
        <v>503990.05316416651</v>
      </c>
      <c r="O113" s="226">
        <f t="shared" si="23"/>
        <v>191693.4003338888</v>
      </c>
      <c r="P113" s="219">
        <f t="shared" si="20"/>
        <v>4680558.4738516668</v>
      </c>
      <c r="Q113" s="226"/>
    </row>
    <row r="114" spans="2:17" ht="12.75" customHeight="1" x14ac:dyDescent="0.25">
      <c r="C114" s="215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</row>
    <row r="115" spans="2:17" ht="12.75" customHeight="1" x14ac:dyDescent="0.25">
      <c r="B115" s="207" t="s">
        <v>238</v>
      </c>
      <c r="C115" s="215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</row>
    <row r="116" spans="2:17" ht="12.75" customHeight="1" x14ac:dyDescent="0.25">
      <c r="B116" s="203" t="s">
        <v>55</v>
      </c>
      <c r="C116" s="215">
        <v>23</v>
      </c>
      <c r="D116" s="219">
        <f>D102*D38</f>
        <v>87533376.009726033</v>
      </c>
      <c r="E116" s="219">
        <f t="shared" ref="E116:O116" si="24">E102*E38</f>
        <v>75106347.363732085</v>
      </c>
      <c r="F116" s="219">
        <f t="shared" si="24"/>
        <v>75906330.27997981</v>
      </c>
      <c r="G116" s="219">
        <f t="shared" si="24"/>
        <v>45716412.276464343</v>
      </c>
      <c r="H116" s="219">
        <f t="shared" si="24"/>
        <v>29262292.593980387</v>
      </c>
      <c r="I116" s="219">
        <f t="shared" si="24"/>
        <v>26496165.229610916</v>
      </c>
      <c r="J116" s="219">
        <f t="shared" si="24"/>
        <v>12731446.128610991</v>
      </c>
      <c r="K116" s="219">
        <f t="shared" si="24"/>
        <v>13627113.760545392</v>
      </c>
      <c r="L116" s="219">
        <f t="shared" si="24"/>
        <v>16001685.547508333</v>
      </c>
      <c r="M116" s="219">
        <f t="shared" si="24"/>
        <v>38344334.99795828</v>
      </c>
      <c r="N116" s="219">
        <f t="shared" si="24"/>
        <v>63462736.59884996</v>
      </c>
      <c r="O116" s="219">
        <f t="shared" si="24"/>
        <v>85304664.846041903</v>
      </c>
      <c r="P116" s="219">
        <f>SUM(D116:O116)</f>
        <v>569492905.63300836</v>
      </c>
      <c r="Q116" s="219"/>
    </row>
    <row r="117" spans="2:17" ht="12.75" customHeight="1" x14ac:dyDescent="0.25">
      <c r="B117" s="210" t="s">
        <v>201</v>
      </c>
      <c r="C117" s="215">
        <v>31</v>
      </c>
      <c r="D117" s="219">
        <f t="shared" ref="D117:O118" si="25">D103*D41</f>
        <v>32071775.182190493</v>
      </c>
      <c r="E117" s="219">
        <f t="shared" si="25"/>
        <v>26144742.509982597</v>
      </c>
      <c r="F117" s="219">
        <f t="shared" si="25"/>
        <v>26968637.91578057</v>
      </c>
      <c r="G117" s="219">
        <f t="shared" si="25"/>
        <v>19447551.499886669</v>
      </c>
      <c r="H117" s="219">
        <f t="shared" si="25"/>
        <v>12606091.815765569</v>
      </c>
      <c r="I117" s="219">
        <f t="shared" si="25"/>
        <v>12819704.955</v>
      </c>
      <c r="J117" s="219">
        <f t="shared" si="25"/>
        <v>7871226.9460247448</v>
      </c>
      <c r="K117" s="219">
        <f t="shared" si="25"/>
        <v>6546388.4079331625</v>
      </c>
      <c r="L117" s="219">
        <f t="shared" si="25"/>
        <v>10528770.951160043</v>
      </c>
      <c r="M117" s="219">
        <f t="shared" si="25"/>
        <v>13611558.906963324</v>
      </c>
      <c r="N117" s="219">
        <f t="shared" si="25"/>
        <v>22359166.441047549</v>
      </c>
      <c r="O117" s="219">
        <f t="shared" si="25"/>
        <v>30380778.187124986</v>
      </c>
      <c r="P117" s="219">
        <f t="shared" ref="P117:P128" si="26">SUM(D117:O117)</f>
        <v>221356393.71885973</v>
      </c>
      <c r="Q117" s="219"/>
    </row>
    <row r="118" spans="2:17" ht="12.75" customHeight="1" x14ac:dyDescent="0.25">
      <c r="B118" s="210" t="s">
        <v>202</v>
      </c>
      <c r="C118" s="210">
        <v>41</v>
      </c>
      <c r="D118" s="219">
        <f t="shared" si="25"/>
        <v>7886778.1259834319</v>
      </c>
      <c r="E118" s="219">
        <f t="shared" si="25"/>
        <v>6711055.3081027316</v>
      </c>
      <c r="F118" s="219">
        <f t="shared" si="25"/>
        <v>6774049.8072226271</v>
      </c>
      <c r="G118" s="219">
        <f t="shared" si="25"/>
        <v>5065248.94593878</v>
      </c>
      <c r="H118" s="219">
        <f t="shared" si="25"/>
        <v>4117381.3705864837</v>
      </c>
      <c r="I118" s="219">
        <f t="shared" si="25"/>
        <v>4037870.5022677989</v>
      </c>
      <c r="J118" s="219">
        <f t="shared" si="25"/>
        <v>3517550.4782219958</v>
      </c>
      <c r="K118" s="219">
        <f t="shared" si="25"/>
        <v>2571239.646790619</v>
      </c>
      <c r="L118" s="219">
        <f t="shared" si="25"/>
        <v>2069503.2413894385</v>
      </c>
      <c r="M118" s="219">
        <f t="shared" si="25"/>
        <v>4569785.5532177538</v>
      </c>
      <c r="N118" s="219">
        <f t="shared" si="25"/>
        <v>5966666.8874939047</v>
      </c>
      <c r="O118" s="219">
        <f t="shared" si="25"/>
        <v>9394297.9207139481</v>
      </c>
      <c r="P118" s="219">
        <f t="shared" si="26"/>
        <v>62681427.787929505</v>
      </c>
      <c r="Q118" s="219"/>
    </row>
    <row r="119" spans="2:17" ht="12.75" customHeight="1" x14ac:dyDescent="0.25">
      <c r="B119" s="203" t="s">
        <v>213</v>
      </c>
      <c r="C119" s="215" t="s">
        <v>63</v>
      </c>
      <c r="D119" s="219">
        <f t="shared" ref="D119:O120" si="27">D105*D55</f>
        <v>1481415.9259768752</v>
      </c>
      <c r="E119" s="219">
        <f t="shared" si="27"/>
        <v>1432468.7785693752</v>
      </c>
      <c r="F119" s="219">
        <f t="shared" si="27"/>
        <v>1277168.0676966039</v>
      </c>
      <c r="G119" s="219">
        <f t="shared" si="27"/>
        <v>1110769.404652925</v>
      </c>
      <c r="H119" s="219">
        <f t="shared" si="27"/>
        <v>1262792.3962973002</v>
      </c>
      <c r="I119" s="219">
        <f t="shared" si="27"/>
        <v>1212293.51</v>
      </c>
      <c r="J119" s="219">
        <f t="shared" si="27"/>
        <v>1068082.3900000001</v>
      </c>
      <c r="K119" s="219">
        <f t="shared" si="27"/>
        <v>1093802.7999999998</v>
      </c>
      <c r="L119" s="219">
        <f t="shared" si="27"/>
        <v>1152744.9000000001</v>
      </c>
      <c r="M119" s="219">
        <f t="shared" si="27"/>
        <v>1247714.2565605666</v>
      </c>
      <c r="N119" s="219">
        <f t="shared" si="27"/>
        <v>2233853.5854343744</v>
      </c>
      <c r="O119" s="219">
        <f t="shared" si="27"/>
        <v>447288.51794375002</v>
      </c>
      <c r="P119" s="219">
        <f>P105*P60</f>
        <v>39216932.192143604</v>
      </c>
      <c r="Q119" s="219"/>
    </row>
    <row r="120" spans="2:17" ht="12.75" customHeight="1" x14ac:dyDescent="0.25">
      <c r="B120" s="203" t="s">
        <v>214</v>
      </c>
      <c r="C120" s="215" t="s">
        <v>101</v>
      </c>
      <c r="D120" s="219">
        <f t="shared" si="27"/>
        <v>1229452.0314607497</v>
      </c>
      <c r="E120" s="219">
        <f t="shared" si="27"/>
        <v>1524996.6144765003</v>
      </c>
      <c r="F120" s="219">
        <f t="shared" si="27"/>
        <v>1072695.20581325</v>
      </c>
      <c r="G120" s="219">
        <f t="shared" si="27"/>
        <v>1005274.7775564999</v>
      </c>
      <c r="H120" s="219">
        <f t="shared" si="27"/>
        <v>1092616.0948679999</v>
      </c>
      <c r="I120" s="219">
        <f t="shared" si="27"/>
        <v>1111426.1400000001</v>
      </c>
      <c r="J120" s="219">
        <f t="shared" si="27"/>
        <v>960653.29</v>
      </c>
      <c r="K120" s="219">
        <f t="shared" si="27"/>
        <v>969233.39000000013</v>
      </c>
      <c r="L120" s="219">
        <f t="shared" si="27"/>
        <v>995464.3</v>
      </c>
      <c r="M120" s="219">
        <f t="shared" si="27"/>
        <v>1110374.6959166666</v>
      </c>
      <c r="N120" s="219">
        <f t="shared" si="27"/>
        <v>1675280.668088333</v>
      </c>
      <c r="O120" s="219">
        <f t="shared" si="27"/>
        <v>544958.89479933307</v>
      </c>
      <c r="P120" s="219">
        <f>P106*P61</f>
        <v>430977179.45445371</v>
      </c>
      <c r="Q120" s="219"/>
    </row>
    <row r="121" spans="2:17" ht="12.75" customHeight="1" x14ac:dyDescent="0.25">
      <c r="B121" s="203" t="s">
        <v>215</v>
      </c>
      <c r="C121" s="215" t="s">
        <v>103</v>
      </c>
      <c r="D121" s="219">
        <f>D107*D58</f>
        <v>1831764.9066625005</v>
      </c>
      <c r="E121" s="219">
        <f t="shared" ref="E121:O121" si="28">E107*E58</f>
        <v>1875027.0545449997</v>
      </c>
      <c r="F121" s="219">
        <f t="shared" si="28"/>
        <v>2298751.7148783323</v>
      </c>
      <c r="G121" s="219">
        <f t="shared" si="28"/>
        <v>2162765.5681958348</v>
      </c>
      <c r="H121" s="219">
        <f t="shared" si="28"/>
        <v>1554349.410023334</v>
      </c>
      <c r="I121" s="219">
        <f t="shared" si="28"/>
        <v>1659947.0598458329</v>
      </c>
      <c r="J121" s="219">
        <f t="shared" si="28"/>
        <v>1451816.6900000004</v>
      </c>
      <c r="K121" s="219">
        <f t="shared" si="28"/>
        <v>1357617.19</v>
      </c>
      <c r="L121" s="219">
        <f t="shared" si="28"/>
        <v>1410916.72</v>
      </c>
      <c r="M121" s="219">
        <f t="shared" si="28"/>
        <v>1696782.7292649997</v>
      </c>
      <c r="N121" s="219">
        <f t="shared" si="28"/>
        <v>3580652.1864337488</v>
      </c>
      <c r="O121" s="219">
        <f t="shared" si="28"/>
        <v>727335.30293499911</v>
      </c>
      <c r="P121" s="219">
        <f t="shared" si="26"/>
        <v>21607726.532784585</v>
      </c>
      <c r="Q121" s="219"/>
    </row>
    <row r="122" spans="2:17" ht="12.75" customHeight="1" x14ac:dyDescent="0.25">
      <c r="B122" s="203" t="s">
        <v>204</v>
      </c>
      <c r="C122" s="203">
        <v>85</v>
      </c>
      <c r="D122" s="219">
        <f t="shared" ref="D122:O126" si="29">D108*D45</f>
        <v>1992481.7595019829</v>
      </c>
      <c r="E122" s="219">
        <f t="shared" si="29"/>
        <v>1501910.8606131785</v>
      </c>
      <c r="F122" s="219">
        <f t="shared" si="29"/>
        <v>1785419.9482626661</v>
      </c>
      <c r="G122" s="219">
        <f t="shared" si="29"/>
        <v>1441417.9757892834</v>
      </c>
      <c r="H122" s="219">
        <f t="shared" si="29"/>
        <v>823370.72556136688</v>
      </c>
      <c r="I122" s="219">
        <f t="shared" si="29"/>
        <v>1065891.8</v>
      </c>
      <c r="J122" s="219">
        <f t="shared" si="29"/>
        <v>1453328.4652736522</v>
      </c>
      <c r="K122" s="219">
        <f t="shared" si="29"/>
        <v>-192702.2996446903</v>
      </c>
      <c r="L122" s="219">
        <f t="shared" si="29"/>
        <v>899719.48677871586</v>
      </c>
      <c r="M122" s="219">
        <f t="shared" si="29"/>
        <v>1054720.0213379187</v>
      </c>
      <c r="N122" s="219">
        <f t="shared" si="29"/>
        <v>1448762.9307464762</v>
      </c>
      <c r="O122" s="219">
        <f t="shared" si="29"/>
        <v>2211365.8923870116</v>
      </c>
      <c r="P122" s="219">
        <f t="shared" si="26"/>
        <v>15485687.566607563</v>
      </c>
      <c r="Q122" s="219"/>
    </row>
    <row r="123" spans="2:17" ht="12.75" customHeight="1" x14ac:dyDescent="0.25">
      <c r="B123" s="203" t="s">
        <v>205</v>
      </c>
      <c r="C123" s="203">
        <v>86</v>
      </c>
      <c r="D123" s="219">
        <f t="shared" si="29"/>
        <v>715873.99006064842</v>
      </c>
      <c r="E123" s="219">
        <f t="shared" si="29"/>
        <v>529910.9597750291</v>
      </c>
      <c r="F123" s="219">
        <f t="shared" si="29"/>
        <v>483240.31481512485</v>
      </c>
      <c r="G123" s="219">
        <f t="shared" si="29"/>
        <v>468244.86534521694</v>
      </c>
      <c r="H123" s="219">
        <f t="shared" si="29"/>
        <v>317323.62635221687</v>
      </c>
      <c r="I123" s="219">
        <f t="shared" si="29"/>
        <v>356514.57500000001</v>
      </c>
      <c r="J123" s="219">
        <f t="shared" si="29"/>
        <v>131818.46096651306</v>
      </c>
      <c r="K123" s="219">
        <f t="shared" si="29"/>
        <v>125235.41345518306</v>
      </c>
      <c r="L123" s="219">
        <f t="shared" si="29"/>
        <v>166088.23272614385</v>
      </c>
      <c r="M123" s="219">
        <f t="shared" si="29"/>
        <v>316107.60313808551</v>
      </c>
      <c r="N123" s="219">
        <f t="shared" si="29"/>
        <v>421752.69109244115</v>
      </c>
      <c r="O123" s="219">
        <f t="shared" si="29"/>
        <v>558303.75112767366</v>
      </c>
      <c r="P123" s="219">
        <f t="shared" si="26"/>
        <v>4590414.4838542771</v>
      </c>
      <c r="Q123" s="219"/>
    </row>
    <row r="124" spans="2:17" ht="12.75" customHeight="1" x14ac:dyDescent="0.25">
      <c r="B124" s="210" t="s">
        <v>229</v>
      </c>
      <c r="C124" s="210">
        <v>87</v>
      </c>
      <c r="D124" s="219">
        <f t="shared" si="29"/>
        <v>2551692.2210299997</v>
      </c>
      <c r="E124" s="219">
        <f t="shared" si="29"/>
        <v>1648630.8825300003</v>
      </c>
      <c r="F124" s="219">
        <f t="shared" si="29"/>
        <v>1923987.4073349994</v>
      </c>
      <c r="G124" s="219">
        <f t="shared" si="29"/>
        <v>2529781.9067866676</v>
      </c>
      <c r="H124" s="219">
        <f t="shared" si="29"/>
        <v>1475996.0573700003</v>
      </c>
      <c r="I124" s="219">
        <f t="shared" si="29"/>
        <v>1417971.4280000001</v>
      </c>
      <c r="J124" s="219">
        <f t="shared" si="29"/>
        <v>1246783.8936881979</v>
      </c>
      <c r="K124" s="219">
        <f t="shared" si="29"/>
        <v>759342.77149999992</v>
      </c>
      <c r="L124" s="219">
        <f t="shared" si="29"/>
        <v>863948.82400000002</v>
      </c>
      <c r="M124" s="219">
        <f t="shared" si="29"/>
        <v>1363873.6576999996</v>
      </c>
      <c r="N124" s="219">
        <f t="shared" si="29"/>
        <v>3806299.8757216665</v>
      </c>
      <c r="O124" s="219">
        <f t="shared" si="29"/>
        <v>-862760.14929000044</v>
      </c>
      <c r="P124" s="219">
        <f t="shared" si="26"/>
        <v>18725548.776371531</v>
      </c>
      <c r="Q124" s="219"/>
    </row>
    <row r="125" spans="2:17" ht="12.75" customHeight="1" x14ac:dyDescent="0.25">
      <c r="B125" s="203" t="s">
        <v>207</v>
      </c>
      <c r="C125" s="203">
        <v>31</v>
      </c>
      <c r="D125" s="219">
        <f t="shared" si="29"/>
        <v>1900809.3742672477</v>
      </c>
      <c r="E125" s="219">
        <f t="shared" si="29"/>
        <v>1572527.0849424135</v>
      </c>
      <c r="F125" s="219">
        <f t="shared" si="29"/>
        <v>1686556.2383302159</v>
      </c>
      <c r="G125" s="219">
        <f t="shared" si="29"/>
        <v>960933.4740514179</v>
      </c>
      <c r="H125" s="219">
        <f t="shared" si="29"/>
        <v>600853.86252177879</v>
      </c>
      <c r="I125" s="219">
        <f t="shared" si="29"/>
        <v>465792.57005827484</v>
      </c>
      <c r="J125" s="219">
        <f t="shared" si="29"/>
        <v>566999.9903169194</v>
      </c>
      <c r="K125" s="219">
        <f t="shared" si="29"/>
        <v>194435.09273726301</v>
      </c>
      <c r="L125" s="219">
        <f t="shared" si="29"/>
        <v>203525.91696368315</v>
      </c>
      <c r="M125" s="219">
        <f t="shared" si="29"/>
        <v>1016849.4901816219</v>
      </c>
      <c r="N125" s="219">
        <f t="shared" si="29"/>
        <v>900477.80245241604</v>
      </c>
      <c r="O125" s="219">
        <f t="shared" si="29"/>
        <v>1887036.8588824298</v>
      </c>
      <c r="P125" s="219">
        <f t="shared" si="26"/>
        <v>11956797.755705681</v>
      </c>
      <c r="Q125" s="219"/>
    </row>
    <row r="126" spans="2:17" ht="12.75" customHeight="1" x14ac:dyDescent="0.25">
      <c r="B126" s="210" t="s">
        <v>208</v>
      </c>
      <c r="C126" s="210">
        <v>41</v>
      </c>
      <c r="D126" s="219">
        <f t="shared" si="29"/>
        <v>1027877.0467220182</v>
      </c>
      <c r="E126" s="219">
        <f t="shared" si="29"/>
        <v>589907.19624108798</v>
      </c>
      <c r="F126" s="219">
        <f t="shared" si="29"/>
        <v>803870.98374001228</v>
      </c>
      <c r="G126" s="219">
        <f t="shared" si="29"/>
        <v>852380.17182768043</v>
      </c>
      <c r="H126" s="219">
        <f t="shared" si="29"/>
        <v>624618.96054907003</v>
      </c>
      <c r="I126" s="219">
        <f t="shared" si="29"/>
        <v>887617.38500000001</v>
      </c>
      <c r="J126" s="219">
        <f t="shared" si="29"/>
        <v>542952.71995495702</v>
      </c>
      <c r="K126" s="219">
        <f t="shared" si="29"/>
        <v>663021.66106710536</v>
      </c>
      <c r="L126" s="219">
        <f t="shared" si="29"/>
        <v>524535.21073058178</v>
      </c>
      <c r="M126" s="219">
        <f t="shared" si="29"/>
        <v>755445.10799072729</v>
      </c>
      <c r="N126" s="219">
        <f t="shared" si="29"/>
        <v>811307.12906523002</v>
      </c>
      <c r="O126" s="219">
        <f t="shared" si="29"/>
        <v>774433.34628084849</v>
      </c>
      <c r="P126" s="219">
        <f t="shared" si="26"/>
        <v>8857966.9191693198</v>
      </c>
      <c r="Q126" s="219"/>
    </row>
    <row r="127" spans="2:17" s="227" customFormat="1" ht="12.75" customHeight="1" x14ac:dyDescent="0.25">
      <c r="B127" s="216" t="s">
        <v>220</v>
      </c>
      <c r="C127" s="225" t="s">
        <v>221</v>
      </c>
      <c r="D127" s="226">
        <f>D113*D65</f>
        <v>14540571.367835004</v>
      </c>
      <c r="E127" s="226">
        <f t="shared" ref="E127:O127" si="30">E113*E65</f>
        <v>3522075.0580224996</v>
      </c>
      <c r="F127" s="226">
        <f t="shared" si="30"/>
        <v>3978650.306104999</v>
      </c>
      <c r="G127" s="226">
        <f t="shared" si="30"/>
        <v>2753079.9856875008</v>
      </c>
      <c r="H127" s="226">
        <f t="shared" si="30"/>
        <v>2191793.8747825013</v>
      </c>
      <c r="I127" s="226">
        <f t="shared" si="30"/>
        <v>777566.87</v>
      </c>
      <c r="J127" s="226">
        <f t="shared" si="30"/>
        <v>3224593.7</v>
      </c>
      <c r="K127" s="226">
        <f t="shared" si="30"/>
        <v>1676269.07</v>
      </c>
      <c r="L127" s="226">
        <f t="shared" si="30"/>
        <v>1453837.38</v>
      </c>
      <c r="M127" s="226">
        <f t="shared" si="30"/>
        <v>1745437.5707499993</v>
      </c>
      <c r="N127" s="226">
        <f t="shared" si="30"/>
        <v>4535910.4784774985</v>
      </c>
      <c r="O127" s="226">
        <f t="shared" si="30"/>
        <v>1725240.6030049992</v>
      </c>
      <c r="P127" s="443">
        <f t="shared" si="26"/>
        <v>42125026.264665008</v>
      </c>
      <c r="Q127" s="226"/>
    </row>
    <row r="128" spans="2:17" ht="12.75" customHeight="1" x14ac:dyDescent="0.25">
      <c r="B128" s="203" t="s">
        <v>239</v>
      </c>
      <c r="C128" s="215"/>
      <c r="D128" s="444">
        <f t="shared" ref="D128:O128" si="31">SUM(D116:D127)</f>
        <v>154763867.94141698</v>
      </c>
      <c r="E128" s="444">
        <f t="shared" si="31"/>
        <v>122159599.6715325</v>
      </c>
      <c r="F128" s="444">
        <f t="shared" si="31"/>
        <v>124959358.1899592</v>
      </c>
      <c r="G128" s="444">
        <f t="shared" si="31"/>
        <v>83513860.852182776</v>
      </c>
      <c r="H128" s="444">
        <f t="shared" si="31"/>
        <v>55929480.788657993</v>
      </c>
      <c r="I128" s="444">
        <f t="shared" si="31"/>
        <v>52308762.024782822</v>
      </c>
      <c r="J128" s="444">
        <f t="shared" si="31"/>
        <v>34767253.153057978</v>
      </c>
      <c r="K128" s="444">
        <f t="shared" si="31"/>
        <v>29390996.904384039</v>
      </c>
      <c r="L128" s="444">
        <f t="shared" si="31"/>
        <v>36270740.711256944</v>
      </c>
      <c r="M128" s="444">
        <f t="shared" si="31"/>
        <v>66832984.590979949</v>
      </c>
      <c r="N128" s="444">
        <f t="shared" si="31"/>
        <v>111202867.2749036</v>
      </c>
      <c r="O128" s="444">
        <f t="shared" si="31"/>
        <v>133092943.97195189</v>
      </c>
      <c r="P128" s="219">
        <f t="shared" si="26"/>
        <v>1005192716.0750664</v>
      </c>
      <c r="Q128" s="226"/>
    </row>
    <row r="129" spans="2:17" ht="12.75" customHeight="1" x14ac:dyDescent="0.25">
      <c r="C129" s="215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</row>
    <row r="130" spans="2:17" s="210" customFormat="1" ht="12.75" customHeight="1" x14ac:dyDescent="0.2">
      <c r="B130" s="210" t="s">
        <v>243</v>
      </c>
      <c r="C130" s="210">
        <v>16</v>
      </c>
      <c r="D130" s="212">
        <f t="shared" ref="D130:O130" si="32">D8</f>
        <v>513</v>
      </c>
      <c r="E130" s="212">
        <f t="shared" si="32"/>
        <v>513</v>
      </c>
      <c r="F130" s="212">
        <f t="shared" si="32"/>
        <v>513</v>
      </c>
      <c r="G130" s="212">
        <f t="shared" si="32"/>
        <v>513</v>
      </c>
      <c r="H130" s="212">
        <f t="shared" si="32"/>
        <v>513</v>
      </c>
      <c r="I130" s="212">
        <f t="shared" si="32"/>
        <v>513</v>
      </c>
      <c r="J130" s="212">
        <f t="shared" si="32"/>
        <v>513</v>
      </c>
      <c r="K130" s="212">
        <f t="shared" si="32"/>
        <v>513</v>
      </c>
      <c r="L130" s="212">
        <f t="shared" si="32"/>
        <v>513</v>
      </c>
      <c r="M130" s="212">
        <f t="shared" si="32"/>
        <v>513</v>
      </c>
      <c r="N130" s="212">
        <f t="shared" si="32"/>
        <v>513</v>
      </c>
      <c r="O130" s="212">
        <f t="shared" si="32"/>
        <v>513</v>
      </c>
      <c r="P130" s="212">
        <f t="shared" ref="P130:P142" si="33">SUM(D130:O130)</f>
        <v>6156</v>
      </c>
      <c r="Q130" s="212"/>
    </row>
    <row r="131" spans="2:17" s="210" customFormat="1" ht="12.75" customHeight="1" x14ac:dyDescent="0.2">
      <c r="B131" s="210" t="str">
        <f t="shared" ref="B131:O131" si="34">B10</f>
        <v>Propane</v>
      </c>
      <c r="C131" s="211">
        <f t="shared" si="34"/>
        <v>53</v>
      </c>
      <c r="D131" s="212">
        <f t="shared" si="34"/>
        <v>0</v>
      </c>
      <c r="E131" s="212">
        <f t="shared" si="34"/>
        <v>0</v>
      </c>
      <c r="F131" s="212">
        <f t="shared" si="34"/>
        <v>0</v>
      </c>
      <c r="G131" s="212">
        <f t="shared" si="34"/>
        <v>0</v>
      </c>
      <c r="H131" s="212">
        <f t="shared" si="34"/>
        <v>0</v>
      </c>
      <c r="I131" s="212">
        <f t="shared" si="34"/>
        <v>0</v>
      </c>
      <c r="J131" s="212">
        <f t="shared" si="34"/>
        <v>0</v>
      </c>
      <c r="K131" s="212">
        <f t="shared" si="34"/>
        <v>0</v>
      </c>
      <c r="L131" s="212">
        <f t="shared" si="34"/>
        <v>0</v>
      </c>
      <c r="M131" s="212">
        <f t="shared" si="34"/>
        <v>0</v>
      </c>
      <c r="N131" s="212">
        <f t="shared" si="34"/>
        <v>0</v>
      </c>
      <c r="O131" s="212">
        <f t="shared" si="34"/>
        <v>0</v>
      </c>
      <c r="P131" s="212">
        <f t="shared" si="33"/>
        <v>0</v>
      </c>
      <c r="Q131" s="212"/>
    </row>
    <row r="132" spans="2:17" s="210" customFormat="1" ht="12.75" customHeight="1" x14ac:dyDescent="0.2">
      <c r="B132" s="210" t="s">
        <v>203</v>
      </c>
      <c r="C132" s="210">
        <v>50</v>
      </c>
      <c r="D132" s="212">
        <f t="shared" ref="D132:O132" si="35">D13</f>
        <v>0</v>
      </c>
      <c r="E132" s="212">
        <f t="shared" si="35"/>
        <v>0</v>
      </c>
      <c r="F132" s="212">
        <f t="shared" si="35"/>
        <v>0</v>
      </c>
      <c r="G132" s="212">
        <f t="shared" si="35"/>
        <v>0</v>
      </c>
      <c r="H132" s="212">
        <f t="shared" si="35"/>
        <v>0</v>
      </c>
      <c r="I132" s="212">
        <f t="shared" si="35"/>
        <v>0</v>
      </c>
      <c r="J132" s="212">
        <f t="shared" si="35"/>
        <v>0</v>
      </c>
      <c r="K132" s="212">
        <f t="shared" si="35"/>
        <v>0</v>
      </c>
      <c r="L132" s="212">
        <f t="shared" si="35"/>
        <v>0</v>
      </c>
      <c r="M132" s="212">
        <f t="shared" si="35"/>
        <v>0</v>
      </c>
      <c r="N132" s="212">
        <f t="shared" si="35"/>
        <v>0</v>
      </c>
      <c r="O132" s="212">
        <f t="shared" si="35"/>
        <v>0</v>
      </c>
      <c r="P132" s="212">
        <f t="shared" si="33"/>
        <v>0</v>
      </c>
      <c r="Q132" s="212"/>
    </row>
    <row r="133" spans="2:17" s="210" customFormat="1" ht="12.75" customHeight="1" x14ac:dyDescent="0.2">
      <c r="B133" s="203" t="s">
        <v>244</v>
      </c>
      <c r="C133" s="215" t="s">
        <v>59</v>
      </c>
      <c r="D133" s="212">
        <f t="shared" ref="D133:O133" si="36">D22</f>
        <v>0</v>
      </c>
      <c r="E133" s="212">
        <f t="shared" si="36"/>
        <v>0</v>
      </c>
      <c r="F133" s="212">
        <f t="shared" si="36"/>
        <v>0</v>
      </c>
      <c r="G133" s="212">
        <f t="shared" si="36"/>
        <v>0</v>
      </c>
      <c r="H133" s="212">
        <f t="shared" si="36"/>
        <v>0</v>
      </c>
      <c r="I133" s="212">
        <f t="shared" si="36"/>
        <v>0</v>
      </c>
      <c r="J133" s="212">
        <f t="shared" si="36"/>
        <v>0</v>
      </c>
      <c r="K133" s="212">
        <f t="shared" si="36"/>
        <v>0</v>
      </c>
      <c r="L133" s="212">
        <f t="shared" si="36"/>
        <v>0</v>
      </c>
      <c r="M133" s="212">
        <f t="shared" si="36"/>
        <v>0</v>
      </c>
      <c r="N133" s="212">
        <f t="shared" si="36"/>
        <v>0</v>
      </c>
      <c r="O133" s="212">
        <f t="shared" si="36"/>
        <v>0</v>
      </c>
      <c r="P133" s="212">
        <f t="shared" si="33"/>
        <v>0</v>
      </c>
      <c r="Q133" s="212"/>
    </row>
    <row r="134" spans="2:17" s="210" customFormat="1" ht="12.75" customHeight="1" x14ac:dyDescent="0.2">
      <c r="B134" s="210" t="s">
        <v>311</v>
      </c>
      <c r="C134" s="215" t="s">
        <v>66</v>
      </c>
      <c r="D134" s="212">
        <f t="shared" ref="D134:O134" si="37">D25</f>
        <v>0</v>
      </c>
      <c r="E134" s="212">
        <f t="shared" si="37"/>
        <v>0</v>
      </c>
      <c r="F134" s="212">
        <f t="shared" si="37"/>
        <v>1679.11</v>
      </c>
      <c r="G134" s="212">
        <f t="shared" si="37"/>
        <v>892.91</v>
      </c>
      <c r="H134" s="212">
        <f t="shared" si="37"/>
        <v>22285.119999999999</v>
      </c>
      <c r="I134" s="212">
        <f t="shared" si="37"/>
        <v>23909.68</v>
      </c>
      <c r="J134" s="212">
        <f t="shared" si="37"/>
        <v>21315.88</v>
      </c>
      <c r="K134" s="212">
        <f t="shared" si="37"/>
        <v>43419.02</v>
      </c>
      <c r="L134" s="212">
        <f t="shared" si="37"/>
        <v>22467.63</v>
      </c>
      <c r="M134" s="212">
        <f t="shared" si="37"/>
        <v>59215</v>
      </c>
      <c r="N134" s="212">
        <f t="shared" si="37"/>
        <v>33985.54</v>
      </c>
      <c r="O134" s="212">
        <f t="shared" si="37"/>
        <v>0</v>
      </c>
      <c r="P134" s="212">
        <f t="shared" si="33"/>
        <v>229169.89</v>
      </c>
      <c r="Q134" s="212"/>
    </row>
    <row r="135" spans="2:17" s="210" customFormat="1" ht="12.75" customHeight="1" x14ac:dyDescent="0.2">
      <c r="B135" s="210" t="str">
        <f t="shared" ref="B135:O137" si="38">B19</f>
        <v>Interruptible with firm option - ind</v>
      </c>
      <c r="C135" s="211">
        <f t="shared" si="38"/>
        <v>85</v>
      </c>
      <c r="D135" s="212">
        <f t="shared" si="38"/>
        <v>317341.02958480007</v>
      </c>
      <c r="E135" s="212">
        <f t="shared" si="38"/>
        <v>339138.28067519999</v>
      </c>
      <c r="F135" s="212">
        <f t="shared" si="38"/>
        <v>67931.04800000001</v>
      </c>
      <c r="G135" s="212">
        <f t="shared" si="38"/>
        <v>360318.18313999998</v>
      </c>
      <c r="H135" s="212">
        <f t="shared" si="38"/>
        <v>269177.456228</v>
      </c>
      <c r="I135" s="212">
        <f t="shared" si="38"/>
        <v>151783.109</v>
      </c>
      <c r="J135" s="212">
        <f t="shared" si="38"/>
        <v>244098.59745720503</v>
      </c>
      <c r="K135" s="212">
        <f t="shared" si="38"/>
        <v>161181.38472560002</v>
      </c>
      <c r="L135" s="212">
        <f t="shared" si="38"/>
        <v>151547.74355119999</v>
      </c>
      <c r="M135" s="212">
        <f t="shared" si="38"/>
        <v>46139.372311199993</v>
      </c>
      <c r="N135" s="212">
        <f t="shared" si="38"/>
        <v>199745.2913248</v>
      </c>
      <c r="O135" s="212">
        <f t="shared" si="38"/>
        <v>244409.81768879999</v>
      </c>
      <c r="P135" s="212">
        <f t="shared" si="33"/>
        <v>2552811.3136868048</v>
      </c>
      <c r="Q135" s="212"/>
    </row>
    <row r="136" spans="2:17" s="210" customFormat="1" ht="12.75" customHeight="1" x14ac:dyDescent="0.2">
      <c r="B136" s="210" t="str">
        <f t="shared" si="38"/>
        <v>Limited interrupt w/ firm option - ind</v>
      </c>
      <c r="C136" s="211">
        <f t="shared" si="38"/>
        <v>86</v>
      </c>
      <c r="D136" s="212">
        <f t="shared" si="38"/>
        <v>31891.863999999998</v>
      </c>
      <c r="E136" s="212">
        <f t="shared" si="38"/>
        <v>29224.457999999999</v>
      </c>
      <c r="F136" s="212">
        <f t="shared" si="38"/>
        <v>33300.31</v>
      </c>
      <c r="G136" s="212">
        <f t="shared" si="38"/>
        <v>30145.234</v>
      </c>
      <c r="H136" s="212">
        <f t="shared" si="38"/>
        <v>29393.226000000002</v>
      </c>
      <c r="I136" s="212">
        <f t="shared" si="38"/>
        <v>21991.264000000003</v>
      </c>
      <c r="J136" s="212">
        <f t="shared" si="38"/>
        <v>16974.55</v>
      </c>
      <c r="K136" s="212">
        <f t="shared" si="38"/>
        <v>17738.057000000001</v>
      </c>
      <c r="L136" s="212">
        <f t="shared" si="38"/>
        <v>18900.829999999998</v>
      </c>
      <c r="M136" s="212">
        <f t="shared" si="38"/>
        <v>22808.813999999998</v>
      </c>
      <c r="N136" s="212">
        <f t="shared" si="38"/>
        <v>27780.243000000002</v>
      </c>
      <c r="O136" s="212">
        <f t="shared" si="38"/>
        <v>36720.885000000002</v>
      </c>
      <c r="P136" s="212">
        <f t="shared" si="33"/>
        <v>316869.73499999999</v>
      </c>
      <c r="Q136" s="212"/>
    </row>
    <row r="137" spans="2:17" s="210" customFormat="1" ht="12.75" customHeight="1" x14ac:dyDescent="0.2">
      <c r="B137" s="210" t="str">
        <f t="shared" si="38"/>
        <v>Non-excl interrupt w/ firm option - ind</v>
      </c>
      <c r="C137" s="211">
        <f t="shared" si="38"/>
        <v>87</v>
      </c>
      <c r="D137" s="212">
        <f t="shared" si="38"/>
        <v>0</v>
      </c>
      <c r="E137" s="212">
        <f t="shared" si="38"/>
        <v>0</v>
      </c>
      <c r="F137" s="212">
        <f t="shared" si="38"/>
        <v>0</v>
      </c>
      <c r="G137" s="212">
        <f t="shared" si="38"/>
        <v>0</v>
      </c>
      <c r="H137" s="212">
        <f t="shared" si="38"/>
        <v>0</v>
      </c>
      <c r="I137" s="212">
        <f t="shared" si="38"/>
        <v>0</v>
      </c>
      <c r="J137" s="212">
        <f t="shared" si="38"/>
        <v>0</v>
      </c>
      <c r="K137" s="212">
        <f t="shared" si="38"/>
        <v>0</v>
      </c>
      <c r="L137" s="212">
        <f t="shared" si="38"/>
        <v>0</v>
      </c>
      <c r="M137" s="212">
        <f t="shared" si="38"/>
        <v>0</v>
      </c>
      <c r="N137" s="212">
        <f t="shared" si="38"/>
        <v>0</v>
      </c>
      <c r="O137" s="212">
        <f t="shared" si="38"/>
        <v>0</v>
      </c>
      <c r="P137" s="212">
        <f t="shared" si="33"/>
        <v>0</v>
      </c>
      <c r="Q137" s="212"/>
    </row>
    <row r="138" spans="2:17" s="210" customFormat="1" ht="12.75" customHeight="1" x14ac:dyDescent="0.2">
      <c r="B138" s="203" t="s">
        <v>216</v>
      </c>
      <c r="C138" s="215" t="s">
        <v>63</v>
      </c>
      <c r="D138" s="212">
        <f t="shared" ref="D138:O142" si="39">D27</f>
        <v>456229.5799999999</v>
      </c>
      <c r="E138" s="212">
        <f t="shared" si="39"/>
        <v>574201.57000000007</v>
      </c>
      <c r="F138" s="212">
        <f t="shared" si="39"/>
        <v>457781.82</v>
      </c>
      <c r="G138" s="212">
        <f t="shared" si="39"/>
        <v>490493.37000000017</v>
      </c>
      <c r="H138" s="212">
        <f t="shared" si="39"/>
        <v>507023.06999999995</v>
      </c>
      <c r="I138" s="212">
        <f t="shared" si="39"/>
        <v>520622.9</v>
      </c>
      <c r="J138" s="212">
        <f t="shared" si="39"/>
        <v>500021.59</v>
      </c>
      <c r="K138" s="212">
        <f t="shared" si="39"/>
        <v>488688.39</v>
      </c>
      <c r="L138" s="212">
        <f t="shared" si="39"/>
        <v>475597.68999999989</v>
      </c>
      <c r="M138" s="212">
        <f t="shared" si="39"/>
        <v>513429.67000000016</v>
      </c>
      <c r="N138" s="212">
        <f t="shared" si="39"/>
        <v>661819.17000000016</v>
      </c>
      <c r="O138" s="212">
        <f t="shared" si="39"/>
        <v>199824.25999999995</v>
      </c>
      <c r="P138" s="212">
        <f t="shared" si="33"/>
        <v>5845733.0799999991</v>
      </c>
      <c r="Q138" s="212"/>
    </row>
    <row r="139" spans="2:17" s="210" customFormat="1" ht="12.75" customHeight="1" x14ac:dyDescent="0.2">
      <c r="B139" s="203" t="s">
        <v>217</v>
      </c>
      <c r="C139" s="215" t="s">
        <v>101</v>
      </c>
      <c r="D139" s="212">
        <f t="shared" si="39"/>
        <v>3205610.6700000009</v>
      </c>
      <c r="E139" s="212">
        <f t="shared" si="39"/>
        <v>3455444.0999999992</v>
      </c>
      <c r="F139" s="212">
        <f t="shared" si="39"/>
        <v>3299563.7800000003</v>
      </c>
      <c r="G139" s="212">
        <f t="shared" si="39"/>
        <v>4432550.21</v>
      </c>
      <c r="H139" s="212">
        <f t="shared" si="39"/>
        <v>3412646.8199999994</v>
      </c>
      <c r="I139" s="212">
        <f t="shared" si="39"/>
        <v>3469686.74</v>
      </c>
      <c r="J139" s="212">
        <f t="shared" si="39"/>
        <v>3130322.35</v>
      </c>
      <c r="K139" s="212">
        <f t="shared" si="39"/>
        <v>3320952.25</v>
      </c>
      <c r="L139" s="212">
        <f t="shared" si="39"/>
        <v>3229294.42</v>
      </c>
      <c r="M139" s="212">
        <f t="shared" si="39"/>
        <v>4030108.49</v>
      </c>
      <c r="N139" s="212">
        <f t="shared" si="39"/>
        <v>6063609.8399999999</v>
      </c>
      <c r="O139" s="212">
        <f t="shared" si="39"/>
        <v>729322.77999999991</v>
      </c>
      <c r="P139" s="212">
        <f t="shared" si="33"/>
        <v>41779112.450000003</v>
      </c>
      <c r="Q139" s="212"/>
    </row>
    <row r="140" spans="2:17" s="210" customFormat="1" ht="12.75" customHeight="1" x14ac:dyDescent="0.2">
      <c r="B140" s="210" t="s">
        <v>218</v>
      </c>
      <c r="C140" s="215" t="s">
        <v>66</v>
      </c>
      <c r="D140" s="212">
        <f t="shared" si="39"/>
        <v>37957.479999999996</v>
      </c>
      <c r="E140" s="212">
        <f t="shared" si="39"/>
        <v>35781.79</v>
      </c>
      <c r="F140" s="212">
        <f t="shared" si="39"/>
        <v>29058.39</v>
      </c>
      <c r="G140" s="212">
        <f t="shared" si="39"/>
        <v>51528.110000000015</v>
      </c>
      <c r="H140" s="212">
        <f t="shared" si="39"/>
        <v>40721.049999999996</v>
      </c>
      <c r="I140" s="212">
        <f t="shared" si="39"/>
        <v>46879.7</v>
      </c>
      <c r="J140" s="212">
        <f t="shared" si="39"/>
        <v>27628.409999999996</v>
      </c>
      <c r="K140" s="212">
        <f t="shared" si="39"/>
        <v>29956.680000000008</v>
      </c>
      <c r="L140" s="212">
        <f t="shared" si="39"/>
        <v>33698.369999999988</v>
      </c>
      <c r="M140" s="212">
        <f t="shared" si="39"/>
        <v>42370.939999999995</v>
      </c>
      <c r="N140" s="212">
        <f t="shared" si="39"/>
        <v>58079.060000000012</v>
      </c>
      <c r="O140" s="212">
        <f t="shared" si="39"/>
        <v>-3779.7800000000025</v>
      </c>
      <c r="P140" s="212">
        <f t="shared" si="33"/>
        <v>429880.19999999995</v>
      </c>
      <c r="Q140" s="212"/>
    </row>
    <row r="141" spans="2:17" s="210" customFormat="1" ht="12.75" customHeight="1" x14ac:dyDescent="0.2">
      <c r="B141" s="203" t="s">
        <v>219</v>
      </c>
      <c r="C141" s="215" t="s">
        <v>103</v>
      </c>
      <c r="D141" s="212">
        <f t="shared" si="39"/>
        <v>3910384.9099999997</v>
      </c>
      <c r="E141" s="212">
        <f t="shared" si="39"/>
        <v>5242549.1100000003</v>
      </c>
      <c r="F141" s="212">
        <f t="shared" si="39"/>
        <v>4068827.4699999997</v>
      </c>
      <c r="G141" s="212">
        <f t="shared" si="39"/>
        <v>1641872.439999999</v>
      </c>
      <c r="H141" s="212">
        <f t="shared" si="39"/>
        <v>5957867.5900000008</v>
      </c>
      <c r="I141" s="212">
        <f t="shared" si="39"/>
        <v>3322382.9799999995</v>
      </c>
      <c r="J141" s="212">
        <f t="shared" si="39"/>
        <v>4290684.8999999994</v>
      </c>
      <c r="K141" s="212">
        <f t="shared" si="39"/>
        <v>3993023.8</v>
      </c>
      <c r="L141" s="212">
        <f t="shared" si="39"/>
        <v>3649259.1900000004</v>
      </c>
      <c r="M141" s="212">
        <f t="shared" si="39"/>
        <v>3263441.18</v>
      </c>
      <c r="N141" s="212">
        <f t="shared" si="39"/>
        <v>6752671.6399999997</v>
      </c>
      <c r="O141" s="212">
        <f t="shared" si="39"/>
        <v>203512.16999999981</v>
      </c>
      <c r="P141" s="212">
        <f t="shared" si="33"/>
        <v>46296477.380000003</v>
      </c>
      <c r="Q141" s="212"/>
    </row>
    <row r="142" spans="2:17" s="210" customFormat="1" ht="12.75" customHeight="1" x14ac:dyDescent="0.2">
      <c r="B142" s="203" t="s">
        <v>487</v>
      </c>
      <c r="C142" s="215" t="s">
        <v>411</v>
      </c>
      <c r="D142" s="212">
        <f t="shared" si="39"/>
        <v>2286937</v>
      </c>
      <c r="E142" s="212">
        <f t="shared" si="39"/>
        <v>504390</v>
      </c>
      <c r="F142" s="212">
        <f t="shared" si="39"/>
        <v>4462697.6100000003</v>
      </c>
      <c r="G142" s="212">
        <f t="shared" si="39"/>
        <v>2123142</v>
      </c>
      <c r="H142" s="212">
        <f t="shared" si="39"/>
        <v>3633702</v>
      </c>
      <c r="I142" s="212">
        <f t="shared" si="39"/>
        <v>0</v>
      </c>
      <c r="J142" s="212">
        <f t="shared" si="39"/>
        <v>3918895</v>
      </c>
      <c r="K142" s="212">
        <f t="shared" si="39"/>
        <v>4006391.77490234</v>
      </c>
      <c r="L142" s="212">
        <f t="shared" si="39"/>
        <v>2018187.7880859401</v>
      </c>
      <c r="M142" s="212">
        <f t="shared" si="39"/>
        <v>2004158.6816406201</v>
      </c>
      <c r="N142" s="212">
        <f t="shared" si="39"/>
        <v>4554891.9140625</v>
      </c>
      <c r="O142" s="212">
        <f t="shared" si="39"/>
        <v>3473949.0283203102</v>
      </c>
      <c r="P142" s="212">
        <f t="shared" si="33"/>
        <v>32987342.797011711</v>
      </c>
      <c r="Q142" s="212"/>
    </row>
    <row r="143" spans="2:17" s="210" customFormat="1" ht="12.75" customHeight="1" x14ac:dyDescent="0.2">
      <c r="B143" s="210" t="s">
        <v>245</v>
      </c>
      <c r="C143" s="211"/>
      <c r="D143" s="440">
        <f>SUM(D130:D142)</f>
        <v>10246865.5335848</v>
      </c>
      <c r="E143" s="440">
        <f t="shared" ref="E143:P143" si="40">SUM(E130:E142)</f>
        <v>10181242.3086752</v>
      </c>
      <c r="F143" s="440">
        <f t="shared" si="40"/>
        <v>12421352.538000001</v>
      </c>
      <c r="G143" s="440">
        <f t="shared" si="40"/>
        <v>9131455.4571399987</v>
      </c>
      <c r="H143" s="440">
        <f t="shared" si="40"/>
        <v>13873329.332228001</v>
      </c>
      <c r="I143" s="440">
        <f t="shared" si="40"/>
        <v>7557769.3729999997</v>
      </c>
      <c r="J143" s="440">
        <f t="shared" si="40"/>
        <v>12150454.277457204</v>
      </c>
      <c r="K143" s="440">
        <f t="shared" si="40"/>
        <v>12061864.356627939</v>
      </c>
      <c r="L143" s="440">
        <f t="shared" si="40"/>
        <v>9599466.6616371404</v>
      </c>
      <c r="M143" s="440">
        <f t="shared" si="40"/>
        <v>9982185.1479518209</v>
      </c>
      <c r="N143" s="440">
        <f t="shared" si="40"/>
        <v>18353095.698387299</v>
      </c>
      <c r="O143" s="440">
        <f t="shared" si="40"/>
        <v>4884472.1610091096</v>
      </c>
      <c r="P143" s="440">
        <f t="shared" si="40"/>
        <v>130443552.84569851</v>
      </c>
      <c r="Q143" s="218"/>
    </row>
    <row r="144" spans="2:17" s="210" customFormat="1" ht="12.75" customHeight="1" x14ac:dyDescent="0.2">
      <c r="C144" s="211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</row>
    <row r="145" spans="2:18" s="210" customFormat="1" ht="12.75" customHeight="1" x14ac:dyDescent="0.2">
      <c r="B145" s="210" t="s">
        <v>246</v>
      </c>
      <c r="C145" s="211"/>
      <c r="D145" s="440">
        <f>D128+D143</f>
        <v>165010733.47500178</v>
      </c>
      <c r="E145" s="440">
        <f t="shared" ref="E145:P145" si="41">E128+E143</f>
        <v>132340841.9802077</v>
      </c>
      <c r="F145" s="440">
        <f t="shared" si="41"/>
        <v>137380710.72795919</v>
      </c>
      <c r="G145" s="440">
        <f t="shared" si="41"/>
        <v>92645316.309322774</v>
      </c>
      <c r="H145" s="440">
        <f t="shared" si="41"/>
        <v>69802810.120885998</v>
      </c>
      <c r="I145" s="440">
        <f t="shared" si="41"/>
        <v>59866531.397782817</v>
      </c>
      <c r="J145" s="440">
        <f t="shared" si="41"/>
        <v>46917707.430515185</v>
      </c>
      <c r="K145" s="440">
        <f t="shared" si="41"/>
        <v>41452861.26101198</v>
      </c>
      <c r="L145" s="440">
        <f t="shared" si="41"/>
        <v>45870207.372894086</v>
      </c>
      <c r="M145" s="440">
        <f t="shared" si="41"/>
        <v>76815169.738931775</v>
      </c>
      <c r="N145" s="440">
        <f t="shared" si="41"/>
        <v>129555962.97329089</v>
      </c>
      <c r="O145" s="440">
        <f t="shared" si="41"/>
        <v>137977416.132961</v>
      </c>
      <c r="P145" s="440">
        <f t="shared" si="41"/>
        <v>1135636268.9207649</v>
      </c>
      <c r="Q145" s="218"/>
      <c r="R145" s="212"/>
    </row>
    <row r="146" spans="2:18" ht="12.75" customHeight="1" x14ac:dyDescent="0.25">
      <c r="C146" s="215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8" s="210" customFormat="1" ht="12.75" customHeight="1" x14ac:dyDescent="0.2">
      <c r="B147" s="233" t="s">
        <v>240</v>
      </c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</row>
    <row r="148" spans="2:18" s="210" customFormat="1" ht="12.75" customHeight="1" x14ac:dyDescent="0.2">
      <c r="B148" s="203" t="s">
        <v>55</v>
      </c>
      <c r="C148" s="211">
        <v>23</v>
      </c>
      <c r="D148" s="212">
        <f>D116-D9</f>
        <v>-8097032.8427530527</v>
      </c>
      <c r="E148" s="212">
        <f t="shared" ref="E148:O148" si="42">E116-E9</f>
        <v>529737.12209160626</v>
      </c>
      <c r="F148" s="212">
        <f t="shared" si="42"/>
        <v>-1808884.0820201933</v>
      </c>
      <c r="G148" s="212">
        <f t="shared" si="42"/>
        <v>-3605428.7025479749</v>
      </c>
      <c r="H148" s="212">
        <f t="shared" si="42"/>
        <v>-4449524.6842643619</v>
      </c>
      <c r="I148" s="212">
        <f t="shared" si="42"/>
        <v>-1817320.0773890838</v>
      </c>
      <c r="J148" s="212">
        <f t="shared" si="42"/>
        <v>0</v>
      </c>
      <c r="K148" s="212">
        <f t="shared" si="42"/>
        <v>0</v>
      </c>
      <c r="L148" s="212">
        <f t="shared" si="42"/>
        <v>-1240588.3954848982</v>
      </c>
      <c r="M148" s="212">
        <f t="shared" si="42"/>
        <v>-884407.0542736277</v>
      </c>
      <c r="N148" s="212">
        <f t="shared" si="42"/>
        <v>-3609954.9823273942</v>
      </c>
      <c r="O148" s="212">
        <f t="shared" si="42"/>
        <v>4029478.2375357598</v>
      </c>
      <c r="P148" s="212">
        <f>SUM(D148:O148)</f>
        <v>-20953925.461433221</v>
      </c>
      <c r="Q148" s="212"/>
    </row>
    <row r="149" spans="2:18" s="210" customFormat="1" ht="12.75" customHeight="1" x14ac:dyDescent="0.2">
      <c r="B149" s="210" t="s">
        <v>201</v>
      </c>
      <c r="C149" s="215">
        <v>31</v>
      </c>
      <c r="D149" s="212">
        <f t="shared" ref="D149:O150" si="43">D117-D11</f>
        <v>-2272302.9554840997</v>
      </c>
      <c r="E149" s="212">
        <f t="shared" si="43"/>
        <v>147316.7474171035</v>
      </c>
      <c r="F149" s="212">
        <f t="shared" si="43"/>
        <v>-504273.48621942848</v>
      </c>
      <c r="G149" s="212">
        <f t="shared" si="43"/>
        <v>-935363.17673286796</v>
      </c>
      <c r="H149" s="212">
        <f t="shared" si="43"/>
        <v>-964513.4132944718</v>
      </c>
      <c r="I149" s="212">
        <f t="shared" si="43"/>
        <v>0</v>
      </c>
      <c r="J149" s="212">
        <f t="shared" si="43"/>
        <v>0</v>
      </c>
      <c r="K149" s="212">
        <f t="shared" si="43"/>
        <v>0</v>
      </c>
      <c r="L149" s="212">
        <f t="shared" si="43"/>
        <v>0</v>
      </c>
      <c r="M149" s="212">
        <f t="shared" si="43"/>
        <v>-197950.36832878925</v>
      </c>
      <c r="N149" s="212">
        <f t="shared" si="43"/>
        <v>-929499.9674016647</v>
      </c>
      <c r="O149" s="212">
        <f t="shared" si="43"/>
        <v>1114741.7632951736</v>
      </c>
      <c r="P149" s="212">
        <f t="shared" ref="P149:P160" si="44">SUM(D149:O149)</f>
        <v>-4541844.8567490447</v>
      </c>
      <c r="Q149" s="212"/>
    </row>
    <row r="150" spans="2:18" s="210" customFormat="1" ht="12.75" customHeight="1" x14ac:dyDescent="0.2">
      <c r="B150" s="210" t="s">
        <v>202</v>
      </c>
      <c r="C150" s="210">
        <v>41</v>
      </c>
      <c r="D150" s="212">
        <f t="shared" si="43"/>
        <v>-479277.87241792493</v>
      </c>
      <c r="E150" s="212">
        <f t="shared" si="43"/>
        <v>31984.875343200751</v>
      </c>
      <c r="F150" s="212">
        <f t="shared" si="43"/>
        <v>-115260.21377737261</v>
      </c>
      <c r="G150" s="212">
        <f t="shared" si="43"/>
        <v>-245211.3740063319</v>
      </c>
      <c r="H150" s="212">
        <f t="shared" si="43"/>
        <v>-339963.09300624859</v>
      </c>
      <c r="I150" s="212">
        <f t="shared" si="43"/>
        <v>-136213.27973220125</v>
      </c>
      <c r="J150" s="212">
        <f t="shared" si="43"/>
        <v>0</v>
      </c>
      <c r="K150" s="212">
        <f t="shared" si="43"/>
        <v>0</v>
      </c>
      <c r="L150" s="212">
        <f t="shared" si="43"/>
        <v>0</v>
      </c>
      <c r="M150" s="212">
        <f t="shared" si="43"/>
        <v>-49657.973862001672</v>
      </c>
      <c r="N150" s="212">
        <f t="shared" si="43"/>
        <v>-209735.59396340139</v>
      </c>
      <c r="O150" s="212">
        <f t="shared" si="43"/>
        <v>240789.71543533169</v>
      </c>
      <c r="P150" s="212">
        <f t="shared" si="44"/>
        <v>-1302544.8099869499</v>
      </c>
      <c r="Q150" s="212"/>
    </row>
    <row r="151" spans="2:18" s="210" customFormat="1" ht="12.75" customHeight="1" x14ac:dyDescent="0.2">
      <c r="B151" s="203" t="s">
        <v>213</v>
      </c>
      <c r="C151" s="215" t="s">
        <v>63</v>
      </c>
      <c r="D151" s="212">
        <f t="shared" ref="D151:O152" si="45">D119-D23</f>
        <v>-36762.134023125051</v>
      </c>
      <c r="E151" s="212">
        <f t="shared" si="45"/>
        <v>2090.0085693749133</v>
      </c>
      <c r="F151" s="212">
        <f t="shared" si="45"/>
        <v>-10372.282303396147</v>
      </c>
      <c r="G151" s="212">
        <f t="shared" si="45"/>
        <v>-17962.755347074941</v>
      </c>
      <c r="H151" s="212">
        <f t="shared" si="45"/>
        <v>-20207.343702699989</v>
      </c>
      <c r="I151" s="212">
        <f t="shared" si="45"/>
        <v>0</v>
      </c>
      <c r="J151" s="212">
        <f t="shared" si="45"/>
        <v>0</v>
      </c>
      <c r="K151" s="212">
        <f t="shared" si="45"/>
        <v>0</v>
      </c>
      <c r="L151" s="212">
        <f t="shared" si="45"/>
        <v>0</v>
      </c>
      <c r="M151" s="212">
        <f t="shared" si="45"/>
        <v>-5190.8134394334629</v>
      </c>
      <c r="N151" s="212">
        <f t="shared" si="45"/>
        <v>-16412.224565625191</v>
      </c>
      <c r="O151" s="212">
        <f t="shared" si="45"/>
        <v>17851.537943749805</v>
      </c>
      <c r="P151" s="212">
        <f t="shared" si="44"/>
        <v>-86966.006868230063</v>
      </c>
      <c r="Q151" s="212"/>
    </row>
    <row r="152" spans="2:18" s="210" customFormat="1" ht="12.75" customHeight="1" x14ac:dyDescent="0.2">
      <c r="B152" s="203" t="s">
        <v>214</v>
      </c>
      <c r="C152" s="215" t="s">
        <v>101</v>
      </c>
      <c r="D152" s="212">
        <f t="shared" si="45"/>
        <v>-35975.298539250158</v>
      </c>
      <c r="E152" s="212">
        <f t="shared" si="45"/>
        <v>1576.1244765000883</v>
      </c>
      <c r="F152" s="212">
        <f t="shared" si="45"/>
        <v>-8059.4741867501289</v>
      </c>
      <c r="G152" s="212">
        <f t="shared" si="45"/>
        <v>-14316.392443499994</v>
      </c>
      <c r="H152" s="212">
        <f t="shared" si="45"/>
        <v>-19533.555132000009</v>
      </c>
      <c r="I152" s="212">
        <f t="shared" si="45"/>
        <v>0</v>
      </c>
      <c r="J152" s="212">
        <f t="shared" si="45"/>
        <v>0</v>
      </c>
      <c r="K152" s="212">
        <f t="shared" si="45"/>
        <v>0</v>
      </c>
      <c r="L152" s="212">
        <f t="shared" si="45"/>
        <v>0</v>
      </c>
      <c r="M152" s="212">
        <f t="shared" si="45"/>
        <v>-3687.7440833332948</v>
      </c>
      <c r="N152" s="212">
        <f t="shared" si="45"/>
        <v>-12545.341911667027</v>
      </c>
      <c r="O152" s="212">
        <f t="shared" si="45"/>
        <v>14554.344799333136</v>
      </c>
      <c r="P152" s="212">
        <f t="shared" si="44"/>
        <v>-77987.337020667386</v>
      </c>
      <c r="Q152" s="212"/>
    </row>
    <row r="153" spans="2:18" s="210" customFormat="1" ht="12.75" customHeight="1" x14ac:dyDescent="0.2">
      <c r="B153" s="203" t="s">
        <v>215</v>
      </c>
      <c r="C153" s="215" t="s">
        <v>103</v>
      </c>
      <c r="D153" s="212">
        <f>D121-D26</f>
        <v>-141899.5533375002</v>
      </c>
      <c r="E153" s="212">
        <f t="shared" ref="E153:O153" si="46">E121-E26</f>
        <v>14136.254545000149</v>
      </c>
      <c r="F153" s="212">
        <f t="shared" si="46"/>
        <v>-50019.765121667646</v>
      </c>
      <c r="G153" s="212">
        <f t="shared" si="46"/>
        <v>-108841.59180416586</v>
      </c>
      <c r="H153" s="212">
        <f t="shared" si="46"/>
        <v>-154551.52997666597</v>
      </c>
      <c r="I153" s="212">
        <f t="shared" si="46"/>
        <v>-57831.290154167218</v>
      </c>
      <c r="J153" s="212">
        <f t="shared" si="46"/>
        <v>0</v>
      </c>
      <c r="K153" s="212">
        <f t="shared" si="46"/>
        <v>0</v>
      </c>
      <c r="L153" s="212">
        <f t="shared" si="46"/>
        <v>0</v>
      </c>
      <c r="M153" s="212">
        <f t="shared" si="46"/>
        <v>-23063.670735000633</v>
      </c>
      <c r="N153" s="212">
        <f t="shared" si="46"/>
        <v>-84968.073566250969</v>
      </c>
      <c r="O153" s="212">
        <f t="shared" si="46"/>
        <v>113057.73293499893</v>
      </c>
      <c r="P153" s="212">
        <f t="shared" si="44"/>
        <v>-493981.48721541942</v>
      </c>
      <c r="Q153" s="212"/>
    </row>
    <row r="154" spans="2:18" s="210" customFormat="1" ht="12.75" customHeight="1" x14ac:dyDescent="0.2">
      <c r="B154" s="210" t="s">
        <v>204</v>
      </c>
      <c r="C154" s="210">
        <v>85</v>
      </c>
      <c r="D154" s="212">
        <f t="shared" ref="D154:O158" si="47">D122-D14</f>
        <v>-110363.75654850015</v>
      </c>
      <c r="E154" s="212">
        <f t="shared" si="47"/>
        <v>7016.5234880002681</v>
      </c>
      <c r="F154" s="212">
        <f t="shared" si="47"/>
        <v>-26801.416737333871</v>
      </c>
      <c r="G154" s="212">
        <f t="shared" si="47"/>
        <v>-56161.175802332815</v>
      </c>
      <c r="H154" s="212">
        <f t="shared" si="47"/>
        <v>-84685.313255832996</v>
      </c>
      <c r="I154" s="212">
        <f t="shared" si="47"/>
        <v>0</v>
      </c>
      <c r="J154" s="212">
        <f t="shared" si="47"/>
        <v>0</v>
      </c>
      <c r="K154" s="212">
        <f t="shared" si="47"/>
        <v>0</v>
      </c>
      <c r="L154" s="212">
        <f t="shared" si="47"/>
        <v>0</v>
      </c>
      <c r="M154" s="212">
        <f t="shared" si="47"/>
        <v>-13148.886517000385</v>
      </c>
      <c r="N154" s="212">
        <f t="shared" si="47"/>
        <v>-47066.272492417134</v>
      </c>
      <c r="O154" s="212">
        <f t="shared" si="47"/>
        <v>55863.978362999391</v>
      </c>
      <c r="P154" s="212">
        <f t="shared" si="44"/>
        <v>-275346.3195024177</v>
      </c>
      <c r="Q154" s="212"/>
    </row>
    <row r="155" spans="2:18" s="210" customFormat="1" ht="12.75" customHeight="1" x14ac:dyDescent="0.2">
      <c r="B155" s="210" t="s">
        <v>205</v>
      </c>
      <c r="C155" s="210">
        <v>86</v>
      </c>
      <c r="D155" s="212">
        <f t="shared" si="47"/>
        <v>-50372.332203375059</v>
      </c>
      <c r="E155" s="212">
        <f t="shared" si="47"/>
        <v>3276.8159382500453</v>
      </c>
      <c r="F155" s="212">
        <f t="shared" si="47"/>
        <v>-12256.561184875201</v>
      </c>
      <c r="G155" s="212">
        <f t="shared" si="47"/>
        <v>-26781.020964958065</v>
      </c>
      <c r="H155" s="212">
        <f t="shared" si="47"/>
        <v>-34394.848809499817</v>
      </c>
      <c r="I155" s="212">
        <f t="shared" si="47"/>
        <v>0</v>
      </c>
      <c r="J155" s="212">
        <f t="shared" si="47"/>
        <v>0</v>
      </c>
      <c r="K155" s="212">
        <f t="shared" si="47"/>
        <v>0</v>
      </c>
      <c r="L155" s="212">
        <f t="shared" si="47"/>
        <v>0</v>
      </c>
      <c r="M155" s="212">
        <f t="shared" si="47"/>
        <v>-4928.9689495334751</v>
      </c>
      <c r="N155" s="212">
        <f t="shared" si="47"/>
        <v>-18925.834707916831</v>
      </c>
      <c r="O155" s="212">
        <f t="shared" si="47"/>
        <v>21017.575577699812</v>
      </c>
      <c r="P155" s="212">
        <f t="shared" si="44"/>
        <v>-123365.17530420859</v>
      </c>
      <c r="Q155" s="212"/>
    </row>
    <row r="156" spans="2:18" s="210" customFormat="1" ht="12.75" customHeight="1" x14ac:dyDescent="0.2">
      <c r="B156" s="210" t="s">
        <v>229</v>
      </c>
      <c r="C156" s="210">
        <v>87</v>
      </c>
      <c r="D156" s="212">
        <f t="shared" si="47"/>
        <v>-115183.5104700001</v>
      </c>
      <c r="E156" s="212">
        <f t="shared" si="47"/>
        <v>7965.1680300000589</v>
      </c>
      <c r="F156" s="212">
        <f t="shared" si="47"/>
        <v>-28004.573665000498</v>
      </c>
      <c r="G156" s="212">
        <f t="shared" si="47"/>
        <v>-61922.867713332642</v>
      </c>
      <c r="H156" s="212">
        <f t="shared" si="47"/>
        <v>-77974.035129999742</v>
      </c>
      <c r="I156" s="212">
        <f t="shared" si="47"/>
        <v>0</v>
      </c>
      <c r="J156" s="212">
        <f t="shared" si="47"/>
        <v>0</v>
      </c>
      <c r="K156" s="212">
        <f t="shared" si="47"/>
        <v>0</v>
      </c>
      <c r="L156" s="212">
        <f t="shared" si="47"/>
        <v>0</v>
      </c>
      <c r="M156" s="212">
        <f t="shared" si="47"/>
        <v>-12467.093300000299</v>
      </c>
      <c r="N156" s="212">
        <f t="shared" si="47"/>
        <v>-48083.628778333776</v>
      </c>
      <c r="O156" s="212">
        <f t="shared" si="47"/>
        <v>46083.888209999539</v>
      </c>
      <c r="P156" s="212">
        <f t="shared" si="44"/>
        <v>-289586.65281666745</v>
      </c>
      <c r="Q156" s="212"/>
    </row>
    <row r="157" spans="2:18" s="210" customFormat="1" ht="12.75" customHeight="1" x14ac:dyDescent="0.2">
      <c r="B157" s="210" t="s">
        <v>207</v>
      </c>
      <c r="C157" s="210">
        <v>31</v>
      </c>
      <c r="D157" s="212">
        <f t="shared" si="47"/>
        <v>-163892.62638787483</v>
      </c>
      <c r="E157" s="212">
        <f t="shared" si="47"/>
        <v>10830.263923200313</v>
      </c>
      <c r="F157" s="212">
        <f t="shared" si="47"/>
        <v>-37700.535669784062</v>
      </c>
      <c r="G157" s="212">
        <f t="shared" si="47"/>
        <v>-72789.797173332772</v>
      </c>
      <c r="H157" s="212">
        <f t="shared" si="47"/>
        <v>-81613.315846699523</v>
      </c>
      <c r="I157" s="212">
        <f t="shared" si="47"/>
        <v>-25178.447941725142</v>
      </c>
      <c r="J157" s="212">
        <f t="shared" si="47"/>
        <v>0</v>
      </c>
      <c r="K157" s="212">
        <f t="shared" si="47"/>
        <v>0</v>
      </c>
      <c r="L157" s="212">
        <f t="shared" si="47"/>
        <v>-21844.589896674966</v>
      </c>
      <c r="M157" s="212">
        <f t="shared" si="47"/>
        <v>-15687.827675000532</v>
      </c>
      <c r="N157" s="212">
        <f t="shared" si="47"/>
        <v>-68337.016599417315</v>
      </c>
      <c r="O157" s="212">
        <f t="shared" si="47"/>
        <v>79461.393988049356</v>
      </c>
      <c r="P157" s="212">
        <f t="shared" si="44"/>
        <v>-396752.49927925947</v>
      </c>
      <c r="Q157" s="212"/>
    </row>
    <row r="158" spans="2:18" s="210" customFormat="1" ht="12.75" customHeight="1" x14ac:dyDescent="0.2">
      <c r="B158" s="210" t="s">
        <v>208</v>
      </c>
      <c r="C158" s="210">
        <v>41</v>
      </c>
      <c r="D158" s="212">
        <f t="shared" si="47"/>
        <v>-27862.180132499896</v>
      </c>
      <c r="E158" s="212">
        <f t="shared" si="47"/>
        <v>1860.2619698999915</v>
      </c>
      <c r="F158" s="212">
        <f t="shared" si="47"/>
        <v>-7436.01025998767</v>
      </c>
      <c r="G158" s="212">
        <f t="shared" si="47"/>
        <v>-13228.1034153332</v>
      </c>
      <c r="H158" s="212">
        <f t="shared" si="47"/>
        <v>-20526.532595166471</v>
      </c>
      <c r="I158" s="212">
        <f t="shared" si="47"/>
        <v>0</v>
      </c>
      <c r="J158" s="212">
        <f t="shared" si="47"/>
        <v>0</v>
      </c>
      <c r="K158" s="212">
        <f t="shared" si="47"/>
        <v>0</v>
      </c>
      <c r="L158" s="212">
        <f t="shared" si="47"/>
        <v>0</v>
      </c>
      <c r="M158" s="212">
        <f t="shared" si="47"/>
        <v>-3502.3734222834464</v>
      </c>
      <c r="N158" s="212">
        <f t="shared" si="47"/>
        <v>-13035.074760125019</v>
      </c>
      <c r="O158" s="212">
        <f t="shared" si="47"/>
        <v>13306.29438526649</v>
      </c>
      <c r="P158" s="212">
        <f t="shared" si="44"/>
        <v>-70423.71823022922</v>
      </c>
      <c r="Q158" s="212"/>
    </row>
    <row r="159" spans="2:18" s="216" customFormat="1" ht="12.75" customHeight="1" x14ac:dyDescent="0.25">
      <c r="B159" s="216" t="s">
        <v>220</v>
      </c>
      <c r="C159" s="225" t="s">
        <v>221</v>
      </c>
      <c r="D159" s="218">
        <f>D127-D32</f>
        <v>-195425.05216499791</v>
      </c>
      <c r="E159" s="218">
        <f t="shared" ref="E159:O159" si="48">E127-E32</f>
        <v>14001.13802250009</v>
      </c>
      <c r="F159" s="218">
        <f t="shared" si="48"/>
        <v>-47517.053895000834</v>
      </c>
      <c r="G159" s="218">
        <f t="shared" si="48"/>
        <v>-102209.79431249946</v>
      </c>
      <c r="H159" s="218">
        <f t="shared" si="48"/>
        <v>-124724.68521749927</v>
      </c>
      <c r="I159" s="218">
        <f t="shared" si="48"/>
        <v>0</v>
      </c>
      <c r="J159" s="218">
        <f t="shared" si="48"/>
        <v>0</v>
      </c>
      <c r="K159" s="218">
        <f t="shared" si="48"/>
        <v>0</v>
      </c>
      <c r="L159" s="218">
        <f t="shared" si="48"/>
        <v>0</v>
      </c>
      <c r="M159" s="218">
        <f t="shared" si="48"/>
        <v>-24540.71925000078</v>
      </c>
      <c r="N159" s="218">
        <f t="shared" si="48"/>
        <v>-89572.501522500999</v>
      </c>
      <c r="O159" s="218">
        <f t="shared" si="48"/>
        <v>96835.093004998984</v>
      </c>
      <c r="P159" s="439">
        <f t="shared" si="44"/>
        <v>-473153.57533500018</v>
      </c>
      <c r="Q159" s="218"/>
    </row>
    <row r="160" spans="2:18" s="210" customFormat="1" ht="12.75" customHeight="1" x14ac:dyDescent="0.2">
      <c r="B160" s="210" t="s">
        <v>241</v>
      </c>
      <c r="C160" s="211"/>
      <c r="D160" s="440">
        <f t="shared" ref="D160:O160" si="49">SUM(D148:D159)</f>
        <v>-11726350.114462201</v>
      </c>
      <c r="E160" s="440">
        <f t="shared" si="49"/>
        <v>771791.30381463643</v>
      </c>
      <c r="F160" s="440">
        <f t="shared" si="49"/>
        <v>-2656585.4550407906</v>
      </c>
      <c r="G160" s="440">
        <f t="shared" si="49"/>
        <v>-5260216.7522637025</v>
      </c>
      <c r="H160" s="440">
        <f t="shared" si="49"/>
        <v>-6372212.3502311464</v>
      </c>
      <c r="I160" s="440">
        <f t="shared" si="49"/>
        <v>-2036543.0952171774</v>
      </c>
      <c r="J160" s="440">
        <f t="shared" si="49"/>
        <v>0</v>
      </c>
      <c r="K160" s="440">
        <f t="shared" si="49"/>
        <v>0</v>
      </c>
      <c r="L160" s="440">
        <f t="shared" si="49"/>
        <v>-1262432.9853815732</v>
      </c>
      <c r="M160" s="440">
        <f t="shared" si="49"/>
        <v>-1238233.493836005</v>
      </c>
      <c r="N160" s="440">
        <f t="shared" si="49"/>
        <v>-5148136.5125967152</v>
      </c>
      <c r="O160" s="440">
        <f t="shared" si="49"/>
        <v>5843041.5554733602</v>
      </c>
      <c r="P160" s="212">
        <f t="shared" si="44"/>
        <v>-29085877.899741311</v>
      </c>
      <c r="Q160" s="218"/>
    </row>
    <row r="161" spans="2:17" s="210" customFormat="1" ht="12.75" customHeight="1" x14ac:dyDescent="0.2">
      <c r="B161" s="210" t="s">
        <v>242</v>
      </c>
      <c r="C161" s="211"/>
      <c r="D161" s="228">
        <f t="shared" ref="D161:I161" si="50">IFERROR(D160/D33,0)</f>
        <v>-6.6349120831375188E-2</v>
      </c>
      <c r="E161" s="228">
        <f t="shared" si="50"/>
        <v>5.8660551235026588E-3</v>
      </c>
      <c r="F161" s="228">
        <f t="shared" si="50"/>
        <v>-1.8970556612069818E-2</v>
      </c>
      <c r="G161" s="228">
        <f t="shared" si="50"/>
        <v>-5.3727471653260042E-2</v>
      </c>
      <c r="H161" s="228">
        <f t="shared" si="50"/>
        <v>-8.3652254289091441E-2</v>
      </c>
      <c r="I161" s="228">
        <f t="shared" si="50"/>
        <v>-3.289890061029957E-2</v>
      </c>
      <c r="J161" s="228">
        <f>IFERROR(J160/J33,0)</f>
        <v>0</v>
      </c>
      <c r="K161" s="228">
        <f t="shared" ref="K161:P161" si="51">IFERROR(K160/K33,0)</f>
        <v>0</v>
      </c>
      <c r="L161" s="228">
        <f t="shared" si="51"/>
        <v>-2.6784686276543655E-2</v>
      </c>
      <c r="M161" s="228">
        <f t="shared" si="51"/>
        <v>-1.5863927036511065E-2</v>
      </c>
      <c r="N161" s="228">
        <f t="shared" si="51"/>
        <v>-3.8218113125325207E-2</v>
      </c>
      <c r="O161" s="228">
        <f t="shared" si="51"/>
        <v>4.4220450387395763E-2</v>
      </c>
      <c r="P161" s="228">
        <f t="shared" si="51"/>
        <v>-2.4972374723998176E-2</v>
      </c>
      <c r="Q161" s="234"/>
    </row>
    <row r="162" spans="2:17" s="210" customFormat="1" ht="12.75" customHeight="1" x14ac:dyDescent="0.2">
      <c r="C162" s="211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ht="12.75" customHeight="1" x14ac:dyDescent="0.25">
      <c r="B163" s="233" t="s">
        <v>247</v>
      </c>
      <c r="C163" s="215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</row>
    <row r="164" spans="2:17" ht="12.75" customHeight="1" x14ac:dyDescent="0.25">
      <c r="B164" s="235" t="s">
        <v>248</v>
      </c>
      <c r="C164" s="215"/>
      <c r="D164" s="226">
        <v>0</v>
      </c>
      <c r="E164" s="226">
        <v>0</v>
      </c>
      <c r="F164" s="226">
        <v>0</v>
      </c>
      <c r="G164" s="226">
        <v>0</v>
      </c>
      <c r="H164" s="226">
        <v>0</v>
      </c>
      <c r="I164" s="226">
        <v>0</v>
      </c>
      <c r="J164" s="226">
        <v>0</v>
      </c>
      <c r="K164" s="226">
        <v>0</v>
      </c>
      <c r="L164" s="226">
        <v>0</v>
      </c>
      <c r="M164" s="226">
        <v>0</v>
      </c>
      <c r="N164" s="226">
        <v>0</v>
      </c>
      <c r="O164" s="226">
        <v>0</v>
      </c>
      <c r="P164" s="219">
        <f t="shared" ref="P164:P178" si="52">SUM(D164:O164)</f>
        <v>0</v>
      </c>
      <c r="Q164" s="219"/>
    </row>
    <row r="165" spans="2:17" ht="12.75" customHeight="1" x14ac:dyDescent="0.25">
      <c r="B165" s="235" t="s">
        <v>249</v>
      </c>
      <c r="C165" s="215"/>
      <c r="D165" s="226">
        <f>D148</f>
        <v>-8097032.8427530527</v>
      </c>
      <c r="E165" s="226">
        <f t="shared" ref="E165:O165" si="53">E148</f>
        <v>529737.12209160626</v>
      </c>
      <c r="F165" s="226">
        <f t="shared" si="53"/>
        <v>-1808884.0820201933</v>
      </c>
      <c r="G165" s="226">
        <f t="shared" si="53"/>
        <v>-3605428.7025479749</v>
      </c>
      <c r="H165" s="226">
        <f t="shared" si="53"/>
        <v>-4449524.6842643619</v>
      </c>
      <c r="I165" s="226">
        <f t="shared" si="53"/>
        <v>-1817320.0773890838</v>
      </c>
      <c r="J165" s="226">
        <f t="shared" si="53"/>
        <v>0</v>
      </c>
      <c r="K165" s="226">
        <f t="shared" si="53"/>
        <v>0</v>
      </c>
      <c r="L165" s="226">
        <f t="shared" si="53"/>
        <v>-1240588.3954848982</v>
      </c>
      <c r="M165" s="226">
        <f t="shared" si="53"/>
        <v>-884407.0542736277</v>
      </c>
      <c r="N165" s="226">
        <f t="shared" si="53"/>
        <v>-3609954.9823273942</v>
      </c>
      <c r="O165" s="226">
        <f t="shared" si="53"/>
        <v>4029478.2375357598</v>
      </c>
      <c r="P165" s="219">
        <f t="shared" si="52"/>
        <v>-20953925.461433221</v>
      </c>
      <c r="Q165" s="219"/>
    </row>
    <row r="166" spans="2:17" ht="12.75" customHeight="1" x14ac:dyDescent="0.25">
      <c r="B166" s="236" t="s">
        <v>250</v>
      </c>
      <c r="C166" s="215"/>
      <c r="D166" s="226">
        <f>D149+D157</f>
        <v>-2436195.5818719743</v>
      </c>
      <c r="E166" s="226">
        <f t="shared" ref="E166:O167" si="54">E149+E157</f>
        <v>158147.01134030381</v>
      </c>
      <c r="F166" s="226">
        <f t="shared" si="54"/>
        <v>-541974.02188921254</v>
      </c>
      <c r="G166" s="226">
        <f t="shared" si="54"/>
        <v>-1008152.9739062007</v>
      </c>
      <c r="H166" s="226">
        <f t="shared" si="54"/>
        <v>-1046126.7291411713</v>
      </c>
      <c r="I166" s="226">
        <f t="shared" si="54"/>
        <v>-25178.447941725142</v>
      </c>
      <c r="J166" s="226">
        <f t="shared" si="54"/>
        <v>0</v>
      </c>
      <c r="K166" s="226">
        <f t="shared" si="54"/>
        <v>0</v>
      </c>
      <c r="L166" s="226">
        <f t="shared" si="54"/>
        <v>-21844.589896674966</v>
      </c>
      <c r="M166" s="226">
        <f t="shared" si="54"/>
        <v>-213638.19600378978</v>
      </c>
      <c r="N166" s="226">
        <f t="shared" si="54"/>
        <v>-997836.98400108202</v>
      </c>
      <c r="O166" s="226">
        <f t="shared" si="54"/>
        <v>1194203.157283223</v>
      </c>
      <c r="P166" s="219">
        <f t="shared" si="52"/>
        <v>-4938597.3560283044</v>
      </c>
      <c r="Q166" s="219"/>
    </row>
    <row r="167" spans="2:17" ht="12.75" customHeight="1" x14ac:dyDescent="0.25">
      <c r="B167" s="235" t="s">
        <v>251</v>
      </c>
      <c r="C167" s="215"/>
      <c r="D167" s="226">
        <f>D150+D158</f>
        <v>-507140.05255042482</v>
      </c>
      <c r="E167" s="226">
        <f t="shared" si="54"/>
        <v>33845.137313100742</v>
      </c>
      <c r="F167" s="226">
        <f t="shared" si="54"/>
        <v>-122696.22403736028</v>
      </c>
      <c r="G167" s="226">
        <f t="shared" si="54"/>
        <v>-258439.4774216651</v>
      </c>
      <c r="H167" s="226">
        <f t="shared" si="54"/>
        <v>-360489.62560141506</v>
      </c>
      <c r="I167" s="226">
        <f t="shared" si="54"/>
        <v>-136213.27973220125</v>
      </c>
      <c r="J167" s="226">
        <f t="shared" si="54"/>
        <v>0</v>
      </c>
      <c r="K167" s="226">
        <f t="shared" si="54"/>
        <v>0</v>
      </c>
      <c r="L167" s="226">
        <f t="shared" si="54"/>
        <v>0</v>
      </c>
      <c r="M167" s="226">
        <f t="shared" si="54"/>
        <v>-53160.347284285119</v>
      </c>
      <c r="N167" s="226">
        <f t="shared" si="54"/>
        <v>-222770.66872352641</v>
      </c>
      <c r="O167" s="226">
        <f t="shared" si="54"/>
        <v>254096.00982059818</v>
      </c>
      <c r="P167" s="219">
        <f t="shared" si="52"/>
        <v>-1372968.528217179</v>
      </c>
      <c r="Q167" s="219"/>
    </row>
    <row r="168" spans="2:17" ht="12.75" customHeight="1" x14ac:dyDescent="0.25">
      <c r="B168" s="235" t="s">
        <v>252</v>
      </c>
      <c r="C168" s="215"/>
      <c r="D168" s="226">
        <v>0</v>
      </c>
      <c r="E168" s="226">
        <v>0</v>
      </c>
      <c r="F168" s="226">
        <v>0</v>
      </c>
      <c r="G168" s="226">
        <v>0</v>
      </c>
      <c r="H168" s="226">
        <v>0</v>
      </c>
      <c r="I168" s="226">
        <v>0</v>
      </c>
      <c r="J168" s="226">
        <v>0</v>
      </c>
      <c r="K168" s="226">
        <v>0</v>
      </c>
      <c r="L168" s="226">
        <v>0</v>
      </c>
      <c r="M168" s="226">
        <v>0</v>
      </c>
      <c r="N168" s="226">
        <v>0</v>
      </c>
      <c r="O168" s="226">
        <v>0</v>
      </c>
      <c r="P168" s="219">
        <f t="shared" si="52"/>
        <v>0</v>
      </c>
      <c r="Q168" s="219"/>
    </row>
    <row r="169" spans="2:17" ht="12.75" customHeight="1" x14ac:dyDescent="0.25">
      <c r="B169" s="235" t="s">
        <v>253</v>
      </c>
      <c r="C169" s="215"/>
      <c r="D169" s="226">
        <v>0</v>
      </c>
      <c r="E169" s="226">
        <v>0</v>
      </c>
      <c r="F169" s="226">
        <v>0</v>
      </c>
      <c r="G169" s="226">
        <v>0</v>
      </c>
      <c r="H169" s="226">
        <v>0</v>
      </c>
      <c r="I169" s="226">
        <v>0</v>
      </c>
      <c r="J169" s="226">
        <v>0</v>
      </c>
      <c r="K169" s="226">
        <v>0</v>
      </c>
      <c r="L169" s="226">
        <v>0</v>
      </c>
      <c r="M169" s="226">
        <v>0</v>
      </c>
      <c r="N169" s="226">
        <v>0</v>
      </c>
      <c r="O169" s="226">
        <v>0</v>
      </c>
      <c r="P169" s="219">
        <f t="shared" si="52"/>
        <v>0</v>
      </c>
      <c r="Q169" s="219"/>
    </row>
    <row r="170" spans="2:17" ht="12.75" customHeight="1" x14ac:dyDescent="0.25">
      <c r="B170" s="235" t="s">
        <v>254</v>
      </c>
      <c r="C170" s="215"/>
      <c r="D170" s="226">
        <f>D154</f>
        <v>-110363.75654850015</v>
      </c>
      <c r="E170" s="226">
        <f t="shared" ref="E170:O172" si="55">E154</f>
        <v>7016.5234880002681</v>
      </c>
      <c r="F170" s="226">
        <f t="shared" si="55"/>
        <v>-26801.416737333871</v>
      </c>
      <c r="G170" s="226">
        <f t="shared" si="55"/>
        <v>-56161.175802332815</v>
      </c>
      <c r="H170" s="226">
        <f t="shared" si="55"/>
        <v>-84685.313255832996</v>
      </c>
      <c r="I170" s="226">
        <f t="shared" si="55"/>
        <v>0</v>
      </c>
      <c r="J170" s="226">
        <f t="shared" si="55"/>
        <v>0</v>
      </c>
      <c r="K170" s="226">
        <f t="shared" si="55"/>
        <v>0</v>
      </c>
      <c r="L170" s="226">
        <f t="shared" si="55"/>
        <v>0</v>
      </c>
      <c r="M170" s="226">
        <f t="shared" si="55"/>
        <v>-13148.886517000385</v>
      </c>
      <c r="N170" s="226">
        <f t="shared" si="55"/>
        <v>-47066.272492417134</v>
      </c>
      <c r="O170" s="226">
        <f t="shared" si="55"/>
        <v>55863.978362999391</v>
      </c>
      <c r="P170" s="219">
        <f t="shared" si="52"/>
        <v>-275346.3195024177</v>
      </c>
      <c r="Q170" s="219"/>
    </row>
    <row r="171" spans="2:17" ht="12.75" customHeight="1" x14ac:dyDescent="0.25">
      <c r="B171" s="235" t="s">
        <v>255</v>
      </c>
      <c r="C171" s="215"/>
      <c r="D171" s="226">
        <f>D155</f>
        <v>-50372.332203375059</v>
      </c>
      <c r="E171" s="226">
        <f t="shared" si="55"/>
        <v>3276.8159382500453</v>
      </c>
      <c r="F171" s="226">
        <f t="shared" si="55"/>
        <v>-12256.561184875201</v>
      </c>
      <c r="G171" s="226">
        <f t="shared" si="55"/>
        <v>-26781.020964958065</v>
      </c>
      <c r="H171" s="226">
        <f t="shared" si="55"/>
        <v>-34394.848809499817</v>
      </c>
      <c r="I171" s="226">
        <f t="shared" si="55"/>
        <v>0</v>
      </c>
      <c r="J171" s="226">
        <f t="shared" si="55"/>
        <v>0</v>
      </c>
      <c r="K171" s="226">
        <f t="shared" si="55"/>
        <v>0</v>
      </c>
      <c r="L171" s="226">
        <f t="shared" si="55"/>
        <v>0</v>
      </c>
      <c r="M171" s="226">
        <f t="shared" si="55"/>
        <v>-4928.9689495334751</v>
      </c>
      <c r="N171" s="226">
        <f t="shared" si="55"/>
        <v>-18925.834707916831</v>
      </c>
      <c r="O171" s="226">
        <f t="shared" si="55"/>
        <v>21017.575577699812</v>
      </c>
      <c r="P171" s="219">
        <f t="shared" si="52"/>
        <v>-123365.17530420859</v>
      </c>
      <c r="Q171" s="219"/>
    </row>
    <row r="172" spans="2:17" ht="12.75" customHeight="1" x14ac:dyDescent="0.25">
      <c r="B172" s="235" t="s">
        <v>256</v>
      </c>
      <c r="C172" s="215"/>
      <c r="D172" s="226">
        <f>D156</f>
        <v>-115183.5104700001</v>
      </c>
      <c r="E172" s="226">
        <f t="shared" si="55"/>
        <v>7965.1680300000589</v>
      </c>
      <c r="F172" s="226">
        <f t="shared" si="55"/>
        <v>-28004.573665000498</v>
      </c>
      <c r="G172" s="226">
        <f t="shared" si="55"/>
        <v>-61922.867713332642</v>
      </c>
      <c r="H172" s="226">
        <f t="shared" si="55"/>
        <v>-77974.035129999742</v>
      </c>
      <c r="I172" s="226">
        <f t="shared" si="55"/>
        <v>0</v>
      </c>
      <c r="J172" s="226">
        <f t="shared" si="55"/>
        <v>0</v>
      </c>
      <c r="K172" s="226">
        <f t="shared" si="55"/>
        <v>0</v>
      </c>
      <c r="L172" s="226">
        <f t="shared" si="55"/>
        <v>0</v>
      </c>
      <c r="M172" s="226">
        <f t="shared" si="55"/>
        <v>-12467.093300000299</v>
      </c>
      <c r="N172" s="226">
        <f t="shared" si="55"/>
        <v>-48083.628778333776</v>
      </c>
      <c r="O172" s="226">
        <f t="shared" si="55"/>
        <v>46083.888209999539</v>
      </c>
      <c r="P172" s="219">
        <f t="shared" si="52"/>
        <v>-289586.65281666745</v>
      </c>
      <c r="Q172" s="219"/>
    </row>
    <row r="173" spans="2:17" ht="12.75" customHeight="1" x14ac:dyDescent="0.25">
      <c r="B173" s="203" t="s">
        <v>257</v>
      </c>
      <c r="C173" s="215"/>
      <c r="D173" s="226">
        <v>0</v>
      </c>
      <c r="E173" s="226">
        <v>0</v>
      </c>
      <c r="F173" s="226">
        <v>0</v>
      </c>
      <c r="G173" s="226">
        <v>0</v>
      </c>
      <c r="H173" s="226">
        <v>0</v>
      </c>
      <c r="I173" s="226">
        <v>0</v>
      </c>
      <c r="J173" s="226">
        <v>0</v>
      </c>
      <c r="K173" s="226">
        <v>0</v>
      </c>
      <c r="L173" s="226">
        <v>0</v>
      </c>
      <c r="M173" s="226">
        <v>0</v>
      </c>
      <c r="N173" s="226">
        <v>0</v>
      </c>
      <c r="O173" s="226">
        <v>0</v>
      </c>
      <c r="P173" s="219">
        <f t="shared" si="52"/>
        <v>0</v>
      </c>
      <c r="Q173" s="219"/>
    </row>
    <row r="174" spans="2:17" ht="12.75" customHeight="1" x14ac:dyDescent="0.25">
      <c r="B174" s="203" t="s">
        <v>258</v>
      </c>
      <c r="C174" s="215"/>
      <c r="D174" s="226">
        <f>D151</f>
        <v>-36762.134023125051</v>
      </c>
      <c r="E174" s="226">
        <f t="shared" ref="E174:O175" si="56">E151</f>
        <v>2090.0085693749133</v>
      </c>
      <c r="F174" s="226">
        <f t="shared" si="56"/>
        <v>-10372.282303396147</v>
      </c>
      <c r="G174" s="226">
        <f t="shared" si="56"/>
        <v>-17962.755347074941</v>
      </c>
      <c r="H174" s="226">
        <f t="shared" si="56"/>
        <v>-20207.343702699989</v>
      </c>
      <c r="I174" s="226">
        <f t="shared" si="56"/>
        <v>0</v>
      </c>
      <c r="J174" s="226">
        <f t="shared" si="56"/>
        <v>0</v>
      </c>
      <c r="K174" s="226">
        <f t="shared" si="56"/>
        <v>0</v>
      </c>
      <c r="L174" s="226">
        <f t="shared" si="56"/>
        <v>0</v>
      </c>
      <c r="M174" s="226">
        <f t="shared" si="56"/>
        <v>-5190.8134394334629</v>
      </c>
      <c r="N174" s="226">
        <f t="shared" si="56"/>
        <v>-16412.224565625191</v>
      </c>
      <c r="O174" s="226">
        <f t="shared" si="56"/>
        <v>17851.537943749805</v>
      </c>
      <c r="P174" s="219">
        <f t="shared" si="52"/>
        <v>-86966.006868230063</v>
      </c>
      <c r="Q174" s="219"/>
    </row>
    <row r="175" spans="2:17" ht="12.75" customHeight="1" x14ac:dyDescent="0.25">
      <c r="B175" s="203" t="s">
        <v>259</v>
      </c>
      <c r="C175" s="215"/>
      <c r="D175" s="226">
        <f>D152</f>
        <v>-35975.298539250158</v>
      </c>
      <c r="E175" s="226">
        <f t="shared" si="56"/>
        <v>1576.1244765000883</v>
      </c>
      <c r="F175" s="226">
        <f t="shared" si="56"/>
        <v>-8059.4741867501289</v>
      </c>
      <c r="G175" s="226">
        <f t="shared" si="56"/>
        <v>-14316.392443499994</v>
      </c>
      <c r="H175" s="226">
        <f t="shared" si="56"/>
        <v>-19533.555132000009</v>
      </c>
      <c r="I175" s="226">
        <f t="shared" si="56"/>
        <v>0</v>
      </c>
      <c r="J175" s="226">
        <f t="shared" si="56"/>
        <v>0</v>
      </c>
      <c r="K175" s="226">
        <f t="shared" si="56"/>
        <v>0</v>
      </c>
      <c r="L175" s="226">
        <f t="shared" si="56"/>
        <v>0</v>
      </c>
      <c r="M175" s="226">
        <f t="shared" si="56"/>
        <v>-3687.7440833332948</v>
      </c>
      <c r="N175" s="226">
        <f t="shared" si="56"/>
        <v>-12545.341911667027</v>
      </c>
      <c r="O175" s="226">
        <f t="shared" si="56"/>
        <v>14554.344799333136</v>
      </c>
      <c r="P175" s="219">
        <f t="shared" si="52"/>
        <v>-77987.337020667386</v>
      </c>
      <c r="Q175" s="219"/>
    </row>
    <row r="176" spans="2:17" ht="12.75" customHeight="1" x14ac:dyDescent="0.25">
      <c r="B176" s="210" t="s">
        <v>260</v>
      </c>
      <c r="C176" s="215"/>
      <c r="D176" s="226">
        <v>0</v>
      </c>
      <c r="E176" s="226">
        <v>0</v>
      </c>
      <c r="F176" s="226">
        <v>0</v>
      </c>
      <c r="G176" s="226">
        <v>0</v>
      </c>
      <c r="H176" s="226">
        <v>0</v>
      </c>
      <c r="I176" s="226">
        <v>0</v>
      </c>
      <c r="J176" s="226">
        <v>0</v>
      </c>
      <c r="K176" s="226">
        <v>0</v>
      </c>
      <c r="L176" s="226">
        <v>0</v>
      </c>
      <c r="M176" s="226">
        <v>0</v>
      </c>
      <c r="N176" s="226">
        <v>0</v>
      </c>
      <c r="O176" s="226">
        <v>0</v>
      </c>
      <c r="P176" s="219">
        <f t="shared" si="52"/>
        <v>0</v>
      </c>
      <c r="Q176" s="219"/>
    </row>
    <row r="177" spans="2:17" ht="12.75" customHeight="1" x14ac:dyDescent="0.25">
      <c r="B177" s="203" t="s">
        <v>261</v>
      </c>
      <c r="C177" s="215"/>
      <c r="D177" s="226">
        <f>D153</f>
        <v>-141899.5533375002</v>
      </c>
      <c r="E177" s="226">
        <f t="shared" ref="E177:O177" si="57">E153</f>
        <v>14136.254545000149</v>
      </c>
      <c r="F177" s="226">
        <f t="shared" si="57"/>
        <v>-50019.765121667646</v>
      </c>
      <c r="G177" s="226">
        <f t="shared" si="57"/>
        <v>-108841.59180416586</v>
      </c>
      <c r="H177" s="226">
        <f t="shared" si="57"/>
        <v>-154551.52997666597</v>
      </c>
      <c r="I177" s="226">
        <f t="shared" si="57"/>
        <v>-57831.290154167218</v>
      </c>
      <c r="J177" s="226">
        <f t="shared" si="57"/>
        <v>0</v>
      </c>
      <c r="K177" s="226">
        <f t="shared" si="57"/>
        <v>0</v>
      </c>
      <c r="L177" s="226">
        <f t="shared" si="57"/>
        <v>0</v>
      </c>
      <c r="M177" s="226">
        <f t="shared" si="57"/>
        <v>-23063.670735000633</v>
      </c>
      <c r="N177" s="226">
        <f t="shared" si="57"/>
        <v>-84968.073566250969</v>
      </c>
      <c r="O177" s="226">
        <f t="shared" si="57"/>
        <v>113057.73293499893</v>
      </c>
      <c r="P177" s="219">
        <f t="shared" si="52"/>
        <v>-493981.48721541942</v>
      </c>
      <c r="Q177" s="219"/>
    </row>
    <row r="178" spans="2:17" s="227" customFormat="1" ht="12.75" customHeight="1" x14ac:dyDescent="0.2">
      <c r="B178" s="237" t="s">
        <v>104</v>
      </c>
      <c r="C178" s="238"/>
      <c r="D178" s="226">
        <f>D159</f>
        <v>-195425.05216499791</v>
      </c>
      <c r="E178" s="226">
        <f t="shared" ref="E178:O178" si="58">E159</f>
        <v>14001.13802250009</v>
      </c>
      <c r="F178" s="226">
        <f t="shared" si="58"/>
        <v>-47517.053895000834</v>
      </c>
      <c r="G178" s="226">
        <f t="shared" si="58"/>
        <v>-102209.79431249946</v>
      </c>
      <c r="H178" s="226">
        <f t="shared" si="58"/>
        <v>-124724.68521749927</v>
      </c>
      <c r="I178" s="226">
        <f t="shared" si="58"/>
        <v>0</v>
      </c>
      <c r="J178" s="226">
        <f t="shared" si="58"/>
        <v>0</v>
      </c>
      <c r="K178" s="226">
        <f t="shared" si="58"/>
        <v>0</v>
      </c>
      <c r="L178" s="226">
        <f t="shared" si="58"/>
        <v>0</v>
      </c>
      <c r="M178" s="226">
        <f t="shared" si="58"/>
        <v>-24540.71925000078</v>
      </c>
      <c r="N178" s="226">
        <f t="shared" si="58"/>
        <v>-89572.501522500999</v>
      </c>
      <c r="O178" s="226">
        <f t="shared" si="58"/>
        <v>96835.093004998984</v>
      </c>
      <c r="P178" s="226">
        <f t="shared" si="52"/>
        <v>-473153.57533500018</v>
      </c>
      <c r="Q178" s="226"/>
    </row>
    <row r="179" spans="2:17" ht="12.75" customHeight="1" x14ac:dyDescent="0.25">
      <c r="B179" s="235" t="s">
        <v>241</v>
      </c>
      <c r="C179" s="215"/>
      <c r="D179" s="444">
        <f t="shared" ref="D179:P179" si="59">SUM(D164:D178)</f>
        <v>-11726350.114462197</v>
      </c>
      <c r="E179" s="444">
        <f t="shared" si="59"/>
        <v>771791.30381463643</v>
      </c>
      <c r="F179" s="444">
        <f t="shared" si="59"/>
        <v>-2656585.4550407906</v>
      </c>
      <c r="G179" s="444">
        <f t="shared" si="59"/>
        <v>-5260216.7522637043</v>
      </c>
      <c r="H179" s="444">
        <f t="shared" si="59"/>
        <v>-6372212.3502311464</v>
      </c>
      <c r="I179" s="444">
        <f t="shared" si="59"/>
        <v>-2036543.0952171774</v>
      </c>
      <c r="J179" s="444">
        <f t="shared" si="59"/>
        <v>0</v>
      </c>
      <c r="K179" s="444">
        <f t="shared" si="59"/>
        <v>0</v>
      </c>
      <c r="L179" s="444">
        <f t="shared" si="59"/>
        <v>-1262432.9853815732</v>
      </c>
      <c r="M179" s="444">
        <f t="shared" si="59"/>
        <v>-1238233.493836005</v>
      </c>
      <c r="N179" s="444">
        <f t="shared" si="59"/>
        <v>-5148136.5125967143</v>
      </c>
      <c r="O179" s="444">
        <f t="shared" si="59"/>
        <v>5843041.5554733612</v>
      </c>
      <c r="P179" s="444">
        <f t="shared" si="59"/>
        <v>-29085877.899741311</v>
      </c>
      <c r="Q179" s="226"/>
    </row>
    <row r="180" spans="2:17" ht="12.75" customHeight="1" x14ac:dyDescent="0.25">
      <c r="B180" s="239" t="s">
        <v>161</v>
      </c>
      <c r="C180" s="240"/>
      <c r="D180" s="445">
        <f>D160-D179</f>
        <v>0</v>
      </c>
      <c r="E180" s="445">
        <f t="shared" ref="E180:P180" si="60">E160-E179</f>
        <v>0</v>
      </c>
      <c r="F180" s="445">
        <f t="shared" si="60"/>
        <v>0</v>
      </c>
      <c r="G180" s="445">
        <f t="shared" si="60"/>
        <v>0</v>
      </c>
      <c r="H180" s="445">
        <f t="shared" si="60"/>
        <v>0</v>
      </c>
      <c r="I180" s="445">
        <f t="shared" si="60"/>
        <v>0</v>
      </c>
      <c r="J180" s="445">
        <f t="shared" si="60"/>
        <v>0</v>
      </c>
      <c r="K180" s="445">
        <f t="shared" si="60"/>
        <v>0</v>
      </c>
      <c r="L180" s="445">
        <f t="shared" si="60"/>
        <v>0</v>
      </c>
      <c r="M180" s="445">
        <f t="shared" si="60"/>
        <v>0</v>
      </c>
      <c r="N180" s="445">
        <f t="shared" si="60"/>
        <v>0</v>
      </c>
      <c r="O180" s="445">
        <f t="shared" si="60"/>
        <v>0</v>
      </c>
      <c r="P180" s="445">
        <f t="shared" si="60"/>
        <v>0</v>
      </c>
      <c r="Q180" s="226"/>
    </row>
    <row r="181" spans="2:17" ht="12.75" customHeight="1" x14ac:dyDescent="0.25">
      <c r="C181" s="215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ht="12.75" customHeight="1" x14ac:dyDescent="0.25">
      <c r="B182" s="233" t="s">
        <v>262</v>
      </c>
      <c r="C182" s="215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</row>
    <row r="183" spans="2:17" ht="12.75" customHeight="1" x14ac:dyDescent="0.25">
      <c r="B183" s="235" t="s">
        <v>248</v>
      </c>
      <c r="C183" s="215"/>
      <c r="D183" s="226">
        <f t="shared" ref="D183:O183" si="61">D130</f>
        <v>513</v>
      </c>
      <c r="E183" s="226">
        <f t="shared" si="61"/>
        <v>513</v>
      </c>
      <c r="F183" s="226">
        <f t="shared" si="61"/>
        <v>513</v>
      </c>
      <c r="G183" s="226">
        <f t="shared" si="61"/>
        <v>513</v>
      </c>
      <c r="H183" s="226">
        <f t="shared" si="61"/>
        <v>513</v>
      </c>
      <c r="I183" s="226">
        <f t="shared" si="61"/>
        <v>513</v>
      </c>
      <c r="J183" s="226">
        <f t="shared" si="61"/>
        <v>513</v>
      </c>
      <c r="K183" s="226">
        <f t="shared" si="61"/>
        <v>513</v>
      </c>
      <c r="L183" s="226">
        <f t="shared" si="61"/>
        <v>513</v>
      </c>
      <c r="M183" s="226">
        <f t="shared" si="61"/>
        <v>513</v>
      </c>
      <c r="N183" s="226">
        <f t="shared" si="61"/>
        <v>513</v>
      </c>
      <c r="O183" s="226">
        <f t="shared" si="61"/>
        <v>513</v>
      </c>
      <c r="P183" s="219">
        <f t="shared" ref="P183:P198" si="62">SUM(D183:O183)</f>
        <v>6156</v>
      </c>
      <c r="Q183" s="219"/>
    </row>
    <row r="184" spans="2:17" ht="12.75" customHeight="1" x14ac:dyDescent="0.25">
      <c r="B184" s="235" t="s">
        <v>249</v>
      </c>
      <c r="C184" s="215"/>
      <c r="D184" s="226">
        <f>D116+D131</f>
        <v>87533376.009726033</v>
      </c>
      <c r="E184" s="226">
        <f t="shared" ref="E184:O184" si="63">E116+E131</f>
        <v>75106347.363732085</v>
      </c>
      <c r="F184" s="226">
        <f t="shared" si="63"/>
        <v>75906330.27997981</v>
      </c>
      <c r="G184" s="226">
        <f t="shared" si="63"/>
        <v>45716412.276464343</v>
      </c>
      <c r="H184" s="226">
        <f t="shared" si="63"/>
        <v>29262292.593980387</v>
      </c>
      <c r="I184" s="226">
        <f t="shared" si="63"/>
        <v>26496165.229610916</v>
      </c>
      <c r="J184" s="226">
        <f t="shared" si="63"/>
        <v>12731446.128610991</v>
      </c>
      <c r="K184" s="226">
        <f t="shared" si="63"/>
        <v>13627113.760545392</v>
      </c>
      <c r="L184" s="226">
        <f t="shared" si="63"/>
        <v>16001685.547508333</v>
      </c>
      <c r="M184" s="226">
        <f t="shared" si="63"/>
        <v>38344334.99795828</v>
      </c>
      <c r="N184" s="226">
        <f t="shared" si="63"/>
        <v>63462736.59884996</v>
      </c>
      <c r="O184" s="226">
        <f t="shared" si="63"/>
        <v>85304664.846041903</v>
      </c>
      <c r="P184" s="219">
        <f t="shared" si="62"/>
        <v>569492905.63300836</v>
      </c>
      <c r="Q184" s="219"/>
    </row>
    <row r="185" spans="2:17" ht="12.75" customHeight="1" x14ac:dyDescent="0.25">
      <c r="B185" s="236" t="s">
        <v>250</v>
      </c>
      <c r="C185" s="215"/>
      <c r="D185" s="226">
        <f t="shared" ref="D185:O186" si="64">D117+D125</f>
        <v>33972584.556457743</v>
      </c>
      <c r="E185" s="226">
        <f t="shared" si="64"/>
        <v>27717269.594925009</v>
      </c>
      <c r="F185" s="226">
        <f t="shared" si="64"/>
        <v>28655194.154110786</v>
      </c>
      <c r="G185" s="226">
        <f t="shared" si="64"/>
        <v>20408484.973938089</v>
      </c>
      <c r="H185" s="226">
        <f t="shared" si="64"/>
        <v>13206945.678287348</v>
      </c>
      <c r="I185" s="226">
        <f t="shared" si="64"/>
        <v>13285497.525058275</v>
      </c>
      <c r="J185" s="226">
        <f t="shared" si="64"/>
        <v>8438226.9363416638</v>
      </c>
      <c r="K185" s="226">
        <f t="shared" si="64"/>
        <v>6740823.5006704256</v>
      </c>
      <c r="L185" s="226">
        <f t="shared" si="64"/>
        <v>10732296.868123727</v>
      </c>
      <c r="M185" s="226">
        <f t="shared" si="64"/>
        <v>14628408.397144945</v>
      </c>
      <c r="N185" s="226">
        <f t="shared" si="64"/>
        <v>23259644.243499964</v>
      </c>
      <c r="O185" s="226">
        <f t="shared" si="64"/>
        <v>32267815.046007417</v>
      </c>
      <c r="P185" s="219">
        <f t="shared" si="62"/>
        <v>233313191.47456542</v>
      </c>
      <c r="Q185" s="219"/>
    </row>
    <row r="186" spans="2:17" ht="12.75" customHeight="1" x14ac:dyDescent="0.25">
      <c r="B186" s="235" t="s">
        <v>251</v>
      </c>
      <c r="C186" s="215"/>
      <c r="D186" s="226">
        <f t="shared" si="64"/>
        <v>8914655.1727054492</v>
      </c>
      <c r="E186" s="226">
        <f t="shared" si="64"/>
        <v>7300962.5043438198</v>
      </c>
      <c r="F186" s="226">
        <f t="shared" si="64"/>
        <v>7577920.7909626393</v>
      </c>
      <c r="G186" s="226">
        <f t="shared" si="64"/>
        <v>5917629.1177664604</v>
      </c>
      <c r="H186" s="226">
        <f t="shared" si="64"/>
        <v>4742000.3311355542</v>
      </c>
      <c r="I186" s="226">
        <f t="shared" si="64"/>
        <v>4925487.8872677991</v>
      </c>
      <c r="J186" s="226">
        <f t="shared" si="64"/>
        <v>4060503.198176953</v>
      </c>
      <c r="K186" s="226">
        <f t="shared" si="64"/>
        <v>3234261.3078577244</v>
      </c>
      <c r="L186" s="226">
        <f t="shared" si="64"/>
        <v>2594038.4521200201</v>
      </c>
      <c r="M186" s="226">
        <f t="shared" si="64"/>
        <v>5325230.6612084806</v>
      </c>
      <c r="N186" s="226">
        <f t="shared" si="64"/>
        <v>6777974.0165591352</v>
      </c>
      <c r="O186" s="226">
        <f t="shared" si="64"/>
        <v>10168731.266994797</v>
      </c>
      <c r="P186" s="219">
        <f t="shared" si="62"/>
        <v>71539394.707098842</v>
      </c>
      <c r="Q186" s="219"/>
    </row>
    <row r="187" spans="2:17" ht="12.75" customHeight="1" x14ac:dyDescent="0.25">
      <c r="B187" s="235" t="s">
        <v>252</v>
      </c>
      <c r="C187" s="215"/>
      <c r="D187" s="226">
        <f t="shared" ref="D187:O187" si="65">D132</f>
        <v>0</v>
      </c>
      <c r="E187" s="226">
        <f t="shared" si="65"/>
        <v>0</v>
      </c>
      <c r="F187" s="226">
        <f t="shared" si="65"/>
        <v>0</v>
      </c>
      <c r="G187" s="226">
        <f t="shared" si="65"/>
        <v>0</v>
      </c>
      <c r="H187" s="226">
        <f t="shared" si="65"/>
        <v>0</v>
      </c>
      <c r="I187" s="226">
        <f t="shared" si="65"/>
        <v>0</v>
      </c>
      <c r="J187" s="226">
        <f t="shared" si="65"/>
        <v>0</v>
      </c>
      <c r="K187" s="226">
        <f t="shared" si="65"/>
        <v>0</v>
      </c>
      <c r="L187" s="226">
        <f t="shared" si="65"/>
        <v>0</v>
      </c>
      <c r="M187" s="226">
        <f t="shared" si="65"/>
        <v>0</v>
      </c>
      <c r="N187" s="226">
        <f t="shared" si="65"/>
        <v>0</v>
      </c>
      <c r="O187" s="226">
        <f t="shared" si="65"/>
        <v>0</v>
      </c>
      <c r="P187" s="219">
        <f t="shared" si="62"/>
        <v>0</v>
      </c>
      <c r="Q187" s="219"/>
    </row>
    <row r="188" spans="2:17" ht="12.75" customHeight="1" x14ac:dyDescent="0.25">
      <c r="B188" s="235" t="s">
        <v>253</v>
      </c>
      <c r="C188" s="215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19">
        <f t="shared" si="62"/>
        <v>0</v>
      </c>
      <c r="Q188" s="219"/>
    </row>
    <row r="189" spans="2:17" ht="12.75" customHeight="1" x14ac:dyDescent="0.25">
      <c r="B189" s="235" t="s">
        <v>254</v>
      </c>
      <c r="C189" s="215"/>
      <c r="D189" s="226">
        <f t="shared" ref="D189:O191" si="66">D122+D135</f>
        <v>2309822.7890867828</v>
      </c>
      <c r="E189" s="226">
        <f t="shared" si="66"/>
        <v>1841049.1412883785</v>
      </c>
      <c r="F189" s="226">
        <f t="shared" si="66"/>
        <v>1853350.9962626661</v>
      </c>
      <c r="G189" s="226">
        <f t="shared" si="66"/>
        <v>1801736.1589292833</v>
      </c>
      <c r="H189" s="226">
        <f t="shared" si="66"/>
        <v>1092548.181789367</v>
      </c>
      <c r="I189" s="226">
        <f t="shared" si="66"/>
        <v>1217674.909</v>
      </c>
      <c r="J189" s="226">
        <f t="shared" si="66"/>
        <v>1697427.0627308572</v>
      </c>
      <c r="K189" s="226">
        <f t="shared" si="66"/>
        <v>-31520.914919090283</v>
      </c>
      <c r="L189" s="226">
        <f t="shared" si="66"/>
        <v>1051267.2303299159</v>
      </c>
      <c r="M189" s="226">
        <f t="shared" si="66"/>
        <v>1100859.3936491187</v>
      </c>
      <c r="N189" s="226">
        <f t="shared" si="66"/>
        <v>1648508.222071276</v>
      </c>
      <c r="O189" s="226">
        <f t="shared" si="66"/>
        <v>2455775.7100758115</v>
      </c>
      <c r="P189" s="219">
        <f t="shared" si="62"/>
        <v>18038498.880294368</v>
      </c>
      <c r="Q189" s="219"/>
    </row>
    <row r="190" spans="2:17" ht="12.75" customHeight="1" x14ac:dyDescent="0.25">
      <c r="B190" s="235" t="s">
        <v>255</v>
      </c>
      <c r="C190" s="215"/>
      <c r="D190" s="226">
        <f t="shared" si="66"/>
        <v>747765.85406064836</v>
      </c>
      <c r="E190" s="226">
        <f t="shared" si="66"/>
        <v>559135.41777502908</v>
      </c>
      <c r="F190" s="226">
        <f t="shared" si="66"/>
        <v>516540.62481512484</v>
      </c>
      <c r="G190" s="226">
        <f t="shared" si="66"/>
        <v>498390.09934521694</v>
      </c>
      <c r="H190" s="226">
        <f t="shared" si="66"/>
        <v>346716.8523522169</v>
      </c>
      <c r="I190" s="226">
        <f t="shared" si="66"/>
        <v>378505.83900000004</v>
      </c>
      <c r="J190" s="226">
        <f t="shared" si="66"/>
        <v>148793.01096651304</v>
      </c>
      <c r="K190" s="226">
        <f t="shared" si="66"/>
        <v>142973.47045518307</v>
      </c>
      <c r="L190" s="226">
        <f t="shared" si="66"/>
        <v>184989.06272614383</v>
      </c>
      <c r="M190" s="226">
        <f t="shared" si="66"/>
        <v>338916.41713808553</v>
      </c>
      <c r="N190" s="226">
        <f t="shared" si="66"/>
        <v>449532.93409244117</v>
      </c>
      <c r="O190" s="226">
        <f t="shared" si="66"/>
        <v>595024.63612767367</v>
      </c>
      <c r="P190" s="219">
        <f t="shared" si="62"/>
        <v>4907284.2188542765</v>
      </c>
      <c r="Q190" s="219"/>
    </row>
    <row r="191" spans="2:17" ht="12.75" customHeight="1" x14ac:dyDescent="0.25">
      <c r="B191" s="235" t="s">
        <v>256</v>
      </c>
      <c r="C191" s="215"/>
      <c r="D191" s="226">
        <f t="shared" si="66"/>
        <v>2551692.2210299997</v>
      </c>
      <c r="E191" s="226">
        <f t="shared" si="66"/>
        <v>1648630.8825300003</v>
      </c>
      <c r="F191" s="226">
        <f t="shared" si="66"/>
        <v>1923987.4073349994</v>
      </c>
      <c r="G191" s="226">
        <f t="shared" si="66"/>
        <v>2529781.9067866676</v>
      </c>
      <c r="H191" s="226">
        <f t="shared" si="66"/>
        <v>1475996.0573700003</v>
      </c>
      <c r="I191" s="226">
        <f t="shared" si="66"/>
        <v>1417971.4280000001</v>
      </c>
      <c r="J191" s="226">
        <f t="shared" si="66"/>
        <v>1246783.8936881979</v>
      </c>
      <c r="K191" s="226">
        <f t="shared" si="66"/>
        <v>759342.77149999992</v>
      </c>
      <c r="L191" s="226">
        <f t="shared" si="66"/>
        <v>863948.82400000002</v>
      </c>
      <c r="M191" s="226">
        <f t="shared" si="66"/>
        <v>1363873.6576999996</v>
      </c>
      <c r="N191" s="226">
        <f t="shared" si="66"/>
        <v>3806299.8757216665</v>
      </c>
      <c r="O191" s="226">
        <f t="shared" si="66"/>
        <v>-862760.14929000044</v>
      </c>
      <c r="P191" s="219">
        <f t="shared" si="62"/>
        <v>18725548.776371531</v>
      </c>
      <c r="Q191" s="219"/>
    </row>
    <row r="192" spans="2:17" ht="12.75" customHeight="1" x14ac:dyDescent="0.25">
      <c r="B192" s="203" t="s">
        <v>257</v>
      </c>
      <c r="C192" s="215"/>
      <c r="D192" s="226">
        <f t="shared" ref="D192:O192" si="67">D133</f>
        <v>0</v>
      </c>
      <c r="E192" s="226">
        <f t="shared" si="67"/>
        <v>0</v>
      </c>
      <c r="F192" s="226">
        <f t="shared" si="67"/>
        <v>0</v>
      </c>
      <c r="G192" s="226">
        <f t="shared" si="67"/>
        <v>0</v>
      </c>
      <c r="H192" s="226">
        <f t="shared" si="67"/>
        <v>0</v>
      </c>
      <c r="I192" s="226">
        <f t="shared" si="67"/>
        <v>0</v>
      </c>
      <c r="J192" s="226">
        <f t="shared" si="67"/>
        <v>0</v>
      </c>
      <c r="K192" s="226">
        <f t="shared" si="67"/>
        <v>0</v>
      </c>
      <c r="L192" s="226">
        <f t="shared" si="67"/>
        <v>0</v>
      </c>
      <c r="M192" s="226">
        <f t="shared" si="67"/>
        <v>0</v>
      </c>
      <c r="N192" s="226">
        <f t="shared" si="67"/>
        <v>0</v>
      </c>
      <c r="O192" s="226">
        <f t="shared" si="67"/>
        <v>0</v>
      </c>
      <c r="P192" s="219">
        <f t="shared" si="62"/>
        <v>0</v>
      </c>
      <c r="Q192" s="219"/>
    </row>
    <row r="193" spans="2:17" ht="12.75" customHeight="1" x14ac:dyDescent="0.25">
      <c r="B193" s="203" t="s">
        <v>258</v>
      </c>
      <c r="C193" s="215"/>
      <c r="D193" s="226">
        <f t="shared" ref="D193:O194" si="68">D119+D138</f>
        <v>1937645.5059768751</v>
      </c>
      <c r="E193" s="226">
        <f t="shared" si="68"/>
        <v>2006670.3485693752</v>
      </c>
      <c r="F193" s="226">
        <f t="shared" si="68"/>
        <v>1734949.887696604</v>
      </c>
      <c r="G193" s="226">
        <f t="shared" si="68"/>
        <v>1601262.7746529251</v>
      </c>
      <c r="H193" s="226">
        <f t="shared" si="68"/>
        <v>1769815.4662973001</v>
      </c>
      <c r="I193" s="226">
        <f t="shared" si="68"/>
        <v>1732916.4100000001</v>
      </c>
      <c r="J193" s="226">
        <f t="shared" si="68"/>
        <v>1568103.9800000002</v>
      </c>
      <c r="K193" s="226">
        <f t="shared" si="68"/>
        <v>1582491.19</v>
      </c>
      <c r="L193" s="226">
        <f t="shared" si="68"/>
        <v>1628342.59</v>
      </c>
      <c r="M193" s="226">
        <f t="shared" si="68"/>
        <v>1761143.9265605668</v>
      </c>
      <c r="N193" s="226">
        <f t="shared" si="68"/>
        <v>2895672.7554343743</v>
      </c>
      <c r="O193" s="226">
        <f t="shared" si="68"/>
        <v>647112.77794374991</v>
      </c>
      <c r="P193" s="219">
        <f t="shared" si="62"/>
        <v>20866127.613131769</v>
      </c>
      <c r="Q193" s="219"/>
    </row>
    <row r="194" spans="2:17" ht="12.75" customHeight="1" x14ac:dyDescent="0.25">
      <c r="B194" s="203" t="s">
        <v>259</v>
      </c>
      <c r="C194" s="215"/>
      <c r="D194" s="226">
        <f t="shared" si="68"/>
        <v>4435062.7014607508</v>
      </c>
      <c r="E194" s="226">
        <f t="shared" si="68"/>
        <v>4980440.7144764997</v>
      </c>
      <c r="F194" s="226">
        <f t="shared" si="68"/>
        <v>4372258.9858132508</v>
      </c>
      <c r="G194" s="226">
        <f t="shared" si="68"/>
        <v>5437824.9875565004</v>
      </c>
      <c r="H194" s="226">
        <f t="shared" si="68"/>
        <v>4505262.914867999</v>
      </c>
      <c r="I194" s="226">
        <f t="shared" si="68"/>
        <v>4581112.8800000008</v>
      </c>
      <c r="J194" s="226">
        <f t="shared" si="68"/>
        <v>4090975.64</v>
      </c>
      <c r="K194" s="226">
        <f t="shared" si="68"/>
        <v>4290185.6400000006</v>
      </c>
      <c r="L194" s="226">
        <f t="shared" si="68"/>
        <v>4224758.72</v>
      </c>
      <c r="M194" s="226">
        <f t="shared" si="68"/>
        <v>5140483.1859166669</v>
      </c>
      <c r="N194" s="226">
        <f t="shared" si="68"/>
        <v>7738890.5080883326</v>
      </c>
      <c r="O194" s="226">
        <f t="shared" si="68"/>
        <v>1274281.6747993329</v>
      </c>
      <c r="P194" s="219">
        <f t="shared" si="62"/>
        <v>55071538.552979335</v>
      </c>
      <c r="Q194" s="219"/>
    </row>
    <row r="195" spans="2:17" ht="12.75" customHeight="1" x14ac:dyDescent="0.25">
      <c r="B195" s="210" t="s">
        <v>263</v>
      </c>
      <c r="C195" s="215"/>
      <c r="D195" s="226">
        <f t="shared" ref="D195:O195" si="69">D140+D134</f>
        <v>37957.479999999996</v>
      </c>
      <c r="E195" s="226">
        <f t="shared" si="69"/>
        <v>35781.79</v>
      </c>
      <c r="F195" s="226">
        <f t="shared" si="69"/>
        <v>30737.5</v>
      </c>
      <c r="G195" s="226">
        <f t="shared" si="69"/>
        <v>52421.020000000019</v>
      </c>
      <c r="H195" s="226">
        <f t="shared" si="69"/>
        <v>63006.17</v>
      </c>
      <c r="I195" s="226">
        <f t="shared" si="69"/>
        <v>70789.38</v>
      </c>
      <c r="J195" s="226">
        <f t="shared" si="69"/>
        <v>48944.289999999994</v>
      </c>
      <c r="K195" s="226">
        <f t="shared" si="69"/>
        <v>73375.700000000012</v>
      </c>
      <c r="L195" s="226">
        <f t="shared" si="69"/>
        <v>56165.999999999985</v>
      </c>
      <c r="M195" s="226">
        <f t="shared" si="69"/>
        <v>101585.94</v>
      </c>
      <c r="N195" s="226">
        <f t="shared" si="69"/>
        <v>92064.6</v>
      </c>
      <c r="O195" s="226">
        <f t="shared" si="69"/>
        <v>-3779.7800000000025</v>
      </c>
      <c r="P195" s="219">
        <f t="shared" si="62"/>
        <v>659050.09</v>
      </c>
      <c r="Q195" s="219"/>
    </row>
    <row r="196" spans="2:17" ht="12.75" customHeight="1" x14ac:dyDescent="0.25">
      <c r="B196" s="203" t="s">
        <v>261</v>
      </c>
      <c r="C196" s="215"/>
      <c r="D196" s="226">
        <f>D121+D141</f>
        <v>5742149.8166624997</v>
      </c>
      <c r="E196" s="226">
        <f t="shared" ref="E196:O196" si="70">E121+E141</f>
        <v>7117576.1645449996</v>
      </c>
      <c r="F196" s="226">
        <f t="shared" si="70"/>
        <v>6367579.1848783325</v>
      </c>
      <c r="G196" s="226">
        <f t="shared" si="70"/>
        <v>3804638.0081958338</v>
      </c>
      <c r="H196" s="226">
        <f t="shared" si="70"/>
        <v>7512217.0000233352</v>
      </c>
      <c r="I196" s="226">
        <f t="shared" si="70"/>
        <v>4982330.0398458326</v>
      </c>
      <c r="J196" s="226">
        <f t="shared" si="70"/>
        <v>5742501.5899999999</v>
      </c>
      <c r="K196" s="226">
        <f t="shared" si="70"/>
        <v>5350640.99</v>
      </c>
      <c r="L196" s="226">
        <f t="shared" si="70"/>
        <v>5060175.91</v>
      </c>
      <c r="M196" s="226">
        <f t="shared" si="70"/>
        <v>4960223.9092650004</v>
      </c>
      <c r="N196" s="226">
        <f t="shared" si="70"/>
        <v>10333323.826433748</v>
      </c>
      <c r="O196" s="226">
        <f t="shared" si="70"/>
        <v>930847.47293499892</v>
      </c>
      <c r="P196" s="219">
        <f t="shared" si="62"/>
        <v>67904203.912784591</v>
      </c>
      <c r="Q196" s="219"/>
    </row>
    <row r="197" spans="2:17" ht="12.75" customHeight="1" x14ac:dyDescent="0.25">
      <c r="B197" s="203" t="s">
        <v>488</v>
      </c>
      <c r="C197" s="215"/>
      <c r="D197" s="226">
        <f>D142</f>
        <v>2286937</v>
      </c>
      <c r="E197" s="226">
        <f t="shared" ref="E197:O197" si="71">E142</f>
        <v>504390</v>
      </c>
      <c r="F197" s="226">
        <f t="shared" si="71"/>
        <v>4462697.6100000003</v>
      </c>
      <c r="G197" s="226">
        <f t="shared" si="71"/>
        <v>2123142</v>
      </c>
      <c r="H197" s="226">
        <f t="shared" si="71"/>
        <v>3633702</v>
      </c>
      <c r="I197" s="226">
        <f t="shared" si="71"/>
        <v>0</v>
      </c>
      <c r="J197" s="226">
        <f t="shared" si="71"/>
        <v>3918895</v>
      </c>
      <c r="K197" s="226">
        <f t="shared" si="71"/>
        <v>4006391.77490234</v>
      </c>
      <c r="L197" s="226">
        <f t="shared" si="71"/>
        <v>2018187.7880859401</v>
      </c>
      <c r="M197" s="226">
        <f t="shared" si="71"/>
        <v>2004158.6816406201</v>
      </c>
      <c r="N197" s="226">
        <f t="shared" si="71"/>
        <v>4554891.9140625</v>
      </c>
      <c r="O197" s="226">
        <f t="shared" si="71"/>
        <v>3473949.0283203102</v>
      </c>
      <c r="P197" s="219">
        <f t="shared" si="62"/>
        <v>32987342.797011711</v>
      </c>
      <c r="Q197" s="219"/>
    </row>
    <row r="198" spans="2:17" s="227" customFormat="1" ht="12.75" customHeight="1" x14ac:dyDescent="0.2">
      <c r="B198" s="237" t="s">
        <v>104</v>
      </c>
      <c r="C198" s="238"/>
      <c r="D198" s="226">
        <f>D127</f>
        <v>14540571.367835004</v>
      </c>
      <c r="E198" s="226">
        <f t="shared" ref="E198:O198" si="72">E127</f>
        <v>3522075.0580224996</v>
      </c>
      <c r="F198" s="226">
        <f t="shared" si="72"/>
        <v>3978650.306104999</v>
      </c>
      <c r="G198" s="226">
        <f t="shared" si="72"/>
        <v>2753079.9856875008</v>
      </c>
      <c r="H198" s="226">
        <f t="shared" si="72"/>
        <v>2191793.8747825013</v>
      </c>
      <c r="I198" s="226">
        <f t="shared" si="72"/>
        <v>777566.87</v>
      </c>
      <c r="J198" s="226">
        <f t="shared" si="72"/>
        <v>3224593.7</v>
      </c>
      <c r="K198" s="226">
        <f t="shared" si="72"/>
        <v>1676269.07</v>
      </c>
      <c r="L198" s="226">
        <f t="shared" si="72"/>
        <v>1453837.38</v>
      </c>
      <c r="M198" s="226">
        <f t="shared" si="72"/>
        <v>1745437.5707499993</v>
      </c>
      <c r="N198" s="226">
        <f t="shared" si="72"/>
        <v>4535910.4784774985</v>
      </c>
      <c r="O198" s="226">
        <f t="shared" si="72"/>
        <v>1725240.6030049992</v>
      </c>
      <c r="P198" s="219">
        <f t="shared" si="62"/>
        <v>42125026.264665008</v>
      </c>
      <c r="Q198" s="226"/>
    </row>
    <row r="199" spans="2:17" ht="12.75" customHeight="1" x14ac:dyDescent="0.25">
      <c r="B199" s="235" t="s">
        <v>264</v>
      </c>
      <c r="C199" s="215"/>
      <c r="D199" s="444">
        <f t="shared" ref="D199:P199" si="73">SUM(D183:D198)</f>
        <v>165010733.47500178</v>
      </c>
      <c r="E199" s="444">
        <f t="shared" si="73"/>
        <v>132340841.98020771</v>
      </c>
      <c r="F199" s="444">
        <f t="shared" si="73"/>
        <v>137380710.72795922</v>
      </c>
      <c r="G199" s="444">
        <f t="shared" si="73"/>
        <v>92645316.309322819</v>
      </c>
      <c r="H199" s="444">
        <f t="shared" si="73"/>
        <v>69802810.120886013</v>
      </c>
      <c r="I199" s="444">
        <f t="shared" si="73"/>
        <v>59866531.397782832</v>
      </c>
      <c r="J199" s="444">
        <f t="shared" si="73"/>
        <v>46917707.430515185</v>
      </c>
      <c r="K199" s="444">
        <f t="shared" si="73"/>
        <v>41452861.26101198</v>
      </c>
      <c r="L199" s="444">
        <f t="shared" si="73"/>
        <v>45870207.372894086</v>
      </c>
      <c r="M199" s="444">
        <f t="shared" si="73"/>
        <v>76815169.73893176</v>
      </c>
      <c r="N199" s="444">
        <f t="shared" si="73"/>
        <v>129555962.97329089</v>
      </c>
      <c r="O199" s="444">
        <f t="shared" si="73"/>
        <v>137977416.132961</v>
      </c>
      <c r="P199" s="444">
        <f t="shared" si="73"/>
        <v>1135636268.9207649</v>
      </c>
      <c r="Q199" s="226"/>
    </row>
    <row r="200" spans="2:17" ht="12.75" customHeight="1" x14ac:dyDescent="0.25">
      <c r="B200" s="239" t="s">
        <v>161</v>
      </c>
      <c r="C200" s="240"/>
      <c r="D200" s="445">
        <f>D199-D145</f>
        <v>0</v>
      </c>
      <c r="E200" s="445">
        <f t="shared" ref="E200:P200" si="74">E199-E145</f>
        <v>0</v>
      </c>
      <c r="F200" s="445">
        <f t="shared" si="74"/>
        <v>0</v>
      </c>
      <c r="G200" s="445">
        <f t="shared" si="74"/>
        <v>0</v>
      </c>
      <c r="H200" s="445">
        <f t="shared" si="74"/>
        <v>0</v>
      </c>
      <c r="I200" s="445">
        <f t="shared" si="74"/>
        <v>0</v>
      </c>
      <c r="J200" s="445">
        <f t="shared" si="74"/>
        <v>0</v>
      </c>
      <c r="K200" s="445">
        <f t="shared" si="74"/>
        <v>0</v>
      </c>
      <c r="L200" s="445">
        <f t="shared" si="74"/>
        <v>0</v>
      </c>
      <c r="M200" s="445">
        <f t="shared" si="74"/>
        <v>0</v>
      </c>
      <c r="N200" s="445">
        <f t="shared" si="74"/>
        <v>0</v>
      </c>
      <c r="O200" s="445">
        <f t="shared" si="74"/>
        <v>0</v>
      </c>
      <c r="P200" s="445">
        <f t="shared" si="74"/>
        <v>0</v>
      </c>
      <c r="Q200" s="226"/>
    </row>
    <row r="201" spans="2:17" ht="12.75" customHeight="1" x14ac:dyDescent="0.25">
      <c r="C201" s="215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 ht="12.75" customHeight="1" x14ac:dyDescent="0.25">
      <c r="B202" s="233" t="s">
        <v>265</v>
      </c>
      <c r="C202" s="215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 s="210" customFormat="1" ht="12.75" customHeight="1" x14ac:dyDescent="0.2">
      <c r="B203" s="237" t="s">
        <v>266</v>
      </c>
      <c r="C203" s="211"/>
      <c r="D203" s="218">
        <f t="shared" ref="D203:O203" si="75">SUM(D37:D39)</f>
        <v>818297</v>
      </c>
      <c r="E203" s="218">
        <f t="shared" si="75"/>
        <v>818707</v>
      </c>
      <c r="F203" s="218">
        <f t="shared" si="75"/>
        <v>818984</v>
      </c>
      <c r="G203" s="218">
        <f t="shared" si="75"/>
        <v>819033</v>
      </c>
      <c r="H203" s="218">
        <f t="shared" si="75"/>
        <v>819134</v>
      </c>
      <c r="I203" s="218">
        <f t="shared" si="75"/>
        <v>819300</v>
      </c>
      <c r="J203" s="218">
        <f t="shared" si="75"/>
        <v>819204</v>
      </c>
      <c r="K203" s="218">
        <f t="shared" si="75"/>
        <v>819340</v>
      </c>
      <c r="L203" s="218">
        <f t="shared" si="75"/>
        <v>819415</v>
      </c>
      <c r="M203" s="218">
        <f t="shared" si="75"/>
        <v>819988</v>
      </c>
      <c r="N203" s="218">
        <f t="shared" si="75"/>
        <v>820605</v>
      </c>
      <c r="O203" s="218">
        <f t="shared" si="75"/>
        <v>820952</v>
      </c>
      <c r="P203" s="218">
        <f t="shared" ref="P203:P217" si="76">SUM(D203:O203)</f>
        <v>9832959</v>
      </c>
      <c r="Q203" s="218"/>
    </row>
    <row r="204" spans="2:17" s="210" customFormat="1" ht="12.75" customHeight="1" x14ac:dyDescent="0.2">
      <c r="B204" s="236" t="s">
        <v>250</v>
      </c>
      <c r="C204" s="211"/>
      <c r="D204" s="218">
        <f t="shared" ref="D204:O204" si="77">SUM(D41,D48)</f>
        <v>58008</v>
      </c>
      <c r="E204" s="218">
        <f t="shared" si="77"/>
        <v>58059</v>
      </c>
      <c r="F204" s="218">
        <f t="shared" si="77"/>
        <v>58065</v>
      </c>
      <c r="G204" s="218">
        <f t="shared" si="77"/>
        <v>58039</v>
      </c>
      <c r="H204" s="218">
        <f t="shared" si="77"/>
        <v>58060</v>
      </c>
      <c r="I204" s="218">
        <f t="shared" si="77"/>
        <v>58026</v>
      </c>
      <c r="J204" s="218">
        <f t="shared" si="77"/>
        <v>58010</v>
      </c>
      <c r="K204" s="218">
        <f t="shared" si="77"/>
        <v>58023</v>
      </c>
      <c r="L204" s="218">
        <f t="shared" si="77"/>
        <v>58009</v>
      </c>
      <c r="M204" s="218">
        <f t="shared" si="77"/>
        <v>57974</v>
      </c>
      <c r="N204" s="218">
        <f t="shared" si="77"/>
        <v>58047</v>
      </c>
      <c r="O204" s="218">
        <f t="shared" si="77"/>
        <v>58096</v>
      </c>
      <c r="P204" s="218">
        <f t="shared" si="76"/>
        <v>696416</v>
      </c>
      <c r="Q204" s="218"/>
    </row>
    <row r="205" spans="2:17" ht="12.75" customHeight="1" x14ac:dyDescent="0.25">
      <c r="B205" s="237" t="s">
        <v>251</v>
      </c>
      <c r="C205" s="215"/>
      <c r="D205" s="226">
        <f t="shared" ref="D205:O205" si="78">D42+D49</f>
        <v>1315</v>
      </c>
      <c r="E205" s="226">
        <f t="shared" si="78"/>
        <v>1316</v>
      </c>
      <c r="F205" s="226">
        <f t="shared" si="78"/>
        <v>1316</v>
      </c>
      <c r="G205" s="226">
        <f t="shared" si="78"/>
        <v>1314</v>
      </c>
      <c r="H205" s="226">
        <f t="shared" si="78"/>
        <v>1293</v>
      </c>
      <c r="I205" s="226">
        <f t="shared" si="78"/>
        <v>1290</v>
      </c>
      <c r="J205" s="226">
        <f t="shared" si="78"/>
        <v>1294</v>
      </c>
      <c r="K205" s="226">
        <f t="shared" si="78"/>
        <v>1294</v>
      </c>
      <c r="L205" s="226">
        <f t="shared" si="78"/>
        <v>1306</v>
      </c>
      <c r="M205" s="226">
        <f t="shared" si="78"/>
        <v>1327</v>
      </c>
      <c r="N205" s="226">
        <f t="shared" si="78"/>
        <v>1341</v>
      </c>
      <c r="O205" s="226">
        <f t="shared" si="78"/>
        <v>1339</v>
      </c>
      <c r="P205" s="226">
        <f t="shared" si="76"/>
        <v>15745</v>
      </c>
      <c r="Q205" s="226"/>
    </row>
    <row r="206" spans="2:17" ht="12.75" customHeight="1" x14ac:dyDescent="0.25">
      <c r="B206" s="235" t="s">
        <v>252</v>
      </c>
      <c r="C206" s="215"/>
      <c r="D206" s="226">
        <f t="shared" ref="D206:O206" si="79">D43</f>
        <v>0</v>
      </c>
      <c r="E206" s="226">
        <f t="shared" si="79"/>
        <v>0</v>
      </c>
      <c r="F206" s="226">
        <f t="shared" si="79"/>
        <v>0</v>
      </c>
      <c r="G206" s="226">
        <f t="shared" si="79"/>
        <v>0</v>
      </c>
      <c r="H206" s="226">
        <f t="shared" si="79"/>
        <v>0</v>
      </c>
      <c r="I206" s="226">
        <f t="shared" si="79"/>
        <v>0</v>
      </c>
      <c r="J206" s="226">
        <f t="shared" si="79"/>
        <v>0</v>
      </c>
      <c r="K206" s="226">
        <f t="shared" si="79"/>
        <v>0</v>
      </c>
      <c r="L206" s="226">
        <f t="shared" si="79"/>
        <v>0</v>
      </c>
      <c r="M206" s="226">
        <f t="shared" si="79"/>
        <v>0</v>
      </c>
      <c r="N206" s="226">
        <f t="shared" si="79"/>
        <v>0</v>
      </c>
      <c r="O206" s="226">
        <f t="shared" si="79"/>
        <v>0</v>
      </c>
      <c r="P206" s="226">
        <f t="shared" si="76"/>
        <v>0</v>
      </c>
      <c r="Q206" s="226"/>
    </row>
    <row r="207" spans="2:17" ht="12.75" customHeight="1" x14ac:dyDescent="0.25">
      <c r="B207" s="237" t="s">
        <v>267</v>
      </c>
      <c r="C207" s="215"/>
      <c r="D207" s="226">
        <f t="shared" ref="D207:O207" si="80">SUM(D40,D44,D50)</f>
        <v>0</v>
      </c>
      <c r="E207" s="226">
        <f t="shared" si="80"/>
        <v>0</v>
      </c>
      <c r="F207" s="226">
        <f t="shared" si="80"/>
        <v>0</v>
      </c>
      <c r="G207" s="226">
        <f t="shared" si="80"/>
        <v>0</v>
      </c>
      <c r="H207" s="226">
        <f t="shared" si="80"/>
        <v>0</v>
      </c>
      <c r="I207" s="226">
        <f t="shared" si="80"/>
        <v>0</v>
      </c>
      <c r="J207" s="226">
        <f t="shared" si="80"/>
        <v>0</v>
      </c>
      <c r="K207" s="226">
        <f t="shared" si="80"/>
        <v>0</v>
      </c>
      <c r="L207" s="226">
        <f t="shared" si="80"/>
        <v>0</v>
      </c>
      <c r="M207" s="226">
        <f t="shared" si="80"/>
        <v>0</v>
      </c>
      <c r="N207" s="226">
        <f t="shared" si="80"/>
        <v>0</v>
      </c>
      <c r="O207" s="226">
        <f t="shared" si="80"/>
        <v>0</v>
      </c>
      <c r="P207" s="226">
        <f t="shared" si="76"/>
        <v>0</v>
      </c>
      <c r="Q207" s="226"/>
    </row>
    <row r="208" spans="2:17" ht="12.75" customHeight="1" x14ac:dyDescent="0.25">
      <c r="B208" s="237" t="s">
        <v>254</v>
      </c>
      <c r="C208" s="215"/>
      <c r="D208" s="226">
        <f t="shared" ref="D208:O210" si="81">D45+D51</f>
        <v>31</v>
      </c>
      <c r="E208" s="226">
        <f t="shared" si="81"/>
        <v>30</v>
      </c>
      <c r="F208" s="226">
        <f t="shared" si="81"/>
        <v>30</v>
      </c>
      <c r="G208" s="226">
        <f t="shared" si="81"/>
        <v>30</v>
      </c>
      <c r="H208" s="226">
        <f t="shared" si="81"/>
        <v>30</v>
      </c>
      <c r="I208" s="226">
        <f t="shared" si="81"/>
        <v>30</v>
      </c>
      <c r="J208" s="226">
        <f t="shared" si="81"/>
        <v>30</v>
      </c>
      <c r="K208" s="226">
        <f t="shared" si="81"/>
        <v>30</v>
      </c>
      <c r="L208" s="226">
        <f t="shared" si="81"/>
        <v>30</v>
      </c>
      <c r="M208" s="226">
        <f t="shared" si="81"/>
        <v>30</v>
      </c>
      <c r="N208" s="226">
        <f t="shared" si="81"/>
        <v>30</v>
      </c>
      <c r="O208" s="226">
        <f t="shared" si="81"/>
        <v>31</v>
      </c>
      <c r="P208" s="226">
        <f t="shared" si="76"/>
        <v>362</v>
      </c>
      <c r="Q208" s="226"/>
    </row>
    <row r="209" spans="2:17" ht="12.75" customHeight="1" x14ac:dyDescent="0.25">
      <c r="B209" s="237" t="s">
        <v>255</v>
      </c>
      <c r="C209" s="215"/>
      <c r="D209" s="226">
        <f t="shared" si="81"/>
        <v>101</v>
      </c>
      <c r="E209" s="226">
        <f t="shared" si="81"/>
        <v>101</v>
      </c>
      <c r="F209" s="226">
        <f t="shared" si="81"/>
        <v>101</v>
      </c>
      <c r="G209" s="226">
        <f t="shared" si="81"/>
        <v>101</v>
      </c>
      <c r="H209" s="226">
        <f t="shared" si="81"/>
        <v>101</v>
      </c>
      <c r="I209" s="226">
        <f t="shared" si="81"/>
        <v>101</v>
      </c>
      <c r="J209" s="226">
        <f t="shared" si="81"/>
        <v>101</v>
      </c>
      <c r="K209" s="226">
        <f t="shared" si="81"/>
        <v>100</v>
      </c>
      <c r="L209" s="226">
        <f t="shared" si="81"/>
        <v>100</v>
      </c>
      <c r="M209" s="226">
        <f t="shared" si="81"/>
        <v>89</v>
      </c>
      <c r="N209" s="226">
        <f t="shared" si="81"/>
        <v>87</v>
      </c>
      <c r="O209" s="226">
        <f t="shared" si="81"/>
        <v>86</v>
      </c>
      <c r="P209" s="226">
        <f t="shared" si="76"/>
        <v>1169</v>
      </c>
      <c r="Q209" s="226"/>
    </row>
    <row r="210" spans="2:17" ht="12.75" customHeight="1" x14ac:dyDescent="0.25">
      <c r="B210" s="237" t="s">
        <v>256</v>
      </c>
      <c r="C210" s="215"/>
      <c r="D210" s="226">
        <f t="shared" si="81"/>
        <v>4</v>
      </c>
      <c r="E210" s="226">
        <f t="shared" si="81"/>
        <v>4</v>
      </c>
      <c r="F210" s="226">
        <f t="shared" si="81"/>
        <v>4</v>
      </c>
      <c r="G210" s="226">
        <f t="shared" si="81"/>
        <v>4</v>
      </c>
      <c r="H210" s="226">
        <f t="shared" si="81"/>
        <v>4</v>
      </c>
      <c r="I210" s="226">
        <f t="shared" si="81"/>
        <v>4</v>
      </c>
      <c r="J210" s="226">
        <f t="shared" si="81"/>
        <v>4</v>
      </c>
      <c r="K210" s="226">
        <f t="shared" si="81"/>
        <v>4</v>
      </c>
      <c r="L210" s="226">
        <f t="shared" si="81"/>
        <v>4</v>
      </c>
      <c r="M210" s="226">
        <f t="shared" si="81"/>
        <v>4</v>
      </c>
      <c r="N210" s="226">
        <f t="shared" si="81"/>
        <v>4</v>
      </c>
      <c r="O210" s="226">
        <f t="shared" si="81"/>
        <v>3</v>
      </c>
      <c r="P210" s="226">
        <f t="shared" si="76"/>
        <v>47</v>
      </c>
      <c r="Q210" s="226"/>
    </row>
    <row r="211" spans="2:17" ht="12.75" customHeight="1" x14ac:dyDescent="0.25">
      <c r="B211" s="203" t="s">
        <v>257</v>
      </c>
      <c r="C211" s="215"/>
      <c r="D211" s="226">
        <f>D54+D59</f>
        <v>1</v>
      </c>
      <c r="E211" s="226">
        <f t="shared" ref="E211:O213" si="82">E54+E59</f>
        <v>1</v>
      </c>
      <c r="F211" s="226">
        <f t="shared" si="82"/>
        <v>1</v>
      </c>
      <c r="G211" s="226">
        <f t="shared" si="82"/>
        <v>1</v>
      </c>
      <c r="H211" s="226">
        <f t="shared" si="82"/>
        <v>1</v>
      </c>
      <c r="I211" s="226">
        <f t="shared" si="82"/>
        <v>1</v>
      </c>
      <c r="J211" s="226">
        <f t="shared" si="82"/>
        <v>1</v>
      </c>
      <c r="K211" s="226">
        <f t="shared" si="82"/>
        <v>1</v>
      </c>
      <c r="L211" s="226">
        <f t="shared" si="82"/>
        <v>1</v>
      </c>
      <c r="M211" s="226">
        <f t="shared" si="82"/>
        <v>1</v>
      </c>
      <c r="N211" s="226">
        <f t="shared" si="82"/>
        <v>1</v>
      </c>
      <c r="O211" s="226">
        <f t="shared" si="82"/>
        <v>1</v>
      </c>
      <c r="P211" s="226">
        <f t="shared" si="76"/>
        <v>12</v>
      </c>
      <c r="Q211" s="226"/>
    </row>
    <row r="212" spans="2:17" ht="12.75" customHeight="1" x14ac:dyDescent="0.25">
      <c r="B212" s="203" t="s">
        <v>258</v>
      </c>
      <c r="C212" s="215"/>
      <c r="D212" s="226">
        <f>D55+D60</f>
        <v>92</v>
      </c>
      <c r="E212" s="226">
        <f t="shared" si="82"/>
        <v>91</v>
      </c>
      <c r="F212" s="226">
        <f t="shared" si="82"/>
        <v>94</v>
      </c>
      <c r="G212" s="226">
        <f t="shared" si="82"/>
        <v>94</v>
      </c>
      <c r="H212" s="226">
        <f t="shared" si="82"/>
        <v>94</v>
      </c>
      <c r="I212" s="226">
        <f t="shared" si="82"/>
        <v>96</v>
      </c>
      <c r="J212" s="226">
        <f t="shared" si="82"/>
        <v>96</v>
      </c>
      <c r="K212" s="226">
        <f t="shared" si="82"/>
        <v>96</v>
      </c>
      <c r="L212" s="226">
        <f t="shared" si="82"/>
        <v>96</v>
      </c>
      <c r="M212" s="226">
        <f t="shared" si="82"/>
        <v>96</v>
      </c>
      <c r="N212" s="226">
        <f t="shared" si="82"/>
        <v>91</v>
      </c>
      <c r="O212" s="226">
        <f t="shared" si="82"/>
        <v>91</v>
      </c>
      <c r="P212" s="226">
        <f t="shared" si="76"/>
        <v>1127</v>
      </c>
      <c r="Q212" s="226"/>
    </row>
    <row r="213" spans="2:17" ht="12.75" customHeight="1" x14ac:dyDescent="0.25">
      <c r="B213" s="203" t="s">
        <v>259</v>
      </c>
      <c r="C213" s="215"/>
      <c r="D213" s="226">
        <f>D56+D61</f>
        <v>80</v>
      </c>
      <c r="E213" s="226">
        <f t="shared" si="82"/>
        <v>79</v>
      </c>
      <c r="F213" s="226">
        <f t="shared" si="82"/>
        <v>77</v>
      </c>
      <c r="G213" s="226">
        <f t="shared" si="82"/>
        <v>77</v>
      </c>
      <c r="H213" s="226">
        <f t="shared" si="82"/>
        <v>77</v>
      </c>
      <c r="I213" s="226">
        <f t="shared" si="82"/>
        <v>77</v>
      </c>
      <c r="J213" s="226">
        <f t="shared" si="82"/>
        <v>75</v>
      </c>
      <c r="K213" s="226">
        <f t="shared" si="82"/>
        <v>75</v>
      </c>
      <c r="L213" s="226">
        <f t="shared" si="82"/>
        <v>75</v>
      </c>
      <c r="M213" s="226">
        <f t="shared" si="82"/>
        <v>75</v>
      </c>
      <c r="N213" s="226">
        <f t="shared" si="82"/>
        <v>75</v>
      </c>
      <c r="O213" s="226">
        <f t="shared" si="82"/>
        <v>74</v>
      </c>
      <c r="P213" s="226">
        <f t="shared" si="76"/>
        <v>916</v>
      </c>
      <c r="Q213" s="226"/>
    </row>
    <row r="214" spans="2:17" ht="12.75" customHeight="1" x14ac:dyDescent="0.25">
      <c r="B214" s="210" t="s">
        <v>263</v>
      </c>
      <c r="C214" s="215"/>
      <c r="D214" s="226">
        <f t="shared" ref="D214:O214" si="83">D62+D57</f>
        <v>5</v>
      </c>
      <c r="E214" s="226">
        <f t="shared" si="83"/>
        <v>5</v>
      </c>
      <c r="F214" s="226">
        <f t="shared" si="83"/>
        <v>5</v>
      </c>
      <c r="G214" s="226">
        <f t="shared" si="83"/>
        <v>5</v>
      </c>
      <c r="H214" s="226">
        <f t="shared" si="83"/>
        <v>5</v>
      </c>
      <c r="I214" s="226">
        <f t="shared" si="83"/>
        <v>5</v>
      </c>
      <c r="J214" s="226">
        <f t="shared" si="83"/>
        <v>5</v>
      </c>
      <c r="K214" s="226">
        <f t="shared" si="83"/>
        <v>5</v>
      </c>
      <c r="L214" s="226">
        <f t="shared" si="83"/>
        <v>5</v>
      </c>
      <c r="M214" s="226">
        <f t="shared" si="83"/>
        <v>5</v>
      </c>
      <c r="N214" s="226">
        <f t="shared" si="83"/>
        <v>5</v>
      </c>
      <c r="O214" s="226">
        <f t="shared" si="83"/>
        <v>5</v>
      </c>
      <c r="P214" s="226">
        <f t="shared" si="76"/>
        <v>60</v>
      </c>
      <c r="Q214" s="226"/>
    </row>
    <row r="215" spans="2:17" ht="12.75" customHeight="1" x14ac:dyDescent="0.25">
      <c r="B215" s="203" t="s">
        <v>261</v>
      </c>
      <c r="C215" s="215"/>
      <c r="D215" s="226">
        <f t="shared" ref="D215:O215" si="84">D58+D63</f>
        <v>12</v>
      </c>
      <c r="E215" s="226">
        <f t="shared" si="84"/>
        <v>14</v>
      </c>
      <c r="F215" s="226">
        <f t="shared" si="84"/>
        <v>14</v>
      </c>
      <c r="G215" s="226">
        <f t="shared" si="84"/>
        <v>14</v>
      </c>
      <c r="H215" s="226">
        <f t="shared" si="84"/>
        <v>14</v>
      </c>
      <c r="I215" s="226">
        <f t="shared" si="84"/>
        <v>14</v>
      </c>
      <c r="J215" s="226">
        <f t="shared" si="84"/>
        <v>14</v>
      </c>
      <c r="K215" s="226">
        <f t="shared" si="84"/>
        <v>14</v>
      </c>
      <c r="L215" s="226">
        <f t="shared" si="84"/>
        <v>14</v>
      </c>
      <c r="M215" s="226">
        <f t="shared" si="84"/>
        <v>14</v>
      </c>
      <c r="N215" s="226">
        <f t="shared" si="84"/>
        <v>14</v>
      </c>
      <c r="O215" s="226">
        <f t="shared" si="84"/>
        <v>14</v>
      </c>
      <c r="P215" s="226">
        <f t="shared" si="76"/>
        <v>166</v>
      </c>
      <c r="Q215" s="226"/>
    </row>
    <row r="216" spans="2:17" ht="12.75" customHeight="1" x14ac:dyDescent="0.25">
      <c r="B216" s="203" t="s">
        <v>488</v>
      </c>
      <c r="C216" s="215"/>
      <c r="D216" s="226">
        <f>D64</f>
        <v>1</v>
      </c>
      <c r="E216" s="226">
        <f t="shared" ref="E216:O216" si="85">E64</f>
        <v>1</v>
      </c>
      <c r="F216" s="226">
        <f t="shared" si="85"/>
        <v>1</v>
      </c>
      <c r="G216" s="226">
        <f t="shared" si="85"/>
        <v>1</v>
      </c>
      <c r="H216" s="226">
        <f t="shared" si="85"/>
        <v>1</v>
      </c>
      <c r="I216" s="226">
        <f t="shared" si="85"/>
        <v>1</v>
      </c>
      <c r="J216" s="226">
        <f t="shared" si="85"/>
        <v>1</v>
      </c>
      <c r="K216" s="226">
        <f t="shared" si="85"/>
        <v>1</v>
      </c>
      <c r="L216" s="226">
        <f t="shared" si="85"/>
        <v>1</v>
      </c>
      <c r="M216" s="226">
        <f t="shared" si="85"/>
        <v>1</v>
      </c>
      <c r="N216" s="226">
        <f t="shared" si="85"/>
        <v>1</v>
      </c>
      <c r="O216" s="226">
        <f t="shared" si="85"/>
        <v>1</v>
      </c>
      <c r="P216" s="226">
        <f t="shared" si="76"/>
        <v>12</v>
      </c>
      <c r="Q216" s="226"/>
    </row>
    <row r="217" spans="2:17" s="227" customFormat="1" ht="12.75" customHeight="1" x14ac:dyDescent="0.2">
      <c r="B217" s="237" t="s">
        <v>104</v>
      </c>
      <c r="C217" s="238"/>
      <c r="D217" s="226">
        <f t="shared" ref="D217:O217" si="86">SUM(D65:D65)</f>
        <v>9</v>
      </c>
      <c r="E217" s="226">
        <f t="shared" si="86"/>
        <v>9</v>
      </c>
      <c r="F217" s="226">
        <f t="shared" si="86"/>
        <v>9</v>
      </c>
      <c r="G217" s="226">
        <f t="shared" si="86"/>
        <v>9</v>
      </c>
      <c r="H217" s="226">
        <f t="shared" si="86"/>
        <v>9</v>
      </c>
      <c r="I217" s="226">
        <f t="shared" si="86"/>
        <v>9</v>
      </c>
      <c r="J217" s="226">
        <f t="shared" si="86"/>
        <v>9</v>
      </c>
      <c r="K217" s="226">
        <f t="shared" si="86"/>
        <v>9</v>
      </c>
      <c r="L217" s="226">
        <f t="shared" si="86"/>
        <v>9</v>
      </c>
      <c r="M217" s="226">
        <f t="shared" si="86"/>
        <v>9</v>
      </c>
      <c r="N217" s="226">
        <f t="shared" si="86"/>
        <v>9</v>
      </c>
      <c r="O217" s="226">
        <f t="shared" si="86"/>
        <v>9</v>
      </c>
      <c r="P217" s="226">
        <f t="shared" si="76"/>
        <v>108</v>
      </c>
      <c r="Q217" s="226"/>
    </row>
    <row r="218" spans="2:17" ht="12.75" customHeight="1" x14ac:dyDescent="0.25">
      <c r="B218" s="210" t="s">
        <v>268</v>
      </c>
      <c r="C218" s="215"/>
      <c r="D218" s="444">
        <f t="shared" ref="D218:P218" si="87">SUM(D203:D217)</f>
        <v>877956</v>
      </c>
      <c r="E218" s="444">
        <f t="shared" si="87"/>
        <v>878417</v>
      </c>
      <c r="F218" s="444">
        <f t="shared" si="87"/>
        <v>878701</v>
      </c>
      <c r="G218" s="444">
        <f t="shared" si="87"/>
        <v>878722</v>
      </c>
      <c r="H218" s="444">
        <f t="shared" si="87"/>
        <v>878823</v>
      </c>
      <c r="I218" s="444">
        <f t="shared" si="87"/>
        <v>878954</v>
      </c>
      <c r="J218" s="444">
        <f t="shared" si="87"/>
        <v>878844</v>
      </c>
      <c r="K218" s="444">
        <f t="shared" si="87"/>
        <v>878992</v>
      </c>
      <c r="L218" s="444">
        <f t="shared" si="87"/>
        <v>879065</v>
      </c>
      <c r="M218" s="444">
        <f t="shared" si="87"/>
        <v>879613</v>
      </c>
      <c r="N218" s="444">
        <f t="shared" si="87"/>
        <v>880310</v>
      </c>
      <c r="O218" s="444">
        <f t="shared" si="87"/>
        <v>880702</v>
      </c>
      <c r="P218" s="444">
        <f t="shared" si="87"/>
        <v>10549099</v>
      </c>
      <c r="Q218" s="226"/>
    </row>
    <row r="219" spans="2:17" s="210" customFormat="1" ht="12.75" customHeight="1" x14ac:dyDescent="0.2">
      <c r="B219" s="241" t="s">
        <v>161</v>
      </c>
      <c r="C219" s="524"/>
      <c r="D219" s="446">
        <f t="shared" ref="D219:P219" si="88">D218-D66</f>
        <v>0</v>
      </c>
      <c r="E219" s="446">
        <f t="shared" si="88"/>
        <v>0</v>
      </c>
      <c r="F219" s="446">
        <f t="shared" si="88"/>
        <v>0</v>
      </c>
      <c r="G219" s="446">
        <f t="shared" si="88"/>
        <v>0</v>
      </c>
      <c r="H219" s="446">
        <f t="shared" si="88"/>
        <v>0</v>
      </c>
      <c r="I219" s="446">
        <f t="shared" si="88"/>
        <v>0</v>
      </c>
      <c r="J219" s="446">
        <f t="shared" si="88"/>
        <v>0</v>
      </c>
      <c r="K219" s="446">
        <f t="shared" si="88"/>
        <v>0</v>
      </c>
      <c r="L219" s="446">
        <f t="shared" si="88"/>
        <v>0</v>
      </c>
      <c r="M219" s="446">
        <f t="shared" si="88"/>
        <v>0</v>
      </c>
      <c r="N219" s="446">
        <f t="shared" si="88"/>
        <v>0</v>
      </c>
      <c r="O219" s="446">
        <f t="shared" si="88"/>
        <v>0</v>
      </c>
      <c r="P219" s="446">
        <f t="shared" si="88"/>
        <v>0</v>
      </c>
      <c r="Q219" s="218"/>
    </row>
    <row r="220" spans="2:17" ht="12.75" customHeight="1" x14ac:dyDescent="0.25">
      <c r="C220" s="215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</row>
    <row r="221" spans="2:17" ht="12.75" customHeight="1" x14ac:dyDescent="0.25">
      <c r="B221" s="233" t="s">
        <v>269</v>
      </c>
      <c r="C221" s="215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</row>
    <row r="222" spans="2:17" ht="12.75" customHeight="1" x14ac:dyDescent="0.25">
      <c r="B222" s="237" t="s">
        <v>266</v>
      </c>
      <c r="C222" s="215"/>
      <c r="D222" s="226">
        <f>SUM(D183:D184)</f>
        <v>87533889.009726033</v>
      </c>
      <c r="E222" s="226">
        <f t="shared" ref="E222:O222" si="89">SUM(E183:E184)</f>
        <v>75106860.363732085</v>
      </c>
      <c r="F222" s="226">
        <f t="shared" si="89"/>
        <v>75906843.27997981</v>
      </c>
      <c r="G222" s="226">
        <f t="shared" si="89"/>
        <v>45716925.276464343</v>
      </c>
      <c r="H222" s="226">
        <f t="shared" si="89"/>
        <v>29262805.593980387</v>
      </c>
      <c r="I222" s="226">
        <f t="shared" si="89"/>
        <v>26496678.229610916</v>
      </c>
      <c r="J222" s="226">
        <f t="shared" si="89"/>
        <v>12731959.128610991</v>
      </c>
      <c r="K222" s="226">
        <f t="shared" si="89"/>
        <v>13627626.760545392</v>
      </c>
      <c r="L222" s="226">
        <f t="shared" si="89"/>
        <v>16002198.547508333</v>
      </c>
      <c r="M222" s="226">
        <f t="shared" si="89"/>
        <v>38344847.99795828</v>
      </c>
      <c r="N222" s="226">
        <f t="shared" si="89"/>
        <v>63463249.59884996</v>
      </c>
      <c r="O222" s="226">
        <f t="shared" si="89"/>
        <v>85305177.846041903</v>
      </c>
      <c r="P222" s="226">
        <f t="shared" ref="P222:P235" si="90">SUM(D222:O222)</f>
        <v>569499061.63300836</v>
      </c>
      <c r="Q222" s="226"/>
    </row>
    <row r="223" spans="2:17" ht="12.75" customHeight="1" x14ac:dyDescent="0.25">
      <c r="B223" s="236" t="s">
        <v>250</v>
      </c>
      <c r="C223" s="215"/>
      <c r="D223" s="226">
        <f>SUM(D185:D185,D188:D188)</f>
        <v>33972584.556457743</v>
      </c>
      <c r="E223" s="226">
        <f t="shared" ref="E223:O223" si="91">SUM(E185:E185,E188:E188)</f>
        <v>27717269.594925009</v>
      </c>
      <c r="F223" s="226">
        <f t="shared" si="91"/>
        <v>28655194.154110786</v>
      </c>
      <c r="G223" s="226">
        <f t="shared" si="91"/>
        <v>20408484.973938089</v>
      </c>
      <c r="H223" s="226">
        <f t="shared" si="91"/>
        <v>13206945.678287348</v>
      </c>
      <c r="I223" s="226">
        <f t="shared" si="91"/>
        <v>13285497.525058275</v>
      </c>
      <c r="J223" s="226">
        <f t="shared" si="91"/>
        <v>8438226.9363416638</v>
      </c>
      <c r="K223" s="226">
        <f t="shared" si="91"/>
        <v>6740823.5006704256</v>
      </c>
      <c r="L223" s="226">
        <f t="shared" si="91"/>
        <v>10732296.868123727</v>
      </c>
      <c r="M223" s="226">
        <f t="shared" si="91"/>
        <v>14628408.397144945</v>
      </c>
      <c r="N223" s="226">
        <f t="shared" si="91"/>
        <v>23259644.243499964</v>
      </c>
      <c r="O223" s="226">
        <f t="shared" si="91"/>
        <v>32267815.046007417</v>
      </c>
      <c r="P223" s="226">
        <f t="shared" si="90"/>
        <v>233313191.47456542</v>
      </c>
      <c r="Q223" s="226"/>
    </row>
    <row r="224" spans="2:17" ht="12.75" customHeight="1" x14ac:dyDescent="0.25">
      <c r="B224" s="237" t="s">
        <v>251</v>
      </c>
      <c r="C224" s="215"/>
      <c r="D224" s="226">
        <f t="shared" ref="D224:O225" si="92">D186</f>
        <v>8914655.1727054492</v>
      </c>
      <c r="E224" s="226">
        <f t="shared" si="92"/>
        <v>7300962.5043438198</v>
      </c>
      <c r="F224" s="226">
        <f t="shared" si="92"/>
        <v>7577920.7909626393</v>
      </c>
      <c r="G224" s="226">
        <f t="shared" si="92"/>
        <v>5917629.1177664604</v>
      </c>
      <c r="H224" s="226">
        <f t="shared" si="92"/>
        <v>4742000.3311355542</v>
      </c>
      <c r="I224" s="226">
        <f t="shared" si="92"/>
        <v>4925487.8872677991</v>
      </c>
      <c r="J224" s="226">
        <f t="shared" si="92"/>
        <v>4060503.198176953</v>
      </c>
      <c r="K224" s="226">
        <f t="shared" si="92"/>
        <v>3234261.3078577244</v>
      </c>
      <c r="L224" s="226">
        <f t="shared" si="92"/>
        <v>2594038.4521200201</v>
      </c>
      <c r="M224" s="226">
        <f t="shared" si="92"/>
        <v>5325230.6612084806</v>
      </c>
      <c r="N224" s="226">
        <f t="shared" si="92"/>
        <v>6777974.0165591352</v>
      </c>
      <c r="O224" s="226">
        <f t="shared" si="92"/>
        <v>10168731.266994797</v>
      </c>
      <c r="P224" s="226">
        <f t="shared" si="90"/>
        <v>71539394.707098842</v>
      </c>
      <c r="Q224" s="226"/>
    </row>
    <row r="225" spans="2:17" ht="12.75" customHeight="1" x14ac:dyDescent="0.25">
      <c r="B225" s="235" t="s">
        <v>252</v>
      </c>
      <c r="C225" s="215"/>
      <c r="D225" s="226">
        <f t="shared" si="92"/>
        <v>0</v>
      </c>
      <c r="E225" s="226">
        <f t="shared" si="92"/>
        <v>0</v>
      </c>
      <c r="F225" s="226">
        <f t="shared" si="92"/>
        <v>0</v>
      </c>
      <c r="G225" s="226">
        <f t="shared" si="92"/>
        <v>0</v>
      </c>
      <c r="H225" s="226">
        <f t="shared" si="92"/>
        <v>0</v>
      </c>
      <c r="I225" s="226">
        <f t="shared" si="92"/>
        <v>0</v>
      </c>
      <c r="J225" s="226">
        <f t="shared" si="92"/>
        <v>0</v>
      </c>
      <c r="K225" s="226">
        <f t="shared" si="92"/>
        <v>0</v>
      </c>
      <c r="L225" s="226">
        <f t="shared" si="92"/>
        <v>0</v>
      </c>
      <c r="M225" s="226">
        <f t="shared" si="92"/>
        <v>0</v>
      </c>
      <c r="N225" s="226">
        <f t="shared" si="92"/>
        <v>0</v>
      </c>
      <c r="O225" s="226">
        <f t="shared" si="92"/>
        <v>0</v>
      </c>
      <c r="P225" s="226">
        <f t="shared" si="90"/>
        <v>0</v>
      </c>
      <c r="Q225" s="226"/>
    </row>
    <row r="226" spans="2:17" ht="12.75" customHeight="1" x14ac:dyDescent="0.25">
      <c r="B226" s="237" t="s">
        <v>254</v>
      </c>
      <c r="C226" s="215"/>
      <c r="D226" s="226">
        <f t="shared" ref="D226:O235" si="93">D189</f>
        <v>2309822.7890867828</v>
      </c>
      <c r="E226" s="226">
        <f t="shared" si="93"/>
        <v>1841049.1412883785</v>
      </c>
      <c r="F226" s="226">
        <f t="shared" si="93"/>
        <v>1853350.9962626661</v>
      </c>
      <c r="G226" s="226">
        <f t="shared" si="93"/>
        <v>1801736.1589292833</v>
      </c>
      <c r="H226" s="226">
        <f t="shared" si="93"/>
        <v>1092548.181789367</v>
      </c>
      <c r="I226" s="226">
        <f t="shared" si="93"/>
        <v>1217674.909</v>
      </c>
      <c r="J226" s="226">
        <f t="shared" si="93"/>
        <v>1697427.0627308572</v>
      </c>
      <c r="K226" s="226">
        <f t="shared" si="93"/>
        <v>-31520.914919090283</v>
      </c>
      <c r="L226" s="226">
        <f t="shared" si="93"/>
        <v>1051267.2303299159</v>
      </c>
      <c r="M226" s="226">
        <f t="shared" si="93"/>
        <v>1100859.3936491187</v>
      </c>
      <c r="N226" s="226">
        <f t="shared" si="93"/>
        <v>1648508.222071276</v>
      </c>
      <c r="O226" s="226">
        <f t="shared" si="93"/>
        <v>2455775.7100758115</v>
      </c>
      <c r="P226" s="226">
        <f t="shared" si="90"/>
        <v>18038498.880294368</v>
      </c>
      <c r="Q226" s="226"/>
    </row>
    <row r="227" spans="2:17" ht="12.75" customHeight="1" x14ac:dyDescent="0.25">
      <c r="B227" s="237" t="s">
        <v>255</v>
      </c>
      <c r="C227" s="215"/>
      <c r="D227" s="226">
        <f t="shared" si="93"/>
        <v>747765.85406064836</v>
      </c>
      <c r="E227" s="226">
        <f t="shared" si="93"/>
        <v>559135.41777502908</v>
      </c>
      <c r="F227" s="226">
        <f t="shared" si="93"/>
        <v>516540.62481512484</v>
      </c>
      <c r="G227" s="226">
        <f t="shared" si="93"/>
        <v>498390.09934521694</v>
      </c>
      <c r="H227" s="226">
        <f t="shared" si="93"/>
        <v>346716.8523522169</v>
      </c>
      <c r="I227" s="226">
        <f t="shared" si="93"/>
        <v>378505.83900000004</v>
      </c>
      <c r="J227" s="226">
        <f t="shared" si="93"/>
        <v>148793.01096651304</v>
      </c>
      <c r="K227" s="226">
        <f t="shared" si="93"/>
        <v>142973.47045518307</v>
      </c>
      <c r="L227" s="226">
        <f t="shared" si="93"/>
        <v>184989.06272614383</v>
      </c>
      <c r="M227" s="226">
        <f t="shared" si="93"/>
        <v>338916.41713808553</v>
      </c>
      <c r="N227" s="226">
        <f t="shared" si="93"/>
        <v>449532.93409244117</v>
      </c>
      <c r="O227" s="226">
        <f t="shared" si="93"/>
        <v>595024.63612767367</v>
      </c>
      <c r="P227" s="226">
        <f t="shared" si="90"/>
        <v>4907284.2188542765</v>
      </c>
      <c r="Q227" s="226"/>
    </row>
    <row r="228" spans="2:17" ht="12.75" customHeight="1" x14ac:dyDescent="0.25">
      <c r="B228" s="237" t="s">
        <v>256</v>
      </c>
      <c r="C228" s="215"/>
      <c r="D228" s="226">
        <f t="shared" si="93"/>
        <v>2551692.2210299997</v>
      </c>
      <c r="E228" s="226">
        <f t="shared" si="93"/>
        <v>1648630.8825300003</v>
      </c>
      <c r="F228" s="226">
        <f t="shared" si="93"/>
        <v>1923987.4073349994</v>
      </c>
      <c r="G228" s="226">
        <f t="shared" si="93"/>
        <v>2529781.9067866676</v>
      </c>
      <c r="H228" s="226">
        <f t="shared" si="93"/>
        <v>1475996.0573700003</v>
      </c>
      <c r="I228" s="226">
        <f t="shared" si="93"/>
        <v>1417971.4280000001</v>
      </c>
      <c r="J228" s="226">
        <f t="shared" si="93"/>
        <v>1246783.8936881979</v>
      </c>
      <c r="K228" s="226">
        <f t="shared" si="93"/>
        <v>759342.77149999992</v>
      </c>
      <c r="L228" s="226">
        <f t="shared" si="93"/>
        <v>863948.82400000002</v>
      </c>
      <c r="M228" s="226">
        <f t="shared" si="93"/>
        <v>1363873.6576999996</v>
      </c>
      <c r="N228" s="226">
        <f t="shared" si="93"/>
        <v>3806299.8757216665</v>
      </c>
      <c r="O228" s="226">
        <f t="shared" si="93"/>
        <v>-862760.14929000044</v>
      </c>
      <c r="P228" s="226">
        <f t="shared" si="90"/>
        <v>18725548.776371531</v>
      </c>
      <c r="Q228" s="226"/>
    </row>
    <row r="229" spans="2:17" ht="12.75" customHeight="1" x14ac:dyDescent="0.25">
      <c r="B229" s="203" t="s">
        <v>257</v>
      </c>
      <c r="C229" s="215"/>
      <c r="D229" s="226">
        <f t="shared" si="93"/>
        <v>0</v>
      </c>
      <c r="E229" s="226">
        <f t="shared" si="93"/>
        <v>0</v>
      </c>
      <c r="F229" s="226">
        <f t="shared" si="93"/>
        <v>0</v>
      </c>
      <c r="G229" s="226">
        <f t="shared" si="93"/>
        <v>0</v>
      </c>
      <c r="H229" s="226">
        <f t="shared" si="93"/>
        <v>0</v>
      </c>
      <c r="I229" s="226">
        <f t="shared" si="93"/>
        <v>0</v>
      </c>
      <c r="J229" s="226">
        <f t="shared" si="93"/>
        <v>0</v>
      </c>
      <c r="K229" s="226">
        <f t="shared" si="93"/>
        <v>0</v>
      </c>
      <c r="L229" s="226">
        <f t="shared" si="93"/>
        <v>0</v>
      </c>
      <c r="M229" s="226">
        <f t="shared" si="93"/>
        <v>0</v>
      </c>
      <c r="N229" s="226">
        <f t="shared" si="93"/>
        <v>0</v>
      </c>
      <c r="O229" s="226">
        <f t="shared" si="93"/>
        <v>0</v>
      </c>
      <c r="P229" s="226">
        <f t="shared" si="90"/>
        <v>0</v>
      </c>
      <c r="Q229" s="226"/>
    </row>
    <row r="230" spans="2:17" ht="12.75" customHeight="1" x14ac:dyDescent="0.25">
      <c r="B230" s="203" t="s">
        <v>258</v>
      </c>
      <c r="C230" s="215"/>
      <c r="D230" s="226">
        <f t="shared" si="93"/>
        <v>1937645.5059768751</v>
      </c>
      <c r="E230" s="226">
        <f t="shared" si="93"/>
        <v>2006670.3485693752</v>
      </c>
      <c r="F230" s="226">
        <f t="shared" si="93"/>
        <v>1734949.887696604</v>
      </c>
      <c r="G230" s="226">
        <f t="shared" si="93"/>
        <v>1601262.7746529251</v>
      </c>
      <c r="H230" s="226">
        <f t="shared" si="93"/>
        <v>1769815.4662973001</v>
      </c>
      <c r="I230" s="226">
        <f t="shared" si="93"/>
        <v>1732916.4100000001</v>
      </c>
      <c r="J230" s="226">
        <f t="shared" si="93"/>
        <v>1568103.9800000002</v>
      </c>
      <c r="K230" s="226">
        <f t="shared" si="93"/>
        <v>1582491.19</v>
      </c>
      <c r="L230" s="226">
        <f t="shared" si="93"/>
        <v>1628342.59</v>
      </c>
      <c r="M230" s="226">
        <f t="shared" si="93"/>
        <v>1761143.9265605668</v>
      </c>
      <c r="N230" s="226">
        <f t="shared" si="93"/>
        <v>2895672.7554343743</v>
      </c>
      <c r="O230" s="226">
        <f t="shared" si="93"/>
        <v>647112.77794374991</v>
      </c>
      <c r="P230" s="226">
        <f t="shared" si="90"/>
        <v>20866127.613131769</v>
      </c>
      <c r="Q230" s="226"/>
    </row>
    <row r="231" spans="2:17" ht="12.75" customHeight="1" x14ac:dyDescent="0.25">
      <c r="B231" s="203" t="s">
        <v>259</v>
      </c>
      <c r="C231" s="215"/>
      <c r="D231" s="226">
        <f t="shared" si="93"/>
        <v>4435062.7014607508</v>
      </c>
      <c r="E231" s="226">
        <f t="shared" si="93"/>
        <v>4980440.7144764997</v>
      </c>
      <c r="F231" s="226">
        <f t="shared" si="93"/>
        <v>4372258.9858132508</v>
      </c>
      <c r="G231" s="226">
        <f t="shared" si="93"/>
        <v>5437824.9875565004</v>
      </c>
      <c r="H231" s="226">
        <f t="shared" si="93"/>
        <v>4505262.914867999</v>
      </c>
      <c r="I231" s="226">
        <f t="shared" si="93"/>
        <v>4581112.8800000008</v>
      </c>
      <c r="J231" s="226">
        <f t="shared" si="93"/>
        <v>4090975.64</v>
      </c>
      <c r="K231" s="226">
        <f t="shared" si="93"/>
        <v>4290185.6400000006</v>
      </c>
      <c r="L231" s="226">
        <f t="shared" si="93"/>
        <v>4224758.72</v>
      </c>
      <c r="M231" s="226">
        <f t="shared" si="93"/>
        <v>5140483.1859166669</v>
      </c>
      <c r="N231" s="226">
        <f t="shared" si="93"/>
        <v>7738890.5080883326</v>
      </c>
      <c r="O231" s="226">
        <f t="shared" si="93"/>
        <v>1274281.6747993329</v>
      </c>
      <c r="P231" s="226">
        <f t="shared" si="90"/>
        <v>55071538.552979335</v>
      </c>
      <c r="Q231" s="226"/>
    </row>
    <row r="232" spans="2:17" ht="12.75" customHeight="1" x14ac:dyDescent="0.25">
      <c r="B232" s="210" t="s">
        <v>263</v>
      </c>
      <c r="C232" s="215"/>
      <c r="D232" s="226">
        <f t="shared" si="93"/>
        <v>37957.479999999996</v>
      </c>
      <c r="E232" s="226">
        <f t="shared" si="93"/>
        <v>35781.79</v>
      </c>
      <c r="F232" s="226">
        <f t="shared" si="93"/>
        <v>30737.5</v>
      </c>
      <c r="G232" s="226">
        <f t="shared" si="93"/>
        <v>52421.020000000019</v>
      </c>
      <c r="H232" s="226">
        <f t="shared" si="93"/>
        <v>63006.17</v>
      </c>
      <c r="I232" s="226">
        <f t="shared" si="93"/>
        <v>70789.38</v>
      </c>
      <c r="J232" s="226">
        <f t="shared" si="93"/>
        <v>48944.289999999994</v>
      </c>
      <c r="K232" s="226">
        <f t="shared" si="93"/>
        <v>73375.700000000012</v>
      </c>
      <c r="L232" s="226">
        <f t="shared" si="93"/>
        <v>56165.999999999985</v>
      </c>
      <c r="M232" s="226">
        <f t="shared" si="93"/>
        <v>101585.94</v>
      </c>
      <c r="N232" s="226">
        <f t="shared" si="93"/>
        <v>92064.6</v>
      </c>
      <c r="O232" s="226">
        <f t="shared" si="93"/>
        <v>-3779.7800000000025</v>
      </c>
      <c r="P232" s="226">
        <f t="shared" si="90"/>
        <v>659050.09</v>
      </c>
      <c r="Q232" s="226"/>
    </row>
    <row r="233" spans="2:17" ht="12.75" customHeight="1" x14ac:dyDescent="0.25">
      <c r="B233" s="203" t="s">
        <v>261</v>
      </c>
      <c r="C233" s="215"/>
      <c r="D233" s="226">
        <f t="shared" si="93"/>
        <v>5742149.8166624997</v>
      </c>
      <c r="E233" s="226">
        <f t="shared" si="93"/>
        <v>7117576.1645449996</v>
      </c>
      <c r="F233" s="226">
        <f t="shared" si="93"/>
        <v>6367579.1848783325</v>
      </c>
      <c r="G233" s="226">
        <f t="shared" si="93"/>
        <v>3804638.0081958338</v>
      </c>
      <c r="H233" s="226">
        <f t="shared" si="93"/>
        <v>7512217.0000233352</v>
      </c>
      <c r="I233" s="226">
        <f t="shared" si="93"/>
        <v>4982330.0398458326</v>
      </c>
      <c r="J233" s="226">
        <f t="shared" si="93"/>
        <v>5742501.5899999999</v>
      </c>
      <c r="K233" s="226">
        <f t="shared" si="93"/>
        <v>5350640.99</v>
      </c>
      <c r="L233" s="226">
        <f t="shared" si="93"/>
        <v>5060175.91</v>
      </c>
      <c r="M233" s="226">
        <f t="shared" si="93"/>
        <v>4960223.9092650004</v>
      </c>
      <c r="N233" s="226">
        <f t="shared" si="93"/>
        <v>10333323.826433748</v>
      </c>
      <c r="O233" s="226">
        <f t="shared" si="93"/>
        <v>930847.47293499892</v>
      </c>
      <c r="P233" s="226">
        <f t="shared" si="90"/>
        <v>67904203.912784591</v>
      </c>
      <c r="Q233" s="226"/>
    </row>
    <row r="234" spans="2:17" ht="12.75" customHeight="1" x14ac:dyDescent="0.25">
      <c r="B234" s="203" t="s">
        <v>488</v>
      </c>
      <c r="C234" s="215"/>
      <c r="D234" s="226">
        <f t="shared" si="93"/>
        <v>2286937</v>
      </c>
      <c r="E234" s="226">
        <f t="shared" si="93"/>
        <v>504390</v>
      </c>
      <c r="F234" s="226">
        <f t="shared" si="93"/>
        <v>4462697.6100000003</v>
      </c>
      <c r="G234" s="226">
        <f t="shared" si="93"/>
        <v>2123142</v>
      </c>
      <c r="H234" s="226">
        <f t="shared" si="93"/>
        <v>3633702</v>
      </c>
      <c r="I234" s="226">
        <f t="shared" si="93"/>
        <v>0</v>
      </c>
      <c r="J234" s="226">
        <f t="shared" si="93"/>
        <v>3918895</v>
      </c>
      <c r="K234" s="226">
        <f t="shared" si="93"/>
        <v>4006391.77490234</v>
      </c>
      <c r="L234" s="226">
        <f t="shared" si="93"/>
        <v>2018187.7880859401</v>
      </c>
      <c r="M234" s="226">
        <f t="shared" si="93"/>
        <v>2004158.6816406201</v>
      </c>
      <c r="N234" s="226">
        <f t="shared" si="93"/>
        <v>4554891.9140625</v>
      </c>
      <c r="O234" s="226">
        <f t="shared" si="93"/>
        <v>3473949.0283203102</v>
      </c>
      <c r="P234" s="226">
        <f t="shared" ref="P234" si="94">SUM(D234:O234)</f>
        <v>32987342.797011711</v>
      </c>
      <c r="Q234" s="226"/>
    </row>
    <row r="235" spans="2:17" s="227" customFormat="1" ht="12.75" customHeight="1" x14ac:dyDescent="0.2">
      <c r="B235" s="237" t="s">
        <v>104</v>
      </c>
      <c r="C235" s="238"/>
      <c r="D235" s="226">
        <f t="shared" si="93"/>
        <v>14540571.367835004</v>
      </c>
      <c r="E235" s="226">
        <f t="shared" si="93"/>
        <v>3522075.0580224996</v>
      </c>
      <c r="F235" s="226">
        <f t="shared" si="93"/>
        <v>3978650.306104999</v>
      </c>
      <c r="G235" s="226">
        <f t="shared" si="93"/>
        <v>2753079.9856875008</v>
      </c>
      <c r="H235" s="226">
        <f t="shared" si="93"/>
        <v>2191793.8747825013</v>
      </c>
      <c r="I235" s="226">
        <f t="shared" si="93"/>
        <v>777566.87</v>
      </c>
      <c r="J235" s="226">
        <f t="shared" si="93"/>
        <v>3224593.7</v>
      </c>
      <c r="K235" s="226">
        <f t="shared" si="93"/>
        <v>1676269.07</v>
      </c>
      <c r="L235" s="226">
        <f t="shared" si="93"/>
        <v>1453837.38</v>
      </c>
      <c r="M235" s="226">
        <f t="shared" si="93"/>
        <v>1745437.5707499993</v>
      </c>
      <c r="N235" s="226">
        <f t="shared" si="93"/>
        <v>4535910.4784774985</v>
      </c>
      <c r="O235" s="226">
        <f t="shared" si="93"/>
        <v>1725240.6030049992</v>
      </c>
      <c r="P235" s="226">
        <f t="shared" si="90"/>
        <v>42125026.264665008</v>
      </c>
      <c r="Q235" s="226"/>
    </row>
    <row r="236" spans="2:17" ht="12.75" customHeight="1" x14ac:dyDescent="0.25">
      <c r="B236" s="235" t="s">
        <v>264</v>
      </c>
      <c r="C236" s="215"/>
      <c r="D236" s="444">
        <f t="shared" ref="D236:P236" si="95">SUM(D222:D235)</f>
        <v>165010733.47500178</v>
      </c>
      <c r="E236" s="444">
        <f t="shared" si="95"/>
        <v>132340841.98020771</v>
      </c>
      <c r="F236" s="444">
        <f t="shared" si="95"/>
        <v>137380710.72795922</v>
      </c>
      <c r="G236" s="444">
        <f t="shared" si="95"/>
        <v>92645316.309322819</v>
      </c>
      <c r="H236" s="444">
        <f t="shared" si="95"/>
        <v>69802810.120886013</v>
      </c>
      <c r="I236" s="444">
        <f t="shared" si="95"/>
        <v>59866531.397782832</v>
      </c>
      <c r="J236" s="444">
        <f t="shared" si="95"/>
        <v>46917707.430515185</v>
      </c>
      <c r="K236" s="444">
        <f t="shared" si="95"/>
        <v>41452861.26101198</v>
      </c>
      <c r="L236" s="444">
        <f t="shared" si="95"/>
        <v>45870207.372894086</v>
      </c>
      <c r="M236" s="444">
        <f t="shared" si="95"/>
        <v>76815169.73893176</v>
      </c>
      <c r="N236" s="444">
        <f t="shared" si="95"/>
        <v>129555962.97329089</v>
      </c>
      <c r="O236" s="444">
        <f t="shared" si="95"/>
        <v>137977416.132961</v>
      </c>
      <c r="P236" s="444">
        <f t="shared" si="95"/>
        <v>1135636268.9207649</v>
      </c>
      <c r="Q236" s="226"/>
    </row>
    <row r="237" spans="2:17" ht="12.75" customHeight="1" x14ac:dyDescent="0.25">
      <c r="B237" s="235" t="s">
        <v>161</v>
      </c>
      <c r="C237" s="215"/>
      <c r="D237" s="226">
        <f t="shared" ref="D237:P237" si="96">D236-D199</f>
        <v>0</v>
      </c>
      <c r="E237" s="226">
        <f t="shared" si="96"/>
        <v>0</v>
      </c>
      <c r="F237" s="226">
        <f t="shared" si="96"/>
        <v>0</v>
      </c>
      <c r="G237" s="226">
        <f t="shared" si="96"/>
        <v>0</v>
      </c>
      <c r="H237" s="226">
        <f t="shared" si="96"/>
        <v>0</v>
      </c>
      <c r="I237" s="226">
        <f t="shared" si="96"/>
        <v>0</v>
      </c>
      <c r="J237" s="226">
        <f t="shared" si="96"/>
        <v>0</v>
      </c>
      <c r="K237" s="226">
        <f t="shared" si="96"/>
        <v>0</v>
      </c>
      <c r="L237" s="226">
        <f t="shared" si="96"/>
        <v>0</v>
      </c>
      <c r="M237" s="226">
        <f t="shared" si="96"/>
        <v>0</v>
      </c>
      <c r="N237" s="226">
        <f t="shared" si="96"/>
        <v>0</v>
      </c>
      <c r="O237" s="226">
        <f t="shared" si="96"/>
        <v>0</v>
      </c>
      <c r="P237" s="226">
        <f t="shared" si="96"/>
        <v>0</v>
      </c>
      <c r="Q237" s="226"/>
    </row>
    <row r="238" spans="2:17" ht="12.75" customHeight="1" x14ac:dyDescent="0.25">
      <c r="B238" s="235"/>
      <c r="C238" s="215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ht="12.75" customHeight="1" x14ac:dyDescent="0.25">
      <c r="B239" s="235" t="s">
        <v>270</v>
      </c>
      <c r="C239" s="215"/>
      <c r="D239" s="226">
        <f>SUM(D222:D228)</f>
        <v>136030409.60306665</v>
      </c>
      <c r="E239" s="226">
        <f t="shared" ref="E239:O239" si="97">SUM(E222:E228)</f>
        <v>114173907.90459433</v>
      </c>
      <c r="F239" s="226">
        <f t="shared" si="97"/>
        <v>116433837.25346602</v>
      </c>
      <c r="G239" s="226">
        <f t="shared" si="97"/>
        <v>76872947.533230066</v>
      </c>
      <c r="H239" s="226">
        <f t="shared" si="97"/>
        <v>50127012.694914877</v>
      </c>
      <c r="I239" s="226">
        <f t="shared" si="97"/>
        <v>47721815.817936994</v>
      </c>
      <c r="J239" s="226">
        <f t="shared" si="97"/>
        <v>28323693.230515178</v>
      </c>
      <c r="K239" s="226">
        <f t="shared" si="97"/>
        <v>24473506.896109637</v>
      </c>
      <c r="L239" s="226">
        <f t="shared" si="97"/>
        <v>31428738.984808143</v>
      </c>
      <c r="M239" s="226">
        <f t="shared" si="97"/>
        <v>61102136.524798907</v>
      </c>
      <c r="N239" s="226">
        <f t="shared" si="97"/>
        <v>99405208.890794441</v>
      </c>
      <c r="O239" s="226">
        <f t="shared" si="97"/>
        <v>129929764.35595761</v>
      </c>
      <c r="P239" s="226">
        <f>SUM(D239:O239)</f>
        <v>916022979.69019258</v>
      </c>
      <c r="Q239" s="226"/>
    </row>
    <row r="240" spans="2:17" ht="12.75" customHeight="1" x14ac:dyDescent="0.25">
      <c r="B240" s="235" t="s">
        <v>271</v>
      </c>
      <c r="C240" s="215"/>
      <c r="D240" s="226">
        <f>SUM(D229:D235)</f>
        <v>28980323.871935129</v>
      </c>
      <c r="E240" s="226">
        <f t="shared" ref="E240:O240" si="98">SUM(E229:E235)</f>
        <v>18166934.075613376</v>
      </c>
      <c r="F240" s="226">
        <f t="shared" si="98"/>
        <v>20946873.474493187</v>
      </c>
      <c r="G240" s="226">
        <f t="shared" si="98"/>
        <v>15772368.77609276</v>
      </c>
      <c r="H240" s="226">
        <f t="shared" si="98"/>
        <v>19675797.425971135</v>
      </c>
      <c r="I240" s="226">
        <f t="shared" si="98"/>
        <v>12144715.579845833</v>
      </c>
      <c r="J240" s="226">
        <f t="shared" si="98"/>
        <v>18594014.199999999</v>
      </c>
      <c r="K240" s="226">
        <f t="shared" si="98"/>
        <v>16979354.36490234</v>
      </c>
      <c r="L240" s="226">
        <f t="shared" si="98"/>
        <v>14441468.388085939</v>
      </c>
      <c r="M240" s="226">
        <f t="shared" si="98"/>
        <v>15713033.214132853</v>
      </c>
      <c r="N240" s="226">
        <f t="shared" si="98"/>
        <v>30150754.082496457</v>
      </c>
      <c r="O240" s="226">
        <f t="shared" si="98"/>
        <v>8047651.7770033907</v>
      </c>
      <c r="P240" s="226">
        <f>SUM(D240:O240)</f>
        <v>219613289.23057237</v>
      </c>
      <c r="Q240" s="226"/>
    </row>
    <row r="241" spans="2:17" ht="12.75" customHeight="1" x14ac:dyDescent="0.25">
      <c r="B241" s="235" t="s">
        <v>60</v>
      </c>
      <c r="C241" s="215"/>
      <c r="D241" s="444">
        <f t="shared" ref="D241:P241" si="99">SUM(D239:D240)</f>
        <v>165010733.47500178</v>
      </c>
      <c r="E241" s="444">
        <f t="shared" si="99"/>
        <v>132340841.98020771</v>
      </c>
      <c r="F241" s="444">
        <f t="shared" si="99"/>
        <v>137380710.72795922</v>
      </c>
      <c r="G241" s="444">
        <f t="shared" si="99"/>
        <v>92645316.309322834</v>
      </c>
      <c r="H241" s="444">
        <f t="shared" si="99"/>
        <v>69802810.120886013</v>
      </c>
      <c r="I241" s="444">
        <f t="shared" si="99"/>
        <v>59866531.397782825</v>
      </c>
      <c r="J241" s="444">
        <f t="shared" si="99"/>
        <v>46917707.430515178</v>
      </c>
      <c r="K241" s="444">
        <f t="shared" si="99"/>
        <v>41452861.261011973</v>
      </c>
      <c r="L241" s="444">
        <f t="shared" si="99"/>
        <v>45870207.372894078</v>
      </c>
      <c r="M241" s="444">
        <f t="shared" si="99"/>
        <v>76815169.73893176</v>
      </c>
      <c r="N241" s="444">
        <f t="shared" si="99"/>
        <v>129555962.97329089</v>
      </c>
      <c r="O241" s="444">
        <f t="shared" si="99"/>
        <v>137977416.132961</v>
      </c>
      <c r="P241" s="444">
        <f t="shared" si="99"/>
        <v>1135636268.9207649</v>
      </c>
      <c r="Q241" s="226"/>
    </row>
    <row r="242" spans="2:17" ht="12.75" customHeight="1" x14ac:dyDescent="0.25">
      <c r="B242" s="239" t="s">
        <v>161</v>
      </c>
      <c r="C242" s="240"/>
      <c r="D242" s="445">
        <f t="shared" ref="D242:P242" si="100">D241-D236</f>
        <v>0</v>
      </c>
      <c r="E242" s="445">
        <f t="shared" si="100"/>
        <v>0</v>
      </c>
      <c r="F242" s="445">
        <f t="shared" si="100"/>
        <v>0</v>
      </c>
      <c r="G242" s="445">
        <f t="shared" si="100"/>
        <v>0</v>
      </c>
      <c r="H242" s="445">
        <f t="shared" si="100"/>
        <v>0</v>
      </c>
      <c r="I242" s="445">
        <f t="shared" si="100"/>
        <v>0</v>
      </c>
      <c r="J242" s="445">
        <f t="shared" si="100"/>
        <v>0</v>
      </c>
      <c r="K242" s="445">
        <f t="shared" si="100"/>
        <v>0</v>
      </c>
      <c r="L242" s="445">
        <f t="shared" si="100"/>
        <v>0</v>
      </c>
      <c r="M242" s="445">
        <f t="shared" si="100"/>
        <v>0</v>
      </c>
      <c r="N242" s="445">
        <f t="shared" si="100"/>
        <v>0</v>
      </c>
      <c r="O242" s="445">
        <f t="shared" si="100"/>
        <v>0</v>
      </c>
      <c r="P242" s="445">
        <f t="shared" si="100"/>
        <v>0</v>
      </c>
      <c r="Q242" s="226"/>
    </row>
    <row r="243" spans="2:17" s="210" customFormat="1" ht="12.75" customHeight="1" x14ac:dyDescent="0.2">
      <c r="B243" s="235"/>
      <c r="C243" s="215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</row>
    <row r="244" spans="2:17" s="210" customFormat="1" ht="12.75" customHeight="1" x14ac:dyDescent="0.2">
      <c r="B244" s="242" t="s">
        <v>272</v>
      </c>
      <c r="C244" s="215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 s="210" customFormat="1" ht="12.75" customHeight="1" x14ac:dyDescent="0.2">
      <c r="B245" s="210" t="s">
        <v>273</v>
      </c>
      <c r="C245" s="211">
        <v>23</v>
      </c>
      <c r="D245" s="218">
        <f t="shared" ref="D245:O257" si="101">IFERROR(ROUND(SUMIF($C$116:$C$141,$C245,D$116:D$141),0)/ROUND(SUMIF($C$37:$C$65,$C245,D$37:D$65),0),0)</f>
        <v>106.97070120360311</v>
      </c>
      <c r="E245" s="218">
        <f t="shared" si="101"/>
        <v>91.738097041177269</v>
      </c>
      <c r="F245" s="218">
        <f t="shared" si="101"/>
        <v>92.683871787013373</v>
      </c>
      <c r="G245" s="218">
        <f t="shared" si="101"/>
        <v>55.81775026555804</v>
      </c>
      <c r="H245" s="218">
        <f t="shared" si="101"/>
        <v>35.723581454004304</v>
      </c>
      <c r="I245" s="218">
        <f t="shared" si="101"/>
        <v>32.340161553333594</v>
      </c>
      <c r="J245" s="218">
        <f t="shared" si="101"/>
        <v>15.541296946659001</v>
      </c>
      <c r="K245" s="218">
        <f t="shared" si="101"/>
        <v>16.631879190125673</v>
      </c>
      <c r="L245" s="218">
        <f t="shared" si="101"/>
        <v>19.528254406818547</v>
      </c>
      <c r="M245" s="218">
        <f t="shared" si="101"/>
        <v>46.762296581396711</v>
      </c>
      <c r="N245" s="218">
        <f t="shared" si="101"/>
        <v>77.336899418840588</v>
      </c>
      <c r="O245" s="218">
        <f t="shared" si="101"/>
        <v>103.90994922942744</v>
      </c>
      <c r="P245" s="218">
        <f>SUM(D245:O245)</f>
        <v>694.98473907795767</v>
      </c>
      <c r="Q245" s="218"/>
    </row>
    <row r="246" spans="2:17" s="210" customFormat="1" ht="12.75" customHeight="1" x14ac:dyDescent="0.2">
      <c r="B246" s="210" t="s">
        <v>274</v>
      </c>
      <c r="C246" s="211">
        <v>31</v>
      </c>
      <c r="D246" s="218">
        <f t="shared" si="101"/>
        <v>585.65344435250313</v>
      </c>
      <c r="E246" s="218">
        <f t="shared" si="101"/>
        <v>477.39833617527</v>
      </c>
      <c r="F246" s="218">
        <f t="shared" si="101"/>
        <v>493.50200637216915</v>
      </c>
      <c r="G246" s="218">
        <f t="shared" si="101"/>
        <v>351.63398749116971</v>
      </c>
      <c r="H246" s="218">
        <f t="shared" si="101"/>
        <v>227.47065105063726</v>
      </c>
      <c r="I246" s="218">
        <f t="shared" si="101"/>
        <v>228.95767414607246</v>
      </c>
      <c r="J246" s="218">
        <f t="shared" si="101"/>
        <v>145.4615928288226</v>
      </c>
      <c r="K246" s="218">
        <f t="shared" si="101"/>
        <v>116.17503403822622</v>
      </c>
      <c r="L246" s="218">
        <f t="shared" si="101"/>
        <v>185.01089486114225</v>
      </c>
      <c r="M246" s="218">
        <f t="shared" si="101"/>
        <v>252.32704315727739</v>
      </c>
      <c r="N246" s="218">
        <f t="shared" si="101"/>
        <v>400.70363670818477</v>
      </c>
      <c r="O246" s="218">
        <f t="shared" si="101"/>
        <v>555.42231823189206</v>
      </c>
      <c r="P246" s="218">
        <f t="shared" ref="P246:P260" si="102">SUM(D246:O246)</f>
        <v>4019.7166194133665</v>
      </c>
      <c r="Q246" s="218"/>
    </row>
    <row r="247" spans="2:17" s="210" customFormat="1" ht="12.75" customHeight="1" x14ac:dyDescent="0.2">
      <c r="B247" s="210" t="s">
        <v>275</v>
      </c>
      <c r="C247" s="211">
        <v>41</v>
      </c>
      <c r="D247" s="218">
        <f t="shared" si="101"/>
        <v>6779.2053231939162</v>
      </c>
      <c r="E247" s="218">
        <f t="shared" si="101"/>
        <v>5547.8442249240125</v>
      </c>
      <c r="F247" s="218">
        <f t="shared" si="101"/>
        <v>5758.2986322188453</v>
      </c>
      <c r="G247" s="218">
        <f t="shared" si="101"/>
        <v>4503.522831050228</v>
      </c>
      <c r="H247" s="218">
        <f t="shared" si="101"/>
        <v>3667.4400618716163</v>
      </c>
      <c r="I247" s="218">
        <f t="shared" si="101"/>
        <v>3818.2077519379845</v>
      </c>
      <c r="J247" s="218">
        <f t="shared" si="101"/>
        <v>3137.9466769706337</v>
      </c>
      <c r="K247" s="218">
        <f t="shared" si="101"/>
        <v>2499.4289026275114</v>
      </c>
      <c r="L247" s="218">
        <f t="shared" si="101"/>
        <v>1986.2465543644716</v>
      </c>
      <c r="M247" s="218">
        <f t="shared" si="101"/>
        <v>4012.9849284099473</v>
      </c>
      <c r="N247" s="218">
        <f t="shared" si="101"/>
        <v>5054.417598806861</v>
      </c>
      <c r="O247" s="218">
        <f t="shared" si="101"/>
        <v>7594.272591486184</v>
      </c>
      <c r="P247" s="218">
        <f t="shared" si="102"/>
        <v>54359.816077862211</v>
      </c>
      <c r="Q247" s="218"/>
    </row>
    <row r="248" spans="2:17" s="210" customFormat="1" ht="12.75" customHeight="1" x14ac:dyDescent="0.2">
      <c r="B248" s="210" t="s">
        <v>200</v>
      </c>
      <c r="C248" s="211">
        <v>53</v>
      </c>
      <c r="D248" s="218">
        <f t="shared" si="101"/>
        <v>0</v>
      </c>
      <c r="E248" s="218">
        <f t="shared" si="101"/>
        <v>0</v>
      </c>
      <c r="F248" s="218">
        <f t="shared" si="101"/>
        <v>0</v>
      </c>
      <c r="G248" s="218">
        <f t="shared" si="101"/>
        <v>0</v>
      </c>
      <c r="H248" s="218">
        <f t="shared" si="101"/>
        <v>0</v>
      </c>
      <c r="I248" s="218">
        <f t="shared" si="101"/>
        <v>0</v>
      </c>
      <c r="J248" s="218">
        <f t="shared" si="101"/>
        <v>0</v>
      </c>
      <c r="K248" s="218">
        <f t="shared" si="101"/>
        <v>0</v>
      </c>
      <c r="L248" s="218">
        <f t="shared" si="101"/>
        <v>0</v>
      </c>
      <c r="M248" s="218">
        <f t="shared" si="101"/>
        <v>0</v>
      </c>
      <c r="N248" s="218">
        <f t="shared" si="101"/>
        <v>0</v>
      </c>
      <c r="O248" s="218">
        <f t="shared" si="101"/>
        <v>0</v>
      </c>
      <c r="P248" s="218">
        <f t="shared" si="102"/>
        <v>0</v>
      </c>
      <c r="Q248" s="218"/>
    </row>
    <row r="249" spans="2:17" s="210" customFormat="1" ht="12.75" customHeight="1" x14ac:dyDescent="0.2">
      <c r="B249" s="210" t="s">
        <v>203</v>
      </c>
      <c r="C249" s="211">
        <v>50</v>
      </c>
      <c r="D249" s="218">
        <f t="shared" si="101"/>
        <v>0</v>
      </c>
      <c r="E249" s="218">
        <f t="shared" si="101"/>
        <v>0</v>
      </c>
      <c r="F249" s="218">
        <f t="shared" si="101"/>
        <v>0</v>
      </c>
      <c r="G249" s="218">
        <f t="shared" si="101"/>
        <v>0</v>
      </c>
      <c r="H249" s="218">
        <f t="shared" si="101"/>
        <v>0</v>
      </c>
      <c r="I249" s="218">
        <f t="shared" si="101"/>
        <v>0</v>
      </c>
      <c r="J249" s="218">
        <f t="shared" si="101"/>
        <v>0</v>
      </c>
      <c r="K249" s="218">
        <f t="shared" si="101"/>
        <v>0</v>
      </c>
      <c r="L249" s="218">
        <f t="shared" si="101"/>
        <v>0</v>
      </c>
      <c r="M249" s="218">
        <f t="shared" si="101"/>
        <v>0</v>
      </c>
      <c r="N249" s="218">
        <f t="shared" si="101"/>
        <v>0</v>
      </c>
      <c r="O249" s="218">
        <f t="shared" si="101"/>
        <v>0</v>
      </c>
      <c r="P249" s="218">
        <f t="shared" si="102"/>
        <v>0</v>
      </c>
      <c r="Q249" s="218"/>
    </row>
    <row r="250" spans="2:17" s="210" customFormat="1" ht="12.75" customHeight="1" x14ac:dyDescent="0.2">
      <c r="B250" s="203" t="s">
        <v>489</v>
      </c>
      <c r="C250" s="211" t="s">
        <v>59</v>
      </c>
      <c r="D250" s="218">
        <f t="shared" si="101"/>
        <v>0</v>
      </c>
      <c r="E250" s="218">
        <f t="shared" si="101"/>
        <v>0</v>
      </c>
      <c r="F250" s="218">
        <f t="shared" si="101"/>
        <v>0</v>
      </c>
      <c r="G250" s="218">
        <f t="shared" si="101"/>
        <v>0</v>
      </c>
      <c r="H250" s="218">
        <f t="shared" si="101"/>
        <v>0</v>
      </c>
      <c r="I250" s="218">
        <f t="shared" si="101"/>
        <v>0</v>
      </c>
      <c r="J250" s="218">
        <f t="shared" si="101"/>
        <v>0</v>
      </c>
      <c r="K250" s="218">
        <f t="shared" si="101"/>
        <v>0</v>
      </c>
      <c r="L250" s="218">
        <f t="shared" si="101"/>
        <v>0</v>
      </c>
      <c r="M250" s="218">
        <f t="shared" si="101"/>
        <v>0</v>
      </c>
      <c r="N250" s="218">
        <f t="shared" si="101"/>
        <v>0</v>
      </c>
      <c r="O250" s="218">
        <f t="shared" si="101"/>
        <v>0</v>
      </c>
      <c r="P250" s="218">
        <f t="shared" si="102"/>
        <v>0</v>
      </c>
      <c r="Q250" s="218"/>
    </row>
    <row r="251" spans="2:17" s="210" customFormat="1" ht="12.75" customHeight="1" x14ac:dyDescent="0.2">
      <c r="B251" s="210" t="s">
        <v>490</v>
      </c>
      <c r="C251" s="211" t="s">
        <v>63</v>
      </c>
      <c r="D251" s="218">
        <f t="shared" si="101"/>
        <v>21061.369565217392</v>
      </c>
      <c r="E251" s="218">
        <f t="shared" si="101"/>
        <v>22051.31868131868</v>
      </c>
      <c r="F251" s="218">
        <f t="shared" si="101"/>
        <v>18456.91489361702</v>
      </c>
      <c r="G251" s="218">
        <f t="shared" si="101"/>
        <v>17034.712765957447</v>
      </c>
      <c r="H251" s="218">
        <f t="shared" si="101"/>
        <v>18827.819148936171</v>
      </c>
      <c r="I251" s="218">
        <f t="shared" si="101"/>
        <v>18051.208333333332</v>
      </c>
      <c r="J251" s="218">
        <f t="shared" si="101"/>
        <v>16334.416666666666</v>
      </c>
      <c r="K251" s="218">
        <f t="shared" si="101"/>
        <v>16484.28125</v>
      </c>
      <c r="L251" s="218">
        <f t="shared" si="101"/>
        <v>16961.90625</v>
      </c>
      <c r="M251" s="218">
        <f t="shared" si="101"/>
        <v>18345.25</v>
      </c>
      <c r="N251" s="218">
        <f t="shared" si="101"/>
        <v>31820.582417582416</v>
      </c>
      <c r="O251" s="218">
        <f t="shared" si="101"/>
        <v>7111.131868131868</v>
      </c>
      <c r="P251" s="218">
        <f t="shared" si="102"/>
        <v>222540.91184076099</v>
      </c>
      <c r="Q251" s="218"/>
    </row>
    <row r="252" spans="2:17" s="210" customFormat="1" ht="12.75" customHeight="1" x14ac:dyDescent="0.2">
      <c r="B252" s="210" t="s">
        <v>491</v>
      </c>
      <c r="C252" s="211" t="s">
        <v>101</v>
      </c>
      <c r="D252" s="218">
        <f t="shared" si="101"/>
        <v>55438.287499999999</v>
      </c>
      <c r="E252" s="218">
        <f t="shared" si="101"/>
        <v>63043.556962025315</v>
      </c>
      <c r="F252" s="218">
        <f t="shared" si="101"/>
        <v>56782.584415584417</v>
      </c>
      <c r="G252" s="218">
        <f t="shared" si="101"/>
        <v>70621.103896103901</v>
      </c>
      <c r="H252" s="218">
        <f t="shared" si="101"/>
        <v>58509.909090909088</v>
      </c>
      <c r="I252" s="218">
        <f t="shared" si="101"/>
        <v>59494.974025974028</v>
      </c>
      <c r="J252" s="218">
        <f t="shared" si="101"/>
        <v>54546.346666666665</v>
      </c>
      <c r="K252" s="218">
        <f t="shared" si="101"/>
        <v>57202.48</v>
      </c>
      <c r="L252" s="218">
        <f t="shared" si="101"/>
        <v>56330.12</v>
      </c>
      <c r="M252" s="218">
        <f t="shared" si="101"/>
        <v>68539.773333333331</v>
      </c>
      <c r="N252" s="218">
        <f t="shared" si="101"/>
        <v>103185.21333333333</v>
      </c>
      <c r="O252" s="218">
        <f t="shared" si="101"/>
        <v>17220.027027027027</v>
      </c>
      <c r="P252" s="218">
        <f t="shared" si="102"/>
        <v>720914.37625095714</v>
      </c>
      <c r="Q252" s="218"/>
    </row>
    <row r="253" spans="2:17" s="210" customFormat="1" ht="12.75" customHeight="1" x14ac:dyDescent="0.2">
      <c r="B253" s="210" t="s">
        <v>492</v>
      </c>
      <c r="C253" s="211" t="s">
        <v>66</v>
      </c>
      <c r="D253" s="218">
        <f t="shared" si="101"/>
        <v>7591.4</v>
      </c>
      <c r="E253" s="218">
        <f t="shared" si="101"/>
        <v>7156.4</v>
      </c>
      <c r="F253" s="218">
        <f t="shared" si="101"/>
        <v>6147.6</v>
      </c>
      <c r="G253" s="218">
        <f t="shared" si="101"/>
        <v>10484.200000000001</v>
      </c>
      <c r="H253" s="218">
        <f t="shared" si="101"/>
        <v>12601.2</v>
      </c>
      <c r="I253" s="218">
        <f t="shared" si="101"/>
        <v>14157.8</v>
      </c>
      <c r="J253" s="218">
        <f t="shared" si="101"/>
        <v>9788.7999999999993</v>
      </c>
      <c r="K253" s="218">
        <f t="shared" si="101"/>
        <v>14675.2</v>
      </c>
      <c r="L253" s="218">
        <f t="shared" si="101"/>
        <v>11233.2</v>
      </c>
      <c r="M253" s="218">
        <f t="shared" si="101"/>
        <v>20317.2</v>
      </c>
      <c r="N253" s="218">
        <f t="shared" si="101"/>
        <v>18413</v>
      </c>
      <c r="O253" s="218">
        <f t="shared" si="101"/>
        <v>-756</v>
      </c>
      <c r="P253" s="218">
        <f t="shared" si="102"/>
        <v>131810</v>
      </c>
      <c r="Q253" s="218"/>
    </row>
    <row r="254" spans="2:17" s="210" customFormat="1" ht="12.75" customHeight="1" x14ac:dyDescent="0.2">
      <c r="B254" s="210" t="s">
        <v>493</v>
      </c>
      <c r="C254" s="211" t="s">
        <v>103</v>
      </c>
      <c r="D254" s="218">
        <f t="shared" si="101"/>
        <v>478512.5</v>
      </c>
      <c r="E254" s="218">
        <f t="shared" si="101"/>
        <v>508398.28571428574</v>
      </c>
      <c r="F254" s="218">
        <f t="shared" si="101"/>
        <v>454827.07142857142</v>
      </c>
      <c r="G254" s="218">
        <f t="shared" si="101"/>
        <v>271759.85714285716</v>
      </c>
      <c r="H254" s="218">
        <f t="shared" si="101"/>
        <v>536586.92857142852</v>
      </c>
      <c r="I254" s="218">
        <f t="shared" si="101"/>
        <v>355880.71428571426</v>
      </c>
      <c r="J254" s="218">
        <f t="shared" si="101"/>
        <v>410178.71428571426</v>
      </c>
      <c r="K254" s="218">
        <f t="shared" si="101"/>
        <v>382188.64285714284</v>
      </c>
      <c r="L254" s="218">
        <f t="shared" si="101"/>
        <v>361441.14285714284</v>
      </c>
      <c r="M254" s="218">
        <f t="shared" si="101"/>
        <v>354301.71428571426</v>
      </c>
      <c r="N254" s="218">
        <f t="shared" si="101"/>
        <v>738094.57142857148</v>
      </c>
      <c r="O254" s="218">
        <f t="shared" si="101"/>
        <v>66489.071428571435</v>
      </c>
      <c r="P254" s="218">
        <f t="shared" si="102"/>
        <v>4918659.2142857136</v>
      </c>
      <c r="Q254" s="218"/>
    </row>
    <row r="255" spans="2:17" s="210" customFormat="1" ht="12.75" customHeight="1" x14ac:dyDescent="0.2">
      <c r="B255" s="210" t="s">
        <v>276</v>
      </c>
      <c r="C255" s="210">
        <v>85</v>
      </c>
      <c r="D255" s="218">
        <f t="shared" si="101"/>
        <v>74510.419354838712</v>
      </c>
      <c r="E255" s="218">
        <f t="shared" si="101"/>
        <v>61368.3</v>
      </c>
      <c r="F255" s="218">
        <f t="shared" si="101"/>
        <v>61778.366666666669</v>
      </c>
      <c r="G255" s="218">
        <f t="shared" si="101"/>
        <v>60057.866666666669</v>
      </c>
      <c r="H255" s="218">
        <f t="shared" si="101"/>
        <v>36418.26666666667</v>
      </c>
      <c r="I255" s="218">
        <f t="shared" si="101"/>
        <v>40589.166666666664</v>
      </c>
      <c r="J255" s="218">
        <f t="shared" si="101"/>
        <v>56580.9</v>
      </c>
      <c r="K255" s="218">
        <f t="shared" si="101"/>
        <v>-1050.7</v>
      </c>
      <c r="L255" s="218">
        <f t="shared" si="101"/>
        <v>35042.23333333333</v>
      </c>
      <c r="M255" s="218">
        <f t="shared" si="101"/>
        <v>36695.300000000003</v>
      </c>
      <c r="N255" s="218">
        <f t="shared" si="101"/>
        <v>54950.26666666667</v>
      </c>
      <c r="O255" s="218">
        <f t="shared" si="101"/>
        <v>79218.580645161288</v>
      </c>
      <c r="P255" s="218">
        <f t="shared" si="102"/>
        <v>596158.96666666667</v>
      </c>
      <c r="Q255" s="218"/>
    </row>
    <row r="256" spans="2:17" s="210" customFormat="1" ht="12.75" customHeight="1" x14ac:dyDescent="0.2">
      <c r="B256" s="210" t="s">
        <v>277</v>
      </c>
      <c r="C256" s="210">
        <v>86</v>
      </c>
      <c r="D256" s="218">
        <f t="shared" si="101"/>
        <v>7403.6237623762372</v>
      </c>
      <c r="E256" s="218">
        <f t="shared" si="101"/>
        <v>5535.9900990099013</v>
      </c>
      <c r="F256" s="218">
        <f t="shared" si="101"/>
        <v>5114.2673267326736</v>
      </c>
      <c r="G256" s="218">
        <f t="shared" si="101"/>
        <v>4934.5544554455446</v>
      </c>
      <c r="H256" s="218">
        <f t="shared" si="101"/>
        <v>3432.841584158416</v>
      </c>
      <c r="I256" s="218">
        <f t="shared" si="101"/>
        <v>3747.5841584158416</v>
      </c>
      <c r="J256" s="218">
        <f t="shared" si="101"/>
        <v>1473.1980198019803</v>
      </c>
      <c r="K256" s="218">
        <f t="shared" si="101"/>
        <v>1429.73</v>
      </c>
      <c r="L256" s="218">
        <f t="shared" si="101"/>
        <v>1849.89</v>
      </c>
      <c r="M256" s="218">
        <f t="shared" si="101"/>
        <v>3808.0449438202249</v>
      </c>
      <c r="N256" s="218">
        <f t="shared" si="101"/>
        <v>5167.045977011494</v>
      </c>
      <c r="O256" s="218">
        <f t="shared" si="101"/>
        <v>6918.895348837209</v>
      </c>
      <c r="P256" s="218">
        <f t="shared" si="102"/>
        <v>50815.665675609518</v>
      </c>
      <c r="Q256" s="218"/>
    </row>
    <row r="257" spans="2:17" s="210" customFormat="1" ht="12.75" customHeight="1" x14ac:dyDescent="0.2">
      <c r="B257" s="210" t="s">
        <v>278</v>
      </c>
      <c r="C257" s="210">
        <v>87</v>
      </c>
      <c r="D257" s="218">
        <f t="shared" si="101"/>
        <v>637923</v>
      </c>
      <c r="E257" s="218">
        <f t="shared" si="101"/>
        <v>412157.75</v>
      </c>
      <c r="F257" s="218">
        <f t="shared" si="101"/>
        <v>480996.75</v>
      </c>
      <c r="G257" s="218">
        <f t="shared" si="101"/>
        <v>632445.5</v>
      </c>
      <c r="H257" s="218">
        <f t="shared" si="101"/>
        <v>368999</v>
      </c>
      <c r="I257" s="218">
        <f t="shared" si="101"/>
        <v>354492.75</v>
      </c>
      <c r="J257" s="218">
        <f t="shared" si="101"/>
        <v>311696</v>
      </c>
      <c r="K257" s="218">
        <f t="shared" si="101"/>
        <v>189835.75</v>
      </c>
      <c r="L257" s="218">
        <f t="shared" si="101"/>
        <v>215987.25</v>
      </c>
      <c r="M257" s="218">
        <f t="shared" si="101"/>
        <v>340968.5</v>
      </c>
      <c r="N257" s="218">
        <f t="shared" si="101"/>
        <v>951575</v>
      </c>
      <c r="O257" s="218">
        <f t="shared" si="101"/>
        <v>-287586.66666666669</v>
      </c>
      <c r="P257" s="218">
        <f t="shared" si="102"/>
        <v>4609490.583333333</v>
      </c>
      <c r="Q257" s="218"/>
    </row>
    <row r="258" spans="2:17" s="210" customFormat="1" ht="12.75" customHeight="1" x14ac:dyDescent="0.2">
      <c r="B258" s="203" t="s">
        <v>494</v>
      </c>
      <c r="C258" s="211" t="s">
        <v>411</v>
      </c>
      <c r="D258" s="218">
        <f>IFERROR(ROUND(SUMIF($C$116:$C$142,$C258,D$116:D$142),0)/ROUND(SUMIF($C$37:$C$65,$C258,D$37:D$65),0),0)</f>
        <v>2286937</v>
      </c>
      <c r="E258" s="218">
        <f t="shared" ref="E258:P258" si="103">IFERROR(ROUND(SUMIF($C$116:$C$142,$C258,E$116:E$142),0)/ROUND(SUMIF($C$37:$C$65,$C258,E$37:E$65),0),0)</f>
        <v>504390</v>
      </c>
      <c r="F258" s="218">
        <f t="shared" si="103"/>
        <v>4462698</v>
      </c>
      <c r="G258" s="218">
        <f t="shared" si="103"/>
        <v>2123142</v>
      </c>
      <c r="H258" s="218">
        <f t="shared" si="103"/>
        <v>3633702</v>
      </c>
      <c r="I258" s="218">
        <f t="shared" si="103"/>
        <v>0</v>
      </c>
      <c r="J258" s="218">
        <f t="shared" si="103"/>
        <v>3918895</v>
      </c>
      <c r="K258" s="218">
        <f t="shared" si="103"/>
        <v>4006392</v>
      </c>
      <c r="L258" s="218">
        <f t="shared" si="103"/>
        <v>2018188</v>
      </c>
      <c r="M258" s="218">
        <f t="shared" si="103"/>
        <v>2004159</v>
      </c>
      <c r="N258" s="218">
        <f t="shared" si="103"/>
        <v>4554892</v>
      </c>
      <c r="O258" s="218">
        <f t="shared" si="103"/>
        <v>3473949</v>
      </c>
      <c r="P258" s="218">
        <f t="shared" si="103"/>
        <v>2748945.25</v>
      </c>
      <c r="Q258" s="218"/>
    </row>
    <row r="259" spans="2:17" s="216" customFormat="1" ht="12.75" customHeight="1" x14ac:dyDescent="0.25">
      <c r="B259" s="236" t="s">
        <v>104</v>
      </c>
      <c r="C259" s="225" t="s">
        <v>221</v>
      </c>
      <c r="D259" s="218">
        <f t="shared" ref="D259:O259" si="104">IFERROR(ROUND(SUMIF($C$116:$C$141,$C259,D$116:D$141),0)/ROUND(SUMIF($C$37:$C$65,$C259,D$37:D$65),0),0)</f>
        <v>1615619</v>
      </c>
      <c r="E259" s="218">
        <f t="shared" si="104"/>
        <v>391341.66666666669</v>
      </c>
      <c r="F259" s="218">
        <f t="shared" si="104"/>
        <v>442072.22222222225</v>
      </c>
      <c r="G259" s="218">
        <f t="shared" si="104"/>
        <v>305897.77777777775</v>
      </c>
      <c r="H259" s="218">
        <f t="shared" si="104"/>
        <v>243532.66666666666</v>
      </c>
      <c r="I259" s="218">
        <f t="shared" si="104"/>
        <v>86396.333333333328</v>
      </c>
      <c r="J259" s="218">
        <f t="shared" si="104"/>
        <v>358288.22222222225</v>
      </c>
      <c r="K259" s="218">
        <f t="shared" si="104"/>
        <v>186252.11111111112</v>
      </c>
      <c r="L259" s="218">
        <f t="shared" si="104"/>
        <v>161537.44444444444</v>
      </c>
      <c r="M259" s="218">
        <f t="shared" si="104"/>
        <v>193937.55555555556</v>
      </c>
      <c r="N259" s="218">
        <f t="shared" si="104"/>
        <v>503990</v>
      </c>
      <c r="O259" s="218">
        <f t="shared" si="104"/>
        <v>191693.44444444444</v>
      </c>
      <c r="P259" s="218">
        <f t="shared" si="102"/>
        <v>4680558.444444444</v>
      </c>
      <c r="Q259" s="218"/>
    </row>
    <row r="260" spans="2:17" ht="12.75" customHeight="1" x14ac:dyDescent="0.25">
      <c r="B260" s="210" t="s">
        <v>60</v>
      </c>
      <c r="C260" s="210"/>
      <c r="D260" s="218">
        <f>IFERROR(ROUND(D145,0)/ROUND(D66,0),0)</f>
        <v>187.94875027905726</v>
      </c>
      <c r="E260" s="218">
        <f t="shared" ref="E260:O260" si="105">IFERROR(ROUND(E145,0)/ROUND(E66,0),0)</f>
        <v>150.65833425354927</v>
      </c>
      <c r="F260" s="218">
        <f t="shared" si="105"/>
        <v>156.34523119923614</v>
      </c>
      <c r="G260" s="218">
        <f t="shared" si="105"/>
        <v>105.43188403158223</v>
      </c>
      <c r="H260" s="218">
        <f t="shared" si="105"/>
        <v>79.427609427609426</v>
      </c>
      <c r="I260" s="218">
        <f t="shared" si="105"/>
        <v>68.111108203614748</v>
      </c>
      <c r="J260" s="218">
        <f t="shared" si="105"/>
        <v>53.385705540459966</v>
      </c>
      <c r="K260" s="218">
        <f t="shared" si="105"/>
        <v>47.159542976500354</v>
      </c>
      <c r="L260" s="218">
        <f t="shared" si="105"/>
        <v>52.180677196794321</v>
      </c>
      <c r="M260" s="218">
        <f t="shared" si="105"/>
        <v>87.328370544773662</v>
      </c>
      <c r="N260" s="218">
        <f t="shared" si="105"/>
        <v>147.17084095375492</v>
      </c>
      <c r="O260" s="218">
        <f t="shared" si="105"/>
        <v>156.66754021223977</v>
      </c>
      <c r="P260" s="218">
        <f t="shared" si="102"/>
        <v>1291.8155948191722</v>
      </c>
      <c r="Q260" s="218"/>
    </row>
    <row r="261" spans="2:17" ht="15" x14ac:dyDescent="0.25">
      <c r="B261" s="210"/>
      <c r="C261" s="211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43"/>
      <c r="Q261" s="243"/>
    </row>
    <row r="262" spans="2:17" ht="15" x14ac:dyDescent="0.25">
      <c r="B262" s="210"/>
      <c r="C262" s="211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43"/>
      <c r="Q262" s="243"/>
    </row>
    <row r="263" spans="2:17" ht="15" x14ac:dyDescent="0.25">
      <c r="D263" s="219"/>
      <c r="E263" s="219"/>
      <c r="F263" s="219"/>
      <c r="G263" s="219"/>
      <c r="H263" s="219"/>
      <c r="I263" s="219"/>
      <c r="J263" s="219"/>
      <c r="K263" s="219"/>
      <c r="L263" s="219"/>
      <c r="M263" s="219"/>
      <c r="N263" s="219"/>
      <c r="O263" s="219"/>
      <c r="P263" s="219"/>
      <c r="Q263" s="219"/>
    </row>
    <row r="264" spans="2:17" ht="15" x14ac:dyDescent="0.25">
      <c r="D264" s="219"/>
      <c r="E264" s="219"/>
      <c r="F264" s="219"/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</row>
    <row r="265" spans="2:17" ht="15" x14ac:dyDescent="0.25">
      <c r="D265" s="219"/>
      <c r="E265" s="219"/>
      <c r="F265" s="219"/>
      <c r="G265" s="219"/>
      <c r="H265" s="219"/>
      <c r="I265" s="219"/>
      <c r="J265" s="219"/>
      <c r="K265" s="219"/>
      <c r="L265" s="219"/>
      <c r="M265" s="219"/>
      <c r="N265" s="219"/>
      <c r="O265" s="219"/>
      <c r="P265" s="219"/>
      <c r="Q265" s="219"/>
    </row>
    <row r="266" spans="2:17" ht="15" x14ac:dyDescent="0.25">
      <c r="D266" s="219"/>
      <c r="E266" s="219"/>
      <c r="F266" s="219"/>
      <c r="G266" s="219"/>
      <c r="H266" s="219"/>
      <c r="I266" s="219"/>
      <c r="J266" s="219"/>
      <c r="K266" s="219"/>
      <c r="L266" s="219"/>
      <c r="M266" s="219"/>
      <c r="N266" s="219"/>
      <c r="O266" s="219"/>
      <c r="P266" s="219"/>
      <c r="Q266" s="219"/>
    </row>
    <row r="267" spans="2:17" ht="15" x14ac:dyDescent="0.25">
      <c r="D267" s="219"/>
      <c r="E267" s="219"/>
      <c r="F267" s="219"/>
      <c r="G267" s="219"/>
      <c r="H267" s="219"/>
      <c r="I267" s="219"/>
      <c r="J267" s="219"/>
      <c r="K267" s="219"/>
      <c r="L267" s="219"/>
      <c r="M267" s="219"/>
      <c r="N267" s="219"/>
      <c r="O267" s="219"/>
      <c r="P267" s="219"/>
      <c r="Q267" s="219"/>
    </row>
    <row r="268" spans="2:17" ht="15" x14ac:dyDescent="0.25">
      <c r="D268" s="219"/>
      <c r="E268" s="219"/>
      <c r="F268" s="219"/>
      <c r="G268" s="219"/>
      <c r="H268" s="219"/>
      <c r="I268" s="219"/>
      <c r="J268" s="219"/>
      <c r="K268" s="219"/>
      <c r="L268" s="219"/>
      <c r="M268" s="219"/>
      <c r="N268" s="219"/>
      <c r="O268" s="219"/>
      <c r="P268" s="219"/>
      <c r="Q268" s="219"/>
    </row>
    <row r="269" spans="2:17" ht="15" x14ac:dyDescent="0.25">
      <c r="D269" s="219"/>
      <c r="E269" s="219"/>
      <c r="F269" s="219"/>
      <c r="G269" s="219"/>
      <c r="H269" s="219"/>
      <c r="I269" s="219"/>
      <c r="J269" s="219"/>
      <c r="K269" s="219"/>
      <c r="L269" s="219"/>
      <c r="M269" s="219"/>
      <c r="N269" s="219"/>
      <c r="O269" s="219"/>
      <c r="P269" s="219"/>
      <c r="Q269" s="219"/>
    </row>
    <row r="270" spans="2:17" ht="15" x14ac:dyDescent="0.25">
      <c r="D270" s="219"/>
      <c r="E270" s="219"/>
      <c r="F270" s="219"/>
      <c r="G270" s="219"/>
      <c r="H270" s="219"/>
      <c r="I270" s="219"/>
      <c r="J270" s="219"/>
      <c r="K270" s="219"/>
      <c r="L270" s="219"/>
      <c r="M270" s="219"/>
      <c r="N270" s="219"/>
      <c r="O270" s="219"/>
      <c r="P270" s="219"/>
      <c r="Q270" s="219"/>
    </row>
    <row r="271" spans="2:17" ht="15" x14ac:dyDescent="0.25">
      <c r="D271" s="219"/>
      <c r="E271" s="219"/>
      <c r="F271" s="219"/>
      <c r="G271" s="219"/>
      <c r="H271" s="219"/>
      <c r="I271" s="219"/>
      <c r="J271" s="219"/>
      <c r="K271" s="219"/>
      <c r="L271" s="219"/>
      <c r="M271" s="219"/>
      <c r="N271" s="219"/>
      <c r="O271" s="219"/>
      <c r="P271" s="219"/>
      <c r="Q271" s="219"/>
    </row>
    <row r="272" spans="2:17" ht="15" x14ac:dyDescent="0.25">
      <c r="D272" s="219"/>
      <c r="E272" s="219"/>
      <c r="F272" s="219"/>
      <c r="G272" s="219"/>
      <c r="H272" s="219"/>
      <c r="I272" s="219"/>
      <c r="J272" s="219"/>
      <c r="K272" s="219"/>
      <c r="L272" s="219"/>
      <c r="M272" s="219"/>
      <c r="N272" s="219"/>
      <c r="O272" s="219"/>
      <c r="P272" s="219"/>
      <c r="Q272" s="219"/>
    </row>
    <row r="273" spans="4:17" ht="15" x14ac:dyDescent="0.25">
      <c r="D273" s="219"/>
      <c r="E273" s="219"/>
      <c r="F273" s="219"/>
      <c r="G273" s="219"/>
      <c r="H273" s="219"/>
      <c r="I273" s="219"/>
      <c r="J273" s="219"/>
      <c r="K273" s="219"/>
      <c r="L273" s="219"/>
      <c r="M273" s="219"/>
      <c r="N273" s="219"/>
      <c r="O273" s="219"/>
      <c r="P273" s="219"/>
      <c r="Q273" s="219"/>
    </row>
    <row r="274" spans="4:17" ht="15" x14ac:dyDescent="0.25">
      <c r="D274" s="219"/>
      <c r="E274" s="219"/>
      <c r="F274" s="219"/>
      <c r="G274" s="219"/>
      <c r="H274" s="219"/>
      <c r="I274" s="219"/>
      <c r="J274" s="219"/>
      <c r="K274" s="219"/>
      <c r="L274" s="219"/>
      <c r="M274" s="219"/>
      <c r="N274" s="219"/>
      <c r="O274" s="219"/>
      <c r="P274" s="219"/>
      <c r="Q274" s="219"/>
    </row>
    <row r="275" spans="4:17" ht="15" x14ac:dyDescent="0.25">
      <c r="D275" s="219"/>
      <c r="E275" s="219"/>
      <c r="F275" s="219"/>
      <c r="G275" s="219"/>
      <c r="H275" s="219"/>
      <c r="I275" s="219"/>
      <c r="J275" s="219"/>
      <c r="K275" s="219"/>
      <c r="L275" s="219"/>
      <c r="M275" s="219"/>
      <c r="N275" s="219"/>
      <c r="O275" s="219"/>
      <c r="P275" s="219"/>
      <c r="Q275" s="219"/>
    </row>
    <row r="276" spans="4:17" ht="15" x14ac:dyDescent="0.25">
      <c r="D276" s="219"/>
      <c r="E276" s="219"/>
      <c r="F276" s="219"/>
      <c r="G276" s="219"/>
      <c r="H276" s="219"/>
      <c r="I276" s="219"/>
      <c r="J276" s="219"/>
      <c r="K276" s="219"/>
      <c r="L276" s="219"/>
      <c r="M276" s="219"/>
      <c r="N276" s="219"/>
      <c r="O276" s="219"/>
      <c r="P276" s="219"/>
      <c r="Q276" s="219"/>
    </row>
    <row r="277" spans="4:17" ht="15" x14ac:dyDescent="0.25">
      <c r="D277" s="219"/>
      <c r="E277" s="219"/>
      <c r="F277" s="219"/>
      <c r="G277" s="219"/>
      <c r="H277" s="219"/>
      <c r="I277" s="219"/>
      <c r="J277" s="219"/>
      <c r="K277" s="219"/>
      <c r="L277" s="219"/>
      <c r="M277" s="219"/>
      <c r="N277" s="219"/>
      <c r="O277" s="219"/>
      <c r="P277" s="219"/>
      <c r="Q277" s="219"/>
    </row>
    <row r="278" spans="4:17" ht="15" x14ac:dyDescent="0.25">
      <c r="D278" s="219"/>
      <c r="E278" s="219"/>
      <c r="F278" s="219"/>
      <c r="G278" s="219"/>
      <c r="H278" s="219"/>
      <c r="I278" s="219"/>
      <c r="J278" s="219"/>
      <c r="K278" s="219"/>
      <c r="L278" s="219"/>
      <c r="M278" s="219"/>
      <c r="N278" s="219"/>
      <c r="O278" s="219"/>
      <c r="P278" s="219"/>
      <c r="Q278" s="219"/>
    </row>
    <row r="279" spans="4:17" ht="15" x14ac:dyDescent="0.25">
      <c r="D279" s="219"/>
      <c r="E279" s="219"/>
      <c r="F279" s="219"/>
      <c r="G279" s="219"/>
      <c r="H279" s="219"/>
      <c r="I279" s="219"/>
      <c r="J279" s="219"/>
      <c r="K279" s="219"/>
      <c r="L279" s="219"/>
      <c r="M279" s="219"/>
      <c r="N279" s="219"/>
      <c r="O279" s="219"/>
      <c r="P279" s="219"/>
      <c r="Q279" s="219"/>
    </row>
    <row r="280" spans="4:17" ht="15" x14ac:dyDescent="0.25">
      <c r="D280" s="219"/>
      <c r="E280" s="219"/>
      <c r="F280" s="219"/>
      <c r="G280" s="219"/>
      <c r="H280" s="219"/>
      <c r="I280" s="219"/>
      <c r="J280" s="219"/>
      <c r="K280" s="219"/>
      <c r="L280" s="219"/>
      <c r="M280" s="219"/>
      <c r="N280" s="219"/>
      <c r="O280" s="219"/>
      <c r="P280" s="219"/>
      <c r="Q280" s="219"/>
    </row>
    <row r="281" spans="4:17" ht="15" x14ac:dyDescent="0.25">
      <c r="D281" s="219"/>
      <c r="E281" s="219"/>
      <c r="F281" s="219"/>
      <c r="G281" s="219"/>
      <c r="H281" s="219"/>
      <c r="I281" s="219"/>
      <c r="J281" s="219"/>
      <c r="K281" s="219"/>
      <c r="L281" s="219"/>
      <c r="M281" s="219"/>
      <c r="N281" s="219"/>
      <c r="O281" s="219"/>
      <c r="P281" s="219"/>
      <c r="Q281" s="219"/>
    </row>
    <row r="282" spans="4:17" ht="15" x14ac:dyDescent="0.25">
      <c r="D282" s="219"/>
      <c r="E282" s="219"/>
      <c r="F282" s="219"/>
      <c r="G282" s="219"/>
      <c r="H282" s="219"/>
      <c r="I282" s="219"/>
      <c r="J282" s="219"/>
      <c r="K282" s="219"/>
      <c r="L282" s="219"/>
      <c r="M282" s="219"/>
      <c r="N282" s="219"/>
      <c r="O282" s="219"/>
      <c r="P282" s="219"/>
      <c r="Q282" s="219"/>
    </row>
    <row r="283" spans="4:17" ht="15" x14ac:dyDescent="0.25">
      <c r="D283" s="219"/>
      <c r="E283" s="219"/>
      <c r="F283" s="219"/>
      <c r="G283" s="219"/>
      <c r="H283" s="219"/>
      <c r="I283" s="219"/>
      <c r="J283" s="219"/>
      <c r="K283" s="219"/>
      <c r="L283" s="219"/>
      <c r="M283" s="219"/>
      <c r="N283" s="219"/>
      <c r="O283" s="219"/>
      <c r="P283" s="219"/>
      <c r="Q283" s="219"/>
    </row>
    <row r="284" spans="4:17" ht="15" x14ac:dyDescent="0.25">
      <c r="D284" s="219"/>
      <c r="E284" s="219"/>
      <c r="F284" s="219"/>
      <c r="G284" s="219"/>
      <c r="H284" s="219"/>
      <c r="I284" s="219"/>
      <c r="J284" s="219"/>
      <c r="K284" s="219"/>
      <c r="L284" s="219"/>
      <c r="M284" s="219"/>
      <c r="N284" s="219"/>
      <c r="O284" s="219"/>
      <c r="P284" s="219"/>
      <c r="Q284" s="219"/>
    </row>
    <row r="285" spans="4:17" ht="15" x14ac:dyDescent="0.25">
      <c r="D285" s="219"/>
      <c r="E285" s="219"/>
      <c r="F285" s="219"/>
      <c r="G285" s="219"/>
      <c r="H285" s="219"/>
      <c r="I285" s="219"/>
      <c r="J285" s="219"/>
      <c r="K285" s="219"/>
      <c r="L285" s="219"/>
      <c r="M285" s="219"/>
      <c r="N285" s="219"/>
      <c r="O285" s="219"/>
      <c r="P285" s="219"/>
      <c r="Q285" s="219"/>
    </row>
    <row r="286" spans="4:17" ht="15" x14ac:dyDescent="0.25">
      <c r="D286" s="219"/>
      <c r="E286" s="219"/>
      <c r="F286" s="219"/>
      <c r="G286" s="219"/>
      <c r="H286" s="219"/>
      <c r="I286" s="219"/>
      <c r="J286" s="219"/>
      <c r="K286" s="219"/>
      <c r="L286" s="219"/>
      <c r="M286" s="219"/>
      <c r="N286" s="219"/>
      <c r="O286" s="219"/>
      <c r="P286" s="219"/>
      <c r="Q286" s="219"/>
    </row>
    <row r="287" spans="4:17" ht="15" x14ac:dyDescent="0.25">
      <c r="D287" s="219"/>
      <c r="E287" s="219"/>
      <c r="F287" s="219"/>
      <c r="G287" s="219"/>
      <c r="H287" s="219"/>
      <c r="I287" s="219"/>
      <c r="J287" s="219"/>
      <c r="K287" s="219"/>
      <c r="L287" s="219"/>
      <c r="M287" s="219"/>
      <c r="N287" s="219"/>
      <c r="O287" s="219"/>
      <c r="P287" s="219"/>
      <c r="Q287" s="219"/>
    </row>
    <row r="288" spans="4:17" ht="15" x14ac:dyDescent="0.25">
      <c r="D288" s="219"/>
      <c r="E288" s="219"/>
      <c r="F288" s="219"/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</row>
    <row r="289" spans="4:17" ht="15" x14ac:dyDescent="0.25">
      <c r="D289" s="219"/>
      <c r="E289" s="219"/>
      <c r="F289" s="219"/>
      <c r="G289" s="219"/>
      <c r="H289" s="219"/>
      <c r="I289" s="219"/>
      <c r="J289" s="219"/>
      <c r="K289" s="219"/>
      <c r="L289" s="219"/>
      <c r="M289" s="219"/>
      <c r="N289" s="219"/>
      <c r="O289" s="219"/>
      <c r="P289" s="219"/>
      <c r="Q289" s="219"/>
    </row>
    <row r="290" spans="4:17" ht="15" x14ac:dyDescent="0.25">
      <c r="D290" s="219"/>
      <c r="E290" s="219"/>
      <c r="F290" s="219"/>
      <c r="G290" s="219"/>
      <c r="H290" s="219"/>
      <c r="I290" s="219"/>
      <c r="J290" s="219"/>
      <c r="K290" s="219"/>
      <c r="L290" s="219"/>
      <c r="M290" s="219"/>
      <c r="N290" s="219"/>
      <c r="O290" s="219"/>
      <c r="P290" s="219"/>
      <c r="Q290" s="219"/>
    </row>
    <row r="291" spans="4:17" ht="15" x14ac:dyDescent="0.25">
      <c r="D291" s="219"/>
      <c r="E291" s="219"/>
      <c r="F291" s="219"/>
      <c r="G291" s="219"/>
      <c r="H291" s="219"/>
      <c r="I291" s="219"/>
      <c r="J291" s="219"/>
      <c r="K291" s="219"/>
      <c r="L291" s="219"/>
      <c r="M291" s="219"/>
      <c r="N291" s="219"/>
      <c r="O291" s="219"/>
      <c r="P291" s="219"/>
      <c r="Q291" s="219"/>
    </row>
    <row r="292" spans="4:17" ht="15" x14ac:dyDescent="0.25">
      <c r="D292" s="219"/>
      <c r="E292" s="219"/>
      <c r="F292" s="219"/>
      <c r="G292" s="219"/>
      <c r="H292" s="219"/>
      <c r="I292" s="219"/>
      <c r="J292" s="219"/>
      <c r="K292" s="219"/>
      <c r="L292" s="219"/>
      <c r="M292" s="219"/>
      <c r="N292" s="219"/>
      <c r="O292" s="219"/>
      <c r="P292" s="219"/>
      <c r="Q292" s="219"/>
    </row>
    <row r="293" spans="4:17" ht="15" x14ac:dyDescent="0.25">
      <c r="D293" s="219"/>
      <c r="E293" s="219"/>
      <c r="F293" s="219"/>
      <c r="G293" s="219"/>
      <c r="H293" s="219"/>
      <c r="I293" s="219"/>
      <c r="J293" s="219"/>
      <c r="K293" s="219"/>
      <c r="L293" s="219"/>
      <c r="M293" s="219"/>
      <c r="N293" s="219"/>
      <c r="O293" s="219"/>
      <c r="P293" s="219"/>
      <c r="Q293" s="219"/>
    </row>
    <row r="294" spans="4:17" ht="15" x14ac:dyDescent="0.25">
      <c r="D294" s="219"/>
      <c r="E294" s="219"/>
      <c r="F294" s="219"/>
      <c r="G294" s="219"/>
      <c r="H294" s="219"/>
      <c r="I294" s="219"/>
      <c r="J294" s="219"/>
      <c r="K294" s="219"/>
      <c r="L294" s="219"/>
      <c r="M294" s="219"/>
      <c r="N294" s="219"/>
      <c r="O294" s="219"/>
      <c r="P294" s="219"/>
      <c r="Q294" s="219"/>
    </row>
    <row r="295" spans="4:17" ht="15" x14ac:dyDescent="0.25">
      <c r="D295" s="219"/>
      <c r="E295" s="219"/>
      <c r="F295" s="219"/>
      <c r="G295" s="219"/>
      <c r="H295" s="219"/>
      <c r="I295" s="219"/>
      <c r="J295" s="219"/>
      <c r="K295" s="219"/>
      <c r="L295" s="219"/>
      <c r="M295" s="219"/>
      <c r="N295" s="219"/>
      <c r="O295" s="219"/>
      <c r="P295" s="219"/>
      <c r="Q295" s="219"/>
    </row>
    <row r="296" spans="4:17" ht="15" x14ac:dyDescent="0.25">
      <c r="D296" s="219"/>
      <c r="E296" s="219"/>
      <c r="F296" s="219"/>
      <c r="G296" s="219"/>
      <c r="H296" s="219"/>
      <c r="I296" s="219"/>
      <c r="J296" s="219"/>
      <c r="K296" s="219"/>
      <c r="L296" s="219"/>
      <c r="M296" s="219"/>
      <c r="N296" s="219"/>
      <c r="O296" s="219"/>
      <c r="P296" s="219"/>
      <c r="Q296" s="219"/>
    </row>
    <row r="297" spans="4:17" ht="15" x14ac:dyDescent="0.25">
      <c r="D297" s="219"/>
      <c r="E297" s="219"/>
      <c r="F297" s="219"/>
      <c r="G297" s="219"/>
      <c r="H297" s="219"/>
      <c r="I297" s="219"/>
      <c r="J297" s="219"/>
      <c r="K297" s="219"/>
      <c r="L297" s="219"/>
      <c r="M297" s="219"/>
      <c r="N297" s="219"/>
      <c r="O297" s="219"/>
      <c r="P297" s="219"/>
      <c r="Q297" s="219"/>
    </row>
    <row r="298" spans="4:17" ht="15" x14ac:dyDescent="0.25">
      <c r="D298" s="219"/>
      <c r="E298" s="219"/>
      <c r="F298" s="219"/>
      <c r="G298" s="219"/>
      <c r="H298" s="219"/>
      <c r="I298" s="219"/>
      <c r="J298" s="219"/>
      <c r="K298" s="219"/>
      <c r="L298" s="219"/>
      <c r="M298" s="219"/>
      <c r="N298" s="219"/>
      <c r="O298" s="219"/>
      <c r="P298" s="219"/>
      <c r="Q298" s="219"/>
    </row>
    <row r="299" spans="4:17" ht="15" x14ac:dyDescent="0.25">
      <c r="D299" s="219"/>
      <c r="E299" s="219"/>
      <c r="F299" s="219"/>
      <c r="G299" s="219"/>
      <c r="H299" s="219"/>
      <c r="I299" s="219"/>
      <c r="J299" s="219"/>
      <c r="K299" s="219"/>
      <c r="L299" s="219"/>
      <c r="M299" s="219"/>
      <c r="N299" s="219"/>
      <c r="O299" s="219"/>
      <c r="P299" s="219"/>
      <c r="Q299" s="219"/>
    </row>
    <row r="300" spans="4:17" ht="15" x14ac:dyDescent="0.25">
      <c r="D300" s="219"/>
      <c r="E300" s="219"/>
      <c r="F300" s="219"/>
      <c r="G300" s="219"/>
      <c r="H300" s="219"/>
      <c r="I300" s="219"/>
      <c r="J300" s="219"/>
      <c r="K300" s="219"/>
      <c r="L300" s="219"/>
      <c r="M300" s="219"/>
      <c r="N300" s="219"/>
      <c r="O300" s="219"/>
      <c r="P300" s="219"/>
      <c r="Q300" s="219"/>
    </row>
    <row r="301" spans="4:17" ht="15" x14ac:dyDescent="0.25">
      <c r="D301" s="219"/>
      <c r="E301" s="219"/>
      <c r="F301" s="219"/>
      <c r="G301" s="219"/>
      <c r="H301" s="219"/>
      <c r="I301" s="219"/>
      <c r="J301" s="219"/>
      <c r="K301" s="219"/>
      <c r="L301" s="219"/>
      <c r="M301" s="219"/>
      <c r="N301" s="219"/>
      <c r="O301" s="219"/>
      <c r="P301" s="219"/>
      <c r="Q301" s="219"/>
    </row>
    <row r="302" spans="4:17" ht="15" x14ac:dyDescent="0.25">
      <c r="D302" s="219"/>
      <c r="E302" s="219"/>
      <c r="F302" s="219"/>
      <c r="G302" s="219"/>
      <c r="H302" s="219"/>
      <c r="I302" s="219"/>
      <c r="J302" s="219"/>
      <c r="K302" s="219"/>
      <c r="L302" s="219"/>
      <c r="M302" s="219"/>
      <c r="N302" s="219"/>
      <c r="O302" s="219"/>
      <c r="P302" s="219"/>
      <c r="Q302" s="219"/>
    </row>
    <row r="303" spans="4:17" ht="15" x14ac:dyDescent="0.25">
      <c r="D303" s="219"/>
      <c r="E303" s="219"/>
      <c r="F303" s="219"/>
      <c r="G303" s="219"/>
      <c r="H303" s="219"/>
      <c r="I303" s="219"/>
      <c r="J303" s="219"/>
      <c r="K303" s="219"/>
      <c r="L303" s="219"/>
      <c r="M303" s="219"/>
      <c r="N303" s="219"/>
      <c r="O303" s="219"/>
      <c r="P303" s="219"/>
      <c r="Q303" s="219"/>
    </row>
    <row r="304" spans="4:17" ht="15" x14ac:dyDescent="0.25">
      <c r="D304" s="219"/>
      <c r="E304" s="219"/>
      <c r="F304" s="219"/>
      <c r="G304" s="219"/>
      <c r="H304" s="219"/>
      <c r="I304" s="219"/>
      <c r="J304" s="219"/>
      <c r="K304" s="219"/>
      <c r="L304" s="219"/>
      <c r="M304" s="219"/>
      <c r="N304" s="219"/>
      <c r="O304" s="219"/>
      <c r="P304" s="219"/>
      <c r="Q304" s="219"/>
    </row>
    <row r="305" spans="4:17" ht="15" x14ac:dyDescent="0.25">
      <c r="D305" s="219"/>
      <c r="E305" s="219"/>
      <c r="F305" s="219"/>
      <c r="G305" s="219"/>
      <c r="H305" s="219"/>
      <c r="I305" s="219"/>
      <c r="J305" s="219"/>
      <c r="K305" s="219"/>
      <c r="L305" s="219"/>
      <c r="M305" s="219"/>
      <c r="N305" s="219"/>
      <c r="O305" s="219"/>
      <c r="P305" s="219"/>
      <c r="Q305" s="219"/>
    </row>
    <row r="306" spans="4:17" ht="15" x14ac:dyDescent="0.25">
      <c r="D306" s="219"/>
      <c r="E306" s="219"/>
      <c r="F306" s="219"/>
      <c r="G306" s="219"/>
      <c r="H306" s="219"/>
      <c r="I306" s="219"/>
      <c r="J306" s="219"/>
      <c r="K306" s="219"/>
      <c r="L306" s="219"/>
      <c r="M306" s="219"/>
      <c r="N306" s="219"/>
      <c r="O306" s="219"/>
      <c r="P306" s="219"/>
      <c r="Q306" s="219"/>
    </row>
  </sheetData>
  <printOptions horizontalCentered="1"/>
  <pageMargins left="0.5" right="0.5" top="0.75" bottom="0.75" header="0.5" footer="0.3"/>
  <pageSetup scale="59" fitToHeight="5" orientation="landscape" blackAndWhite="1" r:id="rId1"/>
  <headerFooter alignWithMargins="0">
    <oddFooter>&amp;L&amp;F  
&amp;A&amp;C&amp;P&amp;R&amp;D</oddFooter>
  </headerFooter>
  <rowBreaks count="3" manualBreakCount="3">
    <brk id="67" min="1" max="15" man="1"/>
    <brk id="114" min="1" max="15" man="1"/>
    <brk id="180" min="1" max="15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0" sqref="M30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Normal="100" workbookViewId="0">
      <pane ySplit="8" topLeftCell="A9" activePane="bottomLeft" state="frozen"/>
      <selection activeCell="G44" sqref="G44"/>
      <selection pane="bottomLeft" activeCell="H14" sqref="H14"/>
    </sheetView>
  </sheetViews>
  <sheetFormatPr defaultColWidth="9.140625" defaultRowHeight="11.25" x14ac:dyDescent="0.2"/>
  <cols>
    <col min="1" max="1" width="4.85546875" style="3" bestFit="1" customWidth="1"/>
    <col min="2" max="2" width="3.28515625" style="3" customWidth="1"/>
    <col min="3" max="3" width="26" style="42" customWidth="1"/>
    <col min="4" max="4" width="6.7109375" style="42" bestFit="1" customWidth="1"/>
    <col min="5" max="5" width="17.140625" style="42" bestFit="1" customWidth="1"/>
    <col min="6" max="6" width="17.42578125" style="3" bestFit="1" customWidth="1"/>
    <col min="7" max="16384" width="9.140625" style="3"/>
  </cols>
  <sheetData>
    <row r="1" spans="1:12" x14ac:dyDescent="0.2">
      <c r="A1" s="515" t="s">
        <v>0</v>
      </c>
      <c r="B1" s="515"/>
      <c r="C1" s="515"/>
      <c r="D1" s="515"/>
      <c r="E1" s="515"/>
      <c r="F1" s="515"/>
      <c r="G1" s="95"/>
      <c r="H1" s="95"/>
      <c r="I1" s="95"/>
    </row>
    <row r="2" spans="1:12" x14ac:dyDescent="0.2">
      <c r="A2" s="517" t="str">
        <f>'Delivery Rate Change Calc'!A2:F2</f>
        <v>2025 Gas Schedule 142 Decoupling Filing</v>
      </c>
      <c r="B2" s="517"/>
      <c r="C2" s="517"/>
      <c r="D2" s="517"/>
      <c r="E2" s="517"/>
      <c r="F2" s="517"/>
      <c r="G2" s="95"/>
      <c r="H2" s="95"/>
      <c r="I2" s="95"/>
    </row>
    <row r="3" spans="1:12" x14ac:dyDescent="0.2">
      <c r="A3" s="518" t="s">
        <v>279</v>
      </c>
      <c r="B3" s="518"/>
      <c r="C3" s="518"/>
      <c r="D3" s="518"/>
      <c r="E3" s="518"/>
      <c r="F3" s="518"/>
      <c r="G3" s="95"/>
      <c r="H3" s="95"/>
      <c r="I3" s="95"/>
    </row>
    <row r="4" spans="1:12" x14ac:dyDescent="0.2">
      <c r="A4" s="517" t="str">
        <f>'Delivery Rate Change Calc'!A4:F4</f>
        <v>Proposed Effective May 1, 2025</v>
      </c>
      <c r="B4" s="517"/>
      <c r="C4" s="517"/>
      <c r="D4" s="517"/>
      <c r="E4" s="517"/>
      <c r="F4" s="517"/>
      <c r="G4" s="1"/>
      <c r="H4" s="1"/>
      <c r="I4" s="1"/>
      <c r="J4" s="46"/>
      <c r="K4" s="46"/>
      <c r="L4" s="46"/>
    </row>
    <row r="5" spans="1:12" x14ac:dyDescent="0.2">
      <c r="B5" s="449"/>
      <c r="C5" s="449"/>
      <c r="D5" s="449"/>
      <c r="E5" s="1"/>
      <c r="F5" s="1"/>
      <c r="G5" s="1"/>
      <c r="H5" s="1"/>
      <c r="I5" s="1"/>
      <c r="J5" s="46"/>
      <c r="K5" s="46"/>
      <c r="L5" s="46"/>
    </row>
    <row r="6" spans="1:12" x14ac:dyDescent="0.2">
      <c r="A6" s="46"/>
      <c r="B6" s="47"/>
      <c r="C6" s="47"/>
      <c r="D6" s="47"/>
      <c r="E6" s="104" t="s">
        <v>90</v>
      </c>
      <c r="F6" s="1"/>
      <c r="G6" s="1"/>
      <c r="H6" s="1"/>
      <c r="I6" s="1"/>
      <c r="J6" s="46"/>
      <c r="K6" s="46"/>
      <c r="L6" s="46"/>
    </row>
    <row r="7" spans="1:12" x14ac:dyDescent="0.2">
      <c r="A7" s="447" t="s">
        <v>2</v>
      </c>
      <c r="B7" s="46"/>
      <c r="C7" s="104"/>
      <c r="D7" s="104"/>
      <c r="E7" s="104" t="s">
        <v>91</v>
      </c>
      <c r="F7" s="1"/>
      <c r="G7" s="95"/>
      <c r="H7" s="95"/>
      <c r="I7" s="95"/>
    </row>
    <row r="8" spans="1:12" x14ac:dyDescent="0.2">
      <c r="A8" s="35" t="s">
        <v>4</v>
      </c>
      <c r="B8" s="105"/>
      <c r="C8" s="103"/>
      <c r="D8" s="103" t="s">
        <v>72</v>
      </c>
      <c r="E8" s="103" t="s">
        <v>92</v>
      </c>
      <c r="F8" s="95"/>
      <c r="G8" s="95"/>
      <c r="H8" s="95"/>
      <c r="I8" s="95"/>
    </row>
    <row r="9" spans="1:12" x14ac:dyDescent="0.2">
      <c r="A9" s="36"/>
      <c r="B9" s="42"/>
      <c r="C9" s="48" t="s">
        <v>9</v>
      </c>
      <c r="D9" s="48" t="s">
        <v>10</v>
      </c>
      <c r="E9" s="244" t="s">
        <v>11</v>
      </c>
      <c r="F9" s="244" t="s">
        <v>12</v>
      </c>
      <c r="G9" s="95"/>
      <c r="H9" s="95"/>
      <c r="I9" s="95"/>
    </row>
    <row r="10" spans="1:12" x14ac:dyDescent="0.2">
      <c r="A10" s="244">
        <v>1</v>
      </c>
      <c r="B10" s="40" t="s">
        <v>93</v>
      </c>
      <c r="C10" s="3"/>
      <c r="D10" s="48"/>
      <c r="E10" s="244"/>
      <c r="F10" s="95"/>
      <c r="G10" s="95"/>
      <c r="H10" s="95"/>
      <c r="I10" s="95"/>
    </row>
    <row r="11" spans="1:12" x14ac:dyDescent="0.2">
      <c r="A11" s="244">
        <f t="shared" ref="A11:A22" si="0">A10+1</f>
        <v>2</v>
      </c>
      <c r="C11" s="42" t="s">
        <v>79</v>
      </c>
      <c r="D11" s="42" t="s">
        <v>38</v>
      </c>
      <c r="E11" s="187">
        <f>'Delivery Rate Change Calc'!D24</f>
        <v>5.6009999999999997E-2</v>
      </c>
      <c r="F11" s="95" t="s">
        <v>317</v>
      </c>
      <c r="G11" s="95"/>
      <c r="H11" s="95"/>
      <c r="I11" s="95"/>
    </row>
    <row r="12" spans="1:12" x14ac:dyDescent="0.2">
      <c r="A12" s="244">
        <f t="shared" si="0"/>
        <v>3</v>
      </c>
      <c r="C12" s="3"/>
      <c r="E12" s="187"/>
      <c r="F12" s="110"/>
      <c r="G12" s="95"/>
      <c r="H12" s="95"/>
      <c r="I12" s="95"/>
    </row>
    <row r="13" spans="1:12" x14ac:dyDescent="0.2">
      <c r="A13" s="244">
        <f t="shared" si="0"/>
        <v>4</v>
      </c>
      <c r="B13" s="40" t="s">
        <v>94</v>
      </c>
      <c r="C13" s="3"/>
      <c r="E13" s="187"/>
      <c r="F13" s="110"/>
      <c r="G13" s="95"/>
      <c r="H13" s="95"/>
      <c r="I13" s="95"/>
    </row>
    <row r="14" spans="1:12" x14ac:dyDescent="0.2">
      <c r="A14" s="244">
        <f t="shared" si="0"/>
        <v>5</v>
      </c>
      <c r="C14" s="42" t="s">
        <v>79</v>
      </c>
      <c r="D14" s="42" t="s">
        <v>38</v>
      </c>
      <c r="E14" s="187">
        <f>'Delivery Rate Change Calc'!D24</f>
        <v>5.6009999999999997E-2</v>
      </c>
      <c r="F14" s="95" t="s">
        <v>317</v>
      </c>
      <c r="G14" s="95"/>
      <c r="H14" s="95"/>
      <c r="I14" s="95"/>
    </row>
    <row r="15" spans="1:12" x14ac:dyDescent="0.2">
      <c r="A15" s="244">
        <f t="shared" si="0"/>
        <v>6</v>
      </c>
      <c r="C15" s="3"/>
      <c r="D15" s="48"/>
      <c r="E15" s="187"/>
      <c r="F15" s="110"/>
      <c r="G15" s="95"/>
      <c r="H15" s="95"/>
      <c r="I15" s="95"/>
    </row>
    <row r="16" spans="1:12" x14ac:dyDescent="0.2">
      <c r="A16" s="244">
        <f t="shared" si="0"/>
        <v>7</v>
      </c>
      <c r="B16" s="40" t="s">
        <v>78</v>
      </c>
      <c r="C16" s="3"/>
      <c r="D16" s="45"/>
      <c r="E16" s="187"/>
      <c r="F16" s="110"/>
    </row>
    <row r="17" spans="1:6" x14ac:dyDescent="0.2">
      <c r="A17" s="244">
        <f t="shared" si="0"/>
        <v>8</v>
      </c>
      <c r="C17" s="42" t="s">
        <v>79</v>
      </c>
      <c r="D17" s="42" t="s">
        <v>38</v>
      </c>
      <c r="E17" s="187">
        <f>'RateDev (31,31T,41,41T,86,86T)'!K12</f>
        <v>1.8979999999999997E-2</v>
      </c>
      <c r="F17" s="95" t="s">
        <v>317</v>
      </c>
    </row>
    <row r="18" spans="1:6" x14ac:dyDescent="0.2">
      <c r="A18" s="244">
        <f t="shared" si="0"/>
        <v>9</v>
      </c>
      <c r="E18" s="187"/>
      <c r="F18" s="110"/>
    </row>
    <row r="19" spans="1:6" x14ac:dyDescent="0.2">
      <c r="A19" s="244">
        <f t="shared" si="0"/>
        <v>10</v>
      </c>
      <c r="C19" s="42" t="s">
        <v>80</v>
      </c>
      <c r="D19" s="42" t="s">
        <v>38</v>
      </c>
      <c r="E19" s="187">
        <f>'RateDev (31,31T,41,41T,86,86T)'!$K$14</f>
        <v>5.9999999999999984E-4</v>
      </c>
      <c r="F19" s="95" t="s">
        <v>317</v>
      </c>
    </row>
    <row r="20" spans="1:6" x14ac:dyDescent="0.2">
      <c r="A20" s="244">
        <f t="shared" si="0"/>
        <v>11</v>
      </c>
      <c r="E20" s="187"/>
      <c r="F20" s="110"/>
    </row>
    <row r="21" spans="1:6" x14ac:dyDescent="0.2">
      <c r="A21" s="244">
        <f t="shared" si="0"/>
        <v>12</v>
      </c>
      <c r="B21" s="40" t="s">
        <v>81</v>
      </c>
      <c r="C21" s="3"/>
      <c r="D21" s="45"/>
      <c r="E21" s="187"/>
      <c r="F21" s="110"/>
    </row>
    <row r="22" spans="1:6" x14ac:dyDescent="0.2">
      <c r="A22" s="244">
        <f t="shared" si="0"/>
        <v>13</v>
      </c>
      <c r="B22" s="42"/>
      <c r="C22" s="42" t="s">
        <v>79</v>
      </c>
      <c r="D22" s="42" t="s">
        <v>38</v>
      </c>
      <c r="E22" s="187">
        <f>'RateDev (31,31T,41,41T,86,86T)'!K17</f>
        <v>1.8979999999999997E-2</v>
      </c>
      <c r="F22" s="95" t="s">
        <v>317</v>
      </c>
    </row>
    <row r="23" spans="1:6" x14ac:dyDescent="0.2">
      <c r="A23" s="244">
        <f t="shared" ref="A23:A25" si="1">A22+1</f>
        <v>14</v>
      </c>
      <c r="B23" s="42"/>
      <c r="E23" s="187"/>
      <c r="F23" s="110"/>
    </row>
    <row r="24" spans="1:6" x14ac:dyDescent="0.2">
      <c r="A24" s="244">
        <f t="shared" si="1"/>
        <v>15</v>
      </c>
      <c r="B24" s="40" t="s">
        <v>82</v>
      </c>
      <c r="C24" s="3"/>
      <c r="D24" s="45"/>
      <c r="E24" s="187"/>
      <c r="F24" s="110"/>
    </row>
    <row r="25" spans="1:6" x14ac:dyDescent="0.2">
      <c r="A25" s="244">
        <f t="shared" si="1"/>
        <v>16</v>
      </c>
      <c r="C25" s="42" t="s">
        <v>83</v>
      </c>
      <c r="D25" s="42" t="s">
        <v>38</v>
      </c>
      <c r="E25" s="188">
        <f>'RateDev (31,31T,41,41T,86,86T)'!K20</f>
        <v>9.9999999999997868E-3</v>
      </c>
      <c r="F25" s="95" t="s">
        <v>317</v>
      </c>
    </row>
    <row r="26" spans="1:6" x14ac:dyDescent="0.2">
      <c r="A26" s="244">
        <f t="shared" ref="A26:A56" si="2">A25+1</f>
        <v>17</v>
      </c>
      <c r="E26" s="187"/>
      <c r="F26" s="110"/>
    </row>
    <row r="27" spans="1:6" x14ac:dyDescent="0.2">
      <c r="A27" s="244">
        <f t="shared" si="2"/>
        <v>18</v>
      </c>
      <c r="C27" s="42" t="s">
        <v>84</v>
      </c>
      <c r="E27" s="187"/>
      <c r="F27" s="110"/>
    </row>
    <row r="28" spans="1:6" x14ac:dyDescent="0.2">
      <c r="A28" s="244">
        <f t="shared" si="2"/>
        <v>19</v>
      </c>
      <c r="C28" s="26" t="s">
        <v>312</v>
      </c>
      <c r="D28" s="42" t="s">
        <v>38</v>
      </c>
      <c r="E28" s="187">
        <f>'RateDev (31,31T,41,41T,86,86T)'!K23</f>
        <v>0</v>
      </c>
      <c r="F28" s="95" t="s">
        <v>317</v>
      </c>
    </row>
    <row r="29" spans="1:6" x14ac:dyDescent="0.2">
      <c r="A29" s="244">
        <f t="shared" si="2"/>
        <v>20</v>
      </c>
      <c r="C29" s="26" t="s">
        <v>113</v>
      </c>
      <c r="D29" s="42" t="s">
        <v>38</v>
      </c>
      <c r="E29" s="187">
        <f>'RateDev (31,31T,41,41T,86,86T)'!K24</f>
        <v>1.7800000000000038E-3</v>
      </c>
      <c r="F29" s="95" t="s">
        <v>317</v>
      </c>
    </row>
    <row r="30" spans="1:6" x14ac:dyDescent="0.2">
      <c r="A30" s="244">
        <f t="shared" si="2"/>
        <v>21</v>
      </c>
      <c r="C30" s="26" t="s">
        <v>114</v>
      </c>
      <c r="D30" s="42" t="s">
        <v>38</v>
      </c>
      <c r="E30" s="187">
        <f>'RateDev (31,31T,41,41T,86,86T)'!K25</f>
        <v>1.5400000000000136E-3</v>
      </c>
      <c r="F30" s="95" t="s">
        <v>317</v>
      </c>
    </row>
    <row r="31" spans="1:6" x14ac:dyDescent="0.2">
      <c r="A31" s="244">
        <f t="shared" si="2"/>
        <v>22</v>
      </c>
      <c r="E31" s="187"/>
      <c r="F31" s="110"/>
    </row>
    <row r="32" spans="1:6" x14ac:dyDescent="0.2">
      <c r="A32" s="244">
        <f t="shared" si="2"/>
        <v>23</v>
      </c>
      <c r="C32" s="42" t="s">
        <v>80</v>
      </c>
      <c r="D32" s="42" t="s">
        <v>38</v>
      </c>
      <c r="E32" s="187">
        <f>'RateDev (31,31T,41,41T,86,86T)'!K27</f>
        <v>1.2999999999999991E-4</v>
      </c>
      <c r="F32" s="95" t="s">
        <v>317</v>
      </c>
    </row>
    <row r="33" spans="1:6" x14ac:dyDescent="0.2">
      <c r="A33" s="244">
        <f t="shared" si="2"/>
        <v>24</v>
      </c>
      <c r="C33" s="45"/>
      <c r="D33" s="45"/>
      <c r="E33" s="187"/>
      <c r="F33" s="110"/>
    </row>
    <row r="34" spans="1:6" x14ac:dyDescent="0.2">
      <c r="A34" s="244">
        <f t="shared" si="2"/>
        <v>25</v>
      </c>
      <c r="B34" s="40" t="s">
        <v>85</v>
      </c>
      <c r="C34" s="3"/>
      <c r="D34" s="45"/>
      <c r="E34" s="187"/>
      <c r="F34" s="110"/>
    </row>
    <row r="35" spans="1:6" x14ac:dyDescent="0.2">
      <c r="A35" s="244">
        <f t="shared" si="2"/>
        <v>26</v>
      </c>
      <c r="B35" s="42"/>
      <c r="C35" s="42" t="s">
        <v>83</v>
      </c>
      <c r="D35" s="42" t="s">
        <v>38</v>
      </c>
      <c r="E35" s="188">
        <f>'RateDev (31,31T,41,41T,86,86T)'!K30</f>
        <v>9.9999999999997868E-3</v>
      </c>
      <c r="F35" s="95" t="s">
        <v>318</v>
      </c>
    </row>
    <row r="36" spans="1:6" x14ac:dyDescent="0.2">
      <c r="A36" s="244">
        <f t="shared" si="2"/>
        <v>27</v>
      </c>
      <c r="B36" s="42"/>
      <c r="E36" s="187"/>
      <c r="F36" s="110"/>
    </row>
    <row r="37" spans="1:6" x14ac:dyDescent="0.2">
      <c r="A37" s="244">
        <f t="shared" si="2"/>
        <v>28</v>
      </c>
      <c r="B37" s="42"/>
      <c r="C37" s="42" t="s">
        <v>84</v>
      </c>
      <c r="E37" s="187"/>
      <c r="F37" s="110"/>
    </row>
    <row r="38" spans="1:6" x14ac:dyDescent="0.2">
      <c r="A38" s="244">
        <f t="shared" si="2"/>
        <v>29</v>
      </c>
      <c r="B38" s="42"/>
      <c r="C38" s="26" t="s">
        <v>312</v>
      </c>
      <c r="D38" s="42" t="s">
        <v>38</v>
      </c>
      <c r="E38" s="187">
        <f>'RateDev (31,31T,41,41T,86,86T)'!K33</f>
        <v>0</v>
      </c>
      <c r="F38" s="95" t="s">
        <v>318</v>
      </c>
    </row>
    <row r="39" spans="1:6" x14ac:dyDescent="0.2">
      <c r="A39" s="244">
        <f t="shared" si="2"/>
        <v>30</v>
      </c>
      <c r="B39" s="42"/>
      <c r="C39" s="26" t="s">
        <v>113</v>
      </c>
      <c r="D39" s="42" t="s">
        <v>38</v>
      </c>
      <c r="E39" s="187">
        <f>'RateDev (31,31T,41,41T,86,86T)'!K34</f>
        <v>1.7800000000000038E-3</v>
      </c>
      <c r="F39" s="95" t="s">
        <v>318</v>
      </c>
    </row>
    <row r="40" spans="1:6" x14ac:dyDescent="0.2">
      <c r="A40" s="244">
        <f t="shared" si="2"/>
        <v>31</v>
      </c>
      <c r="B40" s="42"/>
      <c r="C40" s="26" t="s">
        <v>114</v>
      </c>
      <c r="D40" s="42" t="s">
        <v>38</v>
      </c>
      <c r="E40" s="187">
        <f>'RateDev (31,31T,41,41T,86,86T)'!K35</f>
        <v>1.5400000000000136E-3</v>
      </c>
      <c r="F40" s="95" t="s">
        <v>318</v>
      </c>
    </row>
    <row r="41" spans="1:6" x14ac:dyDescent="0.2">
      <c r="A41" s="244">
        <f t="shared" si="2"/>
        <v>32</v>
      </c>
      <c r="B41" s="42"/>
      <c r="E41" s="187"/>
      <c r="F41" s="110"/>
    </row>
    <row r="42" spans="1:6" x14ac:dyDescent="0.2">
      <c r="A42" s="244">
        <f t="shared" si="2"/>
        <v>33</v>
      </c>
      <c r="B42" s="40" t="s">
        <v>86</v>
      </c>
      <c r="C42" s="3"/>
      <c r="D42" s="45"/>
      <c r="E42" s="187"/>
      <c r="F42" s="110"/>
    </row>
    <row r="43" spans="1:6" x14ac:dyDescent="0.2">
      <c r="A43" s="244">
        <f t="shared" si="2"/>
        <v>34</v>
      </c>
      <c r="C43" s="42" t="s">
        <v>83</v>
      </c>
      <c r="D43" s="42" t="s">
        <v>38</v>
      </c>
      <c r="E43" s="188">
        <f>'RateDev (31,31T,41,41T,86,86T)'!K38</f>
        <v>1.0000000000000009E-2</v>
      </c>
      <c r="F43" s="95" t="s">
        <v>318</v>
      </c>
    </row>
    <row r="44" spans="1:6" x14ac:dyDescent="0.2">
      <c r="A44" s="244">
        <f t="shared" si="2"/>
        <v>35</v>
      </c>
      <c r="E44" s="187"/>
      <c r="F44" s="110"/>
    </row>
    <row r="45" spans="1:6" x14ac:dyDescent="0.2">
      <c r="A45" s="244">
        <f t="shared" si="2"/>
        <v>36</v>
      </c>
      <c r="C45" s="42" t="s">
        <v>84</v>
      </c>
      <c r="E45" s="187"/>
      <c r="F45" s="110"/>
    </row>
    <row r="46" spans="1:6" x14ac:dyDescent="0.2">
      <c r="A46" s="244">
        <f t="shared" si="2"/>
        <v>37</v>
      </c>
      <c r="C46" s="42" t="s">
        <v>87</v>
      </c>
      <c r="D46" s="42" t="s">
        <v>38</v>
      </c>
      <c r="E46" s="187">
        <f>'RateDev (31,31T,41,41T,86,86T)'!K41</f>
        <v>2.0600000000000063E-3</v>
      </c>
      <c r="F46" s="95" t="s">
        <v>318</v>
      </c>
    </row>
    <row r="47" spans="1:6" x14ac:dyDescent="0.2">
      <c r="A47" s="244">
        <f t="shared" si="2"/>
        <v>38</v>
      </c>
      <c r="C47" s="42" t="s">
        <v>88</v>
      </c>
      <c r="D47" s="42" t="s">
        <v>38</v>
      </c>
      <c r="E47" s="187">
        <f>'RateDev (31,31T,41,41T,86,86T)'!K42</f>
        <v>1.4600000000000168E-3</v>
      </c>
      <c r="F47" s="95" t="s">
        <v>318</v>
      </c>
    </row>
    <row r="48" spans="1:6" x14ac:dyDescent="0.2">
      <c r="A48" s="244">
        <f t="shared" si="2"/>
        <v>39</v>
      </c>
      <c r="E48" s="187"/>
      <c r="F48" s="110"/>
    </row>
    <row r="49" spans="1:6" x14ac:dyDescent="0.2">
      <c r="A49" s="244">
        <f t="shared" si="2"/>
        <v>40</v>
      </c>
      <c r="C49" s="42" t="s">
        <v>80</v>
      </c>
      <c r="D49" s="42" t="s">
        <v>38</v>
      </c>
      <c r="E49" s="187">
        <f>'RateDev (31,31T,41,41T,86,86T)'!K44</f>
        <v>1.2999999999999991E-4</v>
      </c>
      <c r="F49" s="95" t="s">
        <v>318</v>
      </c>
    </row>
    <row r="50" spans="1:6" x14ac:dyDescent="0.2">
      <c r="A50" s="244">
        <f t="shared" si="2"/>
        <v>41</v>
      </c>
      <c r="C50" s="45"/>
      <c r="D50" s="45"/>
      <c r="E50" s="187"/>
      <c r="F50" s="110"/>
    </row>
    <row r="51" spans="1:6" x14ac:dyDescent="0.2">
      <c r="A51" s="244">
        <f t="shared" si="2"/>
        <v>42</v>
      </c>
      <c r="B51" s="40" t="s">
        <v>89</v>
      </c>
      <c r="C51" s="3"/>
      <c r="D51" s="45"/>
      <c r="E51" s="187"/>
      <c r="F51" s="110"/>
    </row>
    <row r="52" spans="1:6" x14ac:dyDescent="0.2">
      <c r="A52" s="244">
        <f t="shared" si="2"/>
        <v>43</v>
      </c>
      <c r="B52" s="42"/>
      <c r="C52" s="42" t="s">
        <v>83</v>
      </c>
      <c r="D52" s="42" t="s">
        <v>38</v>
      </c>
      <c r="E52" s="188">
        <f>'RateDev (31,31T,41,41T,86,86T)'!K47</f>
        <v>1.0000000000000009E-2</v>
      </c>
      <c r="F52" s="95" t="s">
        <v>318</v>
      </c>
    </row>
    <row r="53" spans="1:6" x14ac:dyDescent="0.2">
      <c r="A53" s="244">
        <f t="shared" si="2"/>
        <v>44</v>
      </c>
      <c r="B53" s="42"/>
      <c r="E53" s="187"/>
      <c r="F53" s="110"/>
    </row>
    <row r="54" spans="1:6" x14ac:dyDescent="0.2">
      <c r="A54" s="244">
        <f t="shared" si="2"/>
        <v>45</v>
      </c>
      <c r="B54" s="42"/>
      <c r="C54" s="42" t="s">
        <v>84</v>
      </c>
      <c r="E54" s="187"/>
      <c r="F54" s="110"/>
    </row>
    <row r="55" spans="1:6" x14ac:dyDescent="0.2">
      <c r="A55" s="244">
        <f t="shared" si="2"/>
        <v>46</v>
      </c>
      <c r="B55" s="42"/>
      <c r="C55" s="42" t="s">
        <v>87</v>
      </c>
      <c r="D55" s="42" t="s">
        <v>38</v>
      </c>
      <c r="E55" s="187">
        <f>'RateDev (31,31T,41,41T,86,86T)'!K50</f>
        <v>2.0600000000000063E-3</v>
      </c>
      <c r="F55" s="95" t="s">
        <v>318</v>
      </c>
    </row>
    <row r="56" spans="1:6" x14ac:dyDescent="0.2">
      <c r="A56" s="244">
        <f t="shared" si="2"/>
        <v>47</v>
      </c>
      <c r="B56" s="42"/>
      <c r="C56" s="42" t="s">
        <v>88</v>
      </c>
      <c r="D56" s="42" t="s">
        <v>38</v>
      </c>
      <c r="E56" s="187">
        <f>'RateDev (31,31T,41,41T,86,86T)'!K51</f>
        <v>1.4600000000000168E-3</v>
      </c>
      <c r="F56" s="95" t="s">
        <v>318</v>
      </c>
    </row>
    <row r="57" spans="1:6" x14ac:dyDescent="0.2">
      <c r="A57" s="244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2"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M35" sqref="M35"/>
    </sheetView>
  </sheetViews>
  <sheetFormatPr defaultRowHeight="15" x14ac:dyDescent="0.25"/>
  <cols>
    <col min="2" max="2" width="51.85546875" bestFit="1" customWidth="1"/>
  </cols>
  <sheetData>
    <row r="1" spans="1:6" x14ac:dyDescent="0.25">
      <c r="A1" s="249"/>
      <c r="B1" s="250"/>
      <c r="C1" s="250"/>
      <c r="D1" s="250"/>
      <c r="E1" s="250"/>
      <c r="F1" s="251"/>
    </row>
    <row r="2" spans="1:6" x14ac:dyDescent="0.25">
      <c r="A2" s="198" t="s">
        <v>314</v>
      </c>
      <c r="B2" s="252"/>
      <c r="C2" s="252"/>
      <c r="D2" s="252"/>
      <c r="E2" s="253"/>
      <c r="F2" s="254"/>
    </row>
    <row r="3" spans="1:6" x14ac:dyDescent="0.25">
      <c r="A3" s="198" t="s">
        <v>175</v>
      </c>
      <c r="B3" s="252"/>
      <c r="C3" s="252"/>
      <c r="D3" s="252"/>
      <c r="E3" s="253"/>
      <c r="F3" s="254"/>
    </row>
    <row r="4" spans="1:6" x14ac:dyDescent="0.25">
      <c r="A4" s="198" t="s">
        <v>436</v>
      </c>
      <c r="B4" s="255"/>
      <c r="C4" s="255"/>
      <c r="D4" s="255"/>
      <c r="E4" s="253"/>
      <c r="F4" s="254"/>
    </row>
    <row r="5" spans="1:6" x14ac:dyDescent="0.25">
      <c r="A5" s="198" t="s">
        <v>437</v>
      </c>
      <c r="B5" s="256"/>
      <c r="C5" s="256"/>
      <c r="D5" s="256"/>
      <c r="E5" s="253"/>
      <c r="F5" s="257"/>
    </row>
    <row r="6" spans="1:6" x14ac:dyDescent="0.25">
      <c r="A6" s="258"/>
      <c r="B6" s="259"/>
      <c r="C6" s="259"/>
      <c r="D6" s="259"/>
      <c r="E6" s="253"/>
      <c r="F6" s="254"/>
    </row>
    <row r="7" spans="1:6" x14ac:dyDescent="0.25">
      <c r="A7" s="260" t="s">
        <v>176</v>
      </c>
      <c r="B7" s="261"/>
      <c r="C7" s="261"/>
      <c r="D7" s="261"/>
      <c r="E7" s="261"/>
      <c r="F7" s="254"/>
    </row>
    <row r="8" spans="1:6" x14ac:dyDescent="0.25">
      <c r="A8" s="262" t="s">
        <v>177</v>
      </c>
      <c r="B8" s="263" t="s">
        <v>178</v>
      </c>
      <c r="C8" s="263"/>
      <c r="D8" s="137" t="s">
        <v>179</v>
      </c>
      <c r="E8" s="137" t="s">
        <v>180</v>
      </c>
      <c r="F8" s="254"/>
    </row>
    <row r="9" spans="1:6" x14ac:dyDescent="0.25">
      <c r="A9" s="264"/>
      <c r="B9" s="265"/>
      <c r="C9" s="265"/>
      <c r="D9" s="265"/>
      <c r="E9" s="265"/>
      <c r="F9" s="254"/>
    </row>
    <row r="10" spans="1:6" x14ac:dyDescent="0.25">
      <c r="A10" s="266">
        <v>1</v>
      </c>
      <c r="B10" s="267" t="s">
        <v>181</v>
      </c>
      <c r="C10" s="267"/>
      <c r="D10" s="268"/>
      <c r="E10" s="510">
        <v>4.1980000000000003E-3</v>
      </c>
      <c r="F10" s="254"/>
    </row>
    <row r="11" spans="1:6" x14ac:dyDescent="0.25">
      <c r="A11" s="266">
        <v>2</v>
      </c>
      <c r="B11" s="267" t="s">
        <v>182</v>
      </c>
      <c r="C11" s="267"/>
      <c r="D11" s="268"/>
      <c r="E11" s="269">
        <v>2E-3</v>
      </c>
      <c r="F11" s="254"/>
    </row>
    <row r="12" spans="1:6" x14ac:dyDescent="0.25">
      <c r="A12" s="266">
        <v>3</v>
      </c>
      <c r="B12" s="267" t="s">
        <v>438</v>
      </c>
      <c r="C12" s="267"/>
      <c r="D12" s="511">
        <v>3.8519999999999999E-2</v>
      </c>
      <c r="E12" s="270">
        <f>ROUND(D12-(D12*E10),6)</f>
        <v>3.8358000000000003E-2</v>
      </c>
      <c r="F12" s="254"/>
    </row>
    <row r="13" spans="1:6" x14ac:dyDescent="0.25">
      <c r="A13" s="266">
        <v>4</v>
      </c>
      <c r="B13" s="267"/>
      <c r="C13" s="267"/>
      <c r="D13" s="271"/>
      <c r="E13" s="272"/>
      <c r="F13" s="254"/>
    </row>
    <row r="14" spans="1:6" x14ac:dyDescent="0.25">
      <c r="A14" s="266">
        <v>5</v>
      </c>
      <c r="B14" s="267" t="s">
        <v>183</v>
      </c>
      <c r="C14" s="267"/>
      <c r="D14" s="271"/>
      <c r="E14" s="273">
        <f>ROUND(SUM(E10:E12),6)</f>
        <v>4.4555999999999998E-2</v>
      </c>
      <c r="F14" s="254"/>
    </row>
    <row r="15" spans="1:6" x14ac:dyDescent="0.25">
      <c r="A15" s="266">
        <v>6</v>
      </c>
      <c r="B15" s="274"/>
      <c r="C15" s="274"/>
      <c r="D15" s="271"/>
      <c r="E15" s="275"/>
      <c r="F15" s="254"/>
    </row>
    <row r="16" spans="1:6" x14ac:dyDescent="0.25">
      <c r="A16" s="266">
        <v>7</v>
      </c>
      <c r="B16" s="274" t="s">
        <v>184</v>
      </c>
      <c r="C16" s="274"/>
      <c r="D16" s="119"/>
      <c r="E16" s="276">
        <f>ROUND(1-E14,6)</f>
        <v>0.95544399999999996</v>
      </c>
      <c r="F16" s="254"/>
    </row>
    <row r="17" spans="1:6" x14ac:dyDescent="0.25">
      <c r="A17" s="266">
        <v>8</v>
      </c>
      <c r="B17" s="267" t="s">
        <v>185</v>
      </c>
      <c r="C17" s="267"/>
      <c r="D17" s="486">
        <v>0.21</v>
      </c>
      <c r="E17" s="277">
        <f>ROUND(E16*D17,6)</f>
        <v>0.20064299999999999</v>
      </c>
      <c r="F17" s="254"/>
    </row>
    <row r="18" spans="1:6" ht="15.75" thickBot="1" x14ac:dyDescent="0.3">
      <c r="A18" s="266">
        <v>10</v>
      </c>
      <c r="B18" s="278" t="s">
        <v>175</v>
      </c>
      <c r="C18" s="278"/>
      <c r="D18" s="96"/>
      <c r="E18" s="279">
        <f>E16-E17</f>
        <v>0.75480099999999994</v>
      </c>
      <c r="F18" s="254"/>
    </row>
    <row r="19" spans="1:6" ht="16.5" thickTop="1" thickBot="1" x14ac:dyDescent="0.3">
      <c r="A19" s="280"/>
      <c r="B19" s="281"/>
      <c r="C19" s="281"/>
      <c r="D19" s="281"/>
      <c r="E19" s="281"/>
      <c r="F19" s="282"/>
    </row>
    <row r="20" spans="1:6" ht="15.75" thickBot="1" x14ac:dyDescent="0.3">
      <c r="A20" s="26"/>
      <c r="B20" s="26"/>
      <c r="C20" s="26"/>
      <c r="D20" s="26"/>
      <c r="E20" s="26"/>
      <c r="F20" s="26"/>
    </row>
    <row r="21" spans="1:6" x14ac:dyDescent="0.25">
      <c r="A21" s="249"/>
      <c r="B21" s="250"/>
      <c r="C21" s="250"/>
      <c r="D21" s="250"/>
      <c r="E21" s="250"/>
      <c r="F21" s="251"/>
    </row>
    <row r="22" spans="1:6" x14ac:dyDescent="0.25">
      <c r="A22" s="198" t="s">
        <v>314</v>
      </c>
      <c r="B22" s="283"/>
      <c r="C22" s="283"/>
      <c r="D22" s="283"/>
      <c r="E22" s="284"/>
      <c r="F22" s="254"/>
    </row>
    <row r="23" spans="1:6" x14ac:dyDescent="0.25">
      <c r="A23" s="198" t="s">
        <v>175</v>
      </c>
      <c r="B23" s="283"/>
      <c r="C23" s="283"/>
      <c r="D23" s="283"/>
      <c r="E23" s="284"/>
      <c r="F23" s="254"/>
    </row>
    <row r="24" spans="1:6" x14ac:dyDescent="0.25">
      <c r="A24" s="198" t="s">
        <v>436</v>
      </c>
      <c r="B24" s="285"/>
      <c r="C24" s="285"/>
      <c r="D24" s="285"/>
      <c r="E24" s="284"/>
      <c r="F24" s="254"/>
    </row>
    <row r="25" spans="1:6" x14ac:dyDescent="0.25">
      <c r="A25" s="198" t="s">
        <v>437</v>
      </c>
      <c r="B25" s="286"/>
      <c r="C25" s="286"/>
      <c r="D25" s="286"/>
      <c r="E25" s="284"/>
      <c r="F25" s="257"/>
    </row>
    <row r="26" spans="1:6" x14ac:dyDescent="0.25">
      <c r="A26" s="258"/>
      <c r="B26" s="287"/>
      <c r="C26" s="287"/>
      <c r="D26" s="287"/>
      <c r="E26" s="284"/>
      <c r="F26" s="254"/>
    </row>
    <row r="27" spans="1:6" x14ac:dyDescent="0.25">
      <c r="A27" s="260" t="s">
        <v>176</v>
      </c>
      <c r="B27" s="261"/>
      <c r="C27" s="261"/>
      <c r="D27" s="261"/>
      <c r="E27" s="261"/>
      <c r="F27" s="254"/>
    </row>
    <row r="28" spans="1:6" x14ac:dyDescent="0.25">
      <c r="A28" s="262" t="s">
        <v>177</v>
      </c>
      <c r="B28" s="263" t="s">
        <v>178</v>
      </c>
      <c r="C28" s="263"/>
      <c r="D28" s="137" t="s">
        <v>179</v>
      </c>
      <c r="E28" s="137" t="s">
        <v>180</v>
      </c>
      <c r="F28" s="254"/>
    </row>
    <row r="29" spans="1:6" x14ac:dyDescent="0.25">
      <c r="A29" s="264"/>
      <c r="B29" s="265"/>
      <c r="C29" s="265"/>
      <c r="D29" s="265"/>
      <c r="E29" s="265"/>
      <c r="F29" s="254"/>
    </row>
    <row r="30" spans="1:6" x14ac:dyDescent="0.25">
      <c r="A30" s="266">
        <v>1</v>
      </c>
      <c r="B30" s="267" t="s">
        <v>181</v>
      </c>
      <c r="C30" s="267"/>
      <c r="D30" s="268"/>
      <c r="E30" s="510">
        <v>4.1980000000000003E-3</v>
      </c>
      <c r="F30" s="254"/>
    </row>
    <row r="31" spans="1:6" x14ac:dyDescent="0.25">
      <c r="A31" s="266">
        <v>2</v>
      </c>
      <c r="B31" s="267" t="s">
        <v>182</v>
      </c>
      <c r="C31" s="267"/>
      <c r="D31" s="268"/>
      <c r="E31" s="288">
        <v>4.0000000000000001E-3</v>
      </c>
      <c r="F31" s="254"/>
    </row>
    <row r="32" spans="1:6" x14ac:dyDescent="0.25">
      <c r="A32" s="266">
        <v>3</v>
      </c>
      <c r="B32" s="267" t="s">
        <v>438</v>
      </c>
      <c r="C32" s="267"/>
      <c r="D32" s="511">
        <v>3.8519999999999999E-2</v>
      </c>
      <c r="E32" s="270">
        <f>ROUND(D32-(D32*E30),6)</f>
        <v>3.8358000000000003E-2</v>
      </c>
      <c r="F32" s="254"/>
    </row>
    <row r="33" spans="1:6" x14ac:dyDescent="0.25">
      <c r="A33" s="266">
        <v>4</v>
      </c>
      <c r="B33" s="267"/>
      <c r="C33" s="267"/>
      <c r="D33" s="271"/>
      <c r="E33" s="272"/>
      <c r="F33" s="254"/>
    </row>
    <row r="34" spans="1:6" x14ac:dyDescent="0.25">
      <c r="A34" s="266">
        <v>5</v>
      </c>
      <c r="B34" s="267" t="s">
        <v>183</v>
      </c>
      <c r="C34" s="267"/>
      <c r="D34" s="271"/>
      <c r="E34" s="273">
        <f>ROUND(SUM(E30:E32),6)</f>
        <v>4.6556E-2</v>
      </c>
      <c r="F34" s="254"/>
    </row>
    <row r="35" spans="1:6" x14ac:dyDescent="0.25">
      <c r="A35" s="266">
        <v>6</v>
      </c>
      <c r="B35" s="274"/>
      <c r="C35" s="274"/>
      <c r="D35" s="271"/>
      <c r="E35" s="275"/>
      <c r="F35" s="254"/>
    </row>
    <row r="36" spans="1:6" x14ac:dyDescent="0.25">
      <c r="A36" s="266">
        <v>7</v>
      </c>
      <c r="B36" s="274" t="s">
        <v>184</v>
      </c>
      <c r="C36" s="274"/>
      <c r="D36" s="119"/>
      <c r="E36" s="289">
        <f>ROUND(1-E34,6)</f>
        <v>0.95344399999999996</v>
      </c>
      <c r="F36" s="254"/>
    </row>
    <row r="37" spans="1:6" x14ac:dyDescent="0.25">
      <c r="A37" s="266">
        <v>8</v>
      </c>
      <c r="B37" s="267" t="s">
        <v>185</v>
      </c>
      <c r="C37" s="267"/>
      <c r="D37" s="486">
        <v>0.21</v>
      </c>
      <c r="E37" s="277">
        <f>ROUND(E36*D37,6)</f>
        <v>0.20022300000000001</v>
      </c>
      <c r="F37" s="254"/>
    </row>
    <row r="38" spans="1:6" ht="15.75" thickBot="1" x14ac:dyDescent="0.3">
      <c r="A38" s="266">
        <v>10</v>
      </c>
      <c r="B38" s="278" t="s">
        <v>175</v>
      </c>
      <c r="C38" s="278"/>
      <c r="D38" s="96"/>
      <c r="E38" s="279">
        <f>E36-E37</f>
        <v>0.75322099999999992</v>
      </c>
      <c r="F38" s="254"/>
    </row>
    <row r="39" spans="1:6" ht="16.5" thickTop="1" thickBot="1" x14ac:dyDescent="0.3">
      <c r="A39" s="280"/>
      <c r="B39" s="281"/>
      <c r="C39" s="281"/>
      <c r="D39" s="281"/>
      <c r="E39" s="281"/>
      <c r="F39" s="282"/>
    </row>
    <row r="40" spans="1:6" x14ac:dyDescent="0.25">
      <c r="A40" s="290"/>
      <c r="B40" s="290"/>
      <c r="C40" s="290"/>
      <c r="D40" s="290"/>
      <c r="E40" s="290"/>
      <c r="F40" s="290"/>
    </row>
    <row r="41" spans="1:6" x14ac:dyDescent="0.25">
      <c r="A41" s="290"/>
      <c r="B41" s="291" t="s">
        <v>439</v>
      </c>
      <c r="C41" s="290"/>
      <c r="D41" s="290"/>
      <c r="E41" s="290"/>
      <c r="F41" s="290"/>
    </row>
  </sheetData>
  <pageMargins left="0.7" right="0.7" top="0.75" bottom="0.75" header="0.3" footer="0.3"/>
  <pageSetup orientation="portrait" horizontalDpi="90" verticalDpi="90" r:id="rId1"/>
  <headerFooter>
    <oddFooter>&amp;C&amp;F
2022 GRC Conversion Factor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activeCell="I51" sqref="I51"/>
    </sheetView>
  </sheetViews>
  <sheetFormatPr defaultColWidth="8.85546875" defaultRowHeight="11.25" x14ac:dyDescent="0.2"/>
  <cols>
    <col min="1" max="1" width="8.85546875" style="26"/>
    <col min="2" max="2" width="5.140625" style="26" bestFit="1" customWidth="1"/>
    <col min="3" max="3" width="52.42578125" style="26" bestFit="1" customWidth="1"/>
    <col min="4" max="4" width="7.140625" style="26" bestFit="1" customWidth="1"/>
    <col min="5" max="5" width="10.28515625" style="26" bestFit="1" customWidth="1"/>
    <col min="6" max="8" width="8.85546875" style="26"/>
    <col min="9" max="9" width="51.85546875" style="26" bestFit="1" customWidth="1"/>
    <col min="10" max="16384" width="8.85546875" style="26"/>
  </cols>
  <sheetData>
    <row r="1" spans="1:7" ht="12" thickBot="1" x14ac:dyDescent="0.25">
      <c r="B1" s="97"/>
      <c r="C1" s="94"/>
      <c r="D1" s="94"/>
      <c r="E1" s="102"/>
    </row>
    <row r="2" spans="1:7" x14ac:dyDescent="0.2">
      <c r="A2" s="292"/>
      <c r="B2" s="293"/>
      <c r="C2" s="294"/>
      <c r="D2" s="294"/>
      <c r="E2" s="295"/>
      <c r="F2" s="296"/>
    </row>
    <row r="3" spans="1:7" x14ac:dyDescent="0.2">
      <c r="A3" s="297"/>
      <c r="B3" s="298" t="s">
        <v>314</v>
      </c>
      <c r="C3" s="298"/>
      <c r="D3" s="298"/>
      <c r="E3" s="298"/>
      <c r="F3" s="257"/>
    </row>
    <row r="4" spans="1:7" x14ac:dyDescent="0.2">
      <c r="A4" s="297"/>
      <c r="B4" s="298" t="s">
        <v>175</v>
      </c>
      <c r="C4" s="298"/>
      <c r="D4" s="298"/>
      <c r="E4" s="298"/>
      <c r="F4" s="299"/>
      <c r="G4" s="6"/>
    </row>
    <row r="5" spans="1:7" x14ac:dyDescent="0.2">
      <c r="A5" s="297"/>
      <c r="B5" s="298" t="s">
        <v>429</v>
      </c>
      <c r="C5" s="298"/>
      <c r="D5" s="298"/>
      <c r="E5" s="298"/>
      <c r="F5" s="257"/>
    </row>
    <row r="6" spans="1:7" x14ac:dyDescent="0.2">
      <c r="A6" s="297"/>
      <c r="B6" s="300" t="s">
        <v>410</v>
      </c>
      <c r="C6" s="198"/>
      <c r="D6" s="301"/>
      <c r="E6" s="301"/>
      <c r="F6" s="257"/>
    </row>
    <row r="7" spans="1:7" x14ac:dyDescent="0.2">
      <c r="A7" s="297"/>
      <c r="B7" s="302"/>
      <c r="C7" s="303"/>
      <c r="D7" s="303"/>
      <c r="E7" s="303"/>
      <c r="F7" s="257"/>
    </row>
    <row r="8" spans="1:7" x14ac:dyDescent="0.2">
      <c r="A8" s="297"/>
      <c r="B8" s="303"/>
      <c r="C8" s="303"/>
      <c r="D8" s="303"/>
      <c r="E8" s="303"/>
      <c r="F8" s="257"/>
    </row>
    <row r="9" spans="1:7" x14ac:dyDescent="0.2">
      <c r="A9" s="297"/>
      <c r="B9" s="23" t="s">
        <v>176</v>
      </c>
      <c r="C9" s="261"/>
      <c r="D9" s="261"/>
      <c r="E9" s="261"/>
      <c r="F9" s="257"/>
    </row>
    <row r="10" spans="1:7" x14ac:dyDescent="0.2">
      <c r="A10" s="297"/>
      <c r="B10" s="137" t="s">
        <v>177</v>
      </c>
      <c r="C10" s="263" t="s">
        <v>178</v>
      </c>
      <c r="D10" s="137" t="s">
        <v>179</v>
      </c>
      <c r="E10" s="137" t="s">
        <v>180</v>
      </c>
      <c r="F10" s="257"/>
    </row>
    <row r="11" spans="1:7" x14ac:dyDescent="0.2">
      <c r="A11" s="297"/>
      <c r="B11" s="265"/>
      <c r="C11" s="265"/>
      <c r="D11" s="265"/>
      <c r="E11" s="265"/>
      <c r="F11" s="257"/>
    </row>
    <row r="12" spans="1:7" x14ac:dyDescent="0.2">
      <c r="A12" s="297"/>
      <c r="B12" s="304">
        <v>1</v>
      </c>
      <c r="C12" s="267" t="s">
        <v>181</v>
      </c>
      <c r="D12" s="96"/>
      <c r="E12" s="510">
        <v>2.8909999999999999E-3</v>
      </c>
      <c r="F12" s="257"/>
    </row>
    <row r="13" spans="1:7" x14ac:dyDescent="0.2">
      <c r="A13" s="297"/>
      <c r="B13" s="304">
        <v>2</v>
      </c>
      <c r="C13" s="267" t="s">
        <v>182</v>
      </c>
      <c r="D13" s="96"/>
      <c r="E13" s="510">
        <v>5.0000000000000001E-3</v>
      </c>
      <c r="F13" s="257"/>
    </row>
    <row r="14" spans="1:7" x14ac:dyDescent="0.2">
      <c r="A14" s="297"/>
      <c r="B14" s="304">
        <v>3</v>
      </c>
      <c r="C14" s="267" t="s">
        <v>315</v>
      </c>
      <c r="D14" s="482">
        <v>3.8519999999999999E-2</v>
      </c>
      <c r="E14" s="483">
        <f>ROUND(D14-(D14*E12),6)</f>
        <v>3.8408999999999999E-2</v>
      </c>
      <c r="F14" s="257"/>
    </row>
    <row r="15" spans="1:7" x14ac:dyDescent="0.2">
      <c r="A15" s="297"/>
      <c r="B15" s="304">
        <v>4</v>
      </c>
      <c r="C15" s="267"/>
      <c r="D15" s="96"/>
      <c r="E15" s="484"/>
      <c r="F15" s="257"/>
    </row>
    <row r="16" spans="1:7" x14ac:dyDescent="0.2">
      <c r="A16" s="297"/>
      <c r="B16" s="304">
        <v>5</v>
      </c>
      <c r="C16" s="267" t="s">
        <v>183</v>
      </c>
      <c r="D16" s="96"/>
      <c r="E16" s="484">
        <f>SUM(E12:E15)</f>
        <v>4.6300000000000001E-2</v>
      </c>
      <c r="F16" s="257"/>
    </row>
    <row r="17" spans="1:6" x14ac:dyDescent="0.2">
      <c r="A17" s="297"/>
      <c r="B17" s="304">
        <v>6</v>
      </c>
      <c r="C17" s="274"/>
      <c r="D17" s="265"/>
      <c r="E17" s="484"/>
      <c r="F17" s="257"/>
    </row>
    <row r="18" spans="1:6" x14ac:dyDescent="0.2">
      <c r="A18" s="297"/>
      <c r="B18" s="304">
        <v>7</v>
      </c>
      <c r="C18" s="274" t="s">
        <v>184</v>
      </c>
      <c r="D18" s="485"/>
      <c r="E18" s="484">
        <f>ROUND(1-E16,6)</f>
        <v>0.95369999999999999</v>
      </c>
      <c r="F18" s="257"/>
    </row>
    <row r="19" spans="1:6" x14ac:dyDescent="0.2">
      <c r="A19" s="297"/>
      <c r="B19" s="304">
        <v>8</v>
      </c>
      <c r="C19" s="267" t="s">
        <v>185</v>
      </c>
      <c r="D19" s="486">
        <v>0.21</v>
      </c>
      <c r="E19" s="487">
        <f>ROUND(E18*D19,6)</f>
        <v>0.20027700000000001</v>
      </c>
      <c r="F19" s="257"/>
    </row>
    <row r="20" spans="1:6" x14ac:dyDescent="0.2">
      <c r="A20" s="297"/>
      <c r="B20" s="304">
        <v>9</v>
      </c>
      <c r="C20" s="278"/>
      <c r="D20" s="96"/>
      <c r="E20" s="488"/>
      <c r="F20" s="257"/>
    </row>
    <row r="21" spans="1:6" ht="12" thickBot="1" x14ac:dyDescent="0.25">
      <c r="A21" s="297"/>
      <c r="B21" s="304">
        <v>10</v>
      </c>
      <c r="C21" s="278" t="s">
        <v>175</v>
      </c>
      <c r="D21" s="96"/>
      <c r="E21" s="489">
        <f>E18-E19</f>
        <v>0.75342299999999995</v>
      </c>
      <c r="F21" s="257"/>
    </row>
    <row r="22" spans="1:6" ht="12.75" thickTop="1" thickBot="1" x14ac:dyDescent="0.25">
      <c r="A22" s="305"/>
      <c r="B22" s="306"/>
      <c r="C22" s="306"/>
      <c r="D22" s="306"/>
      <c r="E22" s="306"/>
      <c r="F22" s="307"/>
    </row>
    <row r="24" spans="1:6" x14ac:dyDescent="0.2">
      <c r="C24" s="194"/>
      <c r="D24" s="85"/>
      <c r="E24" s="85"/>
    </row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Normal="100" workbookViewId="0">
      <pane ySplit="6" topLeftCell="A7" activePane="bottomLeft" state="frozen"/>
      <selection activeCell="M32" sqref="M32"/>
      <selection pane="bottomLeft" activeCell="A7" sqref="A7"/>
    </sheetView>
  </sheetViews>
  <sheetFormatPr defaultColWidth="9.140625" defaultRowHeight="11.25" x14ac:dyDescent="0.2"/>
  <cols>
    <col min="1" max="1" width="6.140625" style="22" customWidth="1"/>
    <col min="2" max="2" width="54.42578125" style="22" bestFit="1" customWidth="1"/>
    <col min="3" max="3" width="12.85546875" style="22" bestFit="1" customWidth="1"/>
    <col min="4" max="4" width="12.42578125" style="22" bestFit="1" customWidth="1"/>
    <col min="5" max="5" width="15.7109375" style="22" bestFit="1" customWidth="1"/>
    <col min="6" max="16384" width="9.140625" style="22"/>
  </cols>
  <sheetData>
    <row r="1" spans="1:5" ht="10.5" customHeight="1" x14ac:dyDescent="0.25">
      <c r="A1" s="515" t="s">
        <v>0</v>
      </c>
      <c r="B1" s="515"/>
      <c r="C1" s="515"/>
      <c r="D1" s="515"/>
      <c r="E1" s="521"/>
    </row>
    <row r="2" spans="1:5" ht="10.5" customHeight="1" x14ac:dyDescent="0.25">
      <c r="A2" s="517" t="str">
        <f>'Delivery Rate Change Calc'!A2:F2</f>
        <v>2025 Gas Schedule 142 Decoupling Filing</v>
      </c>
      <c r="B2" s="517"/>
      <c r="C2" s="517"/>
      <c r="D2" s="517"/>
      <c r="E2" s="522"/>
    </row>
    <row r="3" spans="1:5" ht="10.5" customHeight="1" x14ac:dyDescent="0.25">
      <c r="A3" s="515" t="s">
        <v>401</v>
      </c>
      <c r="B3" s="515"/>
      <c r="C3" s="515"/>
      <c r="D3" s="515"/>
      <c r="E3" s="521"/>
    </row>
    <row r="4" spans="1:5" ht="11.25" customHeight="1" x14ac:dyDescent="0.25">
      <c r="A4" s="517" t="str">
        <f>'Delivery Rate Change Calc'!A4:F4</f>
        <v>Proposed Effective May 1, 2025</v>
      </c>
      <c r="B4" s="517"/>
      <c r="C4" s="517"/>
      <c r="D4" s="517"/>
      <c r="E4" s="522"/>
    </row>
    <row r="5" spans="1:5" x14ac:dyDescent="0.2">
      <c r="C5" s="23" t="s">
        <v>3</v>
      </c>
      <c r="D5" s="23" t="s">
        <v>3</v>
      </c>
      <c r="E5" s="23" t="s">
        <v>3</v>
      </c>
    </row>
    <row r="6" spans="1:5" ht="22.5" x14ac:dyDescent="0.2">
      <c r="A6" s="139" t="s">
        <v>67</v>
      </c>
      <c r="B6" s="138"/>
      <c r="C6" s="137" t="s">
        <v>6</v>
      </c>
      <c r="D6" s="137" t="s">
        <v>7</v>
      </c>
      <c r="E6" s="137" t="s">
        <v>8</v>
      </c>
    </row>
    <row r="7" spans="1:5" x14ac:dyDescent="0.2">
      <c r="A7" s="26"/>
      <c r="B7" s="244" t="s">
        <v>9</v>
      </c>
      <c r="C7" s="244" t="s">
        <v>10</v>
      </c>
      <c r="D7" s="244" t="s">
        <v>11</v>
      </c>
      <c r="E7" s="244" t="s">
        <v>12</v>
      </c>
    </row>
    <row r="8" spans="1:5" x14ac:dyDescent="0.2">
      <c r="A8" s="244">
        <v>1</v>
      </c>
      <c r="B8" s="244"/>
      <c r="C8" s="244"/>
      <c r="D8" s="244"/>
    </row>
    <row r="9" spans="1:5" x14ac:dyDescent="0.2">
      <c r="A9" s="244">
        <f t="shared" ref="A9:A41" si="0">A8+1</f>
        <v>2</v>
      </c>
      <c r="B9" s="28" t="s">
        <v>322</v>
      </c>
      <c r="C9" s="244"/>
      <c r="D9" s="244"/>
    </row>
    <row r="10" spans="1:5" x14ac:dyDescent="0.2">
      <c r="A10" s="244">
        <f t="shared" si="0"/>
        <v>3</v>
      </c>
      <c r="B10" s="28"/>
      <c r="C10" s="244"/>
      <c r="D10" s="244"/>
      <c r="E10" s="58"/>
    </row>
    <row r="11" spans="1:5" x14ac:dyDescent="0.2">
      <c r="A11" s="244">
        <f t="shared" si="0"/>
        <v>4</v>
      </c>
      <c r="B11" s="26" t="s">
        <v>418</v>
      </c>
      <c r="C11" s="59">
        <f>'Delivery Rate Change Calc'!D12</f>
        <v>-1648116.4710843002</v>
      </c>
      <c r="D11" s="59">
        <f>'Delivery Rate Change Calc'!E12</f>
        <v>101556.2011658525</v>
      </c>
      <c r="E11" s="59">
        <f>'Delivery Rate Change Calc'!F12</f>
        <v>233243.1969647824</v>
      </c>
    </row>
    <row r="12" spans="1:5" x14ac:dyDescent="0.2">
      <c r="A12" s="244">
        <f t="shared" si="0"/>
        <v>5</v>
      </c>
      <c r="B12" s="28"/>
      <c r="C12" s="181"/>
      <c r="D12" s="181"/>
      <c r="E12" s="181"/>
    </row>
    <row r="13" spans="1:5" x14ac:dyDescent="0.2">
      <c r="A13" s="244">
        <f t="shared" si="0"/>
        <v>6</v>
      </c>
      <c r="B13" s="26" t="s">
        <v>419</v>
      </c>
      <c r="C13" s="59">
        <f>'Delivery Rate Change Calc'!D26</f>
        <v>30462840.43200168</v>
      </c>
      <c r="D13" s="59">
        <f>'Delivery Rate Change Calc'!E26</f>
        <v>4322429.5375904385</v>
      </c>
      <c r="E13" s="59">
        <f>'Delivery Rate Change Calc'!F26</f>
        <v>59749.41805599229</v>
      </c>
    </row>
    <row r="14" spans="1:5" x14ac:dyDescent="0.2">
      <c r="A14" s="244">
        <f t="shared" si="0"/>
        <v>7</v>
      </c>
      <c r="B14" s="26"/>
      <c r="C14" s="181"/>
      <c r="D14" s="181"/>
      <c r="E14" s="181"/>
    </row>
    <row r="15" spans="1:5" x14ac:dyDescent="0.2">
      <c r="A15" s="244">
        <f t="shared" si="0"/>
        <v>8</v>
      </c>
      <c r="B15" s="26" t="s">
        <v>420</v>
      </c>
      <c r="C15" s="59">
        <f>'Delivery Rate Change Calc'!D16</f>
        <v>2563971.227849429</v>
      </c>
      <c r="D15" s="59">
        <f>'Delivery Rate Change Calc'!E16</f>
        <v>73692.670651148161</v>
      </c>
      <c r="E15" s="59">
        <f>'Delivery Rate Change Calc'!F16</f>
        <v>-71043.242109678133</v>
      </c>
    </row>
    <row r="16" spans="1:5" x14ac:dyDescent="0.2">
      <c r="A16" s="244">
        <f t="shared" si="0"/>
        <v>9</v>
      </c>
      <c r="B16" s="26"/>
      <c r="C16" s="136"/>
      <c r="D16" s="136"/>
      <c r="E16" s="136"/>
    </row>
    <row r="17" spans="1:5" x14ac:dyDescent="0.2">
      <c r="A17" s="244">
        <f t="shared" si="0"/>
        <v>10</v>
      </c>
      <c r="B17" s="26" t="s">
        <v>379</v>
      </c>
      <c r="C17" s="182">
        <f>SUM(C11,C13,C15)</f>
        <v>31378695.188766807</v>
      </c>
      <c r="D17" s="182">
        <f t="shared" ref="D17:E17" si="1">SUM(D11,D13,D15)</f>
        <v>4497678.4094074387</v>
      </c>
      <c r="E17" s="182">
        <f t="shared" si="1"/>
        <v>221949.37291109658</v>
      </c>
    </row>
    <row r="18" spans="1:5" x14ac:dyDescent="0.2">
      <c r="A18" s="244">
        <f t="shared" si="0"/>
        <v>11</v>
      </c>
      <c r="B18" s="26"/>
      <c r="C18" s="57"/>
      <c r="D18" s="57"/>
      <c r="E18" s="57"/>
    </row>
    <row r="19" spans="1:5" x14ac:dyDescent="0.2">
      <c r="A19" s="244">
        <f t="shared" si="0"/>
        <v>12</v>
      </c>
      <c r="B19" s="128" t="s">
        <v>127</v>
      </c>
      <c r="C19" s="424">
        <f>'2024 GRC Conversion Factor'!E18</f>
        <v>0.95369999999999999</v>
      </c>
      <c r="D19" s="425">
        <f>C19</f>
        <v>0.95369999999999999</v>
      </c>
      <c r="E19" s="425">
        <f>C19</f>
        <v>0.95369999999999999</v>
      </c>
    </row>
    <row r="20" spans="1:5" x14ac:dyDescent="0.2">
      <c r="A20" s="244">
        <f t="shared" si="0"/>
        <v>13</v>
      </c>
      <c r="B20" s="26"/>
      <c r="C20" s="57"/>
      <c r="D20" s="59"/>
    </row>
    <row r="21" spans="1:5" x14ac:dyDescent="0.2">
      <c r="A21" s="244">
        <f t="shared" si="0"/>
        <v>14</v>
      </c>
      <c r="B21" s="28" t="s">
        <v>321</v>
      </c>
      <c r="C21" s="57"/>
      <c r="D21" s="59"/>
    </row>
    <row r="22" spans="1:5" x14ac:dyDescent="0.2">
      <c r="A22" s="244">
        <f t="shared" si="0"/>
        <v>15</v>
      </c>
      <c r="B22" s="26"/>
      <c r="C22" s="57"/>
      <c r="D22" s="59"/>
    </row>
    <row r="23" spans="1:5" x14ac:dyDescent="0.2">
      <c r="A23" s="244">
        <f t="shared" si="0"/>
        <v>16</v>
      </c>
      <c r="B23" s="26" t="str">
        <f>B13</f>
        <v xml:space="preserve">   Deferral Balance at End of Calendar Year 2024 (Post 5% Test)</v>
      </c>
      <c r="C23" s="57">
        <f>C13*C$19</f>
        <v>29052410.920000002</v>
      </c>
      <c r="D23" s="57">
        <f>D13*D$19</f>
        <v>4122301.0500000012</v>
      </c>
      <c r="E23" s="57">
        <f>E13*E$19</f>
        <v>56983.019999999844</v>
      </c>
    </row>
    <row r="24" spans="1:5" x14ac:dyDescent="0.2">
      <c r="A24" s="244">
        <f t="shared" si="0"/>
        <v>17</v>
      </c>
      <c r="B24" s="26"/>
      <c r="C24" s="57"/>
      <c r="D24" s="57"/>
      <c r="E24" s="57"/>
    </row>
    <row r="25" spans="1:5" x14ac:dyDescent="0.2">
      <c r="A25" s="244">
        <f t="shared" si="0"/>
        <v>18</v>
      </c>
      <c r="B25" s="26" t="str">
        <f>B15</f>
        <v xml:space="preserve">   Interest Balance at End of Calendar Year 2024</v>
      </c>
      <c r="C25" s="57">
        <f>C15*C$19</f>
        <v>2445259.3600000003</v>
      </c>
      <c r="D25" s="57">
        <f>D15*D$19</f>
        <v>70280.7</v>
      </c>
      <c r="E25" s="57">
        <f>E15*E$19</f>
        <v>-67753.940000000031</v>
      </c>
    </row>
    <row r="26" spans="1:5" x14ac:dyDescent="0.2">
      <c r="A26" s="244">
        <f t="shared" si="0"/>
        <v>19</v>
      </c>
      <c r="B26" s="26"/>
      <c r="C26" s="136"/>
      <c r="D26" s="135"/>
      <c r="E26" s="135"/>
    </row>
    <row r="27" spans="1:5" x14ac:dyDescent="0.2">
      <c r="A27" s="244">
        <f t="shared" si="0"/>
        <v>20</v>
      </c>
      <c r="B27" s="26" t="s">
        <v>325</v>
      </c>
      <c r="C27" s="182">
        <f>SUM(C23,C25)</f>
        <v>31497670.280000001</v>
      </c>
      <c r="D27" s="182">
        <f t="shared" ref="D27:E27" si="2">SUM(D23,D25)</f>
        <v>4192581.7500000014</v>
      </c>
      <c r="E27" s="182">
        <f t="shared" si="2"/>
        <v>-10770.920000000187</v>
      </c>
    </row>
    <row r="28" spans="1:5" x14ac:dyDescent="0.2">
      <c r="A28" s="244">
        <f t="shared" si="0"/>
        <v>21</v>
      </c>
      <c r="B28" s="26"/>
      <c r="C28" s="59"/>
      <c r="D28" s="33"/>
    </row>
    <row r="29" spans="1:5" x14ac:dyDescent="0.2">
      <c r="A29" s="244">
        <f t="shared" si="0"/>
        <v>22</v>
      </c>
      <c r="B29" s="134" t="s">
        <v>320</v>
      </c>
      <c r="C29" s="133"/>
      <c r="D29" s="132"/>
    </row>
    <row r="30" spans="1:5" x14ac:dyDescent="0.2">
      <c r="A30" s="244">
        <f t="shared" si="0"/>
        <v>23</v>
      </c>
      <c r="B30" s="82"/>
      <c r="C30" s="133"/>
      <c r="D30" s="132"/>
    </row>
    <row r="31" spans="1:5" x14ac:dyDescent="0.2">
      <c r="A31" s="244">
        <f t="shared" si="0"/>
        <v>24</v>
      </c>
      <c r="B31" s="26" t="str">
        <f>B11</f>
        <v xml:space="preserve">   Estimated Amortization Balance as of April 30, 2025</v>
      </c>
      <c r="C31" s="133">
        <f>C11*C$19</f>
        <v>-1571808.678473097</v>
      </c>
      <c r="D31" s="133">
        <f>D11*D$19</f>
        <v>96854.149051873523</v>
      </c>
      <c r="E31" s="133">
        <f>E11*E$19</f>
        <v>222444.03694531298</v>
      </c>
    </row>
    <row r="32" spans="1:5" x14ac:dyDescent="0.2">
      <c r="A32" s="244">
        <f t="shared" si="0"/>
        <v>25</v>
      </c>
      <c r="B32" s="82"/>
      <c r="C32" s="133"/>
      <c r="D32" s="132"/>
      <c r="E32" s="132"/>
    </row>
    <row r="33" spans="1:6" x14ac:dyDescent="0.2">
      <c r="A33" s="244">
        <f t="shared" si="0"/>
        <v>26</v>
      </c>
      <c r="B33" s="26" t="str">
        <f>B13</f>
        <v xml:space="preserve">   Deferral Balance at End of Calendar Year 2024 (Post 5% Test)</v>
      </c>
      <c r="C33" s="133">
        <f>C13*C$19</f>
        <v>29052410.920000002</v>
      </c>
      <c r="D33" s="133">
        <f>D13*D$19</f>
        <v>4122301.0500000012</v>
      </c>
      <c r="E33" s="133">
        <f>E13*E$19</f>
        <v>56983.019999999844</v>
      </c>
    </row>
    <row r="34" spans="1:6" x14ac:dyDescent="0.2">
      <c r="A34" s="244">
        <f t="shared" si="0"/>
        <v>27</v>
      </c>
      <c r="B34" s="82"/>
      <c r="C34" s="133"/>
      <c r="D34" s="133"/>
      <c r="E34" s="133"/>
    </row>
    <row r="35" spans="1:6" x14ac:dyDescent="0.2">
      <c r="A35" s="244">
        <f t="shared" si="0"/>
        <v>28</v>
      </c>
      <c r="B35" s="26" t="s">
        <v>378</v>
      </c>
      <c r="C35" s="182">
        <f>SUM(C31,C33)</f>
        <v>27480602.241526905</v>
      </c>
      <c r="D35" s="182">
        <f t="shared" ref="D35:E35" si="3">SUM(D31,D33)</f>
        <v>4219155.1990518747</v>
      </c>
      <c r="E35" s="182">
        <f t="shared" si="3"/>
        <v>279427.05694531283</v>
      </c>
    </row>
    <row r="36" spans="1:6" x14ac:dyDescent="0.2">
      <c r="A36" s="244">
        <f t="shared" si="0"/>
        <v>29</v>
      </c>
      <c r="B36" s="82"/>
      <c r="C36" s="133"/>
      <c r="D36" s="133"/>
      <c r="E36" s="133"/>
    </row>
    <row r="37" spans="1:6" x14ac:dyDescent="0.2">
      <c r="A37" s="244">
        <f t="shared" si="0"/>
        <v>30</v>
      </c>
      <c r="B37" s="26" t="str">
        <f>B25</f>
        <v xml:space="preserve">   Interest Balance at End of Calendar Year 2024</v>
      </c>
      <c r="C37" s="133">
        <f>C15*C$19</f>
        <v>2445259.3600000003</v>
      </c>
      <c r="D37" s="133">
        <f>D15*D$19</f>
        <v>70280.7</v>
      </c>
      <c r="E37" s="133">
        <f>E15*E$19</f>
        <v>-67753.940000000031</v>
      </c>
    </row>
    <row r="38" spans="1:6" x14ac:dyDescent="0.2">
      <c r="A38" s="244">
        <f t="shared" si="0"/>
        <v>31</v>
      </c>
      <c r="B38" s="82"/>
      <c r="C38" s="133"/>
      <c r="D38" s="132"/>
      <c r="E38" s="132"/>
    </row>
    <row r="39" spans="1:6" x14ac:dyDescent="0.2">
      <c r="A39" s="244">
        <f t="shared" si="0"/>
        <v>32</v>
      </c>
      <c r="B39" s="26" t="s">
        <v>326</v>
      </c>
      <c r="C39" s="182">
        <f>SUM(C31,C33,C37)</f>
        <v>29925861.601526905</v>
      </c>
      <c r="D39" s="182">
        <f t="shared" ref="D39:E39" si="4">SUM(D31,D33,D37)</f>
        <v>4289435.8990518749</v>
      </c>
      <c r="E39" s="182">
        <f t="shared" si="4"/>
        <v>211673.11694531279</v>
      </c>
    </row>
    <row r="40" spans="1:6" x14ac:dyDescent="0.2">
      <c r="A40" s="244">
        <f t="shared" si="0"/>
        <v>33</v>
      </c>
      <c r="B40" s="82"/>
      <c r="C40" s="132"/>
      <c r="D40" s="29"/>
      <c r="E40" s="29"/>
    </row>
    <row r="41" spans="1:6" x14ac:dyDescent="0.2">
      <c r="A41" s="244">
        <f t="shared" si="0"/>
        <v>34</v>
      </c>
      <c r="B41" s="26" t="s">
        <v>327</v>
      </c>
      <c r="C41" s="131">
        <f>IF(C39=0,1,C35/C39)</f>
        <v>0.91828942496094301</v>
      </c>
      <c r="D41" s="131">
        <f>IF(D39=0,1,D35/D39)</f>
        <v>0.98361539800244246</v>
      </c>
      <c r="E41" s="131">
        <f>IF(E39=0,1,E35/E39)</f>
        <v>1.3200876000588433</v>
      </c>
    </row>
    <row r="43" spans="1:6" x14ac:dyDescent="0.2">
      <c r="B43" s="172" t="s">
        <v>366</v>
      </c>
      <c r="C43" s="195">
        <f>SUM('Delivery Rate Change Calc'!D34:D36)-C27</f>
        <v>0</v>
      </c>
      <c r="D43" s="195">
        <f>SUM('Delivery Rate Change Calc'!E34:E36)-D27</f>
        <v>0</v>
      </c>
      <c r="E43" s="195">
        <f>SUM('Delivery Rate Change Calc'!F34:F36)-E27</f>
        <v>0</v>
      </c>
      <c r="F43" s="195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W34" sqref="W34"/>
    </sheetView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>
      <pane ySplit="8" topLeftCell="A9" activePane="bottomLeft" state="frozen"/>
      <selection activeCell="O35" sqref="O35"/>
      <selection pane="bottomLeft" activeCell="A9" sqref="A9"/>
    </sheetView>
  </sheetViews>
  <sheetFormatPr defaultColWidth="8.85546875" defaultRowHeight="11.25" x14ac:dyDescent="0.2"/>
  <cols>
    <col min="1" max="1" width="4.85546875" style="3" bestFit="1" customWidth="1"/>
    <col min="2" max="2" width="51.140625" style="3" bestFit="1" customWidth="1"/>
    <col min="3" max="3" width="41.140625" style="3" bestFit="1" customWidth="1"/>
    <col min="4" max="4" width="11.5703125" style="3" bestFit="1" customWidth="1"/>
    <col min="5" max="5" width="12.140625" style="3" bestFit="1" customWidth="1"/>
    <col min="6" max="6" width="14.140625" style="3" customWidth="1"/>
    <col min="7" max="16384" width="8.85546875" style="3"/>
  </cols>
  <sheetData>
    <row r="1" spans="1:6" x14ac:dyDescent="0.2">
      <c r="A1" s="515" t="s">
        <v>0</v>
      </c>
      <c r="B1" s="515"/>
      <c r="C1" s="515"/>
      <c r="D1" s="515"/>
      <c r="E1" s="515"/>
      <c r="F1" s="515"/>
    </row>
    <row r="2" spans="1:6" x14ac:dyDescent="0.2">
      <c r="A2" s="515" t="s">
        <v>425</v>
      </c>
      <c r="B2" s="515"/>
      <c r="C2" s="515"/>
      <c r="D2" s="515"/>
      <c r="E2" s="515"/>
      <c r="F2" s="515"/>
    </row>
    <row r="3" spans="1:6" x14ac:dyDescent="0.2">
      <c r="A3" s="515" t="s">
        <v>323</v>
      </c>
      <c r="B3" s="515"/>
      <c r="C3" s="515"/>
      <c r="D3" s="515"/>
      <c r="E3" s="515"/>
      <c r="F3" s="515"/>
    </row>
    <row r="4" spans="1:6" x14ac:dyDescent="0.2">
      <c r="A4" s="515" t="s">
        <v>368</v>
      </c>
      <c r="B4" s="515"/>
      <c r="C4" s="515"/>
      <c r="D4" s="515"/>
      <c r="E4" s="515"/>
      <c r="F4" s="515"/>
    </row>
    <row r="5" spans="1:6" x14ac:dyDescent="0.2">
      <c r="A5" s="515" t="s">
        <v>427</v>
      </c>
      <c r="B5" s="515"/>
      <c r="C5" s="515"/>
      <c r="D5" s="515"/>
      <c r="E5" s="515"/>
      <c r="F5" s="515"/>
    </row>
    <row r="7" spans="1:6" x14ac:dyDescent="0.2">
      <c r="A7" s="166" t="s">
        <v>2</v>
      </c>
      <c r="D7" s="23" t="s">
        <v>3</v>
      </c>
      <c r="E7" s="23" t="s">
        <v>3</v>
      </c>
      <c r="F7" s="23" t="s">
        <v>3</v>
      </c>
    </row>
    <row r="8" spans="1:6" x14ac:dyDescent="0.2">
      <c r="A8" s="167" t="s">
        <v>4</v>
      </c>
      <c r="B8" s="168"/>
      <c r="C8" s="169" t="s">
        <v>5</v>
      </c>
      <c r="D8" s="137" t="s">
        <v>6</v>
      </c>
      <c r="E8" s="137" t="s">
        <v>369</v>
      </c>
      <c r="F8" s="137" t="s">
        <v>370</v>
      </c>
    </row>
    <row r="9" spans="1:6" x14ac:dyDescent="0.2">
      <c r="B9" s="66" t="s">
        <v>9</v>
      </c>
      <c r="C9" s="66" t="s">
        <v>10</v>
      </c>
      <c r="D9" s="66" t="s">
        <v>11</v>
      </c>
      <c r="E9" s="66" t="s">
        <v>12</v>
      </c>
      <c r="F9" s="66" t="s">
        <v>13</v>
      </c>
    </row>
    <row r="10" spans="1:6" x14ac:dyDescent="0.2">
      <c r="A10" s="66">
        <f>1</f>
        <v>1</v>
      </c>
      <c r="B10" s="144" t="s">
        <v>324</v>
      </c>
      <c r="C10" s="66"/>
      <c r="D10" s="66"/>
      <c r="E10" s="66"/>
      <c r="F10" s="66"/>
    </row>
    <row r="11" spans="1:6" x14ac:dyDescent="0.2">
      <c r="A11" s="66">
        <f t="shared" ref="A11:A13" si="0">A10+1</f>
        <v>2</v>
      </c>
      <c r="B11" s="3" t="s">
        <v>424</v>
      </c>
      <c r="C11" s="66" t="s">
        <v>399</v>
      </c>
      <c r="D11" s="507">
        <v>334546959.12787223</v>
      </c>
      <c r="E11" s="507">
        <v>137887017.66142216</v>
      </c>
      <c r="F11" s="507">
        <v>25270854.034025922</v>
      </c>
    </row>
    <row r="12" spans="1:6" x14ac:dyDescent="0.2">
      <c r="A12" s="66">
        <f t="shared" si="0"/>
        <v>3</v>
      </c>
      <c r="B12" s="3" t="s">
        <v>428</v>
      </c>
      <c r="C12" s="66" t="s">
        <v>400</v>
      </c>
      <c r="D12" s="509">
        <v>539959592</v>
      </c>
      <c r="E12" s="509">
        <v>228527070</v>
      </c>
      <c r="F12" s="509">
        <v>87947904</v>
      </c>
    </row>
    <row r="13" spans="1:6" x14ac:dyDescent="0.2">
      <c r="A13" s="66">
        <f t="shared" si="0"/>
        <v>4</v>
      </c>
      <c r="B13" s="3" t="s">
        <v>371</v>
      </c>
      <c r="C13" s="66" t="str">
        <f>"("&amp;A11&amp;") / ("&amp;A12&amp;")"</f>
        <v>(2) / (3)</v>
      </c>
      <c r="D13" s="170">
        <f>ROUND(D11/D12,5)</f>
        <v>0.61958000000000002</v>
      </c>
      <c r="E13" s="170">
        <f>ROUND(E11/E12,5)</f>
        <v>0.60336999999999996</v>
      </c>
      <c r="F13" s="170">
        <f>ROUND(F11/F12,5)</f>
        <v>0.28733999999999998</v>
      </c>
    </row>
    <row r="14" spans="1:6" x14ac:dyDescent="0.2">
      <c r="A14" s="66"/>
      <c r="C14" s="66"/>
      <c r="D14" s="16"/>
      <c r="E14" s="16"/>
      <c r="F14" s="16"/>
    </row>
    <row r="15" spans="1:6" x14ac:dyDescent="0.2">
      <c r="A15" s="66"/>
      <c r="C15" s="66"/>
      <c r="D15" s="16"/>
      <c r="E15" s="16"/>
      <c r="F15" s="16"/>
    </row>
    <row r="16" spans="1:6" x14ac:dyDescent="0.2">
      <c r="A16" s="515" t="s">
        <v>0</v>
      </c>
      <c r="B16" s="515"/>
      <c r="C16" s="515"/>
      <c r="D16" s="515"/>
      <c r="E16" s="515"/>
      <c r="F16" s="515"/>
    </row>
    <row r="17" spans="1:10" x14ac:dyDescent="0.2">
      <c r="A17" s="515" t="s">
        <v>425</v>
      </c>
      <c r="B17" s="515"/>
      <c r="C17" s="515"/>
      <c r="D17" s="515"/>
      <c r="E17" s="515"/>
      <c r="F17" s="515"/>
    </row>
    <row r="18" spans="1:10" x14ac:dyDescent="0.2">
      <c r="A18" s="515" t="s">
        <v>323</v>
      </c>
      <c r="B18" s="515"/>
      <c r="C18" s="515"/>
      <c r="D18" s="515"/>
      <c r="E18" s="515"/>
      <c r="F18" s="515"/>
    </row>
    <row r="19" spans="1:10" x14ac:dyDescent="0.2">
      <c r="A19" s="515" t="s">
        <v>368</v>
      </c>
      <c r="B19" s="515"/>
      <c r="C19" s="515"/>
      <c r="D19" s="515"/>
      <c r="E19" s="515"/>
      <c r="F19" s="515"/>
    </row>
    <row r="20" spans="1:10" x14ac:dyDescent="0.2">
      <c r="A20" s="515" t="s">
        <v>426</v>
      </c>
      <c r="B20" s="515"/>
      <c r="C20" s="515"/>
      <c r="D20" s="515"/>
      <c r="E20" s="515"/>
      <c r="F20" s="515"/>
    </row>
    <row r="21" spans="1:10" x14ac:dyDescent="0.2">
      <c r="A21" s="493"/>
      <c r="B21" s="493"/>
      <c r="C21" s="493"/>
      <c r="D21" s="493"/>
      <c r="E21" s="493"/>
      <c r="F21" s="493"/>
    </row>
    <row r="22" spans="1:10" x14ac:dyDescent="0.2">
      <c r="A22" s="166" t="s">
        <v>2</v>
      </c>
      <c r="D22" s="23" t="s">
        <v>3</v>
      </c>
      <c r="E22" s="23" t="s">
        <v>3</v>
      </c>
      <c r="F22" s="23" t="s">
        <v>3</v>
      </c>
    </row>
    <row r="23" spans="1:10" x14ac:dyDescent="0.2">
      <c r="A23" s="167" t="s">
        <v>4</v>
      </c>
      <c r="B23" s="168"/>
      <c r="C23" s="169" t="s">
        <v>5</v>
      </c>
      <c r="D23" s="137" t="s">
        <v>6</v>
      </c>
      <c r="E23" s="137" t="s">
        <v>369</v>
      </c>
      <c r="F23" s="137" t="s">
        <v>370</v>
      </c>
      <c r="J23" s="6"/>
    </row>
    <row r="24" spans="1:10" x14ac:dyDescent="0.2">
      <c r="B24" s="66" t="s">
        <v>9</v>
      </c>
      <c r="C24" s="66" t="s">
        <v>10</v>
      </c>
      <c r="D24" s="66" t="s">
        <v>11</v>
      </c>
      <c r="E24" s="66" t="s">
        <v>12</v>
      </c>
      <c r="F24" s="66" t="s">
        <v>13</v>
      </c>
      <c r="J24" s="6"/>
    </row>
    <row r="25" spans="1:10" x14ac:dyDescent="0.2">
      <c r="A25" s="66">
        <f>1</f>
        <v>1</v>
      </c>
      <c r="B25" s="144" t="s">
        <v>324</v>
      </c>
      <c r="C25" s="66"/>
      <c r="D25" s="66"/>
      <c r="E25" s="66"/>
      <c r="F25" s="66"/>
    </row>
    <row r="26" spans="1:10" x14ac:dyDescent="0.2">
      <c r="A26" s="66">
        <f t="shared" ref="A26:A28" si="1">A25+1</f>
        <v>2</v>
      </c>
      <c r="B26" s="3" t="s">
        <v>424</v>
      </c>
      <c r="C26" s="142" t="s">
        <v>399</v>
      </c>
      <c r="D26" s="507">
        <v>344138491.49300992</v>
      </c>
      <c r="E26" s="507">
        <v>133091019.11139765</v>
      </c>
      <c r="F26" s="507">
        <v>25618114.305596508</v>
      </c>
    </row>
    <row r="27" spans="1:10" x14ac:dyDescent="0.2">
      <c r="A27" s="66">
        <f t="shared" si="1"/>
        <v>3</v>
      </c>
      <c r="B27" s="3" t="s">
        <v>428</v>
      </c>
      <c r="C27" s="142" t="s">
        <v>400</v>
      </c>
      <c r="D27" s="509">
        <v>534322352</v>
      </c>
      <c r="E27" s="509">
        <v>228425254</v>
      </c>
      <c r="F27" s="509">
        <v>87325129</v>
      </c>
    </row>
    <row r="28" spans="1:10" x14ac:dyDescent="0.2">
      <c r="A28" s="66">
        <f t="shared" si="1"/>
        <v>4</v>
      </c>
      <c r="B28" s="3" t="s">
        <v>371</v>
      </c>
      <c r="C28" s="66" t="str">
        <f>"("&amp;A26&amp;") / ("&amp;A27&amp;")"</f>
        <v>(2) / (3)</v>
      </c>
      <c r="D28" s="170">
        <f>ROUND(D26/D27,5)</f>
        <v>0.64407000000000003</v>
      </c>
      <c r="E28" s="170">
        <f>ROUND(E26/E27,5)</f>
        <v>0.58265</v>
      </c>
      <c r="F28" s="170">
        <f>ROUND(F26/F27,5)</f>
        <v>0.29336000000000001</v>
      </c>
    </row>
    <row r="29" spans="1:10" x14ac:dyDescent="0.2">
      <c r="A29" s="66"/>
      <c r="D29" s="10"/>
      <c r="E29" s="10"/>
      <c r="F29" s="10"/>
    </row>
    <row r="30" spans="1:10" x14ac:dyDescent="0.2">
      <c r="A30" s="66"/>
      <c r="D30" s="10"/>
      <c r="E30" s="10"/>
      <c r="F30" s="10"/>
    </row>
    <row r="31" spans="1:10" x14ac:dyDescent="0.2">
      <c r="A31" s="66"/>
      <c r="B31" s="3" t="s">
        <v>372</v>
      </c>
      <c r="D31" s="19"/>
      <c r="E31" s="19"/>
      <c r="F31" s="19"/>
    </row>
    <row r="32" spans="1:10" x14ac:dyDescent="0.2">
      <c r="A32" s="66"/>
    </row>
    <row r="33" spans="1:1" ht="3" customHeight="1" x14ac:dyDescent="0.2">
      <c r="A33" s="66"/>
    </row>
  </sheetData>
  <mergeCells count="10">
    <mergeCell ref="A16:F16"/>
    <mergeCell ref="A17:F17"/>
    <mergeCell ref="A18:F18"/>
    <mergeCell ref="A19:F19"/>
    <mergeCell ref="A20:F20"/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landscape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Normal="100" workbookViewId="0">
      <pane ySplit="9" topLeftCell="A10" activePane="bottomLeft" state="frozen"/>
      <selection activeCell="O35" sqref="O35"/>
      <selection pane="bottomLeft" activeCell="A7" sqref="A7"/>
    </sheetView>
  </sheetViews>
  <sheetFormatPr defaultColWidth="9.140625" defaultRowHeight="15" customHeight="1" x14ac:dyDescent="0.2"/>
  <cols>
    <col min="1" max="1" width="5.5703125" style="3" bestFit="1" customWidth="1"/>
    <col min="2" max="2" width="1" style="3" customWidth="1"/>
    <col min="3" max="3" width="44.85546875" style="42" customWidth="1"/>
    <col min="4" max="4" width="6.5703125" style="42" bestFit="1" customWidth="1"/>
    <col min="5" max="5" width="33.140625" style="42" bestFit="1" customWidth="1"/>
    <col min="6" max="6" width="19.140625" style="42" bestFit="1" customWidth="1"/>
    <col min="7" max="7" width="13.42578125" style="3" bestFit="1" customWidth="1"/>
    <col min="8" max="8" width="1" style="3" customWidth="1"/>
    <col min="9" max="9" width="5.5703125" style="3" bestFit="1" customWidth="1"/>
    <col min="10" max="10" width="1" style="3" customWidth="1"/>
    <col min="11" max="11" width="44.85546875" style="42" customWidth="1"/>
    <col min="12" max="12" width="6.5703125" style="42" bestFit="1" customWidth="1"/>
    <col min="13" max="13" width="33.140625" style="42" bestFit="1" customWidth="1"/>
    <col min="14" max="14" width="19.140625" style="42" customWidth="1"/>
    <col min="15" max="15" width="13.42578125" style="3" bestFit="1" customWidth="1"/>
    <col min="16" max="16" width="1" style="3" customWidth="1"/>
    <col min="17" max="16384" width="9.140625" style="3"/>
  </cols>
  <sheetData>
    <row r="1" spans="1:16" ht="15" customHeight="1" x14ac:dyDescent="0.25">
      <c r="A1" s="515" t="s">
        <v>0</v>
      </c>
      <c r="B1" s="515"/>
      <c r="C1" s="515"/>
      <c r="D1" s="515"/>
      <c r="E1" s="515"/>
      <c r="F1" s="515"/>
      <c r="G1" s="523"/>
      <c r="I1" s="515" t="str">
        <f>A1</f>
        <v>Puget Sound Energy</v>
      </c>
      <c r="J1" s="515"/>
      <c r="K1" s="515"/>
      <c r="L1" s="515"/>
      <c r="M1" s="515"/>
      <c r="N1" s="515"/>
      <c r="O1" s="523"/>
      <c r="P1" s="312"/>
    </row>
    <row r="2" spans="1:16" ht="15" customHeight="1" x14ac:dyDescent="0.25">
      <c r="A2" s="515" t="s">
        <v>425</v>
      </c>
      <c r="B2" s="515"/>
      <c r="C2" s="515"/>
      <c r="D2" s="515"/>
      <c r="E2" s="515"/>
      <c r="F2" s="515"/>
      <c r="G2" s="523"/>
      <c r="I2" s="515" t="str">
        <f>A2</f>
        <v>2024 Gas General Rate Case (Dockets UE-240004 &amp; 240005)</v>
      </c>
      <c r="J2" s="515"/>
      <c r="K2" s="515"/>
      <c r="L2" s="515"/>
      <c r="M2" s="515"/>
      <c r="N2" s="515"/>
      <c r="O2" s="523"/>
      <c r="P2" s="312"/>
    </row>
    <row r="3" spans="1:16" ht="15" customHeight="1" x14ac:dyDescent="0.25">
      <c r="A3" s="515" t="s">
        <v>323</v>
      </c>
      <c r="B3" s="515"/>
      <c r="C3" s="515"/>
      <c r="D3" s="515"/>
      <c r="E3" s="515"/>
      <c r="F3" s="515"/>
      <c r="G3" s="523"/>
      <c r="I3" s="515" t="str">
        <f>A3</f>
        <v>Gas Decoupling Mechanism (Schedule 142)</v>
      </c>
      <c r="J3" s="515"/>
      <c r="K3" s="515"/>
      <c r="L3" s="515"/>
      <c r="M3" s="515"/>
      <c r="N3" s="515"/>
      <c r="O3" s="523"/>
      <c r="P3" s="312"/>
    </row>
    <row r="4" spans="1:16" ht="15" customHeight="1" x14ac:dyDescent="0.25">
      <c r="A4" s="515" t="s">
        <v>448</v>
      </c>
      <c r="B4" s="515"/>
      <c r="C4" s="515"/>
      <c r="D4" s="515"/>
      <c r="E4" s="515"/>
      <c r="F4" s="515"/>
      <c r="G4" s="523"/>
      <c r="H4" s="46"/>
      <c r="I4" s="515" t="str">
        <f>A4</f>
        <v>Summary of Delivery Revenue Per Unit Rates ($/therm)</v>
      </c>
      <c r="J4" s="515"/>
      <c r="K4" s="515"/>
      <c r="L4" s="515"/>
      <c r="M4" s="515"/>
      <c r="N4" s="515"/>
      <c r="O4" s="523"/>
      <c r="P4" s="313"/>
    </row>
    <row r="5" spans="1:16" ht="15" customHeight="1" x14ac:dyDescent="0.25">
      <c r="A5" s="515" t="s">
        <v>427</v>
      </c>
      <c r="B5" s="515"/>
      <c r="C5" s="515"/>
      <c r="D5" s="515"/>
      <c r="E5" s="515"/>
      <c r="F5" s="515"/>
      <c r="G5" s="523"/>
      <c r="H5" s="46"/>
      <c r="I5" s="515" t="s">
        <v>426</v>
      </c>
      <c r="J5" s="515"/>
      <c r="K5" s="515"/>
      <c r="L5" s="515"/>
      <c r="M5" s="515"/>
      <c r="N5" s="515"/>
      <c r="O5" s="523"/>
      <c r="P5" s="313"/>
    </row>
    <row r="6" spans="1:16" ht="15" customHeight="1" x14ac:dyDescent="0.25">
      <c r="A6" s="247"/>
      <c r="B6" s="247"/>
      <c r="C6" s="247"/>
      <c r="D6" s="247"/>
      <c r="E6" s="247"/>
      <c r="F6" s="247"/>
      <c r="G6" s="314"/>
      <c r="H6" s="46"/>
      <c r="I6" s="247"/>
      <c r="J6" s="247"/>
      <c r="K6" s="247"/>
      <c r="L6" s="247"/>
      <c r="M6" s="247"/>
      <c r="N6" s="247"/>
      <c r="O6" s="314"/>
      <c r="P6" s="313"/>
    </row>
    <row r="7" spans="1:16" ht="11.25" x14ac:dyDescent="0.2">
      <c r="B7" s="47"/>
      <c r="C7" s="47"/>
      <c r="D7" s="47"/>
      <c r="E7" s="47"/>
      <c r="F7" s="315" t="s">
        <v>449</v>
      </c>
      <c r="G7" s="247"/>
      <c r="H7" s="46"/>
      <c r="J7" s="47"/>
      <c r="K7" s="47"/>
      <c r="L7" s="47"/>
      <c r="M7" s="47"/>
      <c r="N7" s="315" t="s">
        <v>449</v>
      </c>
      <c r="O7" s="247"/>
      <c r="P7" s="313"/>
    </row>
    <row r="8" spans="1:16" s="46" customFormat="1" ht="15" customHeight="1" x14ac:dyDescent="0.2">
      <c r="A8" s="247" t="s">
        <v>2</v>
      </c>
      <c r="C8" s="104"/>
      <c r="D8" s="104"/>
      <c r="E8" s="104"/>
      <c r="F8" s="104" t="s">
        <v>450</v>
      </c>
      <c r="G8" s="247"/>
      <c r="I8" s="247" t="s">
        <v>2</v>
      </c>
      <c r="K8" s="104"/>
      <c r="L8" s="104"/>
      <c r="M8" s="104"/>
      <c r="N8" s="104" t="s">
        <v>450</v>
      </c>
      <c r="O8" s="247"/>
      <c r="P8" s="313"/>
    </row>
    <row r="9" spans="1:16" s="46" customFormat="1" ht="15" customHeight="1" x14ac:dyDescent="0.2">
      <c r="A9" s="36" t="s">
        <v>4</v>
      </c>
      <c r="B9" s="316"/>
      <c r="C9" s="104"/>
      <c r="D9" s="104" t="s">
        <v>72</v>
      </c>
      <c r="E9" s="104" t="s">
        <v>5</v>
      </c>
      <c r="F9" s="104" t="s">
        <v>451</v>
      </c>
      <c r="G9" s="247" t="s">
        <v>452</v>
      </c>
      <c r="I9" s="36" t="s">
        <v>4</v>
      </c>
      <c r="J9" s="316"/>
      <c r="K9" s="104"/>
      <c r="L9" s="104" t="s">
        <v>72</v>
      </c>
      <c r="M9" s="104" t="s">
        <v>5</v>
      </c>
      <c r="N9" s="104" t="s">
        <v>451</v>
      </c>
      <c r="O9" s="247" t="s">
        <v>452</v>
      </c>
      <c r="P9" s="313"/>
    </row>
    <row r="10" spans="1:16" ht="15" customHeight="1" x14ac:dyDescent="0.2">
      <c r="A10" s="317"/>
      <c r="B10" s="318"/>
      <c r="C10" s="319" t="s">
        <v>9</v>
      </c>
      <c r="D10" s="319" t="s">
        <v>10</v>
      </c>
      <c r="E10" s="319" t="s">
        <v>11</v>
      </c>
      <c r="F10" s="319" t="s">
        <v>12</v>
      </c>
      <c r="G10" s="319" t="s">
        <v>13</v>
      </c>
      <c r="H10" s="318"/>
      <c r="I10" s="317"/>
      <c r="J10" s="318"/>
      <c r="K10" s="319" t="s">
        <v>9</v>
      </c>
      <c r="L10" s="319" t="s">
        <v>10</v>
      </c>
      <c r="M10" s="319" t="s">
        <v>11</v>
      </c>
      <c r="N10" s="319" t="s">
        <v>12</v>
      </c>
      <c r="O10" s="319" t="s">
        <v>13</v>
      </c>
      <c r="P10" s="312"/>
    </row>
    <row r="11" spans="1:16" ht="12.75" customHeight="1" x14ac:dyDescent="0.2">
      <c r="A11" s="66">
        <v>1</v>
      </c>
      <c r="B11" s="40" t="s">
        <v>93</v>
      </c>
      <c r="C11" s="3"/>
      <c r="D11" s="48"/>
      <c r="E11" s="48"/>
      <c r="F11" s="142"/>
      <c r="I11" s="66">
        <v>1</v>
      </c>
      <c r="J11" s="40" t="str">
        <f>B11</f>
        <v>Schedule 23 Residential</v>
      </c>
      <c r="K11" s="3"/>
      <c r="L11" s="48"/>
      <c r="M11" s="48"/>
      <c r="N11" s="142"/>
      <c r="P11" s="312"/>
    </row>
    <row r="12" spans="1:16" ht="12.75" customHeight="1" x14ac:dyDescent="0.2">
      <c r="A12" s="66">
        <f>A11+1</f>
        <v>2</v>
      </c>
      <c r="C12" s="42" t="s">
        <v>79</v>
      </c>
      <c r="D12" s="42" t="s">
        <v>38</v>
      </c>
      <c r="E12" s="66" t="s">
        <v>453</v>
      </c>
      <c r="F12" s="512">
        <v>0.61958000000000002</v>
      </c>
      <c r="G12" s="3" t="s">
        <v>454</v>
      </c>
      <c r="I12" s="66">
        <f>I11+1</f>
        <v>2</v>
      </c>
      <c r="K12" s="42" t="s">
        <v>79</v>
      </c>
      <c r="L12" s="42" t="s">
        <v>38</v>
      </c>
      <c r="M12" s="66" t="str">
        <f>E12</f>
        <v>Exhibit JDT-11, GAS RATE SPREAD DESIGN</v>
      </c>
      <c r="N12" s="512">
        <v>0.64407000000000003</v>
      </c>
      <c r="O12" s="3" t="str">
        <f>G12</f>
        <v>Sheet No. 1142-A</v>
      </c>
      <c r="P12" s="312"/>
    </row>
    <row r="13" spans="1:16" ht="12.75" customHeight="1" x14ac:dyDescent="0.2">
      <c r="A13" s="66">
        <f t="shared" ref="A13:A55" si="0">A12+1</f>
        <v>3</v>
      </c>
      <c r="C13" s="3"/>
      <c r="F13" s="512"/>
      <c r="I13" s="66">
        <f t="shared" ref="I13:I55" si="1">I12+1</f>
        <v>3</v>
      </c>
      <c r="K13" s="3"/>
      <c r="N13" s="512"/>
      <c r="P13" s="312"/>
    </row>
    <row r="14" spans="1:16" ht="12.75" customHeight="1" x14ac:dyDescent="0.2">
      <c r="A14" s="66">
        <f t="shared" si="0"/>
        <v>4</v>
      </c>
      <c r="B14" s="40" t="s">
        <v>94</v>
      </c>
      <c r="C14" s="3"/>
      <c r="F14" s="512"/>
      <c r="I14" s="66">
        <f t="shared" si="1"/>
        <v>4</v>
      </c>
      <c r="J14" s="40" t="str">
        <f>B14</f>
        <v>Schedule 53 Residential Propane</v>
      </c>
      <c r="K14" s="3"/>
      <c r="N14" s="512"/>
      <c r="P14" s="312"/>
    </row>
    <row r="15" spans="1:16" ht="12.75" customHeight="1" x14ac:dyDescent="0.2">
      <c r="A15" s="66">
        <f t="shared" si="0"/>
        <v>5</v>
      </c>
      <c r="C15" s="42" t="s">
        <v>79</v>
      </c>
      <c r="D15" s="42" t="s">
        <v>38</v>
      </c>
      <c r="E15" s="66" t="str">
        <f>E12</f>
        <v>Exhibit JDT-11, GAS RATE SPREAD DESIGN</v>
      </c>
      <c r="F15" s="512">
        <v>0.61958000000000002</v>
      </c>
      <c r="G15" s="3" t="s">
        <v>454</v>
      </c>
      <c r="I15" s="66">
        <f t="shared" si="1"/>
        <v>5</v>
      </c>
      <c r="K15" s="42" t="s">
        <v>79</v>
      </c>
      <c r="L15" s="42" t="s">
        <v>38</v>
      </c>
      <c r="M15" s="66" t="str">
        <f>M12</f>
        <v>Exhibit JDT-11, GAS RATE SPREAD DESIGN</v>
      </c>
      <c r="N15" s="512">
        <v>0.64407000000000003</v>
      </c>
      <c r="O15" s="3" t="str">
        <f>G15</f>
        <v>Sheet No. 1142-A</v>
      </c>
      <c r="P15" s="312"/>
    </row>
    <row r="16" spans="1:16" ht="12.75" customHeight="1" x14ac:dyDescent="0.2">
      <c r="A16" s="66">
        <f t="shared" si="0"/>
        <v>6</v>
      </c>
      <c r="C16" s="3"/>
      <c r="D16" s="48"/>
      <c r="E16" s="48"/>
      <c r="F16" s="512"/>
      <c r="I16" s="66">
        <f t="shared" si="1"/>
        <v>6</v>
      </c>
      <c r="K16" s="3"/>
      <c r="L16" s="48"/>
      <c r="M16" s="48"/>
      <c r="N16" s="512"/>
      <c r="P16" s="312"/>
    </row>
    <row r="17" spans="1:16" ht="12.75" customHeight="1" x14ac:dyDescent="0.2">
      <c r="A17" s="66">
        <f t="shared" si="0"/>
        <v>7</v>
      </c>
      <c r="B17" s="40" t="s">
        <v>78</v>
      </c>
      <c r="C17" s="3"/>
      <c r="D17" s="45"/>
      <c r="E17" s="45"/>
      <c r="F17" s="512"/>
      <c r="I17" s="66">
        <f t="shared" si="1"/>
        <v>7</v>
      </c>
      <c r="J17" s="40" t="str">
        <f>B17</f>
        <v>Schedule 31 Commercial &amp; Industrial - Sales</v>
      </c>
      <c r="K17" s="3"/>
      <c r="L17" s="45"/>
      <c r="M17" s="45"/>
      <c r="N17" s="512"/>
      <c r="P17" s="312"/>
    </row>
    <row r="18" spans="1:16" ht="12.75" customHeight="1" x14ac:dyDescent="0.2">
      <c r="A18" s="66">
        <f t="shared" si="0"/>
        <v>8</v>
      </c>
      <c r="C18" s="42" t="s">
        <v>79</v>
      </c>
      <c r="D18" s="42" t="s">
        <v>38</v>
      </c>
      <c r="E18" s="66" t="str">
        <f>E15</f>
        <v>Exhibit JDT-11, GAS RATE SPREAD DESIGN</v>
      </c>
      <c r="F18" s="512">
        <v>0.58486000000000005</v>
      </c>
      <c r="G18" s="3" t="s">
        <v>454</v>
      </c>
      <c r="I18" s="66">
        <f t="shared" si="1"/>
        <v>8</v>
      </c>
      <c r="K18" s="42" t="s">
        <v>79</v>
      </c>
      <c r="L18" s="42" t="s">
        <v>38</v>
      </c>
      <c r="M18" s="66" t="str">
        <f>M15</f>
        <v>Exhibit JDT-11, GAS RATE SPREAD DESIGN</v>
      </c>
      <c r="N18" s="512">
        <v>0.56413000000000002</v>
      </c>
      <c r="O18" s="3" t="str">
        <f>G18</f>
        <v>Sheet No. 1142-A</v>
      </c>
      <c r="P18" s="312"/>
    </row>
    <row r="19" spans="1:16" ht="12.75" customHeight="1" x14ac:dyDescent="0.2">
      <c r="A19" s="66">
        <f t="shared" si="0"/>
        <v>9</v>
      </c>
      <c r="F19" s="512"/>
      <c r="I19" s="66">
        <f t="shared" si="1"/>
        <v>9</v>
      </c>
      <c r="N19" s="512"/>
      <c r="P19" s="312"/>
    </row>
    <row r="20" spans="1:16" ht="12.75" customHeight="1" x14ac:dyDescent="0.2">
      <c r="A20" s="66">
        <f t="shared" si="0"/>
        <v>10</v>
      </c>
      <c r="C20" s="42" t="s">
        <v>80</v>
      </c>
      <c r="D20" s="42" t="s">
        <v>38</v>
      </c>
      <c r="E20" s="66" t="str">
        <f>E18</f>
        <v>Exhibit JDT-11, GAS RATE SPREAD DESIGN</v>
      </c>
      <c r="F20" s="512">
        <v>1.8509999999999999E-2</v>
      </c>
      <c r="G20" s="3" t="s">
        <v>454</v>
      </c>
      <c r="I20" s="66">
        <f t="shared" si="1"/>
        <v>10</v>
      </c>
      <c r="K20" s="42" t="s">
        <v>80</v>
      </c>
      <c r="L20" s="42" t="s">
        <v>38</v>
      </c>
      <c r="M20" s="66" t="str">
        <f>M18</f>
        <v>Exhibit JDT-11, GAS RATE SPREAD DESIGN</v>
      </c>
      <c r="N20" s="512">
        <v>1.8509999999999999E-2</v>
      </c>
      <c r="O20" s="3" t="str">
        <f>G20</f>
        <v>Sheet No. 1142-A</v>
      </c>
      <c r="P20" s="312"/>
    </row>
    <row r="21" spans="1:16" ht="12.75" customHeight="1" x14ac:dyDescent="0.2">
      <c r="A21" s="66">
        <f t="shared" si="0"/>
        <v>11</v>
      </c>
      <c r="F21" s="512"/>
      <c r="I21" s="66">
        <f t="shared" si="1"/>
        <v>11</v>
      </c>
      <c r="N21" s="512"/>
      <c r="P21" s="312"/>
    </row>
    <row r="22" spans="1:16" ht="12.75" customHeight="1" x14ac:dyDescent="0.2">
      <c r="A22" s="66">
        <f t="shared" si="0"/>
        <v>12</v>
      </c>
      <c r="B22" s="40" t="s">
        <v>81</v>
      </c>
      <c r="C22" s="3"/>
      <c r="D22" s="45"/>
      <c r="E22" s="45"/>
      <c r="F22" s="512"/>
      <c r="I22" s="66">
        <f t="shared" si="1"/>
        <v>12</v>
      </c>
      <c r="J22" s="40" t="str">
        <f>B22</f>
        <v>Schedule 31 Commercial &amp; Industrial - Transportation</v>
      </c>
      <c r="K22" s="3"/>
      <c r="L22" s="45"/>
      <c r="M22" s="45"/>
      <c r="N22" s="512"/>
      <c r="P22" s="312"/>
    </row>
    <row r="23" spans="1:16" ht="12.75" customHeight="1" x14ac:dyDescent="0.2">
      <c r="A23" s="66">
        <f t="shared" si="0"/>
        <v>13</v>
      </c>
      <c r="B23" s="42"/>
      <c r="C23" s="42" t="s">
        <v>79</v>
      </c>
      <c r="D23" s="42" t="s">
        <v>38</v>
      </c>
      <c r="E23" s="66" t="str">
        <f>E20</f>
        <v>Exhibit JDT-11, GAS RATE SPREAD DESIGN</v>
      </c>
      <c r="F23" s="512">
        <v>0.58486000000000005</v>
      </c>
      <c r="G23" s="3" t="s">
        <v>454</v>
      </c>
      <c r="I23" s="66">
        <f t="shared" si="1"/>
        <v>13</v>
      </c>
      <c r="J23" s="42"/>
      <c r="K23" s="42" t="s">
        <v>79</v>
      </c>
      <c r="L23" s="42" t="s">
        <v>38</v>
      </c>
      <c r="M23" s="66" t="str">
        <f>M20</f>
        <v>Exhibit JDT-11, GAS RATE SPREAD DESIGN</v>
      </c>
      <c r="N23" s="512">
        <v>0.56413000000000002</v>
      </c>
      <c r="O23" s="3" t="str">
        <f>G23</f>
        <v>Sheet No. 1142-A</v>
      </c>
      <c r="P23" s="312"/>
    </row>
    <row r="24" spans="1:16" ht="12.75" customHeight="1" x14ac:dyDescent="0.2">
      <c r="A24" s="66">
        <f t="shared" si="0"/>
        <v>14</v>
      </c>
      <c r="B24" s="42"/>
      <c r="F24" s="512"/>
      <c r="I24" s="66">
        <f t="shared" si="1"/>
        <v>14</v>
      </c>
      <c r="J24" s="42"/>
      <c r="N24" s="512"/>
      <c r="P24" s="312"/>
    </row>
    <row r="25" spans="1:16" ht="12.75" customHeight="1" x14ac:dyDescent="0.2">
      <c r="A25" s="66">
        <f t="shared" si="0"/>
        <v>15</v>
      </c>
      <c r="B25" s="40" t="s">
        <v>82</v>
      </c>
      <c r="C25" s="3"/>
      <c r="D25" s="45"/>
      <c r="E25" s="45"/>
      <c r="F25" s="512"/>
      <c r="I25" s="66">
        <f t="shared" si="1"/>
        <v>15</v>
      </c>
      <c r="J25" s="40" t="str">
        <f>B25</f>
        <v>Schedule 41 Large Volume High Load Factor - Sales</v>
      </c>
      <c r="K25" s="3"/>
      <c r="L25" s="45"/>
      <c r="M25" s="45"/>
      <c r="N25" s="512"/>
      <c r="P25" s="312"/>
    </row>
    <row r="26" spans="1:16" ht="12.75" customHeight="1" x14ac:dyDescent="0.2">
      <c r="A26" s="66">
        <f t="shared" si="0"/>
        <v>16</v>
      </c>
      <c r="C26" s="42" t="s">
        <v>83</v>
      </c>
      <c r="D26" s="42" t="s">
        <v>38</v>
      </c>
      <c r="E26" s="66" t="str">
        <f>E23</f>
        <v>Exhibit JDT-11, GAS RATE SPREAD DESIGN</v>
      </c>
      <c r="F26" s="513">
        <v>1.62</v>
      </c>
      <c r="G26" s="3" t="s">
        <v>455</v>
      </c>
      <c r="I26" s="66">
        <f t="shared" si="1"/>
        <v>16</v>
      </c>
      <c r="K26" s="42" t="s">
        <v>83</v>
      </c>
      <c r="L26" s="42" t="s">
        <v>38</v>
      </c>
      <c r="M26" s="66" t="str">
        <f>M23</f>
        <v>Exhibit JDT-11, GAS RATE SPREAD DESIGN</v>
      </c>
      <c r="N26" s="514">
        <v>1.91</v>
      </c>
      <c r="O26" s="3" t="str">
        <f>G26</f>
        <v>Sheet No. 1142-B</v>
      </c>
      <c r="P26" s="312"/>
    </row>
    <row r="27" spans="1:16" ht="12.75" customHeight="1" x14ac:dyDescent="0.2">
      <c r="A27" s="66">
        <f t="shared" si="0"/>
        <v>17</v>
      </c>
      <c r="F27" s="512"/>
      <c r="I27" s="66">
        <f t="shared" si="1"/>
        <v>17</v>
      </c>
      <c r="N27" s="512"/>
      <c r="P27" s="312"/>
    </row>
    <row r="28" spans="1:16" ht="12.75" customHeight="1" x14ac:dyDescent="0.2">
      <c r="A28" s="66">
        <f t="shared" si="0"/>
        <v>18</v>
      </c>
      <c r="C28" s="42" t="s">
        <v>84</v>
      </c>
      <c r="F28" s="512"/>
      <c r="I28" s="66">
        <f t="shared" si="1"/>
        <v>18</v>
      </c>
      <c r="K28" s="42" t="s">
        <v>84</v>
      </c>
      <c r="N28" s="512"/>
      <c r="P28" s="312"/>
    </row>
    <row r="29" spans="1:16" ht="12.75" customHeight="1" x14ac:dyDescent="0.2">
      <c r="A29" s="66">
        <f t="shared" si="0"/>
        <v>19</v>
      </c>
      <c r="C29" s="42" t="s">
        <v>113</v>
      </c>
      <c r="D29" s="42" t="s">
        <v>38</v>
      </c>
      <c r="E29" s="66" t="str">
        <f>E26</f>
        <v>Exhibit JDT-11, GAS RATE SPREAD DESIGN</v>
      </c>
      <c r="F29" s="512">
        <v>0.20784</v>
      </c>
      <c r="G29" s="3" t="s">
        <v>455</v>
      </c>
      <c r="I29" s="66">
        <f t="shared" si="1"/>
        <v>19</v>
      </c>
      <c r="K29" s="42" t="s">
        <v>113</v>
      </c>
      <c r="L29" s="42" t="s">
        <v>38</v>
      </c>
      <c r="M29" s="66" t="str">
        <f>M26</f>
        <v>Exhibit JDT-11, GAS RATE SPREAD DESIGN</v>
      </c>
      <c r="N29" s="512">
        <v>0.18822</v>
      </c>
      <c r="O29" s="3" t="str">
        <f>G29</f>
        <v>Sheet No. 1142-B</v>
      </c>
      <c r="P29" s="312"/>
    </row>
    <row r="30" spans="1:16" ht="12.75" customHeight="1" x14ac:dyDescent="0.2">
      <c r="A30" s="66">
        <f t="shared" si="0"/>
        <v>20</v>
      </c>
      <c r="C30" s="42" t="s">
        <v>456</v>
      </c>
      <c r="D30" s="42" t="s">
        <v>38</v>
      </c>
      <c r="E30" s="66" t="str">
        <f>E29</f>
        <v>Exhibit JDT-11, GAS RATE SPREAD DESIGN</v>
      </c>
      <c r="F30" s="512">
        <v>0.1797</v>
      </c>
      <c r="G30" s="3" t="s">
        <v>455</v>
      </c>
      <c r="I30" s="66">
        <f t="shared" si="1"/>
        <v>20</v>
      </c>
      <c r="K30" s="42" t="s">
        <v>456</v>
      </c>
      <c r="L30" s="42" t="s">
        <v>38</v>
      </c>
      <c r="M30" s="66" t="str">
        <f>M29</f>
        <v>Exhibit JDT-11, GAS RATE SPREAD DESIGN</v>
      </c>
      <c r="N30" s="512">
        <v>0.16273000000000001</v>
      </c>
      <c r="O30" s="3" t="str">
        <f>G30</f>
        <v>Sheet No. 1142-B</v>
      </c>
      <c r="P30" s="312"/>
    </row>
    <row r="31" spans="1:16" ht="12.75" customHeight="1" x14ac:dyDescent="0.2">
      <c r="A31" s="66">
        <f t="shared" si="0"/>
        <v>21</v>
      </c>
      <c r="F31" s="512"/>
      <c r="I31" s="66">
        <f t="shared" si="1"/>
        <v>21</v>
      </c>
      <c r="N31" s="512"/>
      <c r="P31" s="312"/>
    </row>
    <row r="32" spans="1:16" ht="12.75" customHeight="1" x14ac:dyDescent="0.2">
      <c r="A32" s="66">
        <f t="shared" si="0"/>
        <v>22</v>
      </c>
      <c r="C32" s="42" t="s">
        <v>80</v>
      </c>
      <c r="D32" s="42" t="s">
        <v>38</v>
      </c>
      <c r="E32" s="66" t="str">
        <f>E30</f>
        <v>Exhibit JDT-11, GAS RATE SPREAD DESIGN</v>
      </c>
      <c r="F32" s="512">
        <v>1.4999999999999999E-2</v>
      </c>
      <c r="G32" s="3" t="s">
        <v>455</v>
      </c>
      <c r="I32" s="66">
        <f t="shared" si="1"/>
        <v>22</v>
      </c>
      <c r="K32" s="42" t="s">
        <v>80</v>
      </c>
      <c r="L32" s="42" t="s">
        <v>38</v>
      </c>
      <c r="M32" s="66" t="str">
        <f>M30</f>
        <v>Exhibit JDT-11, GAS RATE SPREAD DESIGN</v>
      </c>
      <c r="N32" s="512">
        <v>1.5010000000000001E-2</v>
      </c>
      <c r="O32" s="3" t="str">
        <f>G32</f>
        <v>Sheet No. 1142-B</v>
      </c>
      <c r="P32" s="312"/>
    </row>
    <row r="33" spans="1:16" ht="12.75" customHeight="1" x14ac:dyDescent="0.2">
      <c r="A33" s="66">
        <f t="shared" si="0"/>
        <v>23</v>
      </c>
      <c r="C33" s="45"/>
      <c r="D33" s="45"/>
      <c r="E33" s="45"/>
      <c r="F33" s="512"/>
      <c r="I33" s="66">
        <f t="shared" si="1"/>
        <v>23</v>
      </c>
      <c r="K33" s="45"/>
      <c r="L33" s="45"/>
      <c r="M33" s="45"/>
      <c r="N33" s="512"/>
      <c r="P33" s="312"/>
    </row>
    <row r="34" spans="1:16" ht="12.75" customHeight="1" x14ac:dyDescent="0.2">
      <c r="A34" s="66">
        <f t="shared" si="0"/>
        <v>24</v>
      </c>
      <c r="B34" s="40" t="s">
        <v>85</v>
      </c>
      <c r="C34" s="3"/>
      <c r="D34" s="45"/>
      <c r="E34" s="45"/>
      <c r="F34" s="512"/>
      <c r="I34" s="66">
        <f t="shared" si="1"/>
        <v>24</v>
      </c>
      <c r="J34" s="40" t="str">
        <f>B34</f>
        <v>Schedule 41 Large Volume High Load Factor - Transportation</v>
      </c>
      <c r="K34" s="3"/>
      <c r="L34" s="45"/>
      <c r="M34" s="45"/>
      <c r="N34" s="512"/>
      <c r="P34" s="312"/>
    </row>
    <row r="35" spans="1:16" ht="12.75" customHeight="1" x14ac:dyDescent="0.2">
      <c r="A35" s="66">
        <f t="shared" si="0"/>
        <v>25</v>
      </c>
      <c r="B35" s="42"/>
      <c r="C35" s="42" t="s">
        <v>83</v>
      </c>
      <c r="D35" s="42" t="s">
        <v>38</v>
      </c>
      <c r="E35" s="66" t="str">
        <f>E32</f>
        <v>Exhibit JDT-11, GAS RATE SPREAD DESIGN</v>
      </c>
      <c r="F35" s="514">
        <v>1.62</v>
      </c>
      <c r="G35" s="3" t="s">
        <v>455</v>
      </c>
      <c r="I35" s="66">
        <f t="shared" si="1"/>
        <v>25</v>
      </c>
      <c r="J35" s="42"/>
      <c r="K35" s="42" t="s">
        <v>83</v>
      </c>
      <c r="L35" s="42" t="s">
        <v>38</v>
      </c>
      <c r="M35" s="66" t="str">
        <f>M32</f>
        <v>Exhibit JDT-11, GAS RATE SPREAD DESIGN</v>
      </c>
      <c r="N35" s="514">
        <v>1.91</v>
      </c>
      <c r="O35" s="3" t="str">
        <f>G35</f>
        <v>Sheet No. 1142-B</v>
      </c>
      <c r="P35" s="312"/>
    </row>
    <row r="36" spans="1:16" ht="12.75" customHeight="1" x14ac:dyDescent="0.2">
      <c r="A36" s="66">
        <f t="shared" si="0"/>
        <v>26</v>
      </c>
      <c r="B36" s="42"/>
      <c r="F36" s="512"/>
      <c r="I36" s="66">
        <f t="shared" si="1"/>
        <v>26</v>
      </c>
      <c r="J36" s="42"/>
      <c r="N36" s="512"/>
      <c r="P36" s="312"/>
    </row>
    <row r="37" spans="1:16" ht="12.75" customHeight="1" x14ac:dyDescent="0.2">
      <c r="A37" s="66">
        <f t="shared" si="0"/>
        <v>27</v>
      </c>
      <c r="B37" s="42"/>
      <c r="C37" s="42" t="s">
        <v>84</v>
      </c>
      <c r="F37" s="512"/>
      <c r="I37" s="66">
        <f t="shared" si="1"/>
        <v>27</v>
      </c>
      <c r="J37" s="42"/>
      <c r="K37" s="42" t="s">
        <v>84</v>
      </c>
      <c r="N37" s="512"/>
      <c r="P37" s="312"/>
    </row>
    <row r="38" spans="1:16" ht="12.75" customHeight="1" x14ac:dyDescent="0.2">
      <c r="A38" s="66">
        <f t="shared" si="0"/>
        <v>28</v>
      </c>
      <c r="B38" s="42"/>
      <c r="C38" s="42" t="s">
        <v>113</v>
      </c>
      <c r="D38" s="42" t="s">
        <v>38</v>
      </c>
      <c r="E38" s="66" t="str">
        <f>E35</f>
        <v>Exhibit JDT-11, GAS RATE SPREAD DESIGN</v>
      </c>
      <c r="F38" s="512">
        <v>0.20784</v>
      </c>
      <c r="G38" s="3" t="s">
        <v>455</v>
      </c>
      <c r="I38" s="66">
        <f t="shared" si="1"/>
        <v>28</v>
      </c>
      <c r="J38" s="42"/>
      <c r="K38" s="42" t="s">
        <v>113</v>
      </c>
      <c r="L38" s="42" t="s">
        <v>38</v>
      </c>
      <c r="M38" s="66" t="str">
        <f>M35</f>
        <v>Exhibit JDT-11, GAS RATE SPREAD DESIGN</v>
      </c>
      <c r="N38" s="512">
        <v>0.18822</v>
      </c>
      <c r="O38" s="3" t="str">
        <f>G38</f>
        <v>Sheet No. 1142-B</v>
      </c>
      <c r="P38" s="312"/>
    </row>
    <row r="39" spans="1:16" ht="12.75" customHeight="1" x14ac:dyDescent="0.2">
      <c r="A39" s="66">
        <f t="shared" si="0"/>
        <v>29</v>
      </c>
      <c r="B39" s="42"/>
      <c r="C39" s="42" t="s">
        <v>456</v>
      </c>
      <c r="D39" s="42" t="s">
        <v>38</v>
      </c>
      <c r="E39" s="66" t="str">
        <f>E38</f>
        <v>Exhibit JDT-11, GAS RATE SPREAD DESIGN</v>
      </c>
      <c r="F39" s="512">
        <v>0.1797</v>
      </c>
      <c r="G39" s="3" t="s">
        <v>455</v>
      </c>
      <c r="I39" s="66">
        <f t="shared" si="1"/>
        <v>29</v>
      </c>
      <c r="J39" s="42"/>
      <c r="K39" s="42" t="s">
        <v>456</v>
      </c>
      <c r="L39" s="42" t="s">
        <v>38</v>
      </c>
      <c r="M39" s="66" t="str">
        <f>M38</f>
        <v>Exhibit JDT-11, GAS RATE SPREAD DESIGN</v>
      </c>
      <c r="N39" s="512">
        <v>0.16273000000000001</v>
      </c>
      <c r="O39" s="3" t="str">
        <f>G39</f>
        <v>Sheet No. 1142-B</v>
      </c>
      <c r="P39" s="312"/>
    </row>
    <row r="40" spans="1:16" ht="12.75" customHeight="1" x14ac:dyDescent="0.2">
      <c r="A40" s="66">
        <f t="shared" si="0"/>
        <v>30</v>
      </c>
      <c r="B40" s="42"/>
      <c r="F40" s="512"/>
      <c r="I40" s="66">
        <f t="shared" si="1"/>
        <v>30</v>
      </c>
      <c r="J40" s="42"/>
      <c r="N40" s="512"/>
      <c r="P40" s="312"/>
    </row>
    <row r="41" spans="1:16" ht="12.75" customHeight="1" x14ac:dyDescent="0.2">
      <c r="A41" s="66">
        <f t="shared" si="0"/>
        <v>31</v>
      </c>
      <c r="B41" s="40" t="s">
        <v>86</v>
      </c>
      <c r="C41" s="3"/>
      <c r="D41" s="45"/>
      <c r="E41" s="45"/>
      <c r="F41" s="512"/>
      <c r="I41" s="66">
        <f t="shared" si="1"/>
        <v>31</v>
      </c>
      <c r="J41" s="40" t="str">
        <f>B41</f>
        <v>Schedule 86 Limited Interruptible - Sales</v>
      </c>
      <c r="K41" s="3"/>
      <c r="L41" s="45"/>
      <c r="M41" s="45"/>
      <c r="N41" s="512"/>
      <c r="P41" s="312"/>
    </row>
    <row r="42" spans="1:16" ht="12.75" customHeight="1" x14ac:dyDescent="0.2">
      <c r="A42" s="66">
        <f t="shared" si="0"/>
        <v>32</v>
      </c>
      <c r="C42" s="42" t="s">
        <v>83</v>
      </c>
      <c r="D42" s="42" t="s">
        <v>38</v>
      </c>
      <c r="E42" s="66" t="str">
        <f>E39</f>
        <v>Exhibit JDT-11, GAS RATE SPREAD DESIGN</v>
      </c>
      <c r="F42" s="514">
        <v>1.59</v>
      </c>
      <c r="G42" s="3" t="s">
        <v>455</v>
      </c>
      <c r="I42" s="66">
        <f t="shared" si="1"/>
        <v>32</v>
      </c>
      <c r="K42" s="42" t="s">
        <v>83</v>
      </c>
      <c r="L42" s="42" t="s">
        <v>38</v>
      </c>
      <c r="M42" s="66" t="str">
        <f>M39</f>
        <v>Exhibit JDT-11, GAS RATE SPREAD DESIGN</v>
      </c>
      <c r="N42" s="514">
        <v>1.88</v>
      </c>
      <c r="O42" s="3" t="str">
        <f>G42</f>
        <v>Sheet No. 1142-B</v>
      </c>
      <c r="P42" s="312"/>
    </row>
    <row r="43" spans="1:16" ht="12.75" customHeight="1" x14ac:dyDescent="0.2">
      <c r="A43" s="66">
        <f t="shared" si="0"/>
        <v>33</v>
      </c>
      <c r="F43" s="512"/>
      <c r="I43" s="66">
        <f t="shared" si="1"/>
        <v>33</v>
      </c>
      <c r="N43" s="512"/>
      <c r="P43" s="312"/>
    </row>
    <row r="44" spans="1:16" ht="12.75" customHeight="1" x14ac:dyDescent="0.2">
      <c r="A44" s="66">
        <f t="shared" si="0"/>
        <v>34</v>
      </c>
      <c r="C44" s="42" t="s">
        <v>84</v>
      </c>
      <c r="F44" s="512"/>
      <c r="I44" s="66">
        <f t="shared" si="1"/>
        <v>34</v>
      </c>
      <c r="K44" s="42" t="s">
        <v>84</v>
      </c>
      <c r="N44" s="512"/>
      <c r="P44" s="312"/>
    </row>
    <row r="45" spans="1:16" ht="12.75" customHeight="1" x14ac:dyDescent="0.2">
      <c r="A45" s="66">
        <f t="shared" si="0"/>
        <v>35</v>
      </c>
      <c r="C45" s="42" t="s">
        <v>87</v>
      </c>
      <c r="D45" s="42" t="s">
        <v>38</v>
      </c>
      <c r="E45" s="66" t="str">
        <f>E42</f>
        <v>Exhibit JDT-11, GAS RATE SPREAD DESIGN</v>
      </c>
      <c r="F45" s="512">
        <v>0.24043999999999999</v>
      </c>
      <c r="G45" s="3" t="s">
        <v>455</v>
      </c>
      <c r="I45" s="66">
        <f t="shared" si="1"/>
        <v>35</v>
      </c>
      <c r="K45" s="42" t="s">
        <v>87</v>
      </c>
      <c r="L45" s="42" t="s">
        <v>38</v>
      </c>
      <c r="M45" s="66" t="str">
        <f>M42</f>
        <v>Exhibit JDT-11, GAS RATE SPREAD DESIGN</v>
      </c>
      <c r="N45" s="512">
        <v>0.23072000000000001</v>
      </c>
      <c r="O45" s="3" t="str">
        <f>G45</f>
        <v>Sheet No. 1142-B</v>
      </c>
      <c r="P45" s="312"/>
    </row>
    <row r="46" spans="1:16" ht="12.75" customHeight="1" x14ac:dyDescent="0.2">
      <c r="A46" s="66">
        <f t="shared" si="0"/>
        <v>36</v>
      </c>
      <c r="C46" s="42" t="s">
        <v>88</v>
      </c>
      <c r="D46" s="42" t="s">
        <v>38</v>
      </c>
      <c r="E46" s="66" t="str">
        <f>E45</f>
        <v>Exhibit JDT-11, GAS RATE SPREAD DESIGN</v>
      </c>
      <c r="F46" s="512">
        <v>0.17044999999999999</v>
      </c>
      <c r="G46" s="3" t="s">
        <v>455</v>
      </c>
      <c r="I46" s="66">
        <f t="shared" si="1"/>
        <v>36</v>
      </c>
      <c r="K46" s="42" t="s">
        <v>88</v>
      </c>
      <c r="L46" s="42" t="s">
        <v>38</v>
      </c>
      <c r="M46" s="66" t="str">
        <f>M45</f>
        <v>Exhibit JDT-11, GAS RATE SPREAD DESIGN</v>
      </c>
      <c r="N46" s="512">
        <v>0.16356000000000001</v>
      </c>
      <c r="O46" s="3" t="str">
        <f>G46</f>
        <v>Sheet No. 1142-B</v>
      </c>
      <c r="P46" s="312"/>
    </row>
    <row r="47" spans="1:16" ht="12.75" customHeight="1" x14ac:dyDescent="0.2">
      <c r="A47" s="66">
        <f t="shared" si="0"/>
        <v>37</v>
      </c>
      <c r="F47" s="512"/>
      <c r="I47" s="66">
        <f t="shared" si="1"/>
        <v>37</v>
      </c>
      <c r="N47" s="512"/>
      <c r="P47" s="312"/>
    </row>
    <row r="48" spans="1:16" ht="12.75" customHeight="1" x14ac:dyDescent="0.2">
      <c r="A48" s="66">
        <f t="shared" si="0"/>
        <v>38</v>
      </c>
      <c r="C48" s="42" t="s">
        <v>80</v>
      </c>
      <c r="D48" s="42" t="s">
        <v>38</v>
      </c>
      <c r="E48" s="66" t="str">
        <f>E46</f>
        <v>Exhibit JDT-11, GAS RATE SPREAD DESIGN</v>
      </c>
      <c r="F48" s="512">
        <v>1.506E-2</v>
      </c>
      <c r="G48" s="3" t="s">
        <v>455</v>
      </c>
      <c r="I48" s="66">
        <f t="shared" si="1"/>
        <v>38</v>
      </c>
      <c r="K48" s="42" t="s">
        <v>80</v>
      </c>
      <c r="L48" s="42" t="s">
        <v>38</v>
      </c>
      <c r="M48" s="66" t="str">
        <f>M46</f>
        <v>Exhibit JDT-11, GAS RATE SPREAD DESIGN</v>
      </c>
      <c r="N48" s="512">
        <v>1.55E-2</v>
      </c>
      <c r="O48" s="3" t="str">
        <f>G48</f>
        <v>Sheet No. 1142-B</v>
      </c>
      <c r="P48" s="312"/>
    </row>
    <row r="49" spans="1:16" ht="12.75" customHeight="1" x14ac:dyDescent="0.2">
      <c r="A49" s="66">
        <f t="shared" si="0"/>
        <v>39</v>
      </c>
      <c r="C49" s="45"/>
      <c r="D49" s="45"/>
      <c r="E49" s="45"/>
      <c r="F49" s="512"/>
      <c r="I49" s="66">
        <f t="shared" si="1"/>
        <v>39</v>
      </c>
      <c r="K49" s="45"/>
      <c r="L49" s="45"/>
      <c r="M49" s="45"/>
      <c r="N49" s="512"/>
      <c r="P49" s="312"/>
    </row>
    <row r="50" spans="1:16" ht="12.75" customHeight="1" x14ac:dyDescent="0.2">
      <c r="A50" s="66">
        <f t="shared" si="0"/>
        <v>40</v>
      </c>
      <c r="B50" s="40" t="s">
        <v>89</v>
      </c>
      <c r="C50" s="3"/>
      <c r="D50" s="45"/>
      <c r="E50" s="45"/>
      <c r="F50" s="512"/>
      <c r="I50" s="66">
        <f t="shared" si="1"/>
        <v>40</v>
      </c>
      <c r="J50" s="40" t="str">
        <f>B50</f>
        <v>Schedule 86 Limited Interruptible - Transportation</v>
      </c>
      <c r="K50" s="3"/>
      <c r="L50" s="45"/>
      <c r="M50" s="45"/>
      <c r="N50" s="512"/>
      <c r="P50" s="312"/>
    </row>
    <row r="51" spans="1:16" ht="12.75" customHeight="1" x14ac:dyDescent="0.2">
      <c r="A51" s="66">
        <f t="shared" si="0"/>
        <v>41</v>
      </c>
      <c r="B51" s="42"/>
      <c r="C51" s="42" t="s">
        <v>83</v>
      </c>
      <c r="D51" s="42" t="s">
        <v>38</v>
      </c>
      <c r="E51" s="66" t="str">
        <f>E48</f>
        <v>Exhibit JDT-11, GAS RATE SPREAD DESIGN</v>
      </c>
      <c r="F51" s="514">
        <v>1.59</v>
      </c>
      <c r="G51" s="3" t="s">
        <v>455</v>
      </c>
      <c r="I51" s="66">
        <f t="shared" si="1"/>
        <v>41</v>
      </c>
      <c r="J51" s="42"/>
      <c r="K51" s="42" t="s">
        <v>83</v>
      </c>
      <c r="L51" s="42" t="s">
        <v>38</v>
      </c>
      <c r="M51" s="66" t="str">
        <f>M48</f>
        <v>Exhibit JDT-11, GAS RATE SPREAD DESIGN</v>
      </c>
      <c r="N51" s="514">
        <v>1.88</v>
      </c>
      <c r="O51" s="3" t="str">
        <f>G51</f>
        <v>Sheet No. 1142-B</v>
      </c>
      <c r="P51" s="312"/>
    </row>
    <row r="52" spans="1:16" ht="12.75" customHeight="1" x14ac:dyDescent="0.2">
      <c r="A52" s="66">
        <f t="shared" si="0"/>
        <v>42</v>
      </c>
      <c r="B52" s="42"/>
      <c r="F52" s="512"/>
      <c r="I52" s="66">
        <f t="shared" si="1"/>
        <v>42</v>
      </c>
      <c r="J52" s="42"/>
      <c r="N52" s="512"/>
      <c r="P52" s="312"/>
    </row>
    <row r="53" spans="1:16" ht="12.75" customHeight="1" x14ac:dyDescent="0.2">
      <c r="A53" s="66">
        <f t="shared" si="0"/>
        <v>43</v>
      </c>
      <c r="B53" s="42"/>
      <c r="C53" s="42" t="s">
        <v>84</v>
      </c>
      <c r="F53" s="512"/>
      <c r="I53" s="66">
        <f t="shared" si="1"/>
        <v>43</v>
      </c>
      <c r="J53" s="42"/>
      <c r="K53" s="42" t="s">
        <v>84</v>
      </c>
      <c r="N53" s="512"/>
      <c r="P53" s="312"/>
    </row>
    <row r="54" spans="1:16" ht="12.75" customHeight="1" x14ac:dyDescent="0.2">
      <c r="A54" s="66">
        <f t="shared" si="0"/>
        <v>44</v>
      </c>
      <c r="B54" s="42"/>
      <c r="C54" s="42" t="s">
        <v>87</v>
      </c>
      <c r="D54" s="42" t="s">
        <v>38</v>
      </c>
      <c r="E54" s="66" t="str">
        <f>E51</f>
        <v>Exhibit JDT-11, GAS RATE SPREAD DESIGN</v>
      </c>
      <c r="F54" s="512">
        <v>0.24043999999999999</v>
      </c>
      <c r="G54" s="3" t="s">
        <v>455</v>
      </c>
      <c r="I54" s="66">
        <f t="shared" si="1"/>
        <v>44</v>
      </c>
      <c r="J54" s="42"/>
      <c r="K54" s="42" t="s">
        <v>87</v>
      </c>
      <c r="L54" s="42" t="s">
        <v>38</v>
      </c>
      <c r="M54" s="66" t="str">
        <f>M51</f>
        <v>Exhibit JDT-11, GAS RATE SPREAD DESIGN</v>
      </c>
      <c r="N54" s="512">
        <v>0.23072000000000001</v>
      </c>
      <c r="O54" s="3" t="str">
        <f t="shared" ref="O54:O55" si="2">G54</f>
        <v>Sheet No. 1142-B</v>
      </c>
      <c r="P54" s="312"/>
    </row>
    <row r="55" spans="1:16" ht="12.75" customHeight="1" x14ac:dyDescent="0.2">
      <c r="A55" s="66">
        <f t="shared" si="0"/>
        <v>45</v>
      </c>
      <c r="B55" s="42"/>
      <c r="C55" s="42" t="s">
        <v>88</v>
      </c>
      <c r="D55" s="42" t="s">
        <v>38</v>
      </c>
      <c r="E55" s="66" t="str">
        <f>E54</f>
        <v>Exhibit JDT-11, GAS RATE SPREAD DESIGN</v>
      </c>
      <c r="F55" s="512">
        <v>0.17044999999999999</v>
      </c>
      <c r="G55" s="3" t="s">
        <v>455</v>
      </c>
      <c r="I55" s="66">
        <f t="shared" si="1"/>
        <v>45</v>
      </c>
      <c r="J55" s="42"/>
      <c r="K55" s="42" t="s">
        <v>88</v>
      </c>
      <c r="L55" s="42" t="s">
        <v>38</v>
      </c>
      <c r="M55" s="66" t="str">
        <f>M54</f>
        <v>Exhibit JDT-11, GAS RATE SPREAD DESIGN</v>
      </c>
      <c r="N55" s="512">
        <v>0.16356000000000001</v>
      </c>
      <c r="O55" s="3" t="str">
        <f t="shared" si="2"/>
        <v>Sheet No. 1142-B</v>
      </c>
      <c r="P55" s="312"/>
    </row>
    <row r="56" spans="1:16" ht="12.75" customHeight="1" x14ac:dyDescent="0.2">
      <c r="A56" s="66"/>
      <c r="I56" s="66"/>
      <c r="P56" s="312"/>
    </row>
  </sheetData>
  <mergeCells count="10">
    <mergeCell ref="A4:G4"/>
    <mergeCell ref="I4:O4"/>
    <mergeCell ref="A5:G5"/>
    <mergeCell ref="I5:O5"/>
    <mergeCell ref="A1:G1"/>
    <mergeCell ref="I1:O1"/>
    <mergeCell ref="A2:G2"/>
    <mergeCell ref="I2:O2"/>
    <mergeCell ref="A3:G3"/>
    <mergeCell ref="I3:O3"/>
  </mergeCells>
  <printOptions horizontalCentered="1"/>
  <pageMargins left="0.7" right="0.7" top="0.75" bottom="0.75" header="0.3" footer="0.3"/>
  <pageSetup scale="71" fitToWidth="3" orientation="landscape" blackAndWhite="1" r:id="rId1"/>
  <headerFooter>
    <oddFooter>&amp;R&amp;A
 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2"/>
  <sheetViews>
    <sheetView zoomScaleNormal="100" workbookViewId="0">
      <pane ySplit="8" topLeftCell="A9" activePane="bottomLeft" state="frozen"/>
      <selection activeCell="G44" sqref="G44"/>
      <selection pane="bottomLeft" activeCell="A9" sqref="A9"/>
    </sheetView>
  </sheetViews>
  <sheetFormatPr defaultColWidth="9.140625" defaultRowHeight="11.25" x14ac:dyDescent="0.2"/>
  <cols>
    <col min="1" max="1" width="4.85546875" style="3" bestFit="1" customWidth="1"/>
    <col min="2" max="2" width="3.28515625" style="3" customWidth="1"/>
    <col min="3" max="3" width="25.42578125" style="42" customWidth="1"/>
    <col min="4" max="4" width="6.7109375" style="42" bestFit="1" customWidth="1"/>
    <col min="5" max="5" width="28.28515625" style="42" bestFit="1" customWidth="1"/>
    <col min="6" max="6" width="0.7109375" style="3" customWidth="1"/>
    <col min="7" max="7" width="12.5703125" style="3" bestFit="1" customWidth="1"/>
    <col min="8" max="8" width="0.7109375" style="3" customWidth="1"/>
    <col min="9" max="9" width="15.7109375" style="3" bestFit="1" customWidth="1"/>
    <col min="10" max="10" width="0.7109375" style="3" customWidth="1"/>
    <col min="11" max="11" width="14.5703125" style="3" bestFit="1" customWidth="1"/>
    <col min="12" max="12" width="9.140625" style="3" customWidth="1"/>
    <col min="13" max="13" width="10.28515625" style="3" bestFit="1" customWidth="1"/>
    <col min="14" max="14" width="11.7109375" style="3" bestFit="1" customWidth="1"/>
    <col min="15" max="15" width="12.140625" style="3" bestFit="1" customWidth="1"/>
    <col min="16" max="16384" width="9.140625" style="3"/>
  </cols>
  <sheetData>
    <row r="1" spans="1:24" x14ac:dyDescent="0.2">
      <c r="A1" s="515" t="s">
        <v>0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127"/>
      <c r="M1" s="95"/>
      <c r="N1" s="95"/>
      <c r="O1" s="126"/>
      <c r="P1" s="95"/>
      <c r="Q1" s="95"/>
      <c r="R1" s="95"/>
      <c r="S1" s="95"/>
      <c r="T1" s="95"/>
      <c r="U1" s="95"/>
    </row>
    <row r="2" spans="1:24" x14ac:dyDescent="0.2">
      <c r="A2" s="517" t="str">
        <f>'Delivery Rate Change Calc'!A2:F2</f>
        <v>2025 Gas Schedule 142 Decoupling Filing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127"/>
      <c r="M2" s="95"/>
      <c r="N2" s="95"/>
      <c r="O2" s="126"/>
      <c r="P2" s="95"/>
      <c r="Q2" s="95"/>
      <c r="R2" s="95"/>
      <c r="S2" s="95"/>
      <c r="T2" s="95"/>
      <c r="U2" s="95"/>
    </row>
    <row r="3" spans="1:24" x14ac:dyDescent="0.2">
      <c r="A3" s="515" t="s">
        <v>319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127"/>
      <c r="M3" s="119"/>
      <c r="N3" s="95"/>
      <c r="O3" s="126"/>
      <c r="P3" s="95"/>
      <c r="Q3" s="95"/>
      <c r="R3" s="95"/>
      <c r="S3" s="95"/>
      <c r="T3" s="95"/>
      <c r="U3" s="95"/>
    </row>
    <row r="4" spans="1:24" x14ac:dyDescent="0.2">
      <c r="A4" s="517" t="str">
        <f>'Delivery Rate Change Calc'!A4:F4</f>
        <v>Proposed Effective May 1, 2025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127"/>
      <c r="M4" s="119"/>
      <c r="N4" s="95"/>
      <c r="O4" s="126"/>
      <c r="P4" s="95"/>
      <c r="Q4" s="95"/>
      <c r="R4" s="95"/>
      <c r="S4" s="95"/>
      <c r="T4" s="95"/>
      <c r="U4" s="95"/>
    </row>
    <row r="5" spans="1:24" x14ac:dyDescent="0.2">
      <c r="B5" s="4"/>
      <c r="C5" s="106"/>
      <c r="D5" s="106"/>
      <c r="E5" s="106"/>
      <c r="F5" s="106"/>
      <c r="G5" s="106"/>
      <c r="H5" s="106"/>
      <c r="I5" s="106"/>
      <c r="J5" s="106"/>
      <c r="K5" s="106"/>
      <c r="L5" s="125"/>
      <c r="M5" s="1"/>
      <c r="N5" s="1"/>
      <c r="O5" s="124"/>
      <c r="P5" s="1"/>
      <c r="Q5" s="1"/>
      <c r="R5" s="1"/>
      <c r="S5" s="1"/>
      <c r="T5" s="1"/>
      <c r="U5" s="1"/>
      <c r="V5" s="46"/>
      <c r="W5" s="46"/>
      <c r="X5" s="46"/>
    </row>
    <row r="6" spans="1:24" x14ac:dyDescent="0.2">
      <c r="B6" s="47"/>
      <c r="C6" s="47"/>
      <c r="D6" s="47"/>
      <c r="E6" s="47"/>
      <c r="F6" s="65"/>
      <c r="G6" s="65"/>
      <c r="H6" s="65"/>
      <c r="I6" s="65"/>
      <c r="J6" s="65"/>
      <c r="K6" s="125"/>
      <c r="L6" s="125"/>
      <c r="M6" s="1"/>
      <c r="N6" s="1"/>
      <c r="O6" s="124"/>
      <c r="P6" s="1"/>
      <c r="Q6" s="1"/>
      <c r="R6" s="1"/>
      <c r="S6" s="1"/>
      <c r="T6" s="1"/>
      <c r="U6" s="1"/>
      <c r="V6" s="46"/>
      <c r="W6" s="46"/>
      <c r="X6" s="46"/>
    </row>
    <row r="7" spans="1:24" x14ac:dyDescent="0.2">
      <c r="A7" s="447" t="s">
        <v>2</v>
      </c>
      <c r="B7" s="46"/>
      <c r="C7" s="104"/>
      <c r="D7" s="104"/>
      <c r="E7" s="200" t="s">
        <v>422</v>
      </c>
      <c r="F7" s="123"/>
      <c r="G7" s="121" t="s">
        <v>69</v>
      </c>
      <c r="H7" s="121"/>
      <c r="I7" s="47" t="s">
        <v>70</v>
      </c>
      <c r="J7" s="1"/>
      <c r="K7" s="104" t="s">
        <v>71</v>
      </c>
      <c r="L7" s="48"/>
      <c r="M7" s="95"/>
      <c r="N7" s="95"/>
      <c r="O7" s="95"/>
      <c r="P7" s="95"/>
      <c r="Q7" s="95"/>
      <c r="R7" s="95"/>
      <c r="S7" s="95"/>
      <c r="T7" s="95"/>
      <c r="U7" s="95"/>
    </row>
    <row r="8" spans="1:24" x14ac:dyDescent="0.2">
      <c r="A8" s="139" t="s">
        <v>4</v>
      </c>
      <c r="B8" s="141"/>
      <c r="C8" s="140"/>
      <c r="D8" s="140" t="s">
        <v>72</v>
      </c>
      <c r="E8" s="201" t="s">
        <v>423</v>
      </c>
      <c r="F8" s="122"/>
      <c r="G8" s="145" t="s">
        <v>360</v>
      </c>
      <c r="H8" s="121"/>
      <c r="I8" s="140" t="s">
        <v>74</v>
      </c>
      <c r="J8" s="1"/>
      <c r="K8" s="140" t="s">
        <v>75</v>
      </c>
      <c r="L8" s="48"/>
      <c r="M8" s="120"/>
      <c r="N8" s="120"/>
      <c r="O8" s="119"/>
      <c r="P8" s="95"/>
      <c r="Q8" s="95"/>
      <c r="R8" s="95"/>
      <c r="S8" s="95"/>
      <c r="T8" s="95"/>
      <c r="U8" s="95"/>
    </row>
    <row r="9" spans="1:24" x14ac:dyDescent="0.2">
      <c r="A9" s="36"/>
      <c r="B9" s="42"/>
      <c r="C9" s="48" t="s">
        <v>9</v>
      </c>
      <c r="D9" s="48" t="s">
        <v>10</v>
      </c>
      <c r="E9" s="48" t="s">
        <v>11</v>
      </c>
      <c r="F9" s="118"/>
      <c r="G9" s="117" t="s">
        <v>12</v>
      </c>
      <c r="H9" s="117"/>
      <c r="I9" s="37" t="s">
        <v>76</v>
      </c>
      <c r="J9" s="37"/>
      <c r="K9" s="37" t="s">
        <v>77</v>
      </c>
      <c r="L9" s="48"/>
      <c r="M9" s="95"/>
      <c r="N9" s="95"/>
      <c r="O9" s="95"/>
      <c r="P9" s="95"/>
      <c r="Q9" s="95"/>
      <c r="R9" s="95"/>
      <c r="S9" s="95"/>
      <c r="T9" s="95"/>
      <c r="U9" s="95"/>
    </row>
    <row r="10" spans="1:24" x14ac:dyDescent="0.2">
      <c r="A10" s="244"/>
      <c r="B10" s="42"/>
      <c r="E10" s="38"/>
      <c r="F10" s="116"/>
      <c r="G10" s="109"/>
      <c r="H10" s="116"/>
      <c r="I10" s="39"/>
      <c r="M10" s="110"/>
      <c r="N10" s="110"/>
      <c r="O10" s="110"/>
    </row>
    <row r="11" spans="1:24" x14ac:dyDescent="0.2">
      <c r="A11" s="244">
        <v>1</v>
      </c>
      <c r="B11" s="40" t="s">
        <v>78</v>
      </c>
      <c r="C11" s="3"/>
      <c r="D11" s="45"/>
      <c r="E11" s="41"/>
      <c r="F11" s="116"/>
      <c r="G11" s="109"/>
      <c r="H11" s="116"/>
      <c r="I11" s="42"/>
      <c r="M11" s="110"/>
      <c r="N11" s="110"/>
      <c r="O11" s="110"/>
    </row>
    <row r="12" spans="1:24" x14ac:dyDescent="0.2">
      <c r="A12" s="244">
        <f t="shared" ref="A12:A51" si="0">A11+1</f>
        <v>2</v>
      </c>
      <c r="C12" s="42" t="s">
        <v>79</v>
      </c>
      <c r="D12" s="42" t="s">
        <v>38</v>
      </c>
      <c r="E12" s="452">
        <f>'Exh. JDT-7 (Del Rev Rates)'!F18</f>
        <v>0.58486000000000005</v>
      </c>
      <c r="F12" s="92"/>
      <c r="G12" s="189">
        <f>'Delivery Rate Change Calc'!E40</f>
        <v>3.2454390525426938E-2</v>
      </c>
      <c r="H12" s="92"/>
      <c r="I12" s="43">
        <f>ROUND(E12*(1+G12),5)</f>
        <v>0.60384000000000004</v>
      </c>
      <c r="J12" s="91"/>
      <c r="K12" s="113">
        <f>I12-E12</f>
        <v>1.8979999999999997E-2</v>
      </c>
      <c r="M12" s="197"/>
      <c r="N12" s="180"/>
      <c r="O12" s="110"/>
    </row>
    <row r="13" spans="1:24" x14ac:dyDescent="0.2">
      <c r="A13" s="244">
        <f t="shared" si="0"/>
        <v>3</v>
      </c>
      <c r="E13" s="453"/>
      <c r="F13" s="92"/>
      <c r="G13" s="112"/>
      <c r="H13" s="92"/>
      <c r="I13" s="43"/>
      <c r="J13" s="91"/>
      <c r="K13" s="91"/>
      <c r="M13" s="110"/>
      <c r="N13" s="110"/>
      <c r="O13" s="110"/>
    </row>
    <row r="14" spans="1:24" x14ac:dyDescent="0.2">
      <c r="A14" s="244">
        <f t="shared" si="0"/>
        <v>4</v>
      </c>
      <c r="C14" s="42" t="s">
        <v>80</v>
      </c>
      <c r="D14" s="42" t="s">
        <v>38</v>
      </c>
      <c r="E14" s="452">
        <f>'Exh. JDT-7 (Del Rev Rates)'!F20</f>
        <v>1.8509999999999999E-2</v>
      </c>
      <c r="F14" s="92"/>
      <c r="G14" s="112">
        <f>$G$12</f>
        <v>3.2454390525426938E-2</v>
      </c>
      <c r="H14" s="92"/>
      <c r="I14" s="43">
        <f>ROUND(E14*(1+G14),5)</f>
        <v>1.9109999999999999E-2</v>
      </c>
      <c r="J14" s="91"/>
      <c r="K14" s="113">
        <f>I14-E14</f>
        <v>5.9999999999999984E-4</v>
      </c>
      <c r="M14" s="110"/>
      <c r="N14" s="110"/>
      <c r="O14" s="110"/>
    </row>
    <row r="15" spans="1:24" x14ac:dyDescent="0.2">
      <c r="A15" s="244">
        <f t="shared" si="0"/>
        <v>5</v>
      </c>
      <c r="C15" s="45"/>
      <c r="D15" s="45"/>
      <c r="E15" s="453"/>
      <c r="F15" s="92"/>
      <c r="G15" s="112"/>
      <c r="H15" s="92"/>
      <c r="I15" s="43"/>
      <c r="J15" s="91"/>
      <c r="K15" s="91"/>
      <c r="M15" s="110"/>
      <c r="N15" s="110"/>
      <c r="O15" s="110"/>
    </row>
    <row r="16" spans="1:24" x14ac:dyDescent="0.2">
      <c r="A16" s="244">
        <f t="shared" si="0"/>
        <v>6</v>
      </c>
      <c r="B16" s="40" t="s">
        <v>81</v>
      </c>
      <c r="C16" s="3"/>
      <c r="D16" s="45"/>
      <c r="E16" s="453"/>
      <c r="F16" s="92"/>
      <c r="G16" s="112"/>
      <c r="H16" s="92"/>
      <c r="I16" s="43"/>
      <c r="J16" s="91"/>
      <c r="K16" s="91"/>
      <c r="M16" s="110"/>
      <c r="N16" s="110"/>
      <c r="O16" s="110"/>
    </row>
    <row r="17" spans="1:15" x14ac:dyDescent="0.2">
      <c r="A17" s="244">
        <f t="shared" si="0"/>
        <v>7</v>
      </c>
      <c r="B17" s="42"/>
      <c r="C17" s="42" t="s">
        <v>79</v>
      </c>
      <c r="D17" s="42" t="s">
        <v>38</v>
      </c>
      <c r="E17" s="452">
        <f>'Exh. JDT-7 (Del Rev Rates)'!F23</f>
        <v>0.58486000000000005</v>
      </c>
      <c r="F17" s="92"/>
      <c r="G17" s="112">
        <f>$G$12</f>
        <v>3.2454390525426938E-2</v>
      </c>
      <c r="H17" s="92"/>
      <c r="I17" s="43">
        <f>ROUND(E17*(1+G17),5)</f>
        <v>0.60384000000000004</v>
      </c>
      <c r="J17" s="91"/>
      <c r="K17" s="113">
        <f>I17-E17</f>
        <v>1.8979999999999997E-2</v>
      </c>
      <c r="M17" s="110"/>
      <c r="N17" s="110"/>
      <c r="O17" s="110"/>
    </row>
    <row r="18" spans="1:15" x14ac:dyDescent="0.2">
      <c r="A18" s="244">
        <f t="shared" si="0"/>
        <v>8</v>
      </c>
      <c r="B18" s="42"/>
      <c r="C18" s="45"/>
      <c r="D18" s="45"/>
      <c r="E18" s="453"/>
      <c r="F18" s="92"/>
      <c r="G18" s="112"/>
      <c r="H18" s="92"/>
      <c r="I18" s="43"/>
      <c r="J18" s="91"/>
      <c r="K18" s="91"/>
      <c r="M18" s="110"/>
      <c r="N18" s="110"/>
      <c r="O18" s="110"/>
    </row>
    <row r="19" spans="1:15" x14ac:dyDescent="0.2">
      <c r="A19" s="244">
        <f t="shared" si="0"/>
        <v>9</v>
      </c>
      <c r="B19" s="40" t="s">
        <v>82</v>
      </c>
      <c r="C19" s="3"/>
      <c r="D19" s="45"/>
      <c r="E19" s="453"/>
      <c r="F19" s="92"/>
      <c r="G19" s="112"/>
      <c r="H19" s="92"/>
      <c r="I19" s="43"/>
      <c r="J19" s="91"/>
      <c r="K19" s="91"/>
      <c r="M19" s="110"/>
      <c r="N19" s="110"/>
      <c r="O19" s="110"/>
    </row>
    <row r="20" spans="1:15" x14ac:dyDescent="0.2">
      <c r="A20" s="244">
        <f t="shared" si="0"/>
        <v>10</v>
      </c>
      <c r="C20" s="42" t="s">
        <v>83</v>
      </c>
      <c r="D20" s="42" t="s">
        <v>38</v>
      </c>
      <c r="E20" s="454">
        <f>'Exh. JDT-7 (Del Rev Rates)'!F26</f>
        <v>1.62</v>
      </c>
      <c r="F20" s="92"/>
      <c r="G20" s="115">
        <f>'Delivery Rate Change Calc'!F40</f>
        <v>8.5882513045218399E-3</v>
      </c>
      <c r="H20" s="92"/>
      <c r="I20" s="44">
        <f>ROUND(E20*(1+G20),2)</f>
        <v>1.63</v>
      </c>
      <c r="J20" s="93"/>
      <c r="K20" s="114">
        <f>I20-E20</f>
        <v>9.9999999999997868E-3</v>
      </c>
      <c r="M20" s="110"/>
      <c r="N20" s="110"/>
      <c r="O20" s="110"/>
    </row>
    <row r="21" spans="1:15" x14ac:dyDescent="0.2">
      <c r="A21" s="244">
        <f t="shared" si="0"/>
        <v>11</v>
      </c>
      <c r="E21" s="452"/>
      <c r="F21" s="92"/>
      <c r="G21" s="112"/>
      <c r="H21" s="92"/>
      <c r="I21" s="43"/>
      <c r="J21" s="91"/>
      <c r="K21" s="91"/>
      <c r="M21" s="110"/>
      <c r="N21" s="110"/>
      <c r="O21" s="110"/>
    </row>
    <row r="22" spans="1:15" x14ac:dyDescent="0.2">
      <c r="A22" s="244">
        <f t="shared" si="0"/>
        <v>12</v>
      </c>
      <c r="C22" s="42" t="s">
        <v>84</v>
      </c>
      <c r="E22" s="452"/>
      <c r="F22" s="92"/>
      <c r="G22" s="112"/>
      <c r="H22" s="92"/>
      <c r="I22" s="43"/>
      <c r="J22" s="91"/>
      <c r="K22" s="91"/>
      <c r="M22" s="110"/>
      <c r="N22" s="110"/>
      <c r="O22" s="110"/>
    </row>
    <row r="23" spans="1:15" x14ac:dyDescent="0.2">
      <c r="A23" s="244">
        <f t="shared" si="0"/>
        <v>13</v>
      </c>
      <c r="C23" s="26" t="s">
        <v>312</v>
      </c>
      <c r="D23" s="42" t="s">
        <v>38</v>
      </c>
      <c r="E23" s="453">
        <v>0</v>
      </c>
      <c r="F23" s="92"/>
      <c r="G23" s="112">
        <f>$G$20</f>
        <v>8.5882513045218399E-3</v>
      </c>
      <c r="H23" s="92"/>
      <c r="I23" s="43">
        <f>ROUND(E23*(1+G23),5)</f>
        <v>0</v>
      </c>
      <c r="J23" s="91"/>
      <c r="K23" s="113">
        <f>I23-E23</f>
        <v>0</v>
      </c>
      <c r="M23" s="110"/>
      <c r="N23" s="110"/>
      <c r="O23" s="110"/>
    </row>
    <row r="24" spans="1:15" x14ac:dyDescent="0.2">
      <c r="A24" s="244">
        <f t="shared" si="0"/>
        <v>14</v>
      </c>
      <c r="C24" s="26" t="s">
        <v>113</v>
      </c>
      <c r="D24" s="42" t="s">
        <v>38</v>
      </c>
      <c r="E24" s="452">
        <f>'Exh. JDT-7 (Del Rev Rates)'!F29</f>
        <v>0.20784</v>
      </c>
      <c r="F24" s="92"/>
      <c r="G24" s="112">
        <f>$G$20</f>
        <v>8.5882513045218399E-3</v>
      </c>
      <c r="H24" s="92"/>
      <c r="I24" s="43">
        <f>ROUND(E24*(1+G24),5)</f>
        <v>0.20962</v>
      </c>
      <c r="J24" s="91"/>
      <c r="K24" s="113">
        <f>I24-E24</f>
        <v>1.7800000000000038E-3</v>
      </c>
      <c r="M24" s="110"/>
      <c r="N24" s="110"/>
      <c r="O24" s="110"/>
    </row>
    <row r="25" spans="1:15" x14ac:dyDescent="0.2">
      <c r="A25" s="244">
        <f t="shared" si="0"/>
        <v>15</v>
      </c>
      <c r="C25" s="26" t="s">
        <v>114</v>
      </c>
      <c r="D25" s="42" t="s">
        <v>38</v>
      </c>
      <c r="E25" s="452">
        <f>'Exh. JDT-7 (Del Rev Rates)'!F30</f>
        <v>0.1797</v>
      </c>
      <c r="F25" s="92"/>
      <c r="G25" s="112">
        <f>$G$20</f>
        <v>8.5882513045218399E-3</v>
      </c>
      <c r="H25" s="92"/>
      <c r="I25" s="43">
        <f>ROUND(E25*(1+G25),5)</f>
        <v>0.18124000000000001</v>
      </c>
      <c r="J25" s="91"/>
      <c r="K25" s="113">
        <f>I25-E25</f>
        <v>1.5400000000000136E-3</v>
      </c>
      <c r="M25" s="110"/>
      <c r="N25" s="110"/>
      <c r="O25" s="110"/>
    </row>
    <row r="26" spans="1:15" x14ac:dyDescent="0.2">
      <c r="A26" s="244">
        <f t="shared" si="0"/>
        <v>16</v>
      </c>
      <c r="E26" s="453"/>
      <c r="F26" s="92"/>
      <c r="G26" s="112"/>
      <c r="H26" s="92"/>
      <c r="I26" s="43"/>
      <c r="J26" s="91"/>
      <c r="K26" s="113"/>
      <c r="M26" s="110"/>
      <c r="N26" s="110"/>
      <c r="O26" s="110"/>
    </row>
    <row r="27" spans="1:15" x14ac:dyDescent="0.2">
      <c r="A27" s="244">
        <f t="shared" si="0"/>
        <v>17</v>
      </c>
      <c r="C27" s="42" t="s">
        <v>80</v>
      </c>
      <c r="D27" s="42" t="s">
        <v>38</v>
      </c>
      <c r="E27" s="452">
        <f>'Exh. JDT-7 (Del Rev Rates)'!F32</f>
        <v>1.4999999999999999E-2</v>
      </c>
      <c r="F27" s="92"/>
      <c r="G27" s="112">
        <f>$G$20</f>
        <v>8.5882513045218399E-3</v>
      </c>
      <c r="H27" s="92"/>
      <c r="I27" s="43">
        <f>ROUND(E27*(1+G27),5)</f>
        <v>1.5129999999999999E-2</v>
      </c>
      <c r="J27" s="91"/>
      <c r="K27" s="113">
        <f>I27-E27</f>
        <v>1.2999999999999991E-4</v>
      </c>
      <c r="M27" s="110"/>
      <c r="N27" s="110"/>
      <c r="O27" s="110"/>
    </row>
    <row r="28" spans="1:15" x14ac:dyDescent="0.2">
      <c r="A28" s="244">
        <f t="shared" si="0"/>
        <v>18</v>
      </c>
      <c r="C28" s="45"/>
      <c r="D28" s="45"/>
      <c r="E28" s="453"/>
      <c r="F28" s="92"/>
      <c r="G28" s="112"/>
      <c r="H28" s="92"/>
      <c r="I28" s="43"/>
      <c r="J28" s="91"/>
      <c r="K28" s="91"/>
      <c r="M28" s="110"/>
      <c r="N28" s="110"/>
      <c r="O28" s="110"/>
    </row>
    <row r="29" spans="1:15" x14ac:dyDescent="0.2">
      <c r="A29" s="244">
        <f t="shared" si="0"/>
        <v>19</v>
      </c>
      <c r="B29" s="40" t="s">
        <v>85</v>
      </c>
      <c r="C29" s="3"/>
      <c r="D29" s="45"/>
      <c r="E29" s="453"/>
      <c r="F29" s="92"/>
      <c r="G29" s="112"/>
      <c r="H29" s="92"/>
      <c r="I29" s="43"/>
      <c r="J29" s="91"/>
      <c r="K29" s="91"/>
      <c r="M29" s="110"/>
      <c r="N29" s="110"/>
      <c r="O29" s="110"/>
    </row>
    <row r="30" spans="1:15" x14ac:dyDescent="0.2">
      <c r="A30" s="244">
        <f t="shared" si="0"/>
        <v>20</v>
      </c>
      <c r="B30" s="42"/>
      <c r="C30" s="42" t="s">
        <v>83</v>
      </c>
      <c r="D30" s="42" t="s">
        <v>38</v>
      </c>
      <c r="E30" s="454">
        <f>'Exh. JDT-7 (Del Rev Rates)'!F35</f>
        <v>1.62</v>
      </c>
      <c r="F30" s="92"/>
      <c r="G30" s="112">
        <f>$G$20</f>
        <v>8.5882513045218399E-3</v>
      </c>
      <c r="H30" s="92"/>
      <c r="I30" s="44">
        <f>ROUND(E30*(1+G30),2)</f>
        <v>1.63</v>
      </c>
      <c r="J30" s="93"/>
      <c r="K30" s="114">
        <f>I30-E30</f>
        <v>9.9999999999997868E-3</v>
      </c>
      <c r="M30" s="110"/>
      <c r="N30" s="110"/>
      <c r="O30" s="110"/>
    </row>
    <row r="31" spans="1:15" x14ac:dyDescent="0.2">
      <c r="A31" s="244">
        <f t="shared" si="0"/>
        <v>21</v>
      </c>
      <c r="B31" s="42"/>
      <c r="E31" s="452"/>
      <c r="F31" s="92"/>
      <c r="G31" s="112"/>
      <c r="H31" s="92"/>
      <c r="I31" s="43"/>
      <c r="J31" s="91"/>
      <c r="K31" s="91"/>
      <c r="M31" s="110"/>
      <c r="N31" s="110"/>
      <c r="O31" s="110"/>
    </row>
    <row r="32" spans="1:15" x14ac:dyDescent="0.2">
      <c r="A32" s="244">
        <f t="shared" si="0"/>
        <v>22</v>
      </c>
      <c r="B32" s="42"/>
      <c r="C32" s="42" t="s">
        <v>84</v>
      </c>
      <c r="E32" s="452"/>
      <c r="F32" s="92"/>
      <c r="G32" s="112"/>
      <c r="H32" s="92"/>
      <c r="I32" s="43"/>
      <c r="J32" s="91"/>
      <c r="K32" s="91"/>
      <c r="M32" s="110"/>
      <c r="N32" s="110"/>
      <c r="O32" s="110"/>
    </row>
    <row r="33" spans="1:15" x14ac:dyDescent="0.2">
      <c r="A33" s="244">
        <f t="shared" si="0"/>
        <v>23</v>
      </c>
      <c r="B33" s="42"/>
      <c r="C33" s="26" t="s">
        <v>312</v>
      </c>
      <c r="D33" s="42" t="s">
        <v>38</v>
      </c>
      <c r="E33" s="453">
        <v>0</v>
      </c>
      <c r="F33" s="92"/>
      <c r="G33" s="112">
        <f>$G$20</f>
        <v>8.5882513045218399E-3</v>
      </c>
      <c r="H33" s="92"/>
      <c r="I33" s="43">
        <f>ROUND(E33*(1+G33),5)</f>
        <v>0</v>
      </c>
      <c r="J33" s="91"/>
      <c r="K33" s="113">
        <f>I33-E33</f>
        <v>0</v>
      </c>
      <c r="M33" s="110"/>
      <c r="N33" s="110"/>
      <c r="O33" s="110"/>
    </row>
    <row r="34" spans="1:15" x14ac:dyDescent="0.2">
      <c r="A34" s="244">
        <f t="shared" si="0"/>
        <v>24</v>
      </c>
      <c r="B34" s="42"/>
      <c r="C34" s="26" t="s">
        <v>113</v>
      </c>
      <c r="D34" s="42" t="s">
        <v>38</v>
      </c>
      <c r="E34" s="452">
        <f>'Exh. JDT-7 (Del Rev Rates)'!F38</f>
        <v>0.20784</v>
      </c>
      <c r="F34" s="92"/>
      <c r="G34" s="112">
        <f>$G$20</f>
        <v>8.5882513045218399E-3</v>
      </c>
      <c r="H34" s="92"/>
      <c r="I34" s="43">
        <f>ROUND(E34*(1+G34),5)</f>
        <v>0.20962</v>
      </c>
      <c r="J34" s="91"/>
      <c r="K34" s="113">
        <f>I34-E34</f>
        <v>1.7800000000000038E-3</v>
      </c>
      <c r="M34" s="110"/>
      <c r="N34" s="110"/>
      <c r="O34" s="110"/>
    </row>
    <row r="35" spans="1:15" x14ac:dyDescent="0.2">
      <c r="A35" s="244">
        <f t="shared" si="0"/>
        <v>25</v>
      </c>
      <c r="B35" s="42"/>
      <c r="C35" s="26" t="s">
        <v>114</v>
      </c>
      <c r="D35" s="42" t="s">
        <v>38</v>
      </c>
      <c r="E35" s="452">
        <f>'Exh. JDT-7 (Del Rev Rates)'!F39</f>
        <v>0.1797</v>
      </c>
      <c r="F35" s="92"/>
      <c r="G35" s="112">
        <f>$G$20</f>
        <v>8.5882513045218399E-3</v>
      </c>
      <c r="H35" s="92"/>
      <c r="I35" s="43">
        <f>ROUND(E35*(1+G35),5)</f>
        <v>0.18124000000000001</v>
      </c>
      <c r="J35" s="91"/>
      <c r="K35" s="113">
        <f>I35-E35</f>
        <v>1.5400000000000136E-3</v>
      </c>
      <c r="M35" s="110"/>
      <c r="N35" s="110"/>
      <c r="O35" s="110"/>
    </row>
    <row r="36" spans="1:15" x14ac:dyDescent="0.2">
      <c r="A36" s="244">
        <f t="shared" si="0"/>
        <v>26</v>
      </c>
      <c r="B36" s="42"/>
      <c r="C36" s="45"/>
      <c r="D36" s="45"/>
      <c r="E36" s="453"/>
      <c r="F36" s="92"/>
      <c r="G36" s="112"/>
      <c r="H36" s="92"/>
      <c r="I36" s="43"/>
      <c r="J36" s="91"/>
      <c r="K36" s="91"/>
      <c r="M36" s="110"/>
      <c r="N36" s="110"/>
      <c r="O36" s="110"/>
    </row>
    <row r="37" spans="1:15" x14ac:dyDescent="0.2">
      <c r="A37" s="244">
        <f t="shared" si="0"/>
        <v>27</v>
      </c>
      <c r="B37" s="40" t="s">
        <v>86</v>
      </c>
      <c r="C37" s="3"/>
      <c r="D37" s="45"/>
      <c r="E37" s="453"/>
      <c r="F37" s="92"/>
      <c r="G37" s="112"/>
      <c r="H37" s="92"/>
      <c r="I37" s="43"/>
      <c r="J37" s="91"/>
      <c r="K37" s="91"/>
      <c r="M37" s="110"/>
      <c r="N37" s="110"/>
      <c r="O37" s="110"/>
    </row>
    <row r="38" spans="1:15" x14ac:dyDescent="0.2">
      <c r="A38" s="244">
        <f t="shared" si="0"/>
        <v>28</v>
      </c>
      <c r="C38" s="42" t="s">
        <v>83</v>
      </c>
      <c r="D38" s="42" t="s">
        <v>38</v>
      </c>
      <c r="E38" s="454">
        <f>'Exh. JDT-7 (Del Rev Rates)'!F51</f>
        <v>1.59</v>
      </c>
      <c r="F38" s="92"/>
      <c r="G38" s="112">
        <f>$G$20</f>
        <v>8.5882513045218399E-3</v>
      </c>
      <c r="H38" s="92"/>
      <c r="I38" s="44">
        <f>ROUND(E38*(1+G38),2)</f>
        <v>1.6</v>
      </c>
      <c r="J38" s="93"/>
      <c r="K38" s="114">
        <f>I38-E38</f>
        <v>1.0000000000000009E-2</v>
      </c>
      <c r="M38" s="110"/>
      <c r="N38" s="110"/>
      <c r="O38" s="110"/>
    </row>
    <row r="39" spans="1:15" x14ac:dyDescent="0.2">
      <c r="A39" s="244">
        <f t="shared" si="0"/>
        <v>29</v>
      </c>
      <c r="E39" s="453"/>
      <c r="F39" s="92"/>
      <c r="G39" s="112"/>
      <c r="H39" s="92"/>
      <c r="I39" s="43"/>
      <c r="J39" s="91"/>
      <c r="K39" s="91"/>
      <c r="M39" s="110"/>
      <c r="N39" s="110"/>
      <c r="O39" s="110"/>
    </row>
    <row r="40" spans="1:15" x14ac:dyDescent="0.2">
      <c r="A40" s="244">
        <f t="shared" si="0"/>
        <v>30</v>
      </c>
      <c r="C40" s="42" t="s">
        <v>84</v>
      </c>
      <c r="E40" s="453"/>
      <c r="F40" s="92"/>
      <c r="G40" s="112"/>
      <c r="H40" s="92"/>
      <c r="I40" s="43"/>
      <c r="J40" s="91"/>
      <c r="K40" s="91"/>
      <c r="M40" s="110"/>
      <c r="N40" s="110"/>
      <c r="O40" s="110"/>
    </row>
    <row r="41" spans="1:15" x14ac:dyDescent="0.2">
      <c r="A41" s="244">
        <f t="shared" si="0"/>
        <v>31</v>
      </c>
      <c r="C41" s="42" t="s">
        <v>87</v>
      </c>
      <c r="D41" s="42" t="s">
        <v>38</v>
      </c>
      <c r="E41" s="452">
        <f>'Exh. JDT-7 (Del Rev Rates)'!F45</f>
        <v>0.24043999999999999</v>
      </c>
      <c r="F41" s="92"/>
      <c r="G41" s="112">
        <f>$G$20</f>
        <v>8.5882513045218399E-3</v>
      </c>
      <c r="H41" s="92"/>
      <c r="I41" s="43">
        <f>ROUND(E41*(1+G41),5)</f>
        <v>0.24249999999999999</v>
      </c>
      <c r="J41" s="91"/>
      <c r="K41" s="113">
        <f>I41-E41</f>
        <v>2.0600000000000063E-3</v>
      </c>
      <c r="M41" s="110"/>
      <c r="N41" s="110"/>
      <c r="O41" s="110"/>
    </row>
    <row r="42" spans="1:15" x14ac:dyDescent="0.2">
      <c r="A42" s="244">
        <f t="shared" si="0"/>
        <v>32</v>
      </c>
      <c r="C42" s="42" t="s">
        <v>88</v>
      </c>
      <c r="D42" s="42" t="s">
        <v>38</v>
      </c>
      <c r="E42" s="452">
        <f>'Exh. JDT-7 (Del Rev Rates)'!F46</f>
        <v>0.17044999999999999</v>
      </c>
      <c r="F42" s="92"/>
      <c r="G42" s="112">
        <f>$G$20</f>
        <v>8.5882513045218399E-3</v>
      </c>
      <c r="H42" s="92"/>
      <c r="I42" s="43">
        <f>ROUND(E42*(1+G42),5)</f>
        <v>0.17191000000000001</v>
      </c>
      <c r="J42" s="91"/>
      <c r="K42" s="113">
        <f>I42-E42</f>
        <v>1.4600000000000168E-3</v>
      </c>
      <c r="M42" s="110"/>
      <c r="N42" s="110"/>
      <c r="O42" s="110"/>
    </row>
    <row r="43" spans="1:15" x14ac:dyDescent="0.2">
      <c r="A43" s="244">
        <f t="shared" si="0"/>
        <v>33</v>
      </c>
      <c r="E43" s="453"/>
      <c r="F43" s="92"/>
      <c r="G43" s="112"/>
      <c r="H43" s="92"/>
      <c r="I43" s="43"/>
      <c r="J43" s="91"/>
      <c r="K43" s="113"/>
      <c r="M43" s="110"/>
      <c r="N43" s="110"/>
      <c r="O43" s="110"/>
    </row>
    <row r="44" spans="1:15" x14ac:dyDescent="0.2">
      <c r="A44" s="244">
        <f t="shared" si="0"/>
        <v>34</v>
      </c>
      <c r="C44" s="42" t="s">
        <v>80</v>
      </c>
      <c r="D44" s="42" t="s">
        <v>38</v>
      </c>
      <c r="E44" s="452">
        <f>'Exh. JDT-7 (Del Rev Rates)'!F48</f>
        <v>1.506E-2</v>
      </c>
      <c r="F44" s="92"/>
      <c r="G44" s="112">
        <f>$G$20</f>
        <v>8.5882513045218399E-3</v>
      </c>
      <c r="H44" s="92"/>
      <c r="I44" s="43">
        <f>ROUND(E44*(1+G44),5)</f>
        <v>1.519E-2</v>
      </c>
      <c r="J44" s="91"/>
      <c r="K44" s="113">
        <f>I44-E44</f>
        <v>1.2999999999999991E-4</v>
      </c>
      <c r="M44" s="110"/>
      <c r="N44" s="110"/>
      <c r="O44" s="110"/>
    </row>
    <row r="45" spans="1:15" x14ac:dyDescent="0.2">
      <c r="A45" s="244">
        <f t="shared" si="0"/>
        <v>35</v>
      </c>
      <c r="C45" s="45"/>
      <c r="D45" s="45"/>
      <c r="E45" s="453"/>
      <c r="F45" s="92"/>
      <c r="G45" s="112"/>
      <c r="H45" s="92"/>
      <c r="I45" s="43"/>
      <c r="J45" s="91"/>
      <c r="K45" s="91"/>
      <c r="M45" s="110"/>
      <c r="N45" s="110"/>
      <c r="O45" s="110"/>
    </row>
    <row r="46" spans="1:15" x14ac:dyDescent="0.2">
      <c r="A46" s="244">
        <f t="shared" si="0"/>
        <v>36</v>
      </c>
      <c r="B46" s="40" t="s">
        <v>89</v>
      </c>
      <c r="C46" s="3"/>
      <c r="D46" s="45"/>
      <c r="E46" s="453"/>
      <c r="F46" s="92"/>
      <c r="G46" s="112"/>
      <c r="H46" s="92"/>
      <c r="I46" s="43"/>
      <c r="J46" s="91"/>
      <c r="K46" s="91"/>
      <c r="M46" s="110"/>
      <c r="N46" s="110"/>
      <c r="O46" s="110"/>
    </row>
    <row r="47" spans="1:15" x14ac:dyDescent="0.2">
      <c r="A47" s="244">
        <f t="shared" si="0"/>
        <v>37</v>
      </c>
      <c r="B47" s="42"/>
      <c r="C47" s="42" t="s">
        <v>83</v>
      </c>
      <c r="D47" s="42" t="s">
        <v>38</v>
      </c>
      <c r="E47" s="454">
        <f>'Exh. JDT-7 (Del Rev Rates)'!F51</f>
        <v>1.59</v>
      </c>
      <c r="F47" s="92"/>
      <c r="G47" s="112">
        <f>$G$20</f>
        <v>8.5882513045218399E-3</v>
      </c>
      <c r="H47" s="92"/>
      <c r="I47" s="44">
        <f>ROUND(E47*(1+G47),2)</f>
        <v>1.6</v>
      </c>
      <c r="J47" s="93"/>
      <c r="K47" s="114">
        <f>I47-E47</f>
        <v>1.0000000000000009E-2</v>
      </c>
      <c r="M47" s="110"/>
      <c r="N47" s="110"/>
      <c r="O47" s="110"/>
    </row>
    <row r="48" spans="1:15" x14ac:dyDescent="0.2">
      <c r="A48" s="244">
        <f t="shared" si="0"/>
        <v>38</v>
      </c>
      <c r="B48" s="42"/>
      <c r="E48" s="453"/>
      <c r="F48" s="92"/>
      <c r="G48" s="112"/>
      <c r="H48" s="92"/>
      <c r="I48" s="43"/>
      <c r="J48" s="91"/>
      <c r="K48" s="91"/>
      <c r="M48" s="110"/>
      <c r="N48" s="110"/>
      <c r="O48" s="110"/>
    </row>
    <row r="49" spans="1:20" x14ac:dyDescent="0.2">
      <c r="A49" s="244">
        <f t="shared" si="0"/>
        <v>39</v>
      </c>
      <c r="B49" s="42"/>
      <c r="C49" s="42" t="s">
        <v>84</v>
      </c>
      <c r="E49" s="453"/>
      <c r="F49" s="92"/>
      <c r="G49" s="112"/>
      <c r="H49" s="92"/>
      <c r="I49" s="43"/>
      <c r="J49" s="91"/>
      <c r="K49" s="91"/>
      <c r="M49" s="110"/>
      <c r="N49" s="110"/>
      <c r="O49" s="110"/>
    </row>
    <row r="50" spans="1:20" x14ac:dyDescent="0.2">
      <c r="A50" s="244">
        <f t="shared" si="0"/>
        <v>40</v>
      </c>
      <c r="B50" s="42"/>
      <c r="C50" s="42" t="s">
        <v>87</v>
      </c>
      <c r="D50" s="42" t="s">
        <v>38</v>
      </c>
      <c r="E50" s="452">
        <f>'Exh. JDT-7 (Del Rev Rates)'!F54</f>
        <v>0.24043999999999999</v>
      </c>
      <c r="F50" s="92"/>
      <c r="G50" s="112">
        <f>$G$20</f>
        <v>8.5882513045218399E-3</v>
      </c>
      <c r="H50" s="92"/>
      <c r="I50" s="43">
        <f>ROUND(E50*(1+G50),5)</f>
        <v>0.24249999999999999</v>
      </c>
      <c r="J50" s="91"/>
      <c r="K50" s="113">
        <f>I50-E50</f>
        <v>2.0600000000000063E-3</v>
      </c>
      <c r="M50" s="110"/>
      <c r="N50" s="110"/>
      <c r="O50" s="110"/>
    </row>
    <row r="51" spans="1:20" x14ac:dyDescent="0.2">
      <c r="A51" s="244">
        <f t="shared" si="0"/>
        <v>41</v>
      </c>
      <c r="B51" s="42"/>
      <c r="C51" s="42" t="s">
        <v>88</v>
      </c>
      <c r="D51" s="42" t="s">
        <v>38</v>
      </c>
      <c r="E51" s="452">
        <f>'Exh. JDT-7 (Del Rev Rates)'!F55</f>
        <v>0.17044999999999999</v>
      </c>
      <c r="F51" s="92"/>
      <c r="G51" s="112">
        <f>$G$20</f>
        <v>8.5882513045218399E-3</v>
      </c>
      <c r="H51" s="92"/>
      <c r="I51" s="43">
        <f>ROUND(E51*(1+G51),5)</f>
        <v>0.17191000000000001</v>
      </c>
      <c r="J51" s="91"/>
      <c r="K51" s="113">
        <f>I51-E51</f>
        <v>1.4600000000000168E-3</v>
      </c>
      <c r="M51" s="110"/>
      <c r="N51" s="110"/>
      <c r="O51" s="110"/>
    </row>
    <row r="52" spans="1:20" x14ac:dyDescent="0.2">
      <c r="A52" s="244"/>
      <c r="B52" s="42"/>
      <c r="C52" s="45"/>
      <c r="D52" s="45"/>
      <c r="E52" s="44"/>
      <c r="F52" s="111"/>
      <c r="G52" s="112"/>
      <c r="H52" s="111"/>
      <c r="I52" s="44"/>
      <c r="M52" s="110"/>
      <c r="N52" s="110"/>
      <c r="O52" s="110"/>
    </row>
    <row r="53" spans="1:20" x14ac:dyDescent="0.2">
      <c r="A53" s="244"/>
      <c r="B53" s="26"/>
      <c r="E53" s="70"/>
      <c r="F53" s="70"/>
      <c r="G53" s="109"/>
      <c r="H53" s="70"/>
      <c r="K53" s="70"/>
      <c r="L53" s="70"/>
      <c r="M53" s="110"/>
      <c r="N53" s="110"/>
      <c r="O53" s="110"/>
      <c r="P53" s="70"/>
      <c r="Q53" s="70"/>
      <c r="R53" s="70"/>
      <c r="S53" s="70"/>
      <c r="T53" s="70"/>
    </row>
    <row r="54" spans="1:20" x14ac:dyDescent="0.2">
      <c r="A54" s="244"/>
      <c r="G54" s="109"/>
      <c r="M54" s="110"/>
      <c r="N54" s="110"/>
      <c r="O54" s="110"/>
    </row>
    <row r="55" spans="1:20" x14ac:dyDescent="0.2">
      <c r="G55" s="109"/>
      <c r="M55" s="110"/>
      <c r="N55" s="110"/>
      <c r="O55" s="110"/>
    </row>
    <row r="56" spans="1:20" x14ac:dyDescent="0.2">
      <c r="G56" s="109"/>
      <c r="M56" s="110"/>
      <c r="N56" s="110"/>
      <c r="O56" s="110"/>
    </row>
    <row r="57" spans="1:20" x14ac:dyDescent="0.2">
      <c r="G57" s="109"/>
      <c r="M57" s="110"/>
      <c r="N57" s="110"/>
      <c r="O57" s="110"/>
    </row>
    <row r="58" spans="1:20" x14ac:dyDescent="0.2">
      <c r="G58" s="109"/>
      <c r="M58" s="110"/>
      <c r="N58" s="110"/>
      <c r="O58" s="110"/>
    </row>
    <row r="59" spans="1:20" x14ac:dyDescent="0.2">
      <c r="G59" s="109"/>
      <c r="M59" s="110"/>
      <c r="N59" s="110"/>
      <c r="O59" s="110"/>
    </row>
    <row r="60" spans="1:20" x14ac:dyDescent="0.2">
      <c r="C60" s="3"/>
      <c r="D60" s="3"/>
      <c r="E60" s="3"/>
      <c r="G60" s="109"/>
      <c r="M60" s="110"/>
      <c r="N60" s="110"/>
      <c r="O60" s="110"/>
    </row>
    <row r="61" spans="1:20" x14ac:dyDescent="0.2">
      <c r="C61" s="3"/>
      <c r="D61" s="3"/>
      <c r="E61" s="3"/>
      <c r="G61" s="109"/>
      <c r="M61" s="110"/>
      <c r="N61" s="110"/>
      <c r="O61" s="110"/>
    </row>
    <row r="62" spans="1:20" x14ac:dyDescent="0.2">
      <c r="C62" s="3"/>
      <c r="D62" s="3"/>
      <c r="E62" s="3"/>
      <c r="G62" s="109"/>
      <c r="M62" s="110"/>
      <c r="N62" s="110"/>
      <c r="O62" s="110"/>
    </row>
    <row r="63" spans="1:20" x14ac:dyDescent="0.2">
      <c r="C63" s="3"/>
      <c r="D63" s="3"/>
      <c r="E63" s="3"/>
      <c r="G63" s="109"/>
      <c r="M63" s="110"/>
      <c r="N63" s="110"/>
      <c r="O63" s="110"/>
    </row>
    <row r="64" spans="1:20" x14ac:dyDescent="0.2">
      <c r="C64" s="3"/>
      <c r="D64" s="3"/>
      <c r="E64" s="3"/>
      <c r="G64" s="109"/>
    </row>
    <row r="65" spans="3:7" x14ac:dyDescent="0.2">
      <c r="C65" s="3"/>
      <c r="D65" s="3"/>
      <c r="E65" s="3"/>
      <c r="G65" s="109"/>
    </row>
    <row r="66" spans="3:7" x14ac:dyDescent="0.2">
      <c r="C66" s="3"/>
      <c r="D66" s="3"/>
      <c r="E66" s="3"/>
      <c r="G66" s="109"/>
    </row>
    <row r="67" spans="3:7" x14ac:dyDescent="0.2">
      <c r="C67" s="3"/>
      <c r="D67" s="3"/>
      <c r="E67" s="3"/>
      <c r="G67" s="109"/>
    </row>
    <row r="68" spans="3:7" x14ac:dyDescent="0.2">
      <c r="C68" s="3"/>
      <c r="D68" s="3"/>
      <c r="E68" s="3"/>
      <c r="G68" s="109"/>
    </row>
    <row r="69" spans="3:7" x14ac:dyDescent="0.2">
      <c r="C69" s="3"/>
      <c r="D69" s="3"/>
      <c r="E69" s="3"/>
      <c r="G69" s="109"/>
    </row>
    <row r="70" spans="3:7" x14ac:dyDescent="0.2">
      <c r="C70" s="3"/>
      <c r="D70" s="3"/>
      <c r="E70" s="3"/>
      <c r="G70" s="109"/>
    </row>
    <row r="71" spans="3:7" x14ac:dyDescent="0.2">
      <c r="C71" s="3"/>
      <c r="D71" s="3"/>
      <c r="E71" s="3"/>
      <c r="G71" s="109"/>
    </row>
    <row r="72" spans="3:7" x14ac:dyDescent="0.2">
      <c r="C72" s="3"/>
      <c r="D72" s="3"/>
      <c r="E72" s="3"/>
      <c r="G72" s="109"/>
    </row>
    <row r="73" spans="3:7" x14ac:dyDescent="0.2">
      <c r="C73" s="3"/>
      <c r="D73" s="3"/>
      <c r="E73" s="3"/>
      <c r="G73" s="109"/>
    </row>
    <row r="74" spans="3:7" x14ac:dyDescent="0.2">
      <c r="C74" s="3"/>
      <c r="D74" s="3"/>
      <c r="E74" s="3"/>
      <c r="G74" s="109"/>
    </row>
    <row r="75" spans="3:7" x14ac:dyDescent="0.2">
      <c r="C75" s="3"/>
      <c r="D75" s="3"/>
      <c r="E75" s="3"/>
      <c r="G75" s="109"/>
    </row>
    <row r="76" spans="3:7" x14ac:dyDescent="0.2">
      <c r="C76" s="3"/>
      <c r="D76" s="3"/>
      <c r="E76" s="3"/>
      <c r="G76" s="109"/>
    </row>
    <row r="77" spans="3:7" x14ac:dyDescent="0.2">
      <c r="C77" s="3"/>
      <c r="D77" s="3"/>
      <c r="E77" s="3"/>
      <c r="G77" s="109"/>
    </row>
    <row r="78" spans="3:7" x14ac:dyDescent="0.2">
      <c r="C78" s="3"/>
      <c r="D78" s="3"/>
      <c r="E78" s="3"/>
      <c r="G78" s="109"/>
    </row>
    <row r="79" spans="3:7" x14ac:dyDescent="0.2">
      <c r="C79" s="3"/>
      <c r="D79" s="3"/>
      <c r="E79" s="3"/>
      <c r="G79" s="109"/>
    </row>
    <row r="80" spans="3:7" x14ac:dyDescent="0.2">
      <c r="C80" s="3"/>
      <c r="D80" s="3"/>
      <c r="E80" s="3"/>
      <c r="G80" s="109"/>
    </row>
    <row r="81" spans="3:7" x14ac:dyDescent="0.2">
      <c r="C81" s="3"/>
      <c r="D81" s="3"/>
      <c r="E81" s="3"/>
      <c r="G81" s="109"/>
    </row>
    <row r="82" spans="3:7" x14ac:dyDescent="0.2">
      <c r="C82" s="3"/>
      <c r="D82" s="3"/>
      <c r="E82" s="3"/>
      <c r="G82" s="109"/>
    </row>
    <row r="83" spans="3:7" x14ac:dyDescent="0.2">
      <c r="C83" s="3"/>
      <c r="D83" s="3"/>
      <c r="E83" s="3"/>
      <c r="G83" s="109"/>
    </row>
    <row r="84" spans="3:7" x14ac:dyDescent="0.2">
      <c r="C84" s="3"/>
      <c r="D84" s="3"/>
      <c r="E84" s="3"/>
      <c r="G84" s="109"/>
    </row>
    <row r="85" spans="3:7" x14ac:dyDescent="0.2">
      <c r="C85" s="3"/>
      <c r="D85" s="3"/>
      <c r="E85" s="3"/>
      <c r="G85" s="109"/>
    </row>
    <row r="86" spans="3:7" x14ac:dyDescent="0.2">
      <c r="C86" s="3"/>
      <c r="D86" s="3"/>
      <c r="E86" s="3"/>
      <c r="G86" s="109"/>
    </row>
    <row r="87" spans="3:7" x14ac:dyDescent="0.2">
      <c r="C87" s="3"/>
      <c r="D87" s="3"/>
      <c r="E87" s="3"/>
      <c r="G87" s="109"/>
    </row>
    <row r="88" spans="3:7" x14ac:dyDescent="0.2">
      <c r="C88" s="3"/>
      <c r="D88" s="3"/>
      <c r="E88" s="3"/>
      <c r="G88" s="109"/>
    </row>
    <row r="89" spans="3:7" x14ac:dyDescent="0.2">
      <c r="C89" s="3"/>
      <c r="D89" s="3"/>
      <c r="E89" s="3"/>
      <c r="G89" s="109"/>
    </row>
    <row r="90" spans="3:7" x14ac:dyDescent="0.2">
      <c r="C90" s="3"/>
      <c r="D90" s="3"/>
      <c r="E90" s="3"/>
      <c r="G90" s="109"/>
    </row>
    <row r="91" spans="3:7" x14ac:dyDescent="0.2">
      <c r="C91" s="3"/>
      <c r="D91" s="3"/>
      <c r="E91" s="3"/>
      <c r="G91" s="109"/>
    </row>
    <row r="92" spans="3:7" x14ac:dyDescent="0.2">
      <c r="C92" s="3"/>
      <c r="D92" s="3"/>
      <c r="E92" s="3"/>
      <c r="G92" s="109"/>
    </row>
    <row r="93" spans="3:7" x14ac:dyDescent="0.2">
      <c r="C93" s="3"/>
      <c r="D93" s="3"/>
      <c r="E93" s="3"/>
      <c r="G93" s="109"/>
    </row>
    <row r="94" spans="3:7" x14ac:dyDescent="0.2">
      <c r="C94" s="3"/>
      <c r="D94" s="3"/>
      <c r="E94" s="3"/>
      <c r="G94" s="109"/>
    </row>
    <row r="95" spans="3:7" x14ac:dyDescent="0.2">
      <c r="C95" s="3"/>
      <c r="D95" s="3"/>
      <c r="E95" s="3"/>
      <c r="G95" s="109"/>
    </row>
    <row r="96" spans="3:7" x14ac:dyDescent="0.2">
      <c r="C96" s="3"/>
      <c r="D96" s="3"/>
      <c r="E96" s="3"/>
      <c r="G96" s="109"/>
    </row>
    <row r="97" spans="3:7" x14ac:dyDescent="0.2">
      <c r="C97" s="3"/>
      <c r="D97" s="3"/>
      <c r="E97" s="3"/>
      <c r="G97" s="109"/>
    </row>
    <row r="98" spans="3:7" x14ac:dyDescent="0.2">
      <c r="C98" s="3"/>
      <c r="D98" s="3"/>
      <c r="E98" s="3"/>
      <c r="G98" s="109"/>
    </row>
    <row r="99" spans="3:7" x14ac:dyDescent="0.2">
      <c r="C99" s="3"/>
      <c r="D99" s="3"/>
      <c r="E99" s="3"/>
      <c r="G99" s="109"/>
    </row>
    <row r="100" spans="3:7" x14ac:dyDescent="0.2">
      <c r="C100" s="3"/>
      <c r="D100" s="3"/>
      <c r="E100" s="3"/>
      <c r="G100" s="109"/>
    </row>
    <row r="101" spans="3:7" x14ac:dyDescent="0.2">
      <c r="C101" s="3"/>
      <c r="D101" s="3"/>
      <c r="E101" s="3"/>
      <c r="G101" s="109"/>
    </row>
    <row r="102" spans="3:7" x14ac:dyDescent="0.2">
      <c r="C102" s="3"/>
      <c r="D102" s="3"/>
      <c r="E102" s="3"/>
      <c r="G102" s="109"/>
    </row>
    <row r="103" spans="3:7" x14ac:dyDescent="0.2">
      <c r="C103" s="3"/>
      <c r="D103" s="3"/>
      <c r="E103" s="3"/>
      <c r="G103" s="109"/>
    </row>
    <row r="104" spans="3:7" x14ac:dyDescent="0.2">
      <c r="C104" s="3"/>
      <c r="D104" s="3"/>
      <c r="E104" s="3"/>
      <c r="G104" s="109"/>
    </row>
    <row r="105" spans="3:7" x14ac:dyDescent="0.2">
      <c r="C105" s="3"/>
      <c r="D105" s="3"/>
      <c r="E105" s="3"/>
      <c r="G105" s="109"/>
    </row>
    <row r="106" spans="3:7" x14ac:dyDescent="0.2">
      <c r="C106" s="3"/>
      <c r="D106" s="3"/>
      <c r="E106" s="3"/>
      <c r="G106" s="109"/>
    </row>
    <row r="107" spans="3:7" x14ac:dyDescent="0.2">
      <c r="C107" s="3"/>
      <c r="D107" s="3"/>
      <c r="E107" s="3"/>
      <c r="G107" s="109"/>
    </row>
    <row r="108" spans="3:7" x14ac:dyDescent="0.2">
      <c r="C108" s="3"/>
      <c r="D108" s="3"/>
      <c r="E108" s="3"/>
      <c r="G108" s="109"/>
    </row>
    <row r="109" spans="3:7" x14ac:dyDescent="0.2">
      <c r="C109" s="3"/>
      <c r="D109" s="3"/>
      <c r="E109" s="3"/>
      <c r="G109" s="109"/>
    </row>
    <row r="110" spans="3:7" x14ac:dyDescent="0.2">
      <c r="C110" s="3"/>
      <c r="D110" s="3"/>
      <c r="E110" s="3"/>
      <c r="G110" s="109"/>
    </row>
    <row r="111" spans="3:7" x14ac:dyDescent="0.2">
      <c r="C111" s="3"/>
      <c r="D111" s="3"/>
      <c r="E111" s="3"/>
      <c r="G111" s="109"/>
    </row>
    <row r="112" spans="3:7" x14ac:dyDescent="0.2">
      <c r="C112" s="3"/>
      <c r="D112" s="3"/>
      <c r="E112" s="3"/>
      <c r="G112" s="109"/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5" header="0.3" footer="0.3"/>
  <pageSetup scale="91" orientation="landscape" blackAndWhite="1" r:id="rId1"/>
  <headerFooter>
    <oddFooter>&amp;R&amp;F
&amp;A</oddFooter>
  </headerFooter>
  <rowBreaks count="1" manualBreakCount="1">
    <brk id="51" max="16383" man="1"/>
  </rowBreaks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Normal="100" workbookViewId="0">
      <pane ySplit="8" topLeftCell="A9" activePane="bottomLeft" state="frozen"/>
      <selection activeCell="D12" sqref="D12"/>
      <selection pane="bottomLeft" activeCell="H18" sqref="H18"/>
    </sheetView>
  </sheetViews>
  <sheetFormatPr defaultColWidth="8.85546875" defaultRowHeight="11.25" x14ac:dyDescent="0.2"/>
  <cols>
    <col min="1" max="1" width="4.85546875" style="49" bestFit="1" customWidth="1"/>
    <col min="2" max="2" width="52.5703125" style="49" bestFit="1" customWidth="1"/>
    <col min="3" max="3" width="9" style="49" bestFit="1" customWidth="1"/>
    <col min="4" max="5" width="11.5703125" style="49" bestFit="1" customWidth="1"/>
    <col min="6" max="6" width="15.7109375" style="49" bestFit="1" customWidth="1"/>
    <col min="7" max="16384" width="8.85546875" style="49"/>
  </cols>
  <sheetData>
    <row r="1" spans="1:10" x14ac:dyDescent="0.2">
      <c r="A1" s="515" t="s">
        <v>0</v>
      </c>
      <c r="B1" s="515"/>
      <c r="C1" s="515"/>
      <c r="D1" s="515"/>
      <c r="E1" s="515"/>
      <c r="F1" s="515"/>
    </row>
    <row r="2" spans="1:10" x14ac:dyDescent="0.2">
      <c r="A2" s="517" t="str">
        <f>'Delivery Rate Change Calc'!A2:F2</f>
        <v>2025 Gas Schedule 142 Decoupling Filing</v>
      </c>
      <c r="B2" s="517"/>
      <c r="C2" s="517"/>
      <c r="D2" s="517"/>
      <c r="E2" s="517"/>
      <c r="F2" s="517"/>
    </row>
    <row r="3" spans="1:10" x14ac:dyDescent="0.2">
      <c r="A3" s="515" t="s">
        <v>196</v>
      </c>
      <c r="B3" s="515"/>
      <c r="C3" s="515"/>
      <c r="D3" s="515"/>
      <c r="E3" s="515"/>
      <c r="F3" s="515"/>
    </row>
    <row r="4" spans="1:10" x14ac:dyDescent="0.2">
      <c r="A4" s="517" t="str">
        <f>'Delivery Rate Change Calc'!A4:F4</f>
        <v>Proposed Effective May 1, 2025</v>
      </c>
      <c r="B4" s="517"/>
      <c r="C4" s="517"/>
      <c r="D4" s="517"/>
      <c r="E4" s="517"/>
      <c r="F4" s="517"/>
    </row>
    <row r="5" spans="1:10" x14ac:dyDescent="0.2">
      <c r="A5" s="447"/>
      <c r="B5" s="447"/>
      <c r="C5" s="447"/>
      <c r="D5" s="447"/>
      <c r="E5" s="447"/>
      <c r="F5" s="447"/>
    </row>
    <row r="6" spans="1:10" x14ac:dyDescent="0.2">
      <c r="A6" s="22"/>
      <c r="B6" s="22"/>
      <c r="C6" s="22"/>
      <c r="D6" s="22"/>
      <c r="E6" s="22"/>
    </row>
    <row r="7" spans="1:10" x14ac:dyDescent="0.2">
      <c r="A7" s="23" t="s">
        <v>2</v>
      </c>
      <c r="B7" s="22"/>
      <c r="C7" s="22"/>
      <c r="D7" s="23" t="s">
        <v>3</v>
      </c>
      <c r="E7" s="23" t="s">
        <v>3</v>
      </c>
      <c r="F7" s="23" t="s">
        <v>3</v>
      </c>
    </row>
    <row r="8" spans="1:10" x14ac:dyDescent="0.2">
      <c r="A8" s="24" t="s">
        <v>4</v>
      </c>
      <c r="B8" s="50"/>
      <c r="C8" s="24" t="s">
        <v>5</v>
      </c>
      <c r="D8" s="24" t="s">
        <v>6</v>
      </c>
      <c r="E8" s="24" t="s">
        <v>7</v>
      </c>
      <c r="F8" s="24" t="s">
        <v>8</v>
      </c>
    </row>
    <row r="9" spans="1:10" x14ac:dyDescent="0.2">
      <c r="A9" s="26"/>
      <c r="B9" s="244" t="s">
        <v>9</v>
      </c>
      <c r="C9" s="244" t="s">
        <v>10</v>
      </c>
      <c r="D9" s="244" t="s">
        <v>11</v>
      </c>
      <c r="E9" s="244" t="s">
        <v>12</v>
      </c>
      <c r="F9" s="244" t="s">
        <v>13</v>
      </c>
    </row>
    <row r="10" spans="1:10" x14ac:dyDescent="0.2">
      <c r="A10" s="244"/>
      <c r="B10" s="28"/>
      <c r="C10" s="244"/>
      <c r="D10" s="244"/>
      <c r="E10" s="244"/>
      <c r="F10" s="244"/>
    </row>
    <row r="11" spans="1:10" x14ac:dyDescent="0.2">
      <c r="A11" s="244">
        <v>1</v>
      </c>
      <c r="B11" s="26" t="s">
        <v>415</v>
      </c>
      <c r="C11" s="244" t="s">
        <v>14</v>
      </c>
      <c r="D11" s="51">
        <f>'Rate Impacts Sch 142'!AB26</f>
        <v>872715746.46209562</v>
      </c>
      <c r="E11" s="51">
        <f>'Rate Impacts Sch 142'!AB27</f>
        <v>315976771.73636127</v>
      </c>
      <c r="F11" s="51">
        <f>'Rate Impacts Sch 142'!AB28</f>
        <v>73407030.661340818</v>
      </c>
      <c r="H11" s="199"/>
      <c r="J11" s="199"/>
    </row>
    <row r="12" spans="1:10" x14ac:dyDescent="0.2">
      <c r="A12" s="244">
        <f t="shared" ref="A12:A29" si="0">A11+1</f>
        <v>2</v>
      </c>
      <c r="B12" s="26"/>
      <c r="C12" s="244"/>
      <c r="D12" s="52"/>
      <c r="E12" s="52"/>
      <c r="F12" s="52"/>
    </row>
    <row r="13" spans="1:10" x14ac:dyDescent="0.2">
      <c r="A13" s="244">
        <f t="shared" si="0"/>
        <v>3</v>
      </c>
      <c r="B13" s="26" t="s">
        <v>416</v>
      </c>
      <c r="C13" s="244" t="s">
        <v>14</v>
      </c>
      <c r="D13" s="455">
        <f>'2024 Weather Adj.'!P184</f>
        <v>569492905.63300836</v>
      </c>
      <c r="E13" s="455">
        <f>SUM('2024 Weather Adj.'!P185,'2024 Weather Adj.'!P192)</f>
        <v>233313191.47456542</v>
      </c>
      <c r="F13" s="455">
        <f>SUM('2024 Weather Adj.'!P186,'2024 Weather Adj.'!P190,'2024 Weather Adj.'!P193,'2024 Weather Adj.'!P195)</f>
        <v>97971856.629084885</v>
      </c>
      <c r="H13" s="199"/>
    </row>
    <row r="14" spans="1:10" x14ac:dyDescent="0.2">
      <c r="A14" s="244">
        <f t="shared" si="0"/>
        <v>4</v>
      </c>
      <c r="B14" s="26"/>
      <c r="C14" s="244"/>
      <c r="D14" s="26"/>
      <c r="E14" s="26"/>
      <c r="F14" s="26"/>
    </row>
    <row r="15" spans="1:10" x14ac:dyDescent="0.2">
      <c r="A15" s="244">
        <f t="shared" si="0"/>
        <v>5</v>
      </c>
      <c r="B15" s="26" t="s">
        <v>24</v>
      </c>
      <c r="C15" s="244" t="str">
        <f>"("&amp;A11&amp;") / ("&amp;A13&amp;")"</f>
        <v>(1) / (3)</v>
      </c>
      <c r="D15" s="32">
        <f>ROUND(D11/D13,5)</f>
        <v>1.53244</v>
      </c>
      <c r="E15" s="32">
        <f>ROUND(E11/E13,5)</f>
        <v>1.3543000000000001</v>
      </c>
      <c r="F15" s="32">
        <f>ROUND(F11/F13,5)</f>
        <v>0.74926999999999999</v>
      </c>
    </row>
    <row r="16" spans="1:10" x14ac:dyDescent="0.2">
      <c r="A16" s="244">
        <f t="shared" si="0"/>
        <v>6</v>
      </c>
      <c r="B16" s="26"/>
      <c r="C16" s="244"/>
      <c r="D16" s="32"/>
      <c r="E16" s="32"/>
      <c r="F16" s="32"/>
    </row>
    <row r="17" spans="1:11" x14ac:dyDescent="0.2">
      <c r="A17" s="244">
        <f t="shared" si="0"/>
        <v>7</v>
      </c>
      <c r="B17" s="26" t="s">
        <v>25</v>
      </c>
      <c r="C17" s="21" t="s">
        <v>417</v>
      </c>
      <c r="D17" s="500">
        <v>4.292E-2</v>
      </c>
      <c r="E17" s="500">
        <v>4.45E-3</v>
      </c>
      <c r="F17" s="500">
        <v>-1.025E-2</v>
      </c>
    </row>
    <row r="18" spans="1:11" x14ac:dyDescent="0.2">
      <c r="A18" s="244">
        <f t="shared" si="0"/>
        <v>8</v>
      </c>
      <c r="B18" s="26"/>
      <c r="C18" s="244"/>
      <c r="D18" s="32"/>
      <c r="E18" s="32"/>
      <c r="F18" s="32"/>
    </row>
    <row r="19" spans="1:11" x14ac:dyDescent="0.2">
      <c r="A19" s="244">
        <f t="shared" si="0"/>
        <v>9</v>
      </c>
      <c r="B19" s="26" t="s">
        <v>26</v>
      </c>
      <c r="C19" s="244" t="s">
        <v>14</v>
      </c>
      <c r="D19" s="186">
        <f>'Delivery Rate Change Calc'!D22</f>
        <v>5.6009999999999997E-2</v>
      </c>
      <c r="E19" s="186">
        <f>'Delivery Rate Change Calc'!E22</f>
        <v>1.958E-2</v>
      </c>
      <c r="F19" s="186">
        <f>'Delivery Rate Change Calc'!F22</f>
        <v>2.47E-3</v>
      </c>
    </row>
    <row r="20" spans="1:11" x14ac:dyDescent="0.2">
      <c r="A20" s="244">
        <f t="shared" si="0"/>
        <v>10</v>
      </c>
      <c r="B20" s="26"/>
      <c r="C20" s="244"/>
      <c r="D20" s="32"/>
      <c r="E20" s="32"/>
      <c r="F20" s="32"/>
    </row>
    <row r="21" spans="1:11" x14ac:dyDescent="0.2">
      <c r="A21" s="244">
        <f t="shared" si="0"/>
        <v>11</v>
      </c>
      <c r="B21" s="26" t="s">
        <v>27</v>
      </c>
      <c r="C21" s="244" t="str">
        <f>"("&amp;A19&amp;") - ("&amp;A17&amp;")"</f>
        <v>(9) - (7)</v>
      </c>
      <c r="D21" s="32">
        <f>D19-D17</f>
        <v>1.3089999999999997E-2</v>
      </c>
      <c r="E21" s="32">
        <f>E19-E17</f>
        <v>1.5130000000000001E-2</v>
      </c>
      <c r="F21" s="32">
        <f>F19-F17</f>
        <v>1.272E-2</v>
      </c>
    </row>
    <row r="22" spans="1:11" x14ac:dyDescent="0.2">
      <c r="A22" s="244">
        <f t="shared" si="0"/>
        <v>12</v>
      </c>
      <c r="B22" s="26"/>
      <c r="C22" s="244"/>
      <c r="D22" s="26"/>
      <c r="E22" s="26"/>
      <c r="F22" s="26"/>
    </row>
    <row r="23" spans="1:11" x14ac:dyDescent="0.2">
      <c r="A23" s="244">
        <f t="shared" si="0"/>
        <v>13</v>
      </c>
      <c r="B23" s="26" t="s">
        <v>28</v>
      </c>
      <c r="C23" s="244" t="str">
        <f>"("&amp;A21&amp;") / ("&amp;A15&amp;")"</f>
        <v>(11) / (5)</v>
      </c>
      <c r="D23" s="34">
        <f>D21/D15</f>
        <v>8.5419331262561651E-3</v>
      </c>
      <c r="E23" s="34">
        <f>E21/E15</f>
        <v>1.1171823082034999E-2</v>
      </c>
      <c r="F23" s="34">
        <f>F21/F15</f>
        <v>1.6976523816514742E-2</v>
      </c>
    </row>
    <row r="24" spans="1:11" x14ac:dyDescent="0.2">
      <c r="A24" s="244">
        <f t="shared" si="0"/>
        <v>14</v>
      </c>
      <c r="B24" s="26"/>
      <c r="C24" s="244"/>
      <c r="D24" s="26"/>
      <c r="E24" s="26"/>
      <c r="F24" s="26"/>
    </row>
    <row r="25" spans="1:11" x14ac:dyDescent="0.2">
      <c r="A25" s="244">
        <f t="shared" si="0"/>
        <v>15</v>
      </c>
      <c r="B25" s="26" t="s">
        <v>29</v>
      </c>
      <c r="C25" s="244" t="s">
        <v>20</v>
      </c>
      <c r="D25" s="53">
        <f>IF(D23&gt;5%,D23-5%,0)</f>
        <v>0</v>
      </c>
      <c r="E25" s="53">
        <f>IF(E23&gt;5%,E23-5%,0)</f>
        <v>0</v>
      </c>
      <c r="F25" s="53">
        <f>IF(F23&gt;5%,F23-5%,0)</f>
        <v>0</v>
      </c>
    </row>
    <row r="26" spans="1:11" x14ac:dyDescent="0.2">
      <c r="A26" s="244">
        <f t="shared" si="0"/>
        <v>16</v>
      </c>
      <c r="B26" s="26"/>
      <c r="C26" s="244"/>
      <c r="D26" s="26"/>
      <c r="E26" s="26"/>
      <c r="F26" s="26"/>
    </row>
    <row r="27" spans="1:11" x14ac:dyDescent="0.2">
      <c r="A27" s="244">
        <f t="shared" si="0"/>
        <v>17</v>
      </c>
      <c r="B27" s="26" t="s">
        <v>30</v>
      </c>
      <c r="C27" s="244" t="str">
        <f>"("&amp;A25&amp;") x ("&amp;A15&amp;")"</f>
        <v>(15) x (5)</v>
      </c>
      <c r="D27" s="54">
        <f>ROUND(D25*D15,5)</f>
        <v>0</v>
      </c>
      <c r="E27" s="54">
        <f>ROUND(E25*E15,5)</f>
        <v>0</v>
      </c>
      <c r="F27" s="54">
        <f>ROUND(F25*F15,5)</f>
        <v>0</v>
      </c>
      <c r="K27" s="199"/>
    </row>
    <row r="28" spans="1:11" x14ac:dyDescent="0.2">
      <c r="A28" s="244">
        <f t="shared" si="0"/>
        <v>18</v>
      </c>
      <c r="B28" s="22"/>
      <c r="C28" s="22"/>
      <c r="D28" s="55"/>
      <c r="E28" s="55"/>
      <c r="F28" s="55"/>
    </row>
    <row r="29" spans="1:11" x14ac:dyDescent="0.2">
      <c r="A29" s="244">
        <f t="shared" si="0"/>
        <v>19</v>
      </c>
      <c r="B29" s="26" t="s">
        <v>31</v>
      </c>
      <c r="C29" s="244" t="str">
        <f>"("&amp;A19&amp;") - ("&amp;A27&amp;")"</f>
        <v>(9) - (17)</v>
      </c>
      <c r="D29" s="32">
        <f>D19-D27</f>
        <v>5.6009999999999997E-2</v>
      </c>
      <c r="E29" s="32">
        <f>E19-E27</f>
        <v>1.958E-2</v>
      </c>
      <c r="F29" s="32">
        <f>F19-F27</f>
        <v>2.47E-3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"/>
  <sheetViews>
    <sheetView workbookViewId="0">
      <selection activeCell="J31" sqref="J31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zoomScale="85" zoomScaleNormal="85" workbookViewId="0">
      <pane xSplit="3" ySplit="9" topLeftCell="L10" activePane="bottomRight" state="frozenSplit"/>
      <selection activeCell="P39" sqref="P39"/>
      <selection pane="topRight" activeCell="P39" sqref="P39"/>
      <selection pane="bottomLeft" activeCell="P39" sqref="P39"/>
      <selection pane="bottomRight" activeCell="AA33" sqref="AA33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customWidth="1"/>
    <col min="6" max="6" width="10" bestFit="1" customWidth="1"/>
    <col min="7" max="7" width="14.28515625" bestFit="1" customWidth="1"/>
    <col min="8" max="8" width="14.7109375" customWidth="1"/>
    <col min="9" max="9" width="13.7109375" bestFit="1" customWidth="1"/>
    <col min="10" max="10" width="14.42578125" bestFit="1" customWidth="1"/>
    <col min="11" max="13" width="12.5703125" bestFit="1" customWidth="1"/>
    <col min="14" max="14" width="9.5703125" bestFit="1" customWidth="1"/>
    <col min="15" max="15" width="12.5703125" bestFit="1" customWidth="1"/>
    <col min="16" max="16" width="12.28515625" bestFit="1" customWidth="1"/>
    <col min="17" max="17" width="12.5703125" bestFit="1" customWidth="1"/>
    <col min="18" max="18" width="11.5703125" bestFit="1" customWidth="1"/>
    <col min="19" max="19" width="9.42578125" bestFit="1" customWidth="1"/>
    <col min="20" max="20" width="12.5703125" style="457" bestFit="1" customWidth="1"/>
    <col min="21" max="21" width="16.5703125" style="457" bestFit="1" customWidth="1"/>
    <col min="22" max="22" width="14.140625" style="457" bestFit="1" customWidth="1"/>
    <col min="23" max="23" width="16.5703125" style="457" bestFit="1" customWidth="1"/>
    <col min="24" max="24" width="7.85546875" bestFit="1" customWidth="1"/>
    <col min="26" max="26" width="19.140625" bestFit="1" customWidth="1"/>
    <col min="27" max="27" width="12.28515625" bestFit="1" customWidth="1"/>
    <col min="28" max="28" width="16.28515625" bestFit="1" customWidth="1"/>
  </cols>
  <sheetData>
    <row r="1" spans="1:28" x14ac:dyDescent="0.25">
      <c r="A1" s="322" t="s">
        <v>0</v>
      </c>
      <c r="B1" s="323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61"/>
      <c r="U1" s="361"/>
      <c r="V1" s="361"/>
      <c r="W1" s="361"/>
      <c r="X1" s="322"/>
    </row>
    <row r="2" spans="1:28" x14ac:dyDescent="0.25">
      <c r="A2" s="322" t="s">
        <v>484</v>
      </c>
      <c r="B2" s="323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61"/>
      <c r="U2" s="361"/>
      <c r="V2" s="361"/>
      <c r="W2" s="361"/>
      <c r="X2" s="322"/>
    </row>
    <row r="3" spans="1:28" x14ac:dyDescent="0.25">
      <c r="A3" s="323" t="s">
        <v>290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456"/>
      <c r="U3" s="456"/>
      <c r="V3" s="456"/>
      <c r="W3" s="456"/>
      <c r="X3" s="323"/>
    </row>
    <row r="4" spans="1:28" x14ac:dyDescent="0.25">
      <c r="A4" s="323" t="s">
        <v>458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456"/>
      <c r="U4" s="456"/>
      <c r="V4" s="456"/>
      <c r="W4" s="456"/>
      <c r="X4" s="323"/>
    </row>
    <row r="5" spans="1:28" x14ac:dyDescent="0.25">
      <c r="F5" s="324"/>
      <c r="P5" s="324"/>
      <c r="Q5" s="324"/>
      <c r="R5" s="324"/>
      <c r="S5" s="324"/>
    </row>
    <row r="6" spans="1:28" x14ac:dyDescent="0.25">
      <c r="F6" s="324"/>
      <c r="G6" s="325" t="s">
        <v>95</v>
      </c>
      <c r="P6" s="324"/>
      <c r="Q6" s="324"/>
      <c r="R6" s="324"/>
      <c r="S6" s="324"/>
      <c r="U6" s="458" t="s">
        <v>459</v>
      </c>
      <c r="W6" s="403" t="str">
        <f>U6</f>
        <v>12ME Apr. 2026</v>
      </c>
    </row>
    <row r="7" spans="1:28" x14ac:dyDescent="0.25">
      <c r="B7" s="325"/>
      <c r="C7" s="325"/>
      <c r="D7" s="325" t="s">
        <v>460</v>
      </c>
      <c r="E7" s="325" t="str">
        <f>D7</f>
        <v>UG-240005</v>
      </c>
      <c r="F7" s="325" t="s">
        <v>329</v>
      </c>
      <c r="G7" s="325" t="s">
        <v>187</v>
      </c>
      <c r="H7" s="324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459"/>
      <c r="U7" s="403" t="s">
        <v>291</v>
      </c>
      <c r="V7" s="458" t="s">
        <v>328</v>
      </c>
      <c r="W7" s="403" t="s">
        <v>291</v>
      </c>
      <c r="X7" s="325"/>
      <c r="Z7" s="494" t="s">
        <v>402</v>
      </c>
      <c r="AA7" s="495" t="s">
        <v>432</v>
      </c>
      <c r="AB7" s="495" t="s">
        <v>432</v>
      </c>
    </row>
    <row r="8" spans="1:28" x14ac:dyDescent="0.25">
      <c r="A8" t="s">
        <v>2</v>
      </c>
      <c r="B8" s="325"/>
      <c r="C8" s="325" t="s">
        <v>33</v>
      </c>
      <c r="D8" s="325" t="s">
        <v>34</v>
      </c>
      <c r="E8" s="325" t="s">
        <v>330</v>
      </c>
      <c r="F8" s="325" t="s">
        <v>33</v>
      </c>
      <c r="G8" s="326" t="s">
        <v>461</v>
      </c>
      <c r="H8" s="324" t="s">
        <v>330</v>
      </c>
      <c r="I8" s="325" t="s">
        <v>331</v>
      </c>
      <c r="J8" s="325" t="s">
        <v>332</v>
      </c>
      <c r="K8" s="325" t="s">
        <v>388</v>
      </c>
      <c r="L8" s="325" t="s">
        <v>333</v>
      </c>
      <c r="M8" s="325" t="s">
        <v>334</v>
      </c>
      <c r="N8" s="325" t="s">
        <v>389</v>
      </c>
      <c r="O8" s="325" t="s">
        <v>335</v>
      </c>
      <c r="P8" s="325" t="s">
        <v>375</v>
      </c>
      <c r="Q8" s="325" t="s">
        <v>462</v>
      </c>
      <c r="R8" s="325" t="s">
        <v>463</v>
      </c>
      <c r="S8" s="325" t="s">
        <v>376</v>
      </c>
      <c r="T8" s="459" t="s">
        <v>328</v>
      </c>
      <c r="U8" s="459" t="s">
        <v>464</v>
      </c>
      <c r="V8" s="459" t="s">
        <v>39</v>
      </c>
      <c r="W8" s="459" t="s">
        <v>464</v>
      </c>
      <c r="X8" s="325" t="s">
        <v>107</v>
      </c>
      <c r="Z8" s="494" t="s">
        <v>403</v>
      </c>
      <c r="AA8" s="494" t="s">
        <v>404</v>
      </c>
      <c r="AB8" s="494" t="s">
        <v>404</v>
      </c>
    </row>
    <row r="9" spans="1:28" ht="17.25" x14ac:dyDescent="0.25">
      <c r="A9" t="s">
        <v>4</v>
      </c>
      <c r="B9" s="328" t="s">
        <v>36</v>
      </c>
      <c r="C9" s="328" t="s">
        <v>37</v>
      </c>
      <c r="D9" s="328" t="s">
        <v>465</v>
      </c>
      <c r="E9" s="328" t="s">
        <v>466</v>
      </c>
      <c r="F9" s="328" t="s">
        <v>38</v>
      </c>
      <c r="G9" s="329" t="s">
        <v>467</v>
      </c>
      <c r="H9" s="328" t="s">
        <v>39</v>
      </c>
      <c r="I9" s="328" t="s">
        <v>39</v>
      </c>
      <c r="J9" s="328" t="s">
        <v>39</v>
      </c>
      <c r="K9" s="328" t="s">
        <v>39</v>
      </c>
      <c r="L9" s="328" t="s">
        <v>39</v>
      </c>
      <c r="M9" s="328" t="s">
        <v>39</v>
      </c>
      <c r="N9" s="328" t="s">
        <v>39</v>
      </c>
      <c r="O9" s="328" t="s">
        <v>39</v>
      </c>
      <c r="P9" s="328" t="s">
        <v>39</v>
      </c>
      <c r="Q9" s="328" t="s">
        <v>39</v>
      </c>
      <c r="R9" s="328" t="s">
        <v>39</v>
      </c>
      <c r="S9" s="328" t="s">
        <v>39</v>
      </c>
      <c r="T9" s="460" t="s">
        <v>39</v>
      </c>
      <c r="U9" s="459" t="s">
        <v>468</v>
      </c>
      <c r="V9" s="460" t="s">
        <v>108</v>
      </c>
      <c r="W9" s="459" t="s">
        <v>355</v>
      </c>
      <c r="X9" s="328" t="s">
        <v>108</v>
      </c>
      <c r="Z9" s="496">
        <v>45686</v>
      </c>
      <c r="AA9" s="494" t="s">
        <v>405</v>
      </c>
      <c r="AB9" s="494" t="s">
        <v>406</v>
      </c>
    </row>
    <row r="10" spans="1:28" x14ac:dyDescent="0.25">
      <c r="B10" s="325" t="s">
        <v>40</v>
      </c>
      <c r="C10" s="325" t="s">
        <v>41</v>
      </c>
      <c r="D10" s="330" t="s">
        <v>42</v>
      </c>
      <c r="E10" s="331" t="s">
        <v>43</v>
      </c>
      <c r="F10" s="325" t="s">
        <v>44</v>
      </c>
      <c r="G10" s="325" t="s">
        <v>45</v>
      </c>
      <c r="H10" s="325" t="s">
        <v>46</v>
      </c>
      <c r="I10" s="325" t="s">
        <v>47</v>
      </c>
      <c r="J10" s="325" t="s">
        <v>48</v>
      </c>
      <c r="K10" s="325" t="s">
        <v>49</v>
      </c>
      <c r="L10" s="325" t="s">
        <v>50</v>
      </c>
      <c r="M10" s="331" t="s">
        <v>51</v>
      </c>
      <c r="N10" s="331" t="s">
        <v>52</v>
      </c>
      <c r="O10" s="331" t="s">
        <v>53</v>
      </c>
      <c r="P10" s="331" t="s">
        <v>54</v>
      </c>
      <c r="Q10" s="331" t="s">
        <v>309</v>
      </c>
      <c r="R10" s="331" t="s">
        <v>377</v>
      </c>
      <c r="S10" s="331" t="s">
        <v>390</v>
      </c>
      <c r="T10" s="461" t="s">
        <v>469</v>
      </c>
      <c r="U10" s="462" t="s">
        <v>470</v>
      </c>
      <c r="V10" s="459" t="s">
        <v>471</v>
      </c>
      <c r="W10" s="459" t="s">
        <v>472</v>
      </c>
      <c r="X10" s="325" t="s">
        <v>473</v>
      </c>
      <c r="Z10" s="457"/>
      <c r="AA10" s="457"/>
      <c r="AB10" s="457"/>
    </row>
    <row r="11" spans="1:28" x14ac:dyDescent="0.25">
      <c r="A11" s="324">
        <v>1</v>
      </c>
      <c r="B11" t="s">
        <v>55</v>
      </c>
      <c r="C11" s="324" t="s">
        <v>56</v>
      </c>
      <c r="D11" s="501">
        <v>539959592</v>
      </c>
      <c r="E11" s="336">
        <v>473120415.12787223</v>
      </c>
      <c r="F11" s="333">
        <f t="shared" ref="F11:F16" si="0">(E11)/D11</f>
        <v>0.8762144837087591</v>
      </c>
      <c r="G11" s="501">
        <v>560218048</v>
      </c>
      <c r="H11" s="334">
        <f>F11*G11</f>
        <v>490871167.69264883</v>
      </c>
      <c r="I11" s="336">
        <v>309979850.31999999</v>
      </c>
      <c r="J11" s="336">
        <v>-32957627.760000002</v>
      </c>
      <c r="K11" s="336">
        <v>4363591.6951616537</v>
      </c>
      <c r="L11" s="336">
        <v>20481571.834880002</v>
      </c>
      <c r="M11" s="336">
        <v>7333254.2483199993</v>
      </c>
      <c r="N11" s="336">
        <v>0</v>
      </c>
      <c r="O11" s="336">
        <v>9383652.3039999995</v>
      </c>
      <c r="P11" s="336">
        <v>-1232479.7055999998</v>
      </c>
      <c r="Q11" s="336">
        <v>26184591.563519999</v>
      </c>
      <c r="R11" s="336">
        <v>50419.624320000003</v>
      </c>
      <c r="S11" s="336">
        <v>0</v>
      </c>
      <c r="T11" s="463">
        <f>'Sch. 142'!G10</f>
        <v>24044558.620000001</v>
      </c>
      <c r="U11" s="464">
        <f t="shared" ref="U11:U24" si="1">SUM(H11:T11)</f>
        <v>858502550.43725049</v>
      </c>
      <c r="V11" s="463">
        <f>'Sch. 142'!I10</f>
        <v>7333254.25</v>
      </c>
      <c r="W11" s="465">
        <f>U11+V11</f>
        <v>865835804.68725049</v>
      </c>
      <c r="X11" s="335">
        <f>V11/U11</f>
        <v>8.5419131792503628E-3</v>
      </c>
      <c r="Z11" s="497">
        <f>U11/G11</f>
        <v>1.5324435788924289</v>
      </c>
      <c r="AA11" s="498">
        <f>'2024 Weather Adj.'!P184</f>
        <v>569492905.63300836</v>
      </c>
      <c r="AB11" s="499">
        <f>AA11*Z11</f>
        <v>872715746.46209562</v>
      </c>
    </row>
    <row r="12" spans="1:28" x14ac:dyDescent="0.25">
      <c r="A12" s="324">
        <f>A11+1</f>
        <v>2</v>
      </c>
      <c r="B12" t="s">
        <v>97</v>
      </c>
      <c r="C12" s="324">
        <v>16</v>
      </c>
      <c r="D12" s="501">
        <v>6995.9999999999991</v>
      </c>
      <c r="E12" s="336">
        <v>5715.6238899497412</v>
      </c>
      <c r="F12" s="333">
        <f t="shared" si="0"/>
        <v>0.81698454687674982</v>
      </c>
      <c r="G12" s="501">
        <v>6156</v>
      </c>
      <c r="H12" s="334">
        <f t="shared" ref="H12:H24" si="2">F12*G12</f>
        <v>5029.3568705732723</v>
      </c>
      <c r="I12" s="336">
        <v>3406.24</v>
      </c>
      <c r="J12" s="336">
        <v>-362.16</v>
      </c>
      <c r="K12" s="336">
        <v>-177.60059999999999</v>
      </c>
      <c r="L12" s="336">
        <v>225.06336000000002</v>
      </c>
      <c r="M12" s="336"/>
      <c r="N12" s="336"/>
      <c r="O12" s="336">
        <v>103.11299999999999</v>
      </c>
      <c r="P12" s="336">
        <v>-13.543199999999999</v>
      </c>
      <c r="Q12" s="336">
        <v>287.73143999999996</v>
      </c>
      <c r="R12" s="336">
        <v>0.55404000000000009</v>
      </c>
      <c r="S12" s="336">
        <v>0</v>
      </c>
      <c r="T12" s="463"/>
      <c r="U12" s="464">
        <f t="shared" si="1"/>
        <v>8498.7549105732724</v>
      </c>
      <c r="V12" s="463"/>
      <c r="W12" s="465">
        <f t="shared" ref="W12:W24" si="3">U12+V12</f>
        <v>8498.7549105732724</v>
      </c>
      <c r="X12" s="335">
        <f t="shared" ref="X12:X25" si="4">V12/U12</f>
        <v>0</v>
      </c>
      <c r="Z12" s="497">
        <f t="shared" ref="Z12:Z24" si="5">U12/G12</f>
        <v>1.3805644754017661</v>
      </c>
      <c r="AA12" s="498">
        <f>'2024 Weather Adj.'!P183</f>
        <v>6156</v>
      </c>
      <c r="AB12" s="499">
        <f t="shared" ref="AB12:AB24" si="6">AA12*Z12</f>
        <v>8498.7549105732724</v>
      </c>
    </row>
    <row r="13" spans="1:28" x14ac:dyDescent="0.25">
      <c r="A13" s="324">
        <f t="shared" ref="A13:A36" si="7">A12+1</f>
        <v>3</v>
      </c>
      <c r="B13" t="s">
        <v>57</v>
      </c>
      <c r="C13" s="324">
        <v>31</v>
      </c>
      <c r="D13" s="501">
        <v>228527070</v>
      </c>
      <c r="E13" s="336">
        <v>173926777.33942217</v>
      </c>
      <c r="F13" s="333">
        <f t="shared" si="0"/>
        <v>0.76107735219036488</v>
      </c>
      <c r="G13" s="501">
        <v>229684257</v>
      </c>
      <c r="H13" s="334">
        <f t="shared" si="2"/>
        <v>174807486.15737128</v>
      </c>
      <c r="I13" s="336">
        <v>125614320.15000001</v>
      </c>
      <c r="J13" s="336">
        <v>-13510028</v>
      </c>
      <c r="K13" s="336">
        <v>-584381.31732458621</v>
      </c>
      <c r="L13" s="336">
        <v>8397256.4359200001</v>
      </c>
      <c r="M13" s="336">
        <v>2542604.72499</v>
      </c>
      <c r="N13" s="336">
        <v>0</v>
      </c>
      <c r="O13" s="336">
        <v>4109051.3577299998</v>
      </c>
      <c r="P13" s="336">
        <v>-463962.19914000004</v>
      </c>
      <c r="Q13" s="336">
        <v>9113871.31776</v>
      </c>
      <c r="R13" s="336">
        <v>13781.055420000001</v>
      </c>
      <c r="S13" s="336">
        <v>0</v>
      </c>
      <c r="T13" s="463">
        <f>'Sch. 142'!G15</f>
        <v>1022094.9500000001</v>
      </c>
      <c r="U13" s="464">
        <f t="shared" si="1"/>
        <v>311062094.63272661</v>
      </c>
      <c r="V13" s="463">
        <f>'Sch. 142'!I15</f>
        <v>3475122.8000000003</v>
      </c>
      <c r="W13" s="465">
        <f t="shared" si="3"/>
        <v>314537217.43272662</v>
      </c>
      <c r="X13" s="335">
        <f t="shared" si="4"/>
        <v>1.117179772129775E-2</v>
      </c>
      <c r="Z13" s="497">
        <f t="shared" si="5"/>
        <v>1.3543030710752049</v>
      </c>
      <c r="AA13" s="498">
        <f>'2024 Weather Adj.'!P185</f>
        <v>233313191.47456542</v>
      </c>
      <c r="AB13" s="499">
        <f t="shared" si="6"/>
        <v>315976771.73636127</v>
      </c>
    </row>
    <row r="14" spans="1:28" x14ac:dyDescent="0.25">
      <c r="A14" s="324">
        <f t="shared" si="7"/>
        <v>4</v>
      </c>
      <c r="B14" t="s">
        <v>61</v>
      </c>
      <c r="C14" s="324">
        <v>41</v>
      </c>
      <c r="D14" s="501">
        <v>60329188.999999985</v>
      </c>
      <c r="E14" s="336">
        <v>23891172.867297288</v>
      </c>
      <c r="F14" s="333">
        <f t="shared" si="0"/>
        <v>0.39601349302569433</v>
      </c>
      <c r="G14" s="501">
        <v>62597683</v>
      </c>
      <c r="H14" s="334">
        <f t="shared" si="2"/>
        <v>24789527.100145124</v>
      </c>
      <c r="I14" s="336">
        <v>33219149.340000004</v>
      </c>
      <c r="J14" s="336">
        <v>-3679491.81</v>
      </c>
      <c r="K14" s="336">
        <v>-1869345.426796779</v>
      </c>
      <c r="L14" s="336">
        <v>2288571.29048</v>
      </c>
      <c r="M14" s="336">
        <v>342409.32601000002</v>
      </c>
      <c r="N14" s="336">
        <v>0</v>
      </c>
      <c r="O14" s="336">
        <v>460092.97005000006</v>
      </c>
      <c r="P14" s="336">
        <v>-96400.431820000013</v>
      </c>
      <c r="Q14" s="336">
        <v>1736626.0162722105</v>
      </c>
      <c r="R14" s="336">
        <v>4381.83781</v>
      </c>
      <c r="S14" s="336">
        <v>0</v>
      </c>
      <c r="T14" s="463">
        <f>'Sch. 142'!G27</f>
        <v>-712874.94000000006</v>
      </c>
      <c r="U14" s="464">
        <f t="shared" si="1"/>
        <v>56482645.272150569</v>
      </c>
      <c r="V14" s="463">
        <f>'Sch. 142'!I27</f>
        <v>858477.72</v>
      </c>
      <c r="W14" s="465">
        <f t="shared" si="3"/>
        <v>57341122.992150567</v>
      </c>
      <c r="X14" s="335">
        <f t="shared" si="4"/>
        <v>1.5198964493670456E-2</v>
      </c>
      <c r="Z14" s="497">
        <f t="shared" si="5"/>
        <v>0.90231207554679893</v>
      </c>
      <c r="AA14" s="498">
        <f>'2024 Weather Adj.'!P186</f>
        <v>71539394.707098842</v>
      </c>
      <c r="AB14" s="499">
        <f t="shared" si="6"/>
        <v>64550859.721524037</v>
      </c>
    </row>
    <row r="15" spans="1:28" x14ac:dyDescent="0.25">
      <c r="A15" s="324">
        <f t="shared" si="7"/>
        <v>5</v>
      </c>
      <c r="B15" t="s">
        <v>98</v>
      </c>
      <c r="C15" s="324">
        <v>85</v>
      </c>
      <c r="D15" s="501">
        <v>16668227</v>
      </c>
      <c r="E15" s="336">
        <v>2837821.1504219277</v>
      </c>
      <c r="F15" s="333">
        <f t="shared" si="0"/>
        <v>0.17025332990856962</v>
      </c>
      <c r="G15" s="501">
        <v>17172836</v>
      </c>
      <c r="H15" s="334">
        <f t="shared" si="2"/>
        <v>2923732.5129737612</v>
      </c>
      <c r="I15" s="336">
        <v>8526602.5</v>
      </c>
      <c r="J15" s="336">
        <v>-1007873.74</v>
      </c>
      <c r="K15" s="336">
        <v>-563626.60058325389</v>
      </c>
      <c r="L15" s="336">
        <v>565501.48947999999</v>
      </c>
      <c r="M15" s="336">
        <v>44173.263335510615</v>
      </c>
      <c r="N15" s="336">
        <v>0</v>
      </c>
      <c r="O15" s="336">
        <v>66287.146960000013</v>
      </c>
      <c r="P15" s="336">
        <v>-22152.958439999999</v>
      </c>
      <c r="Q15" s="336">
        <v>837932.99987853633</v>
      </c>
      <c r="R15" s="336">
        <v>1373.8268800000001</v>
      </c>
      <c r="S15" s="336">
        <v>0</v>
      </c>
      <c r="T15" s="463"/>
      <c r="U15" s="464">
        <f t="shared" si="1"/>
        <v>11371950.440484555</v>
      </c>
      <c r="V15" s="463"/>
      <c r="W15" s="465">
        <f t="shared" si="3"/>
        <v>11371950.440484555</v>
      </c>
      <c r="X15" s="335">
        <f t="shared" si="4"/>
        <v>0</v>
      </c>
      <c r="Z15" s="497">
        <f t="shared" si="5"/>
        <v>0.66220573238366431</v>
      </c>
      <c r="AA15" s="498">
        <f>'2024 Weather Adj.'!P189</f>
        <v>18038498.880294368</v>
      </c>
      <c r="AB15" s="499">
        <f t="shared" si="6"/>
        <v>11945197.362127241</v>
      </c>
    </row>
    <row r="16" spans="1:28" x14ac:dyDescent="0.25">
      <c r="A16" s="324">
        <f t="shared" si="7"/>
        <v>6</v>
      </c>
      <c r="B16" t="s">
        <v>64</v>
      </c>
      <c r="C16" s="324">
        <v>86</v>
      </c>
      <c r="D16" s="501">
        <v>4684519.0000000009</v>
      </c>
      <c r="E16" s="336">
        <v>1197487.6867841617</v>
      </c>
      <c r="F16" s="333">
        <f t="shared" si="0"/>
        <v>0.25562660473448001</v>
      </c>
      <c r="G16" s="501">
        <v>4967299</v>
      </c>
      <c r="H16" s="334">
        <f t="shared" si="2"/>
        <v>1269773.7780709779</v>
      </c>
      <c r="I16" s="336">
        <v>2502722.5300000003</v>
      </c>
      <c r="J16" s="336">
        <v>-291630.12</v>
      </c>
      <c r="K16" s="336">
        <v>-258884.69173943333</v>
      </c>
      <c r="L16" s="336">
        <v>163573.15607</v>
      </c>
      <c r="M16" s="336">
        <v>20812.982810000001</v>
      </c>
      <c r="N16" s="336">
        <v>0</v>
      </c>
      <c r="O16" s="336">
        <v>25382.89789</v>
      </c>
      <c r="P16" s="336">
        <v>-1738.5546500000003</v>
      </c>
      <c r="Q16" s="336">
        <v>206132.51311855286</v>
      </c>
      <c r="R16" s="336">
        <v>298.03793999999999</v>
      </c>
      <c r="S16" s="336">
        <v>0</v>
      </c>
      <c r="T16" s="463">
        <f>'Sch. 142'!G43</f>
        <v>-40967.54</v>
      </c>
      <c r="U16" s="464">
        <f t="shared" si="1"/>
        <v>3595474.989510098</v>
      </c>
      <c r="V16" s="463">
        <f>'Sch. 142'!I43</f>
        <v>49715.14</v>
      </c>
      <c r="W16" s="465">
        <f t="shared" si="3"/>
        <v>3645190.1295100981</v>
      </c>
      <c r="X16" s="335">
        <f t="shared" si="4"/>
        <v>1.3827141099589166E-2</v>
      </c>
      <c r="Z16" s="497">
        <f t="shared" si="5"/>
        <v>0.72382898422464559</v>
      </c>
      <c r="AA16" s="498">
        <f>'2024 Weather Adj.'!P190</f>
        <v>4907284.2188542765</v>
      </c>
      <c r="AB16" s="499">
        <f t="shared" si="6"/>
        <v>3552034.5514349244</v>
      </c>
    </row>
    <row r="17" spans="1:28" x14ac:dyDescent="0.25">
      <c r="A17" s="324">
        <f t="shared" si="7"/>
        <v>7</v>
      </c>
      <c r="B17" t="s">
        <v>99</v>
      </c>
      <c r="C17" s="324">
        <v>87</v>
      </c>
      <c r="D17" s="501">
        <v>20007657</v>
      </c>
      <c r="E17" s="336">
        <v>1963352.1562075664</v>
      </c>
      <c r="F17" s="333">
        <f>(E17)/D17</f>
        <v>9.8130038725052438E-2</v>
      </c>
      <c r="G17" s="501">
        <v>17910859</v>
      </c>
      <c r="H17" s="334">
        <f t="shared" si="2"/>
        <v>1757593.2872689539</v>
      </c>
      <c r="I17" s="336">
        <v>8787246.5299999993</v>
      </c>
      <c r="J17" s="336">
        <v>-1051009.21</v>
      </c>
      <c r="K17" s="336">
        <v>-86797.53685458313</v>
      </c>
      <c r="L17" s="336">
        <v>589804.58687</v>
      </c>
      <c r="M17" s="336">
        <v>18200.172527676525</v>
      </c>
      <c r="N17" s="336">
        <v>0</v>
      </c>
      <c r="O17" s="336">
        <v>37971.021079999999</v>
      </c>
      <c r="P17" s="336">
        <v>-9652.4729599172788</v>
      </c>
      <c r="Q17" s="336">
        <v>336883.09677627438</v>
      </c>
      <c r="R17" s="336">
        <v>1611.97731</v>
      </c>
      <c r="S17" s="336">
        <v>0</v>
      </c>
      <c r="T17" s="463"/>
      <c r="U17" s="464">
        <f t="shared" si="1"/>
        <v>10381851.452018403</v>
      </c>
      <c r="V17" s="463"/>
      <c r="W17" s="465">
        <f t="shared" si="3"/>
        <v>10381851.452018403</v>
      </c>
      <c r="X17" s="335">
        <f>V17/U17</f>
        <v>0</v>
      </c>
      <c r="Z17" s="497">
        <f t="shared" si="5"/>
        <v>0.57964006371879773</v>
      </c>
      <c r="AA17" s="498">
        <f>'2024 Weather Adj.'!P191</f>
        <v>18725548.776371531</v>
      </c>
      <c r="AB17" s="499">
        <f t="shared" si="6"/>
        <v>10854078.285905449</v>
      </c>
    </row>
    <row r="18" spans="1:28" x14ac:dyDescent="0.25">
      <c r="A18" s="324">
        <f t="shared" si="7"/>
        <v>8</v>
      </c>
      <c r="B18" t="s">
        <v>58</v>
      </c>
      <c r="C18" s="324" t="s">
        <v>59</v>
      </c>
      <c r="D18" s="501">
        <v>0</v>
      </c>
      <c r="E18" s="336">
        <v>0</v>
      </c>
      <c r="F18" s="333">
        <f>F13</f>
        <v>0.76107735219036488</v>
      </c>
      <c r="G18" s="501">
        <v>0</v>
      </c>
      <c r="H18" s="334">
        <f t="shared" si="2"/>
        <v>0</v>
      </c>
      <c r="I18" s="336"/>
      <c r="J18" s="336"/>
      <c r="K18" s="336">
        <v>0</v>
      </c>
      <c r="L18" s="336"/>
      <c r="M18" s="336">
        <v>0</v>
      </c>
      <c r="N18" s="336">
        <v>0</v>
      </c>
      <c r="O18" s="336">
        <v>0</v>
      </c>
      <c r="P18" s="336"/>
      <c r="Q18" s="336"/>
      <c r="R18" s="336">
        <v>0</v>
      </c>
      <c r="S18" s="336">
        <v>0</v>
      </c>
      <c r="T18" s="463">
        <f>'Sch. 142'!G18</f>
        <v>0</v>
      </c>
      <c r="U18" s="464">
        <f t="shared" si="1"/>
        <v>0</v>
      </c>
      <c r="V18" s="463">
        <f>'Sch. 142'!I18</f>
        <v>0</v>
      </c>
      <c r="W18" s="465">
        <f t="shared" si="3"/>
        <v>0</v>
      </c>
      <c r="X18" s="335">
        <f>V13/(U13-I13-J13-L13-P13-Q13)</f>
        <v>1.9103461230647465E-2</v>
      </c>
      <c r="Z18" s="497">
        <v>0</v>
      </c>
      <c r="AA18" s="498">
        <f>'2024 Weather Adj.'!P192</f>
        <v>0</v>
      </c>
      <c r="AB18" s="499">
        <f t="shared" si="6"/>
        <v>0</v>
      </c>
    </row>
    <row r="19" spans="1:28" x14ac:dyDescent="0.25">
      <c r="A19" s="324">
        <f t="shared" si="7"/>
        <v>9</v>
      </c>
      <c r="B19" t="s">
        <v>62</v>
      </c>
      <c r="C19" s="324" t="s">
        <v>63</v>
      </c>
      <c r="D19" s="501">
        <v>21757669</v>
      </c>
      <c r="E19" s="336">
        <v>6238567.0116822571</v>
      </c>
      <c r="F19" s="333">
        <f t="shared" ref="F19:F25" si="8">(E19)/D19</f>
        <v>0.28672956701759994</v>
      </c>
      <c r="G19" s="501">
        <v>21005724</v>
      </c>
      <c r="H19" s="334">
        <f>F19*G19</f>
        <v>6022962.1474112077</v>
      </c>
      <c r="I19" s="336"/>
      <c r="J19" s="336"/>
      <c r="K19" s="336">
        <v>-835177.48675000062</v>
      </c>
      <c r="L19" s="336"/>
      <c r="M19" s="336">
        <v>114901.31028000001</v>
      </c>
      <c r="N19" s="336">
        <v>0</v>
      </c>
      <c r="O19" s="336">
        <v>154392.07140000002</v>
      </c>
      <c r="P19" s="336"/>
      <c r="Q19" s="336"/>
      <c r="R19" s="336">
        <v>1470.40068</v>
      </c>
      <c r="S19" s="336">
        <v>0</v>
      </c>
      <c r="T19" s="463">
        <f>'Sch. 142'!G35</f>
        <v>-209286.42</v>
      </c>
      <c r="U19" s="464">
        <f t="shared" si="1"/>
        <v>5249262.0230212072</v>
      </c>
      <c r="V19" s="463">
        <f>'Sch. 142'!I35</f>
        <v>252827.04000000004</v>
      </c>
      <c r="W19" s="465">
        <f t="shared" si="3"/>
        <v>5502089.0630212072</v>
      </c>
      <c r="X19" s="335">
        <f t="shared" si="4"/>
        <v>4.8164301742073395E-2</v>
      </c>
      <c r="Z19" s="497">
        <f t="shared" si="5"/>
        <v>0.24989674352672667</v>
      </c>
      <c r="AA19" s="498">
        <f>'2024 Weather Adj.'!P193</f>
        <v>20866127.613131769</v>
      </c>
      <c r="AB19" s="499">
        <f t="shared" si="6"/>
        <v>5214377.3405347392</v>
      </c>
    </row>
    <row r="20" spans="1:28" x14ac:dyDescent="0.25">
      <c r="A20" s="324">
        <f t="shared" si="7"/>
        <v>10</v>
      </c>
      <c r="B20" t="s">
        <v>100</v>
      </c>
      <c r="C20" s="324" t="s">
        <v>101</v>
      </c>
      <c r="D20" s="501">
        <v>62744436</v>
      </c>
      <c r="E20" s="336">
        <v>9522385.7939065918</v>
      </c>
      <c r="F20" s="333">
        <f t="shared" si="8"/>
        <v>0.15176462489688475</v>
      </c>
      <c r="G20" s="501">
        <v>55801323</v>
      </c>
      <c r="H20" s="334">
        <f t="shared" si="2"/>
        <v>8468666.8538449071</v>
      </c>
      <c r="I20" s="336"/>
      <c r="J20" s="336"/>
      <c r="K20" s="336">
        <v>-1606483.4364500009</v>
      </c>
      <c r="L20" s="336"/>
      <c r="M20" s="336">
        <v>140072.50820179228</v>
      </c>
      <c r="N20" s="336">
        <v>0</v>
      </c>
      <c r="O20" s="336">
        <v>215393.10678000003</v>
      </c>
      <c r="P20" s="336"/>
      <c r="Q20" s="336"/>
      <c r="R20" s="336">
        <v>4464.1058400000002</v>
      </c>
      <c r="S20" s="336">
        <v>0</v>
      </c>
      <c r="T20" s="463"/>
      <c r="U20" s="464">
        <f t="shared" si="1"/>
        <v>7222113.1382166985</v>
      </c>
      <c r="V20" s="463">
        <v>0</v>
      </c>
      <c r="W20" s="465">
        <f t="shared" si="3"/>
        <v>7222113.1382166985</v>
      </c>
      <c r="X20" s="335">
        <f t="shared" si="4"/>
        <v>0</v>
      </c>
      <c r="Z20" s="497">
        <f t="shared" si="5"/>
        <v>0.12942548222766509</v>
      </c>
      <c r="AA20" s="498">
        <f>'2024 Weather Adj.'!P194</f>
        <v>55071538.552979335</v>
      </c>
      <c r="AB20" s="499">
        <f t="shared" si="6"/>
        <v>7127660.4342387998</v>
      </c>
    </row>
    <row r="21" spans="1:28" x14ac:dyDescent="0.25">
      <c r="A21" s="324">
        <f t="shared" si="7"/>
        <v>11</v>
      </c>
      <c r="B21" t="s">
        <v>65</v>
      </c>
      <c r="C21" s="324" t="s">
        <v>66</v>
      </c>
      <c r="D21" s="501">
        <v>1176527</v>
      </c>
      <c r="E21" s="336">
        <v>251480.2343800581</v>
      </c>
      <c r="F21" s="333">
        <f t="shared" si="8"/>
        <v>0.21374795000884647</v>
      </c>
      <c r="G21" s="501">
        <v>1369337</v>
      </c>
      <c r="H21" s="334">
        <f t="shared" si="2"/>
        <v>292692.97662126378</v>
      </c>
      <c r="I21" s="336"/>
      <c r="J21" s="336"/>
      <c r="K21" s="336">
        <v>-108969.26825000005</v>
      </c>
      <c r="L21" s="336"/>
      <c r="M21" s="336">
        <v>5737.5220300000001</v>
      </c>
      <c r="N21" s="336">
        <v>0</v>
      </c>
      <c r="O21" s="336">
        <v>6997.3120699999999</v>
      </c>
      <c r="P21" s="336"/>
      <c r="Q21" s="336"/>
      <c r="R21" s="336">
        <v>82.160219999999995</v>
      </c>
      <c r="S21" s="336">
        <v>0</v>
      </c>
      <c r="T21" s="463">
        <f>'Sch. 142'!G50</f>
        <v>-10044.429999999998</v>
      </c>
      <c r="U21" s="464">
        <f t="shared" si="1"/>
        <v>186496.27269126373</v>
      </c>
      <c r="V21" s="463">
        <f>'Sch. 142'!I50</f>
        <v>12159.829999999998</v>
      </c>
      <c r="W21" s="465">
        <f t="shared" si="3"/>
        <v>198656.10269126372</v>
      </c>
      <c r="X21" s="335">
        <f t="shared" si="4"/>
        <v>6.5201463946306604E-2</v>
      </c>
      <c r="Z21" s="497">
        <f t="shared" si="5"/>
        <v>0.13619457642002206</v>
      </c>
      <c r="AA21" s="498">
        <f>'2024 Weather Adj.'!P195</f>
        <v>659050.09</v>
      </c>
      <c r="AB21" s="499">
        <f t="shared" si="6"/>
        <v>89759.047847127411</v>
      </c>
    </row>
    <row r="22" spans="1:28" x14ac:dyDescent="0.25">
      <c r="A22" s="324">
        <f t="shared" si="7"/>
        <v>12</v>
      </c>
      <c r="B22" t="s">
        <v>102</v>
      </c>
      <c r="C22" s="324" t="s">
        <v>103</v>
      </c>
      <c r="D22" s="501">
        <v>66693986.720000006</v>
      </c>
      <c r="E22" s="336">
        <v>5573975.0268660607</v>
      </c>
      <c r="F22" s="333">
        <f>(E22)/D22</f>
        <v>8.3575376146985569E-2</v>
      </c>
      <c r="G22" s="501">
        <v>73968273</v>
      </c>
      <c r="H22" s="334">
        <f t="shared" si="2"/>
        <v>6181926.238917917</v>
      </c>
      <c r="I22" s="336"/>
      <c r="J22" s="336"/>
      <c r="K22" s="336">
        <v>-27923.296600499423</v>
      </c>
      <c r="L22" s="336"/>
      <c r="M22" s="336">
        <v>58620.098145493699</v>
      </c>
      <c r="N22" s="336">
        <v>0</v>
      </c>
      <c r="O22" s="336">
        <v>156812.73876000001</v>
      </c>
      <c r="P22" s="336"/>
      <c r="Q22" s="336"/>
      <c r="R22" s="336">
        <v>6657.1445700000004</v>
      </c>
      <c r="S22" s="336">
        <v>0</v>
      </c>
      <c r="T22" s="463"/>
      <c r="U22" s="464">
        <f t="shared" si="1"/>
        <v>6376092.9237929108</v>
      </c>
      <c r="V22" s="463">
        <v>0</v>
      </c>
      <c r="W22" s="465">
        <f t="shared" si="3"/>
        <v>6376092.9237929108</v>
      </c>
      <c r="X22" s="335">
        <f t="shared" si="4"/>
        <v>0</v>
      </c>
      <c r="Z22" s="497">
        <f t="shared" si="5"/>
        <v>8.6200375717747399E-2</v>
      </c>
      <c r="AA22" s="498">
        <f>'2024 Weather Adj.'!P196</f>
        <v>67904203.912784591</v>
      </c>
      <c r="AB22" s="499">
        <f t="shared" si="6"/>
        <v>5853367.8900965648</v>
      </c>
    </row>
    <row r="23" spans="1:28" x14ac:dyDescent="0.25">
      <c r="A23" s="324">
        <f t="shared" si="7"/>
        <v>13</v>
      </c>
      <c r="B23" t="s">
        <v>474</v>
      </c>
      <c r="C23" s="324" t="s">
        <v>411</v>
      </c>
      <c r="D23" s="501">
        <v>39295144</v>
      </c>
      <c r="E23" s="336">
        <v>1209312</v>
      </c>
      <c r="F23" s="333">
        <f>(E23)/D23</f>
        <v>3.0775100353366818E-2</v>
      </c>
      <c r="G23" s="501">
        <v>39545056</v>
      </c>
      <c r="H23" s="334">
        <f t="shared" si="2"/>
        <v>1217003.0668795106</v>
      </c>
      <c r="I23" s="336"/>
      <c r="J23" s="336"/>
      <c r="K23" s="336">
        <v>47867.806325999962</v>
      </c>
      <c r="L23" s="336"/>
      <c r="M23" s="336">
        <v>21757.725760000001</v>
      </c>
      <c r="N23" s="336">
        <v>0</v>
      </c>
      <c r="O23" s="336">
        <v>83835.518719999993</v>
      </c>
      <c r="P23" s="336">
        <v>4280007.2163199997</v>
      </c>
      <c r="Q23" s="336"/>
      <c r="R23" s="336">
        <v>3559.0550400000002</v>
      </c>
      <c r="S23" s="336">
        <v>0</v>
      </c>
      <c r="T23" s="463"/>
      <c r="U23" s="464">
        <f t="shared" si="1"/>
        <v>5654030.3890455104</v>
      </c>
      <c r="V23" s="463">
        <v>0</v>
      </c>
      <c r="W23" s="465">
        <f t="shared" si="3"/>
        <v>5654030.3890455104</v>
      </c>
      <c r="X23" s="335">
        <f t="shared" si="4"/>
        <v>0</v>
      </c>
      <c r="Z23" s="497">
        <f>U23/G23</f>
        <v>0.14297692204672843</v>
      </c>
      <c r="AA23" s="498">
        <f>'2024 Weather Adj.'!P197</f>
        <v>32987342.797011711</v>
      </c>
      <c r="AB23" s="499">
        <f t="shared" si="6"/>
        <v>4716428.7396170525</v>
      </c>
    </row>
    <row r="24" spans="1:28" x14ac:dyDescent="0.25">
      <c r="A24" s="324">
        <f t="shared" si="7"/>
        <v>14</v>
      </c>
      <c r="B24" t="s">
        <v>104</v>
      </c>
      <c r="D24" s="501">
        <v>32030387</v>
      </c>
      <c r="E24" s="336">
        <v>1689958.6180424246</v>
      </c>
      <c r="F24" s="337">
        <f t="shared" si="8"/>
        <v>5.2761105198086571E-2</v>
      </c>
      <c r="G24" s="501">
        <v>34037220</v>
      </c>
      <c r="H24" s="334">
        <f t="shared" si="2"/>
        <v>1795841.3450704161</v>
      </c>
      <c r="I24" s="336"/>
      <c r="J24" s="336"/>
      <c r="K24" s="336">
        <v>-473802.02529700054</v>
      </c>
      <c r="L24" s="336"/>
      <c r="M24" s="336"/>
      <c r="N24" s="336"/>
      <c r="O24" s="336">
        <v>24847.170600000001</v>
      </c>
      <c r="P24" s="336"/>
      <c r="Q24" s="336"/>
      <c r="R24" s="336">
        <v>3403.7220000000002</v>
      </c>
      <c r="S24" s="336">
        <v>0</v>
      </c>
      <c r="T24" s="463"/>
      <c r="U24" s="464">
        <f t="shared" si="1"/>
        <v>1350290.2123734157</v>
      </c>
      <c r="V24" s="463">
        <v>0</v>
      </c>
      <c r="W24" s="465">
        <f t="shared" si="3"/>
        <v>1350290.2123734157</v>
      </c>
      <c r="X24" s="335">
        <f t="shared" si="4"/>
        <v>0</v>
      </c>
      <c r="Z24" s="497">
        <f t="shared" si="5"/>
        <v>3.9670989944931331E-2</v>
      </c>
      <c r="AA24" s="498">
        <f>'2024 Weather Adj.'!P198</f>
        <v>42125026.264665008</v>
      </c>
      <c r="AB24" s="499">
        <f t="shared" si="6"/>
        <v>1671141.4933754937</v>
      </c>
    </row>
    <row r="25" spans="1:28" x14ac:dyDescent="0.25">
      <c r="A25" s="324">
        <f t="shared" si="7"/>
        <v>15</v>
      </c>
      <c r="B25" t="s">
        <v>60</v>
      </c>
      <c r="D25" s="338">
        <f>SUM(D11:D24)</f>
        <v>1093881399.72</v>
      </c>
      <c r="E25" s="339">
        <f>SUM(E11:E24)</f>
        <v>701428420.63677275</v>
      </c>
      <c r="F25" s="333">
        <f t="shared" si="8"/>
        <v>0.64122894933245678</v>
      </c>
      <c r="G25" s="338">
        <f>SUM(G11:G24)</f>
        <v>1118284071</v>
      </c>
      <c r="H25" s="339">
        <f>SUM(H11:H24)</f>
        <v>720403402.51409471</v>
      </c>
      <c r="I25" s="339">
        <f t="shared" ref="I25:L25" si="9">SUM(I11:I24)</f>
        <v>488633297.61000001</v>
      </c>
      <c r="J25" s="339">
        <f t="shared" si="9"/>
        <v>-52498022.800000004</v>
      </c>
      <c r="K25" s="339">
        <f t="shared" si="9"/>
        <v>-2004109.1857584829</v>
      </c>
      <c r="L25" s="339">
        <f t="shared" si="9"/>
        <v>32486503.85706</v>
      </c>
      <c r="M25" s="339">
        <f>SUM(M11:M24)</f>
        <v>10642543.882410474</v>
      </c>
      <c r="N25" s="339">
        <f>SUM(N11:N24)</f>
        <v>0</v>
      </c>
      <c r="O25" s="339">
        <f>SUM(O11:O24)</f>
        <v>14724818.729039999</v>
      </c>
      <c r="P25" s="339">
        <f>SUM(P11:P24)</f>
        <v>2453607.3505100822</v>
      </c>
      <c r="Q25" s="339">
        <f>SUM(Q11:Q24)</f>
        <v>38416325.238765568</v>
      </c>
      <c r="R25" s="339">
        <f t="shared" ref="R25:U25" si="10">SUM(R11:R24)</f>
        <v>91503.502070000017</v>
      </c>
      <c r="S25" s="339">
        <f t="shared" si="10"/>
        <v>0</v>
      </c>
      <c r="T25" s="466">
        <f t="shared" si="10"/>
        <v>24093480.239999998</v>
      </c>
      <c r="U25" s="467">
        <f t="shared" si="10"/>
        <v>1277443350.9381924</v>
      </c>
      <c r="V25" s="466">
        <f>SUM(V11:V24)</f>
        <v>11981556.780000003</v>
      </c>
      <c r="W25" s="466">
        <f>SUM(W11:W24)</f>
        <v>1289424907.7181923</v>
      </c>
      <c r="X25" s="340">
        <f t="shared" si="4"/>
        <v>9.3793253307087095E-3</v>
      </c>
      <c r="Z25" s="434"/>
      <c r="AA25" s="341"/>
    </row>
    <row r="26" spans="1:28" x14ac:dyDescent="0.25">
      <c r="A26" s="324"/>
      <c r="D26" s="341"/>
      <c r="E26" s="334"/>
      <c r="G26" s="341"/>
      <c r="M26" s="334"/>
      <c r="N26" s="334"/>
      <c r="T26" s="468">
        <f>'Sch. 142'!G52-'Rate Impacts Sch 142'!T25</f>
        <v>0</v>
      </c>
      <c r="U26" s="469"/>
      <c r="V26" s="470">
        <f>'Sch. 142'!I52-'Rate Impacts Sch 142'!V25</f>
        <v>0</v>
      </c>
      <c r="X26" s="342"/>
      <c r="Z26" t="s">
        <v>6</v>
      </c>
      <c r="AA26" s="341">
        <f>AA11</f>
        <v>569492905.63300836</v>
      </c>
      <c r="AB26" s="341">
        <f>AB11</f>
        <v>872715746.46209562</v>
      </c>
    </row>
    <row r="27" spans="1:28" s="347" customFormat="1" x14ac:dyDescent="0.25">
      <c r="A27" s="324"/>
      <c r="B27" s="343" t="s">
        <v>336</v>
      </c>
      <c r="C27" s="344"/>
      <c r="D27" s="345"/>
      <c r="E27" s="346"/>
      <c r="T27" s="358"/>
      <c r="U27" s="358"/>
      <c r="V27" s="471"/>
      <c r="W27" s="471"/>
      <c r="X27" s="348"/>
      <c r="Z27" t="s">
        <v>7</v>
      </c>
      <c r="AA27" s="341">
        <f>AA13+AA18</f>
        <v>233313191.47456542</v>
      </c>
      <c r="AB27" s="341">
        <f>AB13+AB18</f>
        <v>315976771.73636127</v>
      </c>
    </row>
    <row r="28" spans="1:28" s="347" customFormat="1" x14ac:dyDescent="0.25">
      <c r="A28" s="324">
        <f>A25+1</f>
        <v>16</v>
      </c>
      <c r="B28" s="349" t="s">
        <v>55</v>
      </c>
      <c r="C28" s="350" t="s">
        <v>337</v>
      </c>
      <c r="D28" s="351">
        <f>D11+D12</f>
        <v>539966588</v>
      </c>
      <c r="E28" s="352">
        <f>E11+E12</f>
        <v>473126130.75176215</v>
      </c>
      <c r="F28" s="333">
        <f t="shared" ref="F28:F36" si="11">(E28)/D28</f>
        <v>0.87621371630453948</v>
      </c>
      <c r="G28" s="351">
        <f>G11+G12</f>
        <v>560224204</v>
      </c>
      <c r="H28" s="352">
        <f>H11+H12</f>
        <v>490876197.04951942</v>
      </c>
      <c r="I28" s="352">
        <f t="shared" ref="I28:T28" si="12">I11+I12</f>
        <v>309983256.56</v>
      </c>
      <c r="J28" s="352">
        <f t="shared" si="12"/>
        <v>-32957989.920000002</v>
      </c>
      <c r="K28" s="352">
        <f t="shared" si="12"/>
        <v>4363414.0945616541</v>
      </c>
      <c r="L28" s="352">
        <f t="shared" si="12"/>
        <v>20481796.89824</v>
      </c>
      <c r="M28" s="352">
        <f t="shared" si="12"/>
        <v>7333254.2483199993</v>
      </c>
      <c r="N28" s="352">
        <f t="shared" si="12"/>
        <v>0</v>
      </c>
      <c r="O28" s="352">
        <f t="shared" si="12"/>
        <v>9383755.4169999994</v>
      </c>
      <c r="P28" s="352">
        <f t="shared" si="12"/>
        <v>-1232493.2487999997</v>
      </c>
      <c r="Q28" s="352">
        <f t="shared" si="12"/>
        <v>26184879.29496</v>
      </c>
      <c r="R28" s="352">
        <f t="shared" si="12"/>
        <v>50420.178360000005</v>
      </c>
      <c r="S28" s="352">
        <f t="shared" si="12"/>
        <v>0</v>
      </c>
      <c r="T28" s="352">
        <f t="shared" si="12"/>
        <v>24044558.620000001</v>
      </c>
      <c r="U28" s="352">
        <f>U11+U12</f>
        <v>858511049.19216108</v>
      </c>
      <c r="V28" s="469">
        <f>SUM(V11:V12)</f>
        <v>7333254.25</v>
      </c>
      <c r="W28" s="469">
        <f>SUM(W11:W12)</f>
        <v>865844303.44216108</v>
      </c>
      <c r="X28" s="335">
        <f>V28/U28</f>
        <v>8.5418286193292697E-3</v>
      </c>
      <c r="Z28" t="s">
        <v>8</v>
      </c>
      <c r="AA28" s="341">
        <f>AA14+AA19+AA16+AA21</f>
        <v>97971856.629084885</v>
      </c>
      <c r="AB28" s="341">
        <f>AB14+AB19+AB16+AB21</f>
        <v>73407030.661340818</v>
      </c>
    </row>
    <row r="29" spans="1:28" s="347" customFormat="1" x14ac:dyDescent="0.25">
      <c r="A29" s="324">
        <f t="shared" si="7"/>
        <v>17</v>
      </c>
      <c r="B29" s="353" t="s">
        <v>111</v>
      </c>
      <c r="C29" s="350" t="s">
        <v>338</v>
      </c>
      <c r="D29" s="351">
        <f t="shared" ref="D29:E33" si="13">D13+D18</f>
        <v>228527070</v>
      </c>
      <c r="E29" s="352">
        <f t="shared" si="13"/>
        <v>173926777.33942217</v>
      </c>
      <c r="F29" s="333">
        <f t="shared" si="11"/>
        <v>0.76107735219036488</v>
      </c>
      <c r="G29" s="351">
        <f t="shared" ref="G29:U33" si="14">G13+G18</f>
        <v>229684257</v>
      </c>
      <c r="H29" s="352">
        <f t="shared" si="14"/>
        <v>174807486.15737128</v>
      </c>
      <c r="I29" s="352">
        <f t="shared" si="14"/>
        <v>125614320.15000001</v>
      </c>
      <c r="J29" s="352">
        <f t="shared" si="14"/>
        <v>-13510028</v>
      </c>
      <c r="K29" s="352">
        <f t="shared" si="14"/>
        <v>-584381.31732458621</v>
      </c>
      <c r="L29" s="352">
        <f t="shared" si="14"/>
        <v>8397256.4359200001</v>
      </c>
      <c r="M29" s="352">
        <f t="shared" si="14"/>
        <v>2542604.72499</v>
      </c>
      <c r="N29" s="352">
        <f t="shared" si="14"/>
        <v>0</v>
      </c>
      <c r="O29" s="352">
        <f t="shared" si="14"/>
        <v>4109051.3577299998</v>
      </c>
      <c r="P29" s="352">
        <f t="shared" si="14"/>
        <v>-463962.19914000004</v>
      </c>
      <c r="Q29" s="352">
        <f t="shared" si="14"/>
        <v>9113871.31776</v>
      </c>
      <c r="R29" s="352">
        <f t="shared" si="14"/>
        <v>13781.055420000001</v>
      </c>
      <c r="S29" s="352">
        <f t="shared" si="14"/>
        <v>0</v>
      </c>
      <c r="T29" s="352">
        <f t="shared" si="14"/>
        <v>1022094.9500000001</v>
      </c>
      <c r="U29" s="352">
        <f t="shared" si="14"/>
        <v>311062094.63272661</v>
      </c>
      <c r="V29" s="469">
        <f t="shared" ref="V29:W33" si="15">SUM(V13,V18)</f>
        <v>3475122.8000000003</v>
      </c>
      <c r="W29" s="469">
        <f t="shared" si="15"/>
        <v>314537217.43272662</v>
      </c>
      <c r="X29" s="335">
        <f t="shared" ref="X29:X36" si="16">V29/U29</f>
        <v>1.117179772129775E-2</v>
      </c>
    </row>
    <row r="30" spans="1:28" s="347" customFormat="1" x14ac:dyDescent="0.25">
      <c r="A30" s="324">
        <f t="shared" si="7"/>
        <v>18</v>
      </c>
      <c r="B30" s="349" t="s">
        <v>112</v>
      </c>
      <c r="C30" s="350" t="s">
        <v>339</v>
      </c>
      <c r="D30" s="351">
        <f t="shared" si="13"/>
        <v>82086857.999999985</v>
      </c>
      <c r="E30" s="352">
        <f t="shared" si="13"/>
        <v>30129739.878979545</v>
      </c>
      <c r="F30" s="333">
        <f t="shared" si="11"/>
        <v>0.36704705982265212</v>
      </c>
      <c r="G30" s="351">
        <f t="shared" si="14"/>
        <v>83603407</v>
      </c>
      <c r="H30" s="352">
        <f t="shared" si="14"/>
        <v>30812489.247556332</v>
      </c>
      <c r="I30" s="352">
        <f t="shared" si="14"/>
        <v>33219149.340000004</v>
      </c>
      <c r="J30" s="352">
        <f t="shared" si="14"/>
        <v>-3679491.81</v>
      </c>
      <c r="K30" s="352">
        <f t="shared" si="14"/>
        <v>-2704522.9135467797</v>
      </c>
      <c r="L30" s="352">
        <f t="shared" si="14"/>
        <v>2288571.29048</v>
      </c>
      <c r="M30" s="352">
        <f t="shared" si="14"/>
        <v>457310.63629000005</v>
      </c>
      <c r="N30" s="352">
        <f t="shared" si="14"/>
        <v>0</v>
      </c>
      <c r="O30" s="352">
        <f t="shared" si="14"/>
        <v>614485.04145000014</v>
      </c>
      <c r="P30" s="352">
        <f t="shared" si="14"/>
        <v>-96400.431820000013</v>
      </c>
      <c r="Q30" s="352">
        <f t="shared" si="14"/>
        <v>1736626.0162722105</v>
      </c>
      <c r="R30" s="352">
        <f t="shared" si="14"/>
        <v>5852.2384899999997</v>
      </c>
      <c r="S30" s="352">
        <f t="shared" si="14"/>
        <v>0</v>
      </c>
      <c r="T30" s="352">
        <f t="shared" si="14"/>
        <v>-922161.3600000001</v>
      </c>
      <c r="U30" s="352">
        <f t="shared" si="14"/>
        <v>61731907.295171775</v>
      </c>
      <c r="V30" s="469">
        <f t="shared" si="15"/>
        <v>1111304.76</v>
      </c>
      <c r="W30" s="469">
        <f t="shared" si="15"/>
        <v>62843212.055171773</v>
      </c>
      <c r="X30" s="335">
        <f t="shared" si="16"/>
        <v>1.8002112824512036E-2</v>
      </c>
    </row>
    <row r="31" spans="1:28" s="347" customFormat="1" x14ac:dyDescent="0.25">
      <c r="A31" s="324">
        <f t="shared" si="7"/>
        <v>19</v>
      </c>
      <c r="B31" s="349" t="s">
        <v>98</v>
      </c>
      <c r="C31" s="350" t="s">
        <v>340</v>
      </c>
      <c r="D31" s="351">
        <f t="shared" si="13"/>
        <v>79412663</v>
      </c>
      <c r="E31" s="352">
        <f t="shared" si="13"/>
        <v>12360206.94432852</v>
      </c>
      <c r="F31" s="333">
        <f t="shared" si="11"/>
        <v>0.15564528977360348</v>
      </c>
      <c r="G31" s="351">
        <f t="shared" si="14"/>
        <v>72974159</v>
      </c>
      <c r="H31" s="352">
        <f t="shared" si="14"/>
        <v>11392399.366818668</v>
      </c>
      <c r="I31" s="352">
        <f t="shared" si="14"/>
        <v>8526602.5</v>
      </c>
      <c r="J31" s="352">
        <f t="shared" si="14"/>
        <v>-1007873.74</v>
      </c>
      <c r="K31" s="352">
        <f t="shared" si="14"/>
        <v>-2170110.0370332547</v>
      </c>
      <c r="L31" s="352">
        <f t="shared" si="14"/>
        <v>565501.48947999999</v>
      </c>
      <c r="M31" s="352">
        <f t="shared" si="14"/>
        <v>184245.77153730291</v>
      </c>
      <c r="N31" s="352">
        <f t="shared" si="14"/>
        <v>0</v>
      </c>
      <c r="O31" s="352">
        <f t="shared" si="14"/>
        <v>281680.25374000007</v>
      </c>
      <c r="P31" s="352">
        <f t="shared" si="14"/>
        <v>-22152.958439999999</v>
      </c>
      <c r="Q31" s="352">
        <f t="shared" si="14"/>
        <v>837932.99987853633</v>
      </c>
      <c r="R31" s="352">
        <f t="shared" si="14"/>
        <v>5837.9327200000007</v>
      </c>
      <c r="S31" s="352">
        <f t="shared" si="14"/>
        <v>0</v>
      </c>
      <c r="T31" s="352">
        <f t="shared" si="14"/>
        <v>0</v>
      </c>
      <c r="U31" s="352">
        <f t="shared" si="14"/>
        <v>18594063.578701254</v>
      </c>
      <c r="V31" s="469">
        <f t="shared" si="15"/>
        <v>0</v>
      </c>
      <c r="W31" s="469">
        <f t="shared" si="15"/>
        <v>18594063.578701254</v>
      </c>
      <c r="X31" s="335">
        <f t="shared" si="16"/>
        <v>0</v>
      </c>
    </row>
    <row r="32" spans="1:28" s="347" customFormat="1" x14ac:dyDescent="0.25">
      <c r="A32" s="324">
        <f t="shared" si="7"/>
        <v>20</v>
      </c>
      <c r="B32" s="349" t="s">
        <v>341</v>
      </c>
      <c r="C32" s="350" t="s">
        <v>342</v>
      </c>
      <c r="D32" s="351">
        <f t="shared" si="13"/>
        <v>5861046.0000000009</v>
      </c>
      <c r="E32" s="352">
        <f t="shared" si="13"/>
        <v>1448967.9211642197</v>
      </c>
      <c r="F32" s="333">
        <f t="shared" si="11"/>
        <v>0.24722002201726781</v>
      </c>
      <c r="G32" s="351">
        <f t="shared" si="14"/>
        <v>6336636</v>
      </c>
      <c r="H32" s="352">
        <f t="shared" si="14"/>
        <v>1562466.7546922415</v>
      </c>
      <c r="I32" s="352">
        <f t="shared" si="14"/>
        <v>2502722.5300000003</v>
      </c>
      <c r="J32" s="352">
        <f t="shared" si="14"/>
        <v>-291630.12</v>
      </c>
      <c r="K32" s="352">
        <f t="shared" si="14"/>
        <v>-367853.95998943341</v>
      </c>
      <c r="L32" s="352">
        <f t="shared" si="14"/>
        <v>163573.15607</v>
      </c>
      <c r="M32" s="352">
        <f t="shared" si="14"/>
        <v>26550.504840000001</v>
      </c>
      <c r="N32" s="352">
        <f t="shared" si="14"/>
        <v>0</v>
      </c>
      <c r="O32" s="352">
        <f t="shared" si="14"/>
        <v>32380.20996</v>
      </c>
      <c r="P32" s="352">
        <f t="shared" si="14"/>
        <v>-1738.5546500000003</v>
      </c>
      <c r="Q32" s="352">
        <f t="shared" si="14"/>
        <v>206132.51311855286</v>
      </c>
      <c r="R32" s="352">
        <f t="shared" si="14"/>
        <v>380.19815999999997</v>
      </c>
      <c r="S32" s="352">
        <f t="shared" si="14"/>
        <v>0</v>
      </c>
      <c r="T32" s="352">
        <f t="shared" si="14"/>
        <v>-51011.97</v>
      </c>
      <c r="U32" s="352">
        <f t="shared" si="14"/>
        <v>3781971.2622013618</v>
      </c>
      <c r="V32" s="469">
        <f t="shared" si="15"/>
        <v>61874.97</v>
      </c>
      <c r="W32" s="469">
        <f t="shared" si="15"/>
        <v>3843846.232201362</v>
      </c>
      <c r="X32" s="335">
        <f t="shared" si="16"/>
        <v>1.6360507711522008E-2</v>
      </c>
    </row>
    <row r="33" spans="1:28" s="347" customFormat="1" x14ac:dyDescent="0.25">
      <c r="A33" s="324">
        <f t="shared" si="7"/>
        <v>21</v>
      </c>
      <c r="B33" s="354" t="s">
        <v>343</v>
      </c>
      <c r="C33" s="350" t="s">
        <v>344</v>
      </c>
      <c r="D33" s="351">
        <f t="shared" si="13"/>
        <v>86701643.719999999</v>
      </c>
      <c r="E33" s="352">
        <f t="shared" si="13"/>
        <v>7537327.1830736268</v>
      </c>
      <c r="F33" s="333">
        <f t="shared" si="11"/>
        <v>8.6934074830405383E-2</v>
      </c>
      <c r="G33" s="351">
        <f t="shared" si="14"/>
        <v>91879132</v>
      </c>
      <c r="H33" s="352">
        <f t="shared" si="14"/>
        <v>7939519.5261868704</v>
      </c>
      <c r="I33" s="352">
        <f t="shared" si="14"/>
        <v>8787246.5299999993</v>
      </c>
      <c r="J33" s="352">
        <f t="shared" si="14"/>
        <v>-1051009.21</v>
      </c>
      <c r="K33" s="352">
        <f t="shared" si="14"/>
        <v>-114720.83345508255</v>
      </c>
      <c r="L33" s="352">
        <f t="shared" si="14"/>
        <v>589804.58687</v>
      </c>
      <c r="M33" s="352">
        <f t="shared" si="14"/>
        <v>76820.27067317022</v>
      </c>
      <c r="N33" s="352">
        <f t="shared" si="14"/>
        <v>0</v>
      </c>
      <c r="O33" s="352">
        <f t="shared" si="14"/>
        <v>194783.75984000001</v>
      </c>
      <c r="P33" s="352">
        <f t="shared" si="14"/>
        <v>-9652.4729599172788</v>
      </c>
      <c r="Q33" s="352">
        <f t="shared" si="14"/>
        <v>336883.09677627438</v>
      </c>
      <c r="R33" s="352">
        <f t="shared" si="14"/>
        <v>8269.1218800000006</v>
      </c>
      <c r="S33" s="352">
        <f t="shared" si="14"/>
        <v>0</v>
      </c>
      <c r="T33" s="352">
        <f t="shared" si="14"/>
        <v>0</v>
      </c>
      <c r="U33" s="352">
        <f t="shared" si="14"/>
        <v>16757944.375811312</v>
      </c>
      <c r="V33" s="469">
        <f t="shared" si="15"/>
        <v>0</v>
      </c>
      <c r="W33" s="469">
        <f t="shared" si="15"/>
        <v>16757944.375811312</v>
      </c>
      <c r="X33" s="335">
        <f t="shared" si="16"/>
        <v>0</v>
      </c>
    </row>
    <row r="34" spans="1:28" s="347" customFormat="1" x14ac:dyDescent="0.25">
      <c r="A34" s="324">
        <f t="shared" si="7"/>
        <v>22</v>
      </c>
      <c r="B34" s="354" t="s">
        <v>475</v>
      </c>
      <c r="C34" s="350" t="s">
        <v>411</v>
      </c>
      <c r="D34" s="351">
        <f>D23</f>
        <v>39295144</v>
      </c>
      <c r="E34" s="352">
        <f>E23</f>
        <v>1209312</v>
      </c>
      <c r="F34" s="333">
        <f t="shared" si="11"/>
        <v>3.0775100353366818E-2</v>
      </c>
      <c r="G34" s="351">
        <f>G23</f>
        <v>39545056</v>
      </c>
      <c r="H34" s="352">
        <f>H23</f>
        <v>1217003.0668795106</v>
      </c>
      <c r="I34" s="352">
        <f t="shared" ref="I34:W35" si="17">I23</f>
        <v>0</v>
      </c>
      <c r="J34" s="352">
        <f t="shared" si="17"/>
        <v>0</v>
      </c>
      <c r="K34" s="352">
        <f t="shared" si="17"/>
        <v>47867.806325999962</v>
      </c>
      <c r="L34" s="352">
        <f t="shared" si="17"/>
        <v>0</v>
      </c>
      <c r="M34" s="352">
        <f t="shared" si="17"/>
        <v>21757.725760000001</v>
      </c>
      <c r="N34" s="352">
        <f t="shared" si="17"/>
        <v>0</v>
      </c>
      <c r="O34" s="352">
        <f t="shared" si="17"/>
        <v>83835.518719999993</v>
      </c>
      <c r="P34" s="352">
        <f t="shared" si="17"/>
        <v>4280007.2163199997</v>
      </c>
      <c r="Q34" s="352">
        <f t="shared" si="17"/>
        <v>0</v>
      </c>
      <c r="R34" s="352">
        <f t="shared" si="17"/>
        <v>3559.0550400000002</v>
      </c>
      <c r="S34" s="352">
        <f t="shared" si="17"/>
        <v>0</v>
      </c>
      <c r="T34" s="352">
        <f t="shared" si="17"/>
        <v>0</v>
      </c>
      <c r="U34" s="352">
        <f t="shared" si="17"/>
        <v>5654030.3890455104</v>
      </c>
      <c r="V34" s="469">
        <f t="shared" si="17"/>
        <v>0</v>
      </c>
      <c r="W34" s="469">
        <f t="shared" si="17"/>
        <v>5654030.3890455104</v>
      </c>
      <c r="X34" s="335">
        <f t="shared" si="16"/>
        <v>0</v>
      </c>
    </row>
    <row r="35" spans="1:28" s="347" customFormat="1" x14ac:dyDescent="0.25">
      <c r="A35" s="324">
        <f t="shared" si="7"/>
        <v>23</v>
      </c>
      <c r="B35" s="354" t="s">
        <v>104</v>
      </c>
      <c r="C35" s="349"/>
      <c r="D35" s="351">
        <f>D24</f>
        <v>32030387</v>
      </c>
      <c r="E35" s="352">
        <f>E24</f>
        <v>1689958.6180424246</v>
      </c>
      <c r="F35" s="333">
        <f t="shared" si="11"/>
        <v>5.2761105198086571E-2</v>
      </c>
      <c r="G35" s="351">
        <f>G24</f>
        <v>34037220</v>
      </c>
      <c r="H35" s="352">
        <f>H24</f>
        <v>1795841.3450704161</v>
      </c>
      <c r="I35" s="352">
        <f t="shared" si="17"/>
        <v>0</v>
      </c>
      <c r="J35" s="352">
        <f t="shared" si="17"/>
        <v>0</v>
      </c>
      <c r="K35" s="352">
        <f t="shared" si="17"/>
        <v>-473802.02529700054</v>
      </c>
      <c r="L35" s="352">
        <f t="shared" si="17"/>
        <v>0</v>
      </c>
      <c r="M35" s="352">
        <f t="shared" si="17"/>
        <v>0</v>
      </c>
      <c r="N35" s="352">
        <f t="shared" si="17"/>
        <v>0</v>
      </c>
      <c r="O35" s="352">
        <f t="shared" si="17"/>
        <v>24847.170600000001</v>
      </c>
      <c r="P35" s="352">
        <f t="shared" si="17"/>
        <v>0</v>
      </c>
      <c r="Q35" s="352">
        <f t="shared" si="17"/>
        <v>0</v>
      </c>
      <c r="R35" s="352">
        <f t="shared" si="17"/>
        <v>3403.7220000000002</v>
      </c>
      <c r="S35" s="352">
        <f t="shared" si="17"/>
        <v>0</v>
      </c>
      <c r="T35" s="352">
        <f t="shared" si="17"/>
        <v>0</v>
      </c>
      <c r="U35" s="352">
        <f>U24</f>
        <v>1350290.2123734157</v>
      </c>
      <c r="V35" s="469">
        <f>V24</f>
        <v>0</v>
      </c>
      <c r="W35" s="469">
        <f>W24</f>
        <v>1350290.2123734157</v>
      </c>
      <c r="X35" s="335">
        <f t="shared" si="16"/>
        <v>0</v>
      </c>
    </row>
    <row r="36" spans="1:28" s="347" customFormat="1" x14ac:dyDescent="0.25">
      <c r="A36" s="324">
        <f t="shared" si="7"/>
        <v>24</v>
      </c>
      <c r="B36" s="354" t="s">
        <v>60</v>
      </c>
      <c r="C36" s="354"/>
      <c r="D36" s="355">
        <f>SUM(D28:D35)</f>
        <v>1093881399.72</v>
      </c>
      <c r="E36" s="356">
        <f>SUM(E28:E35)</f>
        <v>701428420.63677287</v>
      </c>
      <c r="F36" s="357">
        <f t="shared" si="11"/>
        <v>0.64122894933245689</v>
      </c>
      <c r="G36" s="355">
        <f>SUM(G28:G35)</f>
        <v>1118284071</v>
      </c>
      <c r="H36" s="356">
        <f>SUM(H28:H35)</f>
        <v>720403402.51409459</v>
      </c>
      <c r="I36" s="356">
        <f t="shared" ref="I36:T36" si="18">SUM(I28:I35)</f>
        <v>488633297.61000001</v>
      </c>
      <c r="J36" s="356">
        <f t="shared" si="18"/>
        <v>-52498022.800000004</v>
      </c>
      <c r="K36" s="356">
        <f t="shared" si="18"/>
        <v>-2004109.1857584829</v>
      </c>
      <c r="L36" s="356">
        <f t="shared" si="18"/>
        <v>32486503.85706</v>
      </c>
      <c r="M36" s="356">
        <f t="shared" si="18"/>
        <v>10642543.882410472</v>
      </c>
      <c r="N36" s="356">
        <f t="shared" si="18"/>
        <v>0</v>
      </c>
      <c r="O36" s="356">
        <f t="shared" si="18"/>
        <v>14724818.729039999</v>
      </c>
      <c r="P36" s="356">
        <f t="shared" si="18"/>
        <v>2453607.3505100822</v>
      </c>
      <c r="Q36" s="356">
        <f t="shared" si="18"/>
        <v>38416325.238765568</v>
      </c>
      <c r="R36" s="356">
        <f t="shared" si="18"/>
        <v>91503.502070000017</v>
      </c>
      <c r="S36" s="356">
        <f t="shared" si="18"/>
        <v>0</v>
      </c>
      <c r="T36" s="356">
        <f t="shared" si="18"/>
        <v>24093480.240000002</v>
      </c>
      <c r="U36" s="356">
        <f>SUM(U28:U35)</f>
        <v>1277443350.9381924</v>
      </c>
      <c r="V36" s="466">
        <f>SUM(V28:V35)</f>
        <v>11981556.780000001</v>
      </c>
      <c r="W36" s="466">
        <f>SUM(W28:W35)</f>
        <v>1289424907.7181923</v>
      </c>
      <c r="X36" s="340">
        <f t="shared" si="16"/>
        <v>9.3793253307087078E-3</v>
      </c>
    </row>
    <row r="37" spans="1:28" s="347" customFormat="1" x14ac:dyDescent="0.25">
      <c r="B37" s="358"/>
      <c r="C37" s="358"/>
      <c r="D37" s="358"/>
      <c r="E37" s="358"/>
      <c r="F37" s="358"/>
      <c r="I37" s="359"/>
      <c r="M37" s="358"/>
      <c r="N37" s="358"/>
      <c r="P37" s="358"/>
      <c r="Q37" s="358"/>
      <c r="R37" s="358"/>
      <c r="S37" s="358"/>
      <c r="T37" s="358"/>
      <c r="U37" s="358"/>
      <c r="V37" s="472"/>
      <c r="W37" s="472"/>
    </row>
    <row r="38" spans="1:28" ht="17.25" x14ac:dyDescent="0.25">
      <c r="B38" t="s">
        <v>485</v>
      </c>
      <c r="Z38" s="347"/>
      <c r="AA38" s="347"/>
      <c r="AB38" s="347"/>
    </row>
    <row r="39" spans="1:28" ht="17.25" x14ac:dyDescent="0.25">
      <c r="B39" t="s">
        <v>476</v>
      </c>
    </row>
    <row r="41" spans="1:28" x14ac:dyDescent="0.25">
      <c r="B41" s="360" t="s">
        <v>477</v>
      </c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473"/>
      <c r="U41" s="474">
        <v>8.9406967163085938E-8</v>
      </c>
    </row>
  </sheetData>
  <printOptions horizontalCentered="1"/>
  <pageMargins left="0.45" right="0.45" top="0.75" bottom="0.75" header="0.3" footer="0.3"/>
  <pageSetup paperSize="5" scale="52" orientation="landscape" blackAndWhite="1" r:id="rId1"/>
  <headerFooter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zoomScale="85" zoomScaleNormal="85" workbookViewId="0"/>
  </sheetViews>
  <sheetFormatPr defaultColWidth="9.140625" defaultRowHeight="15" x14ac:dyDescent="0.25"/>
  <cols>
    <col min="1" max="1" width="2.140625" style="362" customWidth="1"/>
    <col min="2" max="2" width="2.42578125" style="362" customWidth="1"/>
    <col min="3" max="3" width="34.85546875" style="362" customWidth="1"/>
    <col min="4" max="5" width="11.85546875" style="362" customWidth="1"/>
    <col min="6" max="6" width="2.7109375" style="363" customWidth="1"/>
    <col min="7" max="8" width="11.85546875" style="362" customWidth="1"/>
    <col min="9" max="16384" width="9.140625" style="362"/>
  </cols>
  <sheetData>
    <row r="1" spans="2:8" x14ac:dyDescent="0.25">
      <c r="B1" s="361" t="s">
        <v>0</v>
      </c>
      <c r="C1" s="361"/>
      <c r="D1" s="361"/>
      <c r="E1" s="361"/>
      <c r="F1" s="361"/>
      <c r="G1" s="361"/>
      <c r="H1" s="361"/>
    </row>
    <row r="2" spans="2:8" x14ac:dyDescent="0.25">
      <c r="B2" s="361" t="str">
        <f>'Rate Impacts Sch 142'!A2</f>
        <v>2025 Gas Schedule 142 Decoupling Filing</v>
      </c>
      <c r="C2" s="361"/>
      <c r="D2" s="361"/>
      <c r="E2" s="361"/>
      <c r="F2" s="361"/>
      <c r="G2" s="361"/>
      <c r="H2" s="361"/>
    </row>
    <row r="3" spans="2:8" x14ac:dyDescent="0.25">
      <c r="B3" s="322" t="s">
        <v>292</v>
      </c>
      <c r="C3" s="322"/>
      <c r="D3" s="322"/>
      <c r="E3" s="322"/>
      <c r="F3" s="322"/>
      <c r="G3" s="322"/>
      <c r="H3" s="322"/>
    </row>
    <row r="4" spans="2:8" x14ac:dyDescent="0.25">
      <c r="B4" s="322" t="str">
        <f>'Rate Impacts Sch 142'!A4</f>
        <v>Proposed Rates Effective May 1, 2025</v>
      </c>
      <c r="C4" s="322"/>
      <c r="D4" s="322"/>
      <c r="E4" s="322"/>
      <c r="F4" s="322"/>
      <c r="G4" s="322"/>
      <c r="H4" s="322"/>
    </row>
    <row r="6" spans="2:8" x14ac:dyDescent="0.25">
      <c r="G6" s="364" t="s">
        <v>486</v>
      </c>
      <c r="H6" s="364"/>
    </row>
    <row r="7" spans="2:8" x14ac:dyDescent="0.25">
      <c r="D7" s="365" t="s">
        <v>109</v>
      </c>
      <c r="E7" s="365"/>
      <c r="F7" s="366"/>
      <c r="G7" s="365" t="s">
        <v>345</v>
      </c>
      <c r="H7" s="365"/>
    </row>
    <row r="8" spans="2:8" ht="17.25" x14ac:dyDescent="0.25">
      <c r="D8" s="367" t="s">
        <v>478</v>
      </c>
      <c r="E8" s="367" t="s">
        <v>118</v>
      </c>
      <c r="F8" s="368"/>
      <c r="G8" s="367" t="s">
        <v>73</v>
      </c>
      <c r="H8" s="367" t="s">
        <v>118</v>
      </c>
    </row>
    <row r="9" spans="2:8" x14ac:dyDescent="0.25">
      <c r="B9" s="362" t="s">
        <v>119</v>
      </c>
      <c r="D9" s="369">
        <v>64</v>
      </c>
      <c r="E9" s="370"/>
      <c r="F9" s="371"/>
      <c r="G9" s="369">
        <v>64</v>
      </c>
      <c r="H9" s="370"/>
    </row>
    <row r="10" spans="2:8" x14ac:dyDescent="0.25">
      <c r="D10" s="369"/>
      <c r="E10" s="370"/>
      <c r="F10" s="371"/>
      <c r="G10" s="369"/>
      <c r="H10" s="370"/>
    </row>
    <row r="11" spans="2:8" x14ac:dyDescent="0.25">
      <c r="B11" s="362" t="s">
        <v>120</v>
      </c>
      <c r="D11" s="369"/>
      <c r="E11" s="370"/>
      <c r="F11" s="371"/>
      <c r="G11" s="369"/>
      <c r="H11" s="370"/>
    </row>
    <row r="12" spans="2:8" x14ac:dyDescent="0.25">
      <c r="C12" s="362" t="s">
        <v>346</v>
      </c>
      <c r="D12" s="502">
        <v>14.000000000000002</v>
      </c>
      <c r="E12" s="370">
        <f>D12</f>
        <v>14.000000000000002</v>
      </c>
      <c r="F12" s="372"/>
      <c r="G12" s="373">
        <f>$D$12</f>
        <v>14.000000000000002</v>
      </c>
      <c r="H12" s="370">
        <f>G12</f>
        <v>14.000000000000002</v>
      </c>
    </row>
    <row r="13" spans="2:8" x14ac:dyDescent="0.25">
      <c r="C13" s="362" t="s">
        <v>105</v>
      </c>
      <c r="D13" s="374">
        <f>SUM(D12:D12)</f>
        <v>14.000000000000002</v>
      </c>
      <c r="E13" s="375">
        <f>SUM(E12:E12)</f>
        <v>14.000000000000002</v>
      </c>
      <c r="F13" s="372"/>
      <c r="G13" s="375">
        <f>SUM(G12:G12)</f>
        <v>14.000000000000002</v>
      </c>
      <c r="H13" s="375">
        <f>SUM(H12:H12)</f>
        <v>14.000000000000002</v>
      </c>
    </row>
    <row r="14" spans="2:8" x14ac:dyDescent="0.25">
      <c r="D14" s="376"/>
      <c r="E14" s="377"/>
      <c r="F14" s="372"/>
      <c r="G14" s="377"/>
      <c r="H14" s="377"/>
    </row>
    <row r="15" spans="2:8" x14ac:dyDescent="0.25">
      <c r="C15" s="362" t="s">
        <v>391</v>
      </c>
      <c r="D15" s="502">
        <v>-8.9499999999999993</v>
      </c>
      <c r="E15" s="370">
        <f>D15</f>
        <v>-8.9499999999999993</v>
      </c>
      <c r="F15" s="372"/>
      <c r="G15" s="378">
        <f>$D$15</f>
        <v>-8.9499999999999993</v>
      </c>
      <c r="H15" s="370">
        <f>G15</f>
        <v>-8.9499999999999993</v>
      </c>
    </row>
    <row r="16" spans="2:8" x14ac:dyDescent="0.25">
      <c r="D16" s="379"/>
      <c r="E16" s="370"/>
      <c r="F16" s="372"/>
      <c r="G16" s="373"/>
      <c r="H16" s="370"/>
    </row>
    <row r="17" spans="2:8" x14ac:dyDescent="0.25">
      <c r="B17" s="362" t="s">
        <v>121</v>
      </c>
      <c r="D17" s="380"/>
      <c r="E17" s="370"/>
      <c r="H17" s="370"/>
    </row>
    <row r="18" spans="2:8" x14ac:dyDescent="0.25">
      <c r="C18" s="362" t="s">
        <v>347</v>
      </c>
      <c r="D18" s="475">
        <v>0.61957776856730451</v>
      </c>
      <c r="E18" s="370"/>
      <c r="F18" s="382"/>
      <c r="G18" s="383">
        <f>$D$18</f>
        <v>0.61957776856730451</v>
      </c>
      <c r="H18" s="370"/>
    </row>
    <row r="19" spans="2:8" x14ac:dyDescent="0.25">
      <c r="C19" s="362" t="s">
        <v>349</v>
      </c>
      <c r="D19" s="475">
        <v>3.6560000000000002E-2</v>
      </c>
      <c r="E19" s="370"/>
      <c r="F19" s="382"/>
      <c r="G19" s="388">
        <f>D19</f>
        <v>3.6560000000000002E-2</v>
      </c>
      <c r="H19" s="370"/>
    </row>
    <row r="20" spans="2:8" x14ac:dyDescent="0.25">
      <c r="C20" s="362" t="s">
        <v>392</v>
      </c>
      <c r="D20" s="475">
        <v>1.3089999999999999E-2</v>
      </c>
      <c r="E20" s="370"/>
      <c r="F20" s="382"/>
      <c r="G20" s="384">
        <f>D20</f>
        <v>1.3089999999999999E-2</v>
      </c>
      <c r="H20" s="370"/>
    </row>
    <row r="21" spans="2:8" x14ac:dyDescent="0.25">
      <c r="C21" s="362" t="s">
        <v>393</v>
      </c>
      <c r="D21" s="475">
        <v>0</v>
      </c>
      <c r="E21" s="370"/>
      <c r="F21" s="382"/>
      <c r="G21" s="384">
        <f>D21</f>
        <v>0</v>
      </c>
      <c r="H21" s="370"/>
    </row>
    <row r="22" spans="2:8" x14ac:dyDescent="0.25">
      <c r="C22" s="362" t="s">
        <v>394</v>
      </c>
      <c r="D22" s="475">
        <v>1.6749999999999998E-2</v>
      </c>
      <c r="E22" s="370"/>
      <c r="F22" s="382"/>
      <c r="G22" s="384">
        <f>$D$22</f>
        <v>1.6749999999999998E-2</v>
      </c>
      <c r="H22" s="370"/>
    </row>
    <row r="23" spans="2:8" x14ac:dyDescent="0.25">
      <c r="C23" s="362" t="s">
        <v>373</v>
      </c>
      <c r="D23" s="475">
        <v>-2.1999999999999997E-3</v>
      </c>
      <c r="E23" s="370"/>
      <c r="F23" s="382"/>
      <c r="G23" s="384">
        <f>$D$23</f>
        <v>-2.1999999999999997E-3</v>
      </c>
      <c r="H23" s="370"/>
    </row>
    <row r="24" spans="2:8" x14ac:dyDescent="0.25">
      <c r="C24" s="362" t="s">
        <v>479</v>
      </c>
      <c r="D24" s="475">
        <v>4.6739999999999997E-2</v>
      </c>
      <c r="E24" s="370"/>
      <c r="F24" s="382"/>
      <c r="G24" s="384">
        <f>$D$24</f>
        <v>4.6739999999999997E-2</v>
      </c>
      <c r="H24" s="370"/>
    </row>
    <row r="25" spans="2:8" x14ac:dyDescent="0.25">
      <c r="C25" s="362" t="s">
        <v>480</v>
      </c>
      <c r="D25" s="475">
        <v>9.0000000000000006E-5</v>
      </c>
      <c r="E25" s="370"/>
      <c r="F25" s="382"/>
      <c r="G25" s="384">
        <f>$D$25</f>
        <v>9.0000000000000006E-5</v>
      </c>
      <c r="H25" s="370"/>
    </row>
    <row r="26" spans="2:8" x14ac:dyDescent="0.25">
      <c r="C26" s="362" t="s">
        <v>374</v>
      </c>
      <c r="D26" s="475">
        <v>0</v>
      </c>
      <c r="E26" s="370"/>
      <c r="F26" s="382"/>
      <c r="G26" s="384">
        <f>$D$26</f>
        <v>0</v>
      </c>
      <c r="H26" s="370"/>
    </row>
    <row r="27" spans="2:8" x14ac:dyDescent="0.25">
      <c r="C27" s="362" t="s">
        <v>348</v>
      </c>
      <c r="D27" s="475">
        <v>4.292E-2</v>
      </c>
      <c r="E27" s="370"/>
      <c r="F27" s="382"/>
      <c r="G27" s="381">
        <f>'Sch. 142'!F10</f>
        <v>5.6009999999999997E-2</v>
      </c>
      <c r="H27" s="370"/>
    </row>
    <row r="28" spans="2:8" x14ac:dyDescent="0.25">
      <c r="C28" s="362" t="s">
        <v>105</v>
      </c>
      <c r="D28" s="385">
        <f>SUM(D18:D27)</f>
        <v>0.77352776856730465</v>
      </c>
      <c r="E28" s="370">
        <f>ROUND(D28*D$9,2)</f>
        <v>49.51</v>
      </c>
      <c r="F28" s="382"/>
      <c r="G28" s="386">
        <f>SUM(G18:G27)</f>
        <v>0.7866177685673047</v>
      </c>
      <c r="H28" s="370">
        <f>ROUND(G28*G$9,2)</f>
        <v>50.34</v>
      </c>
    </row>
    <row r="29" spans="2:8" x14ac:dyDescent="0.25">
      <c r="D29" s="380"/>
    </row>
    <row r="30" spans="2:8" x14ac:dyDescent="0.25">
      <c r="C30" s="362" t="s">
        <v>395</v>
      </c>
      <c r="D30" s="475">
        <v>0.16114999999999999</v>
      </c>
      <c r="E30" s="370">
        <f>ROUND(D30*D$9,2)</f>
        <v>10.31</v>
      </c>
      <c r="F30" s="382"/>
      <c r="G30" s="387">
        <f>$D$30</f>
        <v>0.16114999999999999</v>
      </c>
      <c r="H30" s="370">
        <f>ROUND(G30*G$9,2)</f>
        <v>10.31</v>
      </c>
    </row>
    <row r="31" spans="2:8" x14ac:dyDescent="0.25">
      <c r="D31" s="475"/>
      <c r="E31" s="370"/>
      <c r="F31" s="382"/>
      <c r="G31" s="383"/>
      <c r="H31" s="370"/>
    </row>
    <row r="32" spans="2:8" x14ac:dyDescent="0.25">
      <c r="C32" s="362" t="s">
        <v>350</v>
      </c>
      <c r="D32" s="475">
        <v>0.55332000000000003</v>
      </c>
      <c r="E32" s="370"/>
      <c r="F32" s="382"/>
      <c r="G32" s="384">
        <f>$D$32</f>
        <v>0.55332000000000003</v>
      </c>
      <c r="H32" s="370"/>
    </row>
    <row r="33" spans="2:8" x14ac:dyDescent="0.25">
      <c r="C33" s="362" t="s">
        <v>351</v>
      </c>
      <c r="D33" s="475">
        <v>-5.883E-2</v>
      </c>
      <c r="E33" s="370"/>
      <c r="F33" s="382"/>
      <c r="G33" s="384">
        <f>$D$33</f>
        <v>-5.883E-2</v>
      </c>
      <c r="H33" s="370"/>
    </row>
    <row r="34" spans="2:8" x14ac:dyDescent="0.25">
      <c r="C34" s="362" t="s">
        <v>105</v>
      </c>
      <c r="D34" s="385">
        <f>SUM(D32:D33)</f>
        <v>0.49449000000000004</v>
      </c>
      <c r="E34" s="370">
        <f>ROUND(D34*D$9,2)</f>
        <v>31.65</v>
      </c>
      <c r="F34" s="382"/>
      <c r="G34" s="386">
        <f>SUM(G32:G33)</f>
        <v>0.49449000000000004</v>
      </c>
      <c r="H34" s="370">
        <f>ROUND(G34*G$9,2)</f>
        <v>31.65</v>
      </c>
    </row>
    <row r="35" spans="2:8" x14ac:dyDescent="0.25">
      <c r="C35" s="362" t="s">
        <v>122</v>
      </c>
      <c r="D35" s="385">
        <f>D28+D30+D34</f>
        <v>1.4291677685673048</v>
      </c>
      <c r="E35" s="389">
        <f>SUM(E28,E30,E34)</f>
        <v>91.47</v>
      </c>
      <c r="F35" s="390"/>
      <c r="G35" s="386">
        <f>G28+G30+G34</f>
        <v>1.4422577685673048</v>
      </c>
      <c r="H35" s="389">
        <f>SUM(H28,H30,H34)</f>
        <v>92.300000000000011</v>
      </c>
    </row>
    <row r="36" spans="2:8" x14ac:dyDescent="0.25">
      <c r="E36" s="370"/>
      <c r="H36" s="370"/>
    </row>
    <row r="37" spans="2:8" x14ac:dyDescent="0.25">
      <c r="B37" s="362" t="s">
        <v>123</v>
      </c>
      <c r="D37" s="373"/>
      <c r="E37" s="370">
        <f>E13+E15+E35</f>
        <v>96.52</v>
      </c>
      <c r="F37" s="377"/>
      <c r="G37" s="373"/>
      <c r="H37" s="370">
        <f>H13+H15+H35</f>
        <v>97.350000000000009</v>
      </c>
    </row>
    <row r="38" spans="2:8" x14ac:dyDescent="0.25">
      <c r="B38" s="362" t="s">
        <v>124</v>
      </c>
      <c r="D38" s="373"/>
      <c r="E38" s="370"/>
      <c r="F38" s="377"/>
      <c r="G38" s="373"/>
      <c r="H38" s="370">
        <f>H37-$E37</f>
        <v>0.83000000000001251</v>
      </c>
    </row>
    <row r="39" spans="2:8" x14ac:dyDescent="0.25">
      <c r="B39" s="362" t="s">
        <v>125</v>
      </c>
      <c r="D39" s="391"/>
      <c r="E39" s="391"/>
      <c r="F39" s="392"/>
      <c r="G39" s="391"/>
      <c r="H39" s="393">
        <f>H38/$E37</f>
        <v>8.599254040613475E-3</v>
      </c>
    </row>
    <row r="40" spans="2:8" x14ac:dyDescent="0.25">
      <c r="E40" s="370"/>
    </row>
    <row r="41" spans="2:8" x14ac:dyDescent="0.25">
      <c r="B41" s="362" t="s">
        <v>126</v>
      </c>
      <c r="D41" s="383">
        <f>D28+D30</f>
        <v>0.93467776856730467</v>
      </c>
      <c r="E41" s="370"/>
      <c r="F41" s="390"/>
      <c r="G41" s="383">
        <f>G28+G30</f>
        <v>0.94776776856730471</v>
      </c>
    </row>
    <row r="43" spans="2:8" ht="17.25" x14ac:dyDescent="0.25">
      <c r="B43" s="314" t="s">
        <v>481</v>
      </c>
      <c r="D43" s="314"/>
      <c r="E43" s="314"/>
      <c r="F43" s="394"/>
      <c r="G43" s="394"/>
      <c r="H43" s="394"/>
    </row>
    <row r="48" spans="2:8" ht="14.25" customHeight="1" x14ac:dyDescent="0.25"/>
  </sheetData>
  <printOptions horizontalCentered="1"/>
  <pageMargins left="0.5" right="0.5" top="1" bottom="1" header="0.5" footer="0.5"/>
  <pageSetup scale="73" orientation="landscape" blackAndWhite="1" r:id="rId1"/>
  <headerFooter alignWithMargins="0">
    <oddFooter>&amp;L&amp;F  
&amp;A&amp;C&amp;P&amp;R&amp;D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zoomScale="90" zoomScaleNormal="90" workbookViewId="0">
      <pane ySplit="8" topLeftCell="A9" activePane="bottomLeft" state="frozen"/>
      <selection activeCell="G21" sqref="G21"/>
      <selection pane="bottomLeft" activeCell="L18" sqref="L18"/>
    </sheetView>
  </sheetViews>
  <sheetFormatPr defaultColWidth="9.140625" defaultRowHeight="15" x14ac:dyDescent="0.25"/>
  <cols>
    <col min="1" max="1" width="2.5703125" style="395" customWidth="1"/>
    <col min="2" max="2" width="26.42578125" style="395" customWidth="1"/>
    <col min="3" max="3" width="8.7109375" style="395" bestFit="1" customWidth="1"/>
    <col min="4" max="4" width="16.5703125" style="395" bestFit="1" customWidth="1"/>
    <col min="5" max="5" width="13.7109375" style="395" customWidth="1"/>
    <col min="6" max="6" width="13.7109375" style="420" customWidth="1"/>
    <col min="7" max="7" width="14.42578125" style="420" customWidth="1"/>
    <col min="8" max="8" width="14.42578125" style="395" customWidth="1"/>
    <col min="9" max="9" width="16" style="420" bestFit="1" customWidth="1"/>
    <col min="10" max="10" width="8.28515625" style="395" customWidth="1"/>
    <col min="11" max="12" width="9.140625" style="395"/>
    <col min="13" max="14" width="11.28515625" style="395" bestFit="1" customWidth="1"/>
    <col min="15" max="15" width="9.7109375" style="395" bestFit="1" customWidth="1"/>
    <col min="16" max="16384" width="9.140625" style="395"/>
  </cols>
  <sheetData>
    <row r="1" spans="1:14" x14ac:dyDescent="0.25">
      <c r="A1" s="519" t="s">
        <v>0</v>
      </c>
      <c r="B1" s="519"/>
      <c r="C1" s="519"/>
      <c r="D1" s="519"/>
      <c r="E1" s="519"/>
      <c r="F1" s="519"/>
      <c r="G1" s="519"/>
      <c r="H1" s="519"/>
      <c r="I1" s="519"/>
      <c r="J1" s="519"/>
    </row>
    <row r="2" spans="1:14" x14ac:dyDescent="0.25">
      <c r="A2" s="519" t="s">
        <v>396</v>
      </c>
      <c r="B2" s="519"/>
      <c r="C2" s="519"/>
      <c r="D2" s="519"/>
      <c r="E2" s="519"/>
      <c r="F2" s="519"/>
      <c r="G2" s="519"/>
      <c r="H2" s="519"/>
      <c r="I2" s="519"/>
      <c r="J2" s="519"/>
    </row>
    <row r="3" spans="1:14" x14ac:dyDescent="0.25">
      <c r="A3" s="519" t="s">
        <v>352</v>
      </c>
      <c r="B3" s="519"/>
      <c r="C3" s="519"/>
      <c r="D3" s="519"/>
      <c r="E3" s="519"/>
      <c r="F3" s="519"/>
      <c r="G3" s="519"/>
      <c r="H3" s="519"/>
      <c r="I3" s="519"/>
      <c r="J3" s="519"/>
    </row>
    <row r="4" spans="1:14" x14ac:dyDescent="0.25">
      <c r="A4" s="519" t="s">
        <v>458</v>
      </c>
      <c r="B4" s="519"/>
      <c r="C4" s="519"/>
      <c r="D4" s="519"/>
      <c r="E4" s="519"/>
      <c r="F4" s="519"/>
      <c r="G4" s="519"/>
      <c r="H4" s="519"/>
      <c r="I4" s="519"/>
      <c r="J4" s="519"/>
    </row>
    <row r="5" spans="1:14" x14ac:dyDescent="0.25">
      <c r="A5" s="396"/>
      <c r="B5" s="396"/>
      <c r="C5" s="396"/>
      <c r="D5" s="396"/>
      <c r="E5" s="396"/>
      <c r="F5" s="397"/>
      <c r="G5" s="397"/>
      <c r="H5" s="396"/>
      <c r="I5" s="426"/>
    </row>
    <row r="6" spans="1:14" ht="15" customHeight="1" x14ac:dyDescent="0.25">
      <c r="C6" s="396"/>
      <c r="D6" s="327" t="s">
        <v>95</v>
      </c>
      <c r="E6" s="397" t="s">
        <v>353</v>
      </c>
      <c r="F6" s="397" t="s">
        <v>354</v>
      </c>
      <c r="G6" s="430" t="s">
        <v>95</v>
      </c>
      <c r="H6" s="398" t="s">
        <v>95</v>
      </c>
      <c r="I6" s="403" t="s">
        <v>32</v>
      </c>
    </row>
    <row r="7" spans="1:14" ht="15" customHeight="1" x14ac:dyDescent="0.25">
      <c r="C7" s="396" t="s">
        <v>33</v>
      </c>
      <c r="D7" s="327" t="s">
        <v>96</v>
      </c>
      <c r="E7" s="397" t="s">
        <v>106</v>
      </c>
      <c r="F7" s="397" t="s">
        <v>106</v>
      </c>
      <c r="G7" s="430" t="s">
        <v>39</v>
      </c>
      <c r="H7" s="398" t="s">
        <v>39</v>
      </c>
      <c r="I7" s="403" t="s">
        <v>35</v>
      </c>
      <c r="J7" s="327" t="s">
        <v>107</v>
      </c>
    </row>
    <row r="8" spans="1:14" x14ac:dyDescent="0.25">
      <c r="A8" s="399" t="s">
        <v>293</v>
      </c>
      <c r="B8" s="399"/>
      <c r="C8" s="400" t="s">
        <v>37</v>
      </c>
      <c r="D8" s="503" t="s">
        <v>459</v>
      </c>
      <c r="E8" s="401" t="s">
        <v>73</v>
      </c>
      <c r="F8" s="401" t="s">
        <v>73</v>
      </c>
      <c r="G8" s="431" t="s">
        <v>109</v>
      </c>
      <c r="H8" s="367" t="s">
        <v>355</v>
      </c>
      <c r="I8" s="401" t="s">
        <v>294</v>
      </c>
      <c r="J8" s="400" t="s">
        <v>108</v>
      </c>
    </row>
    <row r="9" spans="1:14" x14ac:dyDescent="0.25">
      <c r="A9" s="327"/>
      <c r="B9" s="327"/>
      <c r="C9" s="327"/>
      <c r="D9" s="402"/>
      <c r="E9" s="403"/>
      <c r="F9" s="403"/>
      <c r="G9" s="403"/>
      <c r="H9" s="327"/>
      <c r="I9" s="427"/>
    </row>
    <row r="10" spans="1:14" x14ac:dyDescent="0.25">
      <c r="A10" s="395" t="s">
        <v>55</v>
      </c>
      <c r="C10" s="396" t="s">
        <v>110</v>
      </c>
      <c r="D10" s="501">
        <v>560218048</v>
      </c>
      <c r="E10" s="404">
        <v>4.292E-2</v>
      </c>
      <c r="F10" s="381">
        <f>'Summary of Rates'!E11</f>
        <v>5.6009999999999997E-2</v>
      </c>
      <c r="G10" s="428">
        <f>ROUND(E10*D10,2)</f>
        <v>24044558.620000001</v>
      </c>
      <c r="H10" s="405">
        <f>ROUND(F10*D10,2)</f>
        <v>31377812.870000001</v>
      </c>
      <c r="I10" s="428">
        <f>H10-G10</f>
        <v>7333254.25</v>
      </c>
      <c r="J10" s="406">
        <f>IF(G10=0,0,I10/G10)</f>
        <v>0.30498602057516161</v>
      </c>
      <c r="L10" s="405"/>
      <c r="M10" s="405"/>
      <c r="N10" s="405"/>
    </row>
    <row r="11" spans="1:14" x14ac:dyDescent="0.25">
      <c r="C11" s="396"/>
      <c r="D11" s="407"/>
      <c r="E11" s="404"/>
      <c r="F11" s="475"/>
      <c r="G11" s="428"/>
      <c r="H11" s="405"/>
      <c r="I11" s="428"/>
      <c r="L11" s="405"/>
      <c r="M11" s="405"/>
      <c r="N11" s="405"/>
    </row>
    <row r="12" spans="1:14" x14ac:dyDescent="0.25">
      <c r="A12" s="395" t="s">
        <v>111</v>
      </c>
      <c r="C12" s="396">
        <v>31</v>
      </c>
      <c r="D12" s="407"/>
      <c r="E12" s="407"/>
      <c r="F12" s="476"/>
      <c r="L12" s="405"/>
      <c r="M12" s="405"/>
      <c r="N12" s="405"/>
    </row>
    <row r="13" spans="1:14" x14ac:dyDescent="0.25">
      <c r="B13" s="395" t="s">
        <v>84</v>
      </c>
      <c r="C13" s="396"/>
      <c r="D13" s="501">
        <v>229684257</v>
      </c>
      <c r="E13" s="404">
        <v>4.3099999999999805E-3</v>
      </c>
      <c r="F13" s="381">
        <f>'Summary of Rates'!E17</f>
        <v>1.8979999999999997E-2</v>
      </c>
      <c r="G13" s="428">
        <f>ROUND(E13*D13,2)</f>
        <v>989939.15</v>
      </c>
      <c r="H13" s="405">
        <f t="shared" ref="H13:H14" si="0">ROUND(F13*D13,2)</f>
        <v>4359407.2</v>
      </c>
      <c r="I13" s="428">
        <f t="shared" ref="I13:I14" si="1">H13-G13</f>
        <v>3369468.0500000003</v>
      </c>
      <c r="J13" s="406">
        <f t="shared" ref="J13:J15" si="2">IF(G13=0,0,I13/G13)</f>
        <v>3.4037122887805782</v>
      </c>
      <c r="L13" s="405"/>
      <c r="M13" s="405"/>
      <c r="N13" s="405"/>
    </row>
    <row r="14" spans="1:14" x14ac:dyDescent="0.25">
      <c r="B14" s="395" t="s">
        <v>80</v>
      </c>
      <c r="C14" s="396"/>
      <c r="D14" s="501">
        <v>229684257</v>
      </c>
      <c r="E14" s="404">
        <v>1.4000000000000123E-4</v>
      </c>
      <c r="F14" s="381">
        <f>'Summary of Rates'!E19</f>
        <v>5.9999999999999984E-4</v>
      </c>
      <c r="G14" s="428">
        <f>ROUND(E14*D14,2)</f>
        <v>32155.8</v>
      </c>
      <c r="H14" s="405">
        <f t="shared" si="0"/>
        <v>137810.54999999999</v>
      </c>
      <c r="I14" s="428">
        <f t="shared" si="1"/>
        <v>105654.74999999999</v>
      </c>
      <c r="J14" s="408">
        <f t="shared" si="2"/>
        <v>3.2857136193159548</v>
      </c>
      <c r="L14" s="405"/>
      <c r="M14" s="405"/>
      <c r="N14" s="405"/>
    </row>
    <row r="15" spans="1:14" x14ac:dyDescent="0.25">
      <c r="B15" s="395" t="s">
        <v>60</v>
      </c>
      <c r="C15" s="396"/>
      <c r="D15" s="501"/>
      <c r="E15" s="404"/>
      <c r="F15" s="475"/>
      <c r="G15" s="429">
        <f>SUM(G13:G14)</f>
        <v>1022094.9500000001</v>
      </c>
      <c r="H15" s="409">
        <f t="shared" ref="H15:I15" si="3">SUM(H13:H14)</f>
        <v>4497217.75</v>
      </c>
      <c r="I15" s="429">
        <f t="shared" si="3"/>
        <v>3475122.8000000003</v>
      </c>
      <c r="J15" s="406">
        <f t="shared" si="2"/>
        <v>3.3999999706485196</v>
      </c>
      <c r="L15" s="405"/>
      <c r="M15" s="405"/>
      <c r="N15" s="405"/>
    </row>
    <row r="16" spans="1:14" x14ac:dyDescent="0.25">
      <c r="C16" s="396"/>
      <c r="D16" s="407"/>
      <c r="E16" s="404"/>
      <c r="F16" s="475"/>
      <c r="G16" s="428"/>
      <c r="H16" s="405"/>
      <c r="I16" s="428"/>
      <c r="L16" s="405"/>
      <c r="M16" s="405"/>
      <c r="N16" s="405"/>
    </row>
    <row r="17" spans="1:14" x14ac:dyDescent="0.25">
      <c r="A17" s="395" t="s">
        <v>295</v>
      </c>
      <c r="C17" s="396" t="s">
        <v>59</v>
      </c>
      <c r="D17" s="407"/>
      <c r="E17" s="404"/>
      <c r="F17" s="475"/>
      <c r="G17" s="428"/>
      <c r="H17" s="405"/>
      <c r="I17" s="428"/>
      <c r="L17" s="405"/>
      <c r="M17" s="405"/>
      <c r="N17" s="405"/>
    </row>
    <row r="18" spans="1:14" x14ac:dyDescent="0.25">
      <c r="B18" s="395" t="s">
        <v>84</v>
      </c>
      <c r="C18" s="396"/>
      <c r="D18" s="501">
        <v>0</v>
      </c>
      <c r="E18" s="404">
        <v>4.309999999999925E-3</v>
      </c>
      <c r="F18" s="381">
        <f>'Summary of Rates'!E22</f>
        <v>1.8979999999999997E-2</v>
      </c>
      <c r="G18" s="428">
        <f>ROUND(E18*D18,2)</f>
        <v>0</v>
      </c>
      <c r="H18" s="405">
        <f t="shared" ref="H18" si="4">ROUND(F18*D18,2)</f>
        <v>0</v>
      </c>
      <c r="I18" s="428">
        <f t="shared" ref="I18" si="5">H18-G18</f>
        <v>0</v>
      </c>
      <c r="J18" s="406">
        <f>(F18-E18)/E18</f>
        <v>3.4037122969838345</v>
      </c>
      <c r="L18" s="405"/>
      <c r="M18" s="405"/>
      <c r="N18" s="405"/>
    </row>
    <row r="19" spans="1:14" x14ac:dyDescent="0.25">
      <c r="C19" s="396"/>
      <c r="D19" s="407"/>
      <c r="E19" s="404"/>
      <c r="F19" s="475"/>
      <c r="G19" s="428"/>
      <c r="H19" s="405"/>
      <c r="I19" s="428"/>
      <c r="L19" s="405"/>
      <c r="M19" s="405"/>
      <c r="N19" s="405"/>
    </row>
    <row r="20" spans="1:14" x14ac:dyDescent="0.25">
      <c r="A20" s="395" t="s">
        <v>112</v>
      </c>
      <c r="C20" s="396">
        <v>41</v>
      </c>
      <c r="D20" s="501"/>
      <c r="E20" s="404"/>
      <c r="F20" s="475"/>
      <c r="G20" s="428"/>
      <c r="H20" s="405"/>
      <c r="I20" s="428"/>
      <c r="L20" s="405"/>
      <c r="M20" s="405"/>
      <c r="N20" s="405"/>
    </row>
    <row r="21" spans="1:14" x14ac:dyDescent="0.25">
      <c r="B21" s="395" t="s">
        <v>83</v>
      </c>
      <c r="C21" s="396"/>
      <c r="D21" s="501">
        <v>5210928</v>
      </c>
      <c r="E21" s="410">
        <v>-6.0000000000000053E-2</v>
      </c>
      <c r="F21" s="477">
        <f>'Summary of Rates'!E25</f>
        <v>9.9999999999997868E-3</v>
      </c>
      <c r="G21" s="428">
        <f>ROUND(E21*D21,2)</f>
        <v>-312655.68</v>
      </c>
      <c r="H21" s="405">
        <f t="shared" ref="H21:H22" si="6">ROUND(F21*D21,2)</f>
        <v>52109.279999999999</v>
      </c>
      <c r="I21" s="428">
        <f t="shared" ref="I21:I22" si="7">H21-G21</f>
        <v>364764.95999999996</v>
      </c>
      <c r="J21" s="406">
        <f t="shared" ref="J21:J22" si="8">IF(G21=0,0,I21/G21)</f>
        <v>-1.1666666666666665</v>
      </c>
      <c r="L21" s="405"/>
      <c r="M21" s="405"/>
      <c r="N21" s="405"/>
    </row>
    <row r="22" spans="1:14" x14ac:dyDescent="0.25">
      <c r="B22" s="395" t="s">
        <v>80</v>
      </c>
      <c r="C22" s="396"/>
      <c r="D22" s="501">
        <v>62597683</v>
      </c>
      <c r="E22" s="404">
        <v>-5.0000000000000044E-4</v>
      </c>
      <c r="F22" s="381">
        <f>'Summary of Rates'!E32</f>
        <v>1.2999999999999991E-4</v>
      </c>
      <c r="G22" s="428">
        <f>ROUND(E22*D22,2)</f>
        <v>-31298.84</v>
      </c>
      <c r="H22" s="405">
        <f t="shared" si="6"/>
        <v>8137.7</v>
      </c>
      <c r="I22" s="428">
        <f t="shared" si="7"/>
        <v>39436.54</v>
      </c>
      <c r="J22" s="406">
        <f t="shared" si="8"/>
        <v>-1.2600000511201055</v>
      </c>
      <c r="L22" s="405"/>
      <c r="M22" s="405"/>
      <c r="N22" s="405"/>
    </row>
    <row r="23" spans="1:14" x14ac:dyDescent="0.25">
      <c r="B23" s="395" t="s">
        <v>84</v>
      </c>
      <c r="C23" s="396"/>
      <c r="D23" s="501"/>
      <c r="E23" s="404"/>
      <c r="F23" s="475"/>
      <c r="G23" s="428"/>
      <c r="H23" s="405"/>
      <c r="I23" s="428"/>
      <c r="J23" s="406"/>
      <c r="L23" s="405"/>
      <c r="M23" s="405"/>
      <c r="N23" s="405"/>
    </row>
    <row r="24" spans="1:14" x14ac:dyDescent="0.25">
      <c r="B24" s="395" t="s">
        <v>312</v>
      </c>
      <c r="C24" s="396"/>
      <c r="D24" s="501">
        <v>11581506.708120028</v>
      </c>
      <c r="E24" s="404">
        <v>0</v>
      </c>
      <c r="F24" s="381">
        <f>'Summary of Rates'!E28</f>
        <v>0</v>
      </c>
      <c r="G24" s="428">
        <f>ROUND(E24*D24,2)</f>
        <v>0</v>
      </c>
      <c r="H24" s="405">
        <f t="shared" ref="H24:H26" si="9">ROUND(F24*D24,2)</f>
        <v>0</v>
      </c>
      <c r="I24" s="428">
        <f t="shared" ref="I24:I26" si="10">H24-G24</f>
        <v>0</v>
      </c>
      <c r="J24" s="406"/>
      <c r="L24" s="405"/>
      <c r="M24" s="405"/>
      <c r="N24" s="405"/>
    </row>
    <row r="25" spans="1:14" x14ac:dyDescent="0.25">
      <c r="B25" s="395" t="s">
        <v>113</v>
      </c>
      <c r="C25" s="396"/>
      <c r="D25" s="501">
        <v>28295374.860619999</v>
      </c>
      <c r="E25" s="404">
        <v>-7.6100000000000056E-3</v>
      </c>
      <c r="F25" s="381">
        <f>'Summary of Rates'!E29</f>
        <v>1.7800000000000038E-3</v>
      </c>
      <c r="G25" s="428">
        <f>ROUND(E25*D25,2)</f>
        <v>-215327.8</v>
      </c>
      <c r="H25" s="405">
        <f t="shared" si="9"/>
        <v>50365.77</v>
      </c>
      <c r="I25" s="428">
        <f t="shared" si="10"/>
        <v>265693.57</v>
      </c>
      <c r="J25" s="406">
        <f t="shared" ref="J25:J27" si="11">IF(G25=0,0,I25/G25)</f>
        <v>-1.2339027752106324</v>
      </c>
      <c r="L25" s="405"/>
      <c r="M25" s="405"/>
      <c r="N25" s="405"/>
    </row>
    <row r="26" spans="1:14" x14ac:dyDescent="0.25">
      <c r="B26" s="395" t="s">
        <v>114</v>
      </c>
      <c r="C26" s="396"/>
      <c r="D26" s="501">
        <v>22720801.431259967</v>
      </c>
      <c r="E26" s="404">
        <v>-6.7599999999999882E-3</v>
      </c>
      <c r="F26" s="381">
        <f>'Summary of Rates'!E30</f>
        <v>1.5400000000000136E-3</v>
      </c>
      <c r="G26" s="432">
        <f>ROUND(E26*D26,2)</f>
        <v>-153592.62</v>
      </c>
      <c r="H26" s="405">
        <f t="shared" si="9"/>
        <v>34990.03</v>
      </c>
      <c r="I26" s="428">
        <f t="shared" si="10"/>
        <v>188582.65</v>
      </c>
      <c r="J26" s="408">
        <f t="shared" si="11"/>
        <v>-1.2278106200675527</v>
      </c>
      <c r="L26" s="405"/>
      <c r="M26" s="405"/>
      <c r="N26" s="405"/>
    </row>
    <row r="27" spans="1:14" x14ac:dyDescent="0.25">
      <c r="B27" s="395" t="s">
        <v>60</v>
      </c>
      <c r="C27" s="396"/>
      <c r="D27" s="501"/>
      <c r="E27" s="404"/>
      <c r="F27" s="475"/>
      <c r="G27" s="429">
        <f>SUM(G21:G26)</f>
        <v>-712874.94000000006</v>
      </c>
      <c r="H27" s="409">
        <f t="shared" ref="H27:I27" si="12">SUM(H21:H26)</f>
        <v>145602.78</v>
      </c>
      <c r="I27" s="429">
        <f t="shared" si="12"/>
        <v>858477.72</v>
      </c>
      <c r="J27" s="406">
        <f t="shared" si="11"/>
        <v>-1.2042472975694725</v>
      </c>
      <c r="L27" s="405"/>
      <c r="M27" s="405"/>
      <c r="N27" s="405"/>
    </row>
    <row r="28" spans="1:14" x14ac:dyDescent="0.25">
      <c r="C28" s="396"/>
      <c r="D28" s="407"/>
      <c r="E28" s="404"/>
      <c r="F28" s="475"/>
      <c r="G28" s="428"/>
      <c r="H28" s="405"/>
      <c r="I28" s="428"/>
      <c r="L28" s="405"/>
      <c r="M28" s="405"/>
      <c r="N28" s="405"/>
    </row>
    <row r="29" spans="1:14" x14ac:dyDescent="0.25">
      <c r="A29" s="395" t="s">
        <v>115</v>
      </c>
      <c r="C29" s="396" t="s">
        <v>63</v>
      </c>
      <c r="D29" s="501"/>
      <c r="E29" s="404"/>
      <c r="F29" s="475"/>
      <c r="G29" s="428"/>
      <c r="H29" s="405"/>
      <c r="I29" s="428"/>
      <c r="L29" s="405"/>
      <c r="M29" s="405"/>
      <c r="N29" s="405"/>
    </row>
    <row r="30" spans="1:14" x14ac:dyDescent="0.25">
      <c r="B30" s="395" t="s">
        <v>83</v>
      </c>
      <c r="C30" s="396"/>
      <c r="D30" s="501">
        <v>1177860</v>
      </c>
      <c r="E30" s="410">
        <v>-6.0000000000000053E-2</v>
      </c>
      <c r="F30" s="477">
        <f>'Summary of Rates'!E35</f>
        <v>9.9999999999997868E-3</v>
      </c>
      <c r="G30" s="428">
        <f>ROUND(E30*D30,2)</f>
        <v>-70671.600000000006</v>
      </c>
      <c r="H30" s="405">
        <f t="shared" ref="H30" si="13">ROUND(F30*D30,2)</f>
        <v>11778.6</v>
      </c>
      <c r="I30" s="428">
        <f t="shared" ref="I30" si="14">H30-G30</f>
        <v>82450.200000000012</v>
      </c>
      <c r="J30" s="406">
        <f>IF(G30=0,0,I30/G30)</f>
        <v>-1.1666666666666667</v>
      </c>
      <c r="L30" s="405"/>
      <c r="M30" s="405"/>
      <c r="N30" s="405"/>
    </row>
    <row r="31" spans="1:14" x14ac:dyDescent="0.25">
      <c r="B31" s="395" t="s">
        <v>84</v>
      </c>
      <c r="C31" s="396"/>
      <c r="D31" s="501"/>
      <c r="E31" s="404"/>
      <c r="F31" s="478"/>
      <c r="G31" s="428"/>
      <c r="H31" s="405"/>
      <c r="I31" s="428"/>
      <c r="L31" s="405"/>
      <c r="M31" s="405"/>
      <c r="N31" s="405"/>
    </row>
    <row r="32" spans="1:14" x14ac:dyDescent="0.25">
      <c r="B32" s="395" t="s">
        <v>312</v>
      </c>
      <c r="C32" s="396"/>
      <c r="D32" s="501">
        <v>999869.33573288098</v>
      </c>
      <c r="E32" s="404">
        <v>0</v>
      </c>
      <c r="F32" s="381">
        <f>'Summary of Rates'!E38</f>
        <v>0</v>
      </c>
      <c r="G32" s="428">
        <f>ROUND(E32*D32,2)</f>
        <v>0</v>
      </c>
      <c r="H32" s="405">
        <f t="shared" ref="H32:H34" si="15">ROUND(F32*D32,2)</f>
        <v>0</v>
      </c>
      <c r="I32" s="428">
        <f t="shared" ref="I32:I34" si="16">H32-G32</f>
        <v>0</v>
      </c>
      <c r="J32" s="406"/>
      <c r="L32" s="405"/>
      <c r="M32" s="405"/>
      <c r="N32" s="405"/>
    </row>
    <row r="33" spans="1:14" x14ac:dyDescent="0.25">
      <c r="B33" s="395" t="s">
        <v>113</v>
      </c>
      <c r="C33" s="396"/>
      <c r="D33" s="501">
        <v>3970871.2485900423</v>
      </c>
      <c r="E33" s="404">
        <v>-7.6100000000000056E-3</v>
      </c>
      <c r="F33" s="381">
        <f>'Summary of Rates'!E39</f>
        <v>1.7800000000000038E-3</v>
      </c>
      <c r="G33" s="428">
        <f>ROUND(E33*D33,2)</f>
        <v>-30218.33</v>
      </c>
      <c r="H33" s="405">
        <f t="shared" si="15"/>
        <v>7068.15</v>
      </c>
      <c r="I33" s="428">
        <f t="shared" si="16"/>
        <v>37286.480000000003</v>
      </c>
      <c r="J33" s="406">
        <f t="shared" ref="J33:J35" si="17">IF(G33=0,0,I33/G33)</f>
        <v>-1.2339027338704687</v>
      </c>
      <c r="L33" s="405"/>
      <c r="M33" s="405"/>
      <c r="N33" s="405"/>
    </row>
    <row r="34" spans="1:14" x14ac:dyDescent="0.25">
      <c r="B34" s="395" t="s">
        <v>114</v>
      </c>
      <c r="C34" s="396"/>
      <c r="D34" s="504">
        <v>16034983.415677078</v>
      </c>
      <c r="E34" s="404">
        <v>-6.7599999999999882E-3</v>
      </c>
      <c r="F34" s="381">
        <f>'Summary of Rates'!E40</f>
        <v>1.5400000000000136E-3</v>
      </c>
      <c r="G34" s="432">
        <f>ROUND(E34*D34,2)</f>
        <v>-108396.49</v>
      </c>
      <c r="H34" s="405">
        <f t="shared" si="15"/>
        <v>24693.87</v>
      </c>
      <c r="I34" s="428">
        <f t="shared" si="16"/>
        <v>133090.36000000002</v>
      </c>
      <c r="J34" s="408">
        <f t="shared" si="17"/>
        <v>-1.2278106053065003</v>
      </c>
      <c r="L34" s="405"/>
      <c r="M34" s="405"/>
      <c r="N34" s="405"/>
    </row>
    <row r="35" spans="1:14" x14ac:dyDescent="0.25">
      <c r="B35" s="395" t="s">
        <v>60</v>
      </c>
      <c r="C35" s="396"/>
      <c r="D35" s="501"/>
      <c r="E35" s="404"/>
      <c r="F35" s="475"/>
      <c r="G35" s="429">
        <f>SUM(G30:G34)</f>
        <v>-209286.42</v>
      </c>
      <c r="H35" s="409">
        <f>SUM(H30:H34)</f>
        <v>43540.619999999995</v>
      </c>
      <c r="I35" s="429">
        <f>SUM(I30:I34)</f>
        <v>252827.04000000004</v>
      </c>
      <c r="J35" s="406">
        <f t="shared" si="17"/>
        <v>-1.2080432165641708</v>
      </c>
      <c r="L35" s="405"/>
      <c r="M35" s="405"/>
      <c r="N35" s="405"/>
    </row>
    <row r="36" spans="1:14" x14ac:dyDescent="0.25">
      <c r="C36" s="396"/>
      <c r="D36" s="407"/>
      <c r="E36" s="404"/>
      <c r="F36" s="475"/>
      <c r="G36" s="428"/>
      <c r="H36" s="405"/>
      <c r="I36" s="428"/>
      <c r="L36" s="405"/>
      <c r="M36" s="405"/>
      <c r="N36" s="405"/>
    </row>
    <row r="37" spans="1:14" x14ac:dyDescent="0.25">
      <c r="A37" s="395" t="s">
        <v>64</v>
      </c>
      <c r="C37" s="396">
        <v>86</v>
      </c>
      <c r="D37" s="407"/>
      <c r="E37" s="404"/>
      <c r="F37" s="475"/>
      <c r="G37" s="428"/>
      <c r="H37" s="405"/>
      <c r="I37" s="428"/>
      <c r="L37" s="405"/>
      <c r="M37" s="405"/>
      <c r="N37" s="405"/>
    </row>
    <row r="38" spans="1:14" x14ac:dyDescent="0.25">
      <c r="B38" s="395" t="s">
        <v>83</v>
      </c>
      <c r="C38" s="396"/>
      <c r="D38" s="501">
        <v>31884</v>
      </c>
      <c r="E38" s="410">
        <v>-6.0000000000000053E-2</v>
      </c>
      <c r="F38" s="477">
        <f>'Summary of Rates'!E43</f>
        <v>1.0000000000000009E-2</v>
      </c>
      <c r="G38" s="428">
        <f>ROUND(E38*D38,2)</f>
        <v>-1913.04</v>
      </c>
      <c r="H38" s="405">
        <f t="shared" ref="H38:H39" si="18">ROUND(F38*D38,2)</f>
        <v>318.83999999999997</v>
      </c>
      <c r="I38" s="428">
        <f t="shared" ref="I38:I39" si="19">H38-G38</f>
        <v>2231.88</v>
      </c>
      <c r="J38" s="406">
        <f t="shared" ref="J38:J43" si="20">IF(G38=0,0,I38/G38)</f>
        <v>-1.1666666666666667</v>
      </c>
      <c r="L38" s="405"/>
      <c r="M38" s="405"/>
      <c r="N38" s="405"/>
    </row>
    <row r="39" spans="1:14" x14ac:dyDescent="0.25">
      <c r="B39" s="395" t="s">
        <v>80</v>
      </c>
      <c r="C39" s="396"/>
      <c r="D39" s="501">
        <v>4967299</v>
      </c>
      <c r="E39" s="404">
        <v>-5.5000000000000014E-4</v>
      </c>
      <c r="F39" s="381">
        <f>'Summary of Rates'!E49</f>
        <v>1.2999999999999991E-4</v>
      </c>
      <c r="G39" s="428">
        <f>ROUND(E39*D39,2)</f>
        <v>-2732.01</v>
      </c>
      <c r="H39" s="405">
        <f t="shared" si="18"/>
        <v>645.75</v>
      </c>
      <c r="I39" s="428">
        <f t="shared" si="19"/>
        <v>3377.76</v>
      </c>
      <c r="J39" s="406">
        <f t="shared" si="20"/>
        <v>-1.236364434976446</v>
      </c>
      <c r="L39" s="405"/>
      <c r="M39" s="405"/>
      <c r="N39" s="405"/>
    </row>
    <row r="40" spans="1:14" x14ac:dyDescent="0.25">
      <c r="B40" s="395" t="s">
        <v>84</v>
      </c>
      <c r="C40" s="396"/>
      <c r="D40" s="407"/>
      <c r="E40" s="404"/>
      <c r="F40" s="478"/>
      <c r="G40" s="428"/>
      <c r="H40" s="405"/>
      <c r="I40" s="428"/>
      <c r="J40" s="406"/>
      <c r="L40" s="405"/>
      <c r="M40" s="405"/>
      <c r="N40" s="405"/>
    </row>
    <row r="41" spans="1:14" x14ac:dyDescent="0.25">
      <c r="B41" s="395" t="s">
        <v>87</v>
      </c>
      <c r="C41" s="396"/>
      <c r="D41" s="501">
        <v>884575.61640760791</v>
      </c>
      <c r="E41" s="404">
        <v>-9.3999999999999917E-3</v>
      </c>
      <c r="F41" s="381">
        <f>'Summary of Rates'!E46</f>
        <v>2.0600000000000063E-3</v>
      </c>
      <c r="G41" s="428">
        <f>ROUND(E41*D41,2)</f>
        <v>-8315.01</v>
      </c>
      <c r="H41" s="405">
        <f t="shared" ref="H41:H42" si="21">ROUND(F41*D41,2)</f>
        <v>1822.23</v>
      </c>
      <c r="I41" s="428">
        <f t="shared" ref="I41:I42" si="22">H41-G41</f>
        <v>10137.24</v>
      </c>
      <c r="J41" s="406">
        <f t="shared" si="20"/>
        <v>-1.2191494658455011</v>
      </c>
      <c r="L41" s="405"/>
      <c r="M41" s="405"/>
      <c r="N41" s="405"/>
    </row>
    <row r="42" spans="1:14" x14ac:dyDescent="0.25">
      <c r="B42" s="395" t="s">
        <v>116</v>
      </c>
      <c r="C42" s="396"/>
      <c r="D42" s="504">
        <v>4082723.3835923923</v>
      </c>
      <c r="E42" s="404">
        <v>-6.860000000000005E-3</v>
      </c>
      <c r="F42" s="381">
        <f>'Summary of Rates'!E47</f>
        <v>1.4600000000000168E-3</v>
      </c>
      <c r="G42" s="432">
        <f>ROUND(E42*D42,2)</f>
        <v>-28007.48</v>
      </c>
      <c r="H42" s="405">
        <f t="shared" si="21"/>
        <v>5960.78</v>
      </c>
      <c r="I42" s="428">
        <f t="shared" si="22"/>
        <v>33968.26</v>
      </c>
      <c r="J42" s="408">
        <f t="shared" si="20"/>
        <v>-1.2128281444814029</v>
      </c>
      <c r="L42" s="405"/>
      <c r="M42" s="405"/>
      <c r="N42" s="405"/>
    </row>
    <row r="43" spans="1:14" x14ac:dyDescent="0.25">
      <c r="B43" s="395" t="s">
        <v>60</v>
      </c>
      <c r="C43" s="396"/>
      <c r="D43" s="501"/>
      <c r="E43" s="404"/>
      <c r="F43" s="475"/>
      <c r="G43" s="429">
        <f>SUM(G38:G42)</f>
        <v>-40967.54</v>
      </c>
      <c r="H43" s="409">
        <f t="shared" ref="H43:I43" si="23">SUM(H38:H42)</f>
        <v>8747.5999999999985</v>
      </c>
      <c r="I43" s="429">
        <f t="shared" si="23"/>
        <v>49715.14</v>
      </c>
      <c r="J43" s="406">
        <f t="shared" si="20"/>
        <v>-1.2135251469822206</v>
      </c>
      <c r="L43" s="405"/>
      <c r="M43" s="405"/>
      <c r="N43" s="405"/>
    </row>
    <row r="44" spans="1:14" x14ac:dyDescent="0.25">
      <c r="C44" s="396"/>
      <c r="D44" s="501"/>
      <c r="E44" s="404"/>
      <c r="F44" s="475"/>
      <c r="G44" s="428"/>
      <c r="H44" s="405"/>
      <c r="I44" s="428"/>
      <c r="L44" s="405"/>
      <c r="M44" s="405"/>
      <c r="N44" s="405"/>
    </row>
    <row r="45" spans="1:14" x14ac:dyDescent="0.25">
      <c r="A45" s="395" t="s">
        <v>117</v>
      </c>
      <c r="C45" s="396" t="s">
        <v>66</v>
      </c>
      <c r="D45" s="407"/>
      <c r="E45" s="404"/>
      <c r="F45" s="475"/>
      <c r="G45" s="428"/>
      <c r="H45" s="405"/>
      <c r="I45" s="428"/>
      <c r="L45" s="405"/>
      <c r="M45" s="405"/>
      <c r="N45" s="405"/>
    </row>
    <row r="46" spans="1:14" x14ac:dyDescent="0.25">
      <c r="B46" s="395" t="s">
        <v>83</v>
      </c>
      <c r="C46" s="396"/>
      <c r="D46" s="501">
        <v>9000</v>
      </c>
      <c r="E46" s="410">
        <v>-6.0000000000000053E-2</v>
      </c>
      <c r="F46" s="477">
        <f>'Summary of Rates'!E52</f>
        <v>1.0000000000000009E-2</v>
      </c>
      <c r="G46" s="428">
        <f>ROUND(E46*D46,2)</f>
        <v>-540</v>
      </c>
      <c r="H46" s="405">
        <f>ROUND(F46*D46,2)</f>
        <v>90</v>
      </c>
      <c r="I46" s="428">
        <f>H46-G46</f>
        <v>630</v>
      </c>
      <c r="J46" s="406">
        <f>IF(G46=0,0,I46/G46)</f>
        <v>-1.1666666666666667</v>
      </c>
      <c r="L46" s="405"/>
      <c r="M46" s="405"/>
      <c r="N46" s="405"/>
    </row>
    <row r="47" spans="1:14" x14ac:dyDescent="0.25">
      <c r="B47" s="395" t="s">
        <v>84</v>
      </c>
      <c r="C47" s="396"/>
      <c r="D47" s="407"/>
      <c r="E47" s="404"/>
      <c r="F47" s="478"/>
      <c r="G47" s="428"/>
      <c r="H47" s="405"/>
      <c r="I47" s="428"/>
      <c r="L47" s="405"/>
      <c r="M47" s="405"/>
      <c r="N47" s="405"/>
    </row>
    <row r="48" spans="1:14" x14ac:dyDescent="0.25">
      <c r="B48" s="395" t="s">
        <v>87</v>
      </c>
      <c r="C48" s="396"/>
      <c r="D48" s="501">
        <v>43613.492111412153</v>
      </c>
      <c r="E48" s="404">
        <v>-9.3999999999999917E-3</v>
      </c>
      <c r="F48" s="381">
        <f>'Summary of Rates'!E55</f>
        <v>2.0600000000000063E-3</v>
      </c>
      <c r="G48" s="428">
        <f>ROUND(E48*D48,2)</f>
        <v>-409.97</v>
      </c>
      <c r="H48" s="405">
        <f t="shared" ref="H48:H49" si="24">ROUND(F48*D48,2)</f>
        <v>89.84</v>
      </c>
      <c r="I48" s="428">
        <f t="shared" ref="I48:I49" si="25">H48-G48</f>
        <v>499.81000000000006</v>
      </c>
      <c r="J48" s="406">
        <f t="shared" ref="J48:J50" si="26">IF(G48=0,0,I48/G48)</f>
        <v>-1.2191379857062712</v>
      </c>
      <c r="L48" s="405"/>
      <c r="M48" s="405"/>
      <c r="N48" s="405"/>
    </row>
    <row r="49" spans="1:14" x14ac:dyDescent="0.25">
      <c r="B49" s="395" t="s">
        <v>116</v>
      </c>
      <c r="C49" s="396"/>
      <c r="D49" s="501">
        <v>1325723.5078885879</v>
      </c>
      <c r="E49" s="404">
        <v>-6.860000000000005E-3</v>
      </c>
      <c r="F49" s="381">
        <f>'Summary of Rates'!E56</f>
        <v>1.4600000000000168E-3</v>
      </c>
      <c r="G49" s="432">
        <f>ROUND(E49*D49,2)</f>
        <v>-9094.4599999999991</v>
      </c>
      <c r="H49" s="405">
        <f t="shared" si="24"/>
        <v>1935.56</v>
      </c>
      <c r="I49" s="428">
        <f t="shared" si="25"/>
        <v>11030.019999999999</v>
      </c>
      <c r="J49" s="408">
        <f t="shared" si="26"/>
        <v>-1.2128284691999305</v>
      </c>
      <c r="L49" s="405"/>
      <c r="M49" s="405"/>
      <c r="N49" s="405"/>
    </row>
    <row r="50" spans="1:14" x14ac:dyDescent="0.25">
      <c r="B50" s="395" t="s">
        <v>60</v>
      </c>
      <c r="C50" s="396"/>
      <c r="D50" s="332"/>
      <c r="E50" s="404"/>
      <c r="F50" s="381"/>
      <c r="G50" s="429">
        <f>SUM(G46:G49)</f>
        <v>-10044.429999999998</v>
      </c>
      <c r="H50" s="409">
        <f t="shared" ref="H50:I50" si="27">SUM(H46:H49)</f>
        <v>2115.4</v>
      </c>
      <c r="I50" s="429">
        <f t="shared" si="27"/>
        <v>12159.829999999998</v>
      </c>
      <c r="J50" s="406">
        <f t="shared" si="26"/>
        <v>-1.2106042851610295</v>
      </c>
      <c r="L50" s="405"/>
      <c r="M50" s="405"/>
      <c r="N50" s="405"/>
    </row>
    <row r="51" spans="1:14" x14ac:dyDescent="0.25">
      <c r="C51" s="396"/>
      <c r="D51" s="332"/>
      <c r="E51" s="384"/>
      <c r="F51" s="381"/>
      <c r="G51" s="428"/>
      <c r="H51" s="405"/>
      <c r="I51" s="428"/>
      <c r="J51" s="411"/>
      <c r="L51" s="405"/>
      <c r="M51" s="405"/>
      <c r="N51" s="405"/>
    </row>
    <row r="52" spans="1:14" x14ac:dyDescent="0.25">
      <c r="A52" s="395" t="s">
        <v>60</v>
      </c>
      <c r="E52" s="384"/>
      <c r="F52" s="381"/>
      <c r="G52" s="429">
        <f>G10+G15+G18+G27+G35+G43+G50</f>
        <v>24093480.239999998</v>
      </c>
      <c r="H52" s="409">
        <f t="shared" ref="H52:I52" si="28">H10+H15+H18+H27+H35+H43+H50</f>
        <v>36075037.020000003</v>
      </c>
      <c r="I52" s="429">
        <f t="shared" si="28"/>
        <v>11981556.780000003</v>
      </c>
      <c r="J52" s="406">
        <f>IF(G52=0,0,I52/G52)</f>
        <v>0.4972945651956176</v>
      </c>
      <c r="L52" s="405"/>
      <c r="M52" s="405"/>
      <c r="N52" s="405"/>
    </row>
    <row r="53" spans="1:14" x14ac:dyDescent="0.25">
      <c r="B53" s="412" t="s">
        <v>187</v>
      </c>
      <c r="D53" s="413">
        <f>SUM(D10,D13,D18,D24:D26,D32:D34,D41:D42,D48:D49)</f>
        <v>879842348</v>
      </c>
      <c r="F53" s="414"/>
      <c r="N53" s="405"/>
    </row>
    <row r="54" spans="1:14" x14ac:dyDescent="0.25">
      <c r="A54" s="415"/>
      <c r="B54" s="412" t="s">
        <v>310</v>
      </c>
      <c r="D54" s="413">
        <f>SUM(D21,D30,D38,D46)</f>
        <v>6429672</v>
      </c>
      <c r="F54" s="414"/>
      <c r="N54" s="405"/>
    </row>
    <row r="55" spans="1:14" ht="12.75" customHeight="1" x14ac:dyDescent="0.25">
      <c r="A55" s="415"/>
      <c r="B55" s="416"/>
      <c r="C55" s="417"/>
      <c r="D55" s="417"/>
      <c r="E55" s="417"/>
      <c r="F55" s="418"/>
      <c r="G55" s="433"/>
      <c r="H55" s="419"/>
      <c r="I55" s="416"/>
      <c r="N55" s="405"/>
    </row>
    <row r="56" spans="1:14" x14ac:dyDescent="0.25">
      <c r="B56" s="420"/>
      <c r="F56" s="414"/>
      <c r="N56" s="405"/>
    </row>
    <row r="57" spans="1:14" x14ac:dyDescent="0.25">
      <c r="F57" s="414"/>
      <c r="N57" s="405"/>
    </row>
    <row r="58" spans="1:14" x14ac:dyDescent="0.25">
      <c r="F58" s="414"/>
      <c r="N58" s="405"/>
    </row>
    <row r="59" spans="1:14" x14ac:dyDescent="0.25">
      <c r="F59" s="414"/>
      <c r="N59" s="405"/>
    </row>
    <row r="60" spans="1:14" x14ac:dyDescent="0.25">
      <c r="F60" s="414"/>
      <c r="N60" s="405"/>
    </row>
    <row r="61" spans="1:14" x14ac:dyDescent="0.25">
      <c r="F61" s="414"/>
      <c r="N61" s="405"/>
    </row>
    <row r="62" spans="1:14" x14ac:dyDescent="0.25">
      <c r="F62" s="414"/>
      <c r="N62" s="405"/>
    </row>
    <row r="63" spans="1:14" x14ac:dyDescent="0.25">
      <c r="F63" s="414"/>
      <c r="N63" s="405"/>
    </row>
    <row r="64" spans="1:14" x14ac:dyDescent="0.25">
      <c r="F64" s="414"/>
      <c r="N64" s="405"/>
    </row>
    <row r="65" spans="6:14" x14ac:dyDescent="0.25">
      <c r="F65" s="414"/>
      <c r="N65" s="405"/>
    </row>
    <row r="66" spans="6:14" x14ac:dyDescent="0.25">
      <c r="F66" s="414"/>
      <c r="N66" s="405"/>
    </row>
    <row r="67" spans="6:14" x14ac:dyDescent="0.25">
      <c r="F67" s="414"/>
      <c r="N67" s="405"/>
    </row>
    <row r="68" spans="6:14" x14ac:dyDescent="0.25">
      <c r="F68" s="414"/>
      <c r="N68" s="405"/>
    </row>
    <row r="69" spans="6:14" x14ac:dyDescent="0.25">
      <c r="F69" s="414"/>
      <c r="N69" s="405"/>
    </row>
    <row r="70" spans="6:14" x14ac:dyDescent="0.25">
      <c r="F70" s="414"/>
      <c r="N70" s="405"/>
    </row>
    <row r="71" spans="6:14" x14ac:dyDescent="0.25">
      <c r="F71" s="414"/>
      <c r="N71" s="405"/>
    </row>
    <row r="72" spans="6:14" x14ac:dyDescent="0.25">
      <c r="F72" s="414"/>
      <c r="N72" s="405"/>
    </row>
    <row r="73" spans="6:14" x14ac:dyDescent="0.25">
      <c r="F73" s="414"/>
      <c r="N73" s="405"/>
    </row>
    <row r="74" spans="6:14" x14ac:dyDescent="0.25">
      <c r="F74" s="414"/>
      <c r="N74" s="405"/>
    </row>
    <row r="75" spans="6:14" x14ac:dyDescent="0.25">
      <c r="F75" s="414"/>
      <c r="N75" s="405"/>
    </row>
    <row r="76" spans="6:14" x14ac:dyDescent="0.25">
      <c r="F76" s="414"/>
      <c r="N76" s="405"/>
    </row>
    <row r="77" spans="6:14" x14ac:dyDescent="0.25">
      <c r="F77" s="414"/>
      <c r="N77" s="405"/>
    </row>
    <row r="78" spans="6:14" x14ac:dyDescent="0.25">
      <c r="F78" s="414"/>
      <c r="N78" s="405"/>
    </row>
    <row r="79" spans="6:14" x14ac:dyDescent="0.25">
      <c r="F79" s="414"/>
      <c r="N79" s="405"/>
    </row>
    <row r="80" spans="6:14" x14ac:dyDescent="0.25">
      <c r="F80" s="414"/>
      <c r="N80" s="405"/>
    </row>
    <row r="81" spans="6:14" x14ac:dyDescent="0.25">
      <c r="F81" s="414"/>
      <c r="N81" s="405"/>
    </row>
    <row r="82" spans="6:14" x14ac:dyDescent="0.25">
      <c r="F82" s="414"/>
      <c r="N82" s="405"/>
    </row>
    <row r="83" spans="6:14" x14ac:dyDescent="0.25">
      <c r="N83" s="405"/>
    </row>
    <row r="84" spans="6:14" x14ac:dyDescent="0.25">
      <c r="N84" s="405"/>
    </row>
    <row r="85" spans="6:14" x14ac:dyDescent="0.25">
      <c r="N85" s="405"/>
    </row>
    <row r="86" spans="6:14" x14ac:dyDescent="0.25">
      <c r="N86" s="405"/>
    </row>
    <row r="87" spans="6:14" x14ac:dyDescent="0.25">
      <c r="N87" s="405"/>
    </row>
    <row r="88" spans="6:14" x14ac:dyDescent="0.25">
      <c r="N88" s="405"/>
    </row>
    <row r="89" spans="6:14" x14ac:dyDescent="0.25">
      <c r="N89" s="405"/>
    </row>
    <row r="90" spans="6:14" x14ac:dyDescent="0.25">
      <c r="N90" s="405"/>
    </row>
    <row r="91" spans="6:14" x14ac:dyDescent="0.25">
      <c r="N91" s="405"/>
    </row>
    <row r="92" spans="6:14" x14ac:dyDescent="0.25">
      <c r="N92" s="405"/>
    </row>
  </sheetData>
  <mergeCells count="4">
    <mergeCell ref="A1:J1"/>
    <mergeCell ref="A2:J2"/>
    <mergeCell ref="A3:J3"/>
    <mergeCell ref="A4:J4"/>
  </mergeCells>
  <printOptions horizontalCentered="1"/>
  <pageMargins left="0.7" right="0.7" top="0.5" bottom="0.5" header="0.3" footer="0.3"/>
  <pageSetup scale="59" orientation="landscape" blackAndWhite="1" r:id="rId1"/>
  <headerFooter>
    <oddFooter>&amp;L&amp;F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A1"/>
  <sheetViews>
    <sheetView workbookViewId="0">
      <selection activeCell="C38" sqref="C38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58C232CF40A54A9750E3E01031E3C3" ma:contentTypeVersion="19" ma:contentTypeDescription="" ma:contentTypeScope="" ma:versionID="063d2e7d5728f73f53dd9b6577a0271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2025-03-28T07:00:00+00:00</OpenedDate>
    <SignificantOrder xmlns="dc463f71-b30c-4ab2-9473-d307f9d35888">false</SignificantOrder>
    <Date1 xmlns="dc463f71-b30c-4ab2-9473-d307f9d35888">2025-03-28T07:00:00+00:00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FE2AC6-EE72-43E8-808E-A21F7642B6D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D5536AC-32E6-45F0-9DC3-6FFBA456D4FB}"/>
</file>

<file path=customXml/itemProps3.xml><?xml version="1.0" encoding="utf-8"?>
<ds:datastoreItem xmlns:ds="http://schemas.openxmlformats.org/officeDocument/2006/customXml" ds:itemID="{5FEDD2E3-D219-4B8F-832F-244204CDB9E9}"/>
</file>

<file path=customXml/itemProps4.xml><?xml version="1.0" encoding="utf-8"?>
<ds:datastoreItem xmlns:ds="http://schemas.openxmlformats.org/officeDocument/2006/customXml" ds:itemID="{E357140D-FA8B-4469-9CF9-7038AC5A6AB9}"/>
</file>

<file path=customXml/itemProps5.xml><?xml version="1.0" encoding="utf-8"?>
<ds:datastoreItem xmlns:ds="http://schemas.openxmlformats.org/officeDocument/2006/customXml" ds:itemID="{4643C5F9-D9FE-4519-BC8D-4616703042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9</vt:i4>
      </vt:variant>
    </vt:vector>
  </HeadingPairs>
  <TitlesOfParts>
    <vt:vector size="35" baseType="lpstr">
      <vt:lpstr>Delivery Rate Change Calc</vt:lpstr>
      <vt:lpstr>Summary of Rates</vt:lpstr>
      <vt:lpstr>RateDev (31,31T,41,41T,86,86T)</vt:lpstr>
      <vt:lpstr>Rate Test</vt:lpstr>
      <vt:lpstr>Rate and Revenue Impacts--&gt;</vt:lpstr>
      <vt:lpstr>Rate Impacts Sch 142</vt:lpstr>
      <vt:lpstr>Typical Res Bill Sch 142</vt:lpstr>
      <vt:lpstr>Sch. 142</vt:lpstr>
      <vt:lpstr>Balances -&gt;</vt:lpstr>
      <vt:lpstr>Deferral Balance</vt:lpstr>
      <vt:lpstr>Historic Account Balances</vt:lpstr>
      <vt:lpstr>Amort Estimate</vt:lpstr>
      <vt:lpstr>Work Papers--&gt;</vt:lpstr>
      <vt:lpstr>Sch23&amp;53 Deferral Calc</vt:lpstr>
      <vt:lpstr>Sch31&amp;31T Deferral Calc</vt:lpstr>
      <vt:lpstr>Sch41&amp;86 Deferral Calc</vt:lpstr>
      <vt:lpstr>F2024 Forecast</vt:lpstr>
      <vt:lpstr>2024 Weather Adj.</vt:lpstr>
      <vt:lpstr>Conversion Factor--&gt;</vt:lpstr>
      <vt:lpstr>2022 GRC Conversion Factor</vt:lpstr>
      <vt:lpstr>2024 GRC Conversion Factor</vt:lpstr>
      <vt:lpstr>Transfer to Amort -&gt;</vt:lpstr>
      <vt:lpstr>Gas Transfer to Amort</vt:lpstr>
      <vt:lpstr>2024 GRC Filings--&gt;</vt:lpstr>
      <vt:lpstr>WP - Gas Blended Rate</vt:lpstr>
      <vt:lpstr>Exh. JDT-7 (Del Rev Rates)</vt:lpstr>
      <vt:lpstr>'2024 Weather Adj.'!Print_Area</vt:lpstr>
      <vt:lpstr>'Exh. JDT-7 (Del Rev Rates)'!Print_Area</vt:lpstr>
      <vt:lpstr>'F2024 Forecast'!Print_Area</vt:lpstr>
      <vt:lpstr>'Gas Transfer to Amort'!Print_Area</vt:lpstr>
      <vt:lpstr>'Rate Impacts Sch 142'!Print_Area</vt:lpstr>
      <vt:lpstr>'Typical Res Bill Sch 142'!Print_Area</vt:lpstr>
      <vt:lpstr>'2024 Weather Adj.'!Print_Titles</vt:lpstr>
      <vt:lpstr>'Historic Account Balances'!Print_Titles</vt:lpstr>
      <vt:lpstr>'Sch. 142'!Print_Titles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Schmidt;Kelima.Yakupova@pse.com</dc:creator>
  <cp:lastModifiedBy>Schmidt, Paul</cp:lastModifiedBy>
  <cp:lastPrinted>2025-03-05T19:03:49Z</cp:lastPrinted>
  <dcterms:created xsi:type="dcterms:W3CDTF">2018-03-12T16:56:24Z</dcterms:created>
  <dcterms:modified xsi:type="dcterms:W3CDTF">2025-03-27T17:42:14Z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0x0101006E56B4D1795A2E4DB2F0B01679ED314A00F658C232CF40A54A9750E3E01031E3C3</vt:lpwstr>
  </property>
</Properties>
</file>