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worksheets/sheet5.xml" ContentType="application/vnd.openxmlformats-officedocument.spreadsheetml.worksheet+xml"/>
  <Override PartName="/xl/ctrlProps/ctrlProp2.xml" ContentType="application/vnd.ms-excel.controlproperties+xml"/>
  <Override PartName="/xl/ctrlProps/ctrlProp3.xml" ContentType="application/vnd.ms-excel.contro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alcChain.xml" ContentType="application/vnd.openxmlformats-officedocument.spreadsheetml.calcChain+xml"/>
  <Override PartName="/xl/ctrlProps/ctrlProp1.xml" ContentType="application/vnd.ms-excel.contro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J:\Regulatory Filings\2024 Regulatory Filings\EIA I-937\Annual EIA Filing\"/>
    </mc:Choice>
  </mc:AlternateContent>
  <xr:revisionPtr revIDLastSave="0" documentId="13_ncr:1_{0B50A18B-66D4-4216-AD44-A2AB1ABECF99}" xr6:coauthVersionLast="47" xr6:coauthVersionMax="47" xr10:uidLastSave="{00000000-0000-0000-0000-000000000000}"/>
  <bookViews>
    <workbookView xWindow="-120" yWindow="-120" windowWidth="25230" windowHeight="14205" tabRatio="719" activeTab="2" xr2:uid="{00000000-000D-0000-FFFF-FFFF00000000}"/>
  </bookViews>
  <sheets>
    <sheet name="Background" sheetId="21" r:id="rId1"/>
    <sheet name="Instructions - Revise 2021" sheetId="20" r:id="rId2"/>
    <sheet name="Renewables Report" sheetId="16" r:id="rId3"/>
    <sheet name="Renewable Cost Report" sheetId="23" r:id="rId4"/>
    <sheet name="WREGIS" sheetId="25" state="hidden" r:id="rId5"/>
    <sheet name="Data" sheetId="19" state="hidden" r:id="rId6"/>
  </sheets>
  <definedNames>
    <definedName name="_xlnm._FilterDatabase" localSheetId="4" hidden="1">WREGIS!$A$6:$C$10146</definedName>
    <definedName name="_xlnm.Print_Area" localSheetId="3">'Renewable Cost Report'!$A$3:$K$62</definedName>
    <definedName name="_xlnm.Print_Area" localSheetId="2">'Renewables Report'!$A$3:$N$137</definedName>
    <definedName name="REN_Contact_Name">'Renewables Report'!$C$7</definedName>
    <definedName name="REN_Email">'Renewables Report'!$C$9</definedName>
    <definedName name="REN_ERR_ApprenticeLabor">'Renewables Report'!$M$18</definedName>
    <definedName name="REN_ERR_Biodiesel">'Renewables Report'!$J$18</definedName>
    <definedName name="REN_ERR_Biomass">'Renewables Report'!$K$18</definedName>
    <definedName name="REN_ERR_Geothermal">'Renewables Report'!$F$18</definedName>
    <definedName name="REN_ERR_LandfillGas">'Renewables Report'!$G$18</definedName>
    <definedName name="REN_ERR_QBE">'Renewables Report'!$L$18</definedName>
    <definedName name="REN_ERR_SewageGas">'Renewables Report'!$I$18</definedName>
    <definedName name="REN_ERR_Solar">'Renewables Report'!$E$18</definedName>
    <definedName name="REN_ERR_Water">'Renewables Report'!$C$18</definedName>
    <definedName name="REN_ERR_Wind">'Renewables Report'!$D$18</definedName>
    <definedName name="REN_ERR_WOT">'Renewables Report'!$H$18</definedName>
    <definedName name="REN_Expenditure_Amount_2020">'Renewables Report'!$M$13</definedName>
    <definedName name="REN_Expenditure_Percent_2020">'Renewables Report'!$M$15</definedName>
    <definedName name="REN_Load_2019">'Renewables Report'!$M$5</definedName>
    <definedName name="REN_Load_2020">'Renewables Report'!$M$6</definedName>
    <definedName name="REN_Load_Two_Years_Prior">'Renewables Report'!$M$5</definedName>
    <definedName name="REN_REC_ApprenticeLabor">'Renewables Report'!$M$19</definedName>
    <definedName name="REN_REC_Biodiesel">'Renewables Report'!$J$19</definedName>
    <definedName name="REN_REC_Biomass">'Renewables Report'!$K$19</definedName>
    <definedName name="REN_REC_DistributedGeneration">'Renewables Report'!$N$19</definedName>
    <definedName name="REN_REC_Geothermal">'Renewables Report'!$F$19</definedName>
    <definedName name="REN_REC_LandfillGas">'Renewables Report'!$G$19</definedName>
    <definedName name="REN_REC_QBE">'Renewables Report'!$L$19</definedName>
    <definedName name="REN_REC_SewageGas">'Renewables Report'!$I$19</definedName>
    <definedName name="REN_REC_Solar">'Renewables Report'!$E$19</definedName>
    <definedName name="REN_REC_Water">'Renewables Report'!$C$19</definedName>
    <definedName name="REN_REC_Wind">'Renewables Report'!$D$19</definedName>
    <definedName name="REN_REC_WOT">'Renewables Report'!$H$19</definedName>
    <definedName name="REN_RetailRevenueRequirement_2020">'Renewables Report'!$M$14</definedName>
    <definedName name="REN_Submittal_Date">'Renewables Report'!$C$6</definedName>
    <definedName name="REN_Total_2021">'Renewables Report'!$M$10</definedName>
    <definedName name="REN_Utility_Name">'Renewables Report'!$C$5</definedName>
    <definedName name="ResourceType">Data!$A$6:$A$15</definedName>
    <definedName name="ResourceType_REC">Data!$A$7:$A$15</definedName>
    <definedName name="UtilityList">Data!$A$19:$A$38</definedName>
    <definedName name="WREGI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23" l="1"/>
  <c r="E18" i="23"/>
  <c r="K10" i="23" l="1"/>
  <c r="K11" i="23"/>
  <c r="K12" i="23"/>
  <c r="K13" i="23"/>
  <c r="K14" i="23"/>
  <c r="K15" i="23"/>
  <c r="K16" i="23"/>
  <c r="K17" i="23"/>
  <c r="K18" i="23"/>
  <c r="K19" i="23"/>
  <c r="K20" i="23"/>
  <c r="K21" i="23"/>
  <c r="K22" i="23"/>
  <c r="K23" i="23"/>
  <c r="K24" i="23"/>
  <c r="K25" i="23"/>
  <c r="K26" i="23"/>
  <c r="K27" i="23"/>
  <c r="K28" i="23"/>
  <c r="K29" i="23"/>
  <c r="K9" i="23"/>
  <c r="E5" i="23" l="1"/>
  <c r="B41" i="16"/>
  <c r="B42" i="16"/>
  <c r="A10" i="23" s="1"/>
  <c r="B43" i="16"/>
  <c r="A11" i="23" s="1"/>
  <c r="B44" i="16"/>
  <c r="A12" i="23" s="1"/>
  <c r="B45" i="16"/>
  <c r="A13" i="23" s="1"/>
  <c r="B46" i="16"/>
  <c r="A14" i="23" s="1"/>
  <c r="B47" i="16"/>
  <c r="A15" i="23" s="1"/>
  <c r="B48" i="16"/>
  <c r="A16" i="23" s="1"/>
  <c r="B49" i="16"/>
  <c r="A17" i="23" s="1"/>
  <c r="B50" i="16"/>
  <c r="A18" i="23" s="1"/>
  <c r="B51" i="16"/>
  <c r="A19" i="23" s="1"/>
  <c r="B52" i="16"/>
  <c r="A20" i="23" s="1"/>
  <c r="B53" i="16"/>
  <c r="A21" i="23" s="1"/>
  <c r="B54" i="16"/>
  <c r="A22" i="23" s="1"/>
  <c r="B55" i="16"/>
  <c r="A23" i="23" s="1"/>
  <c r="B56" i="16"/>
  <c r="A24" i="23" s="1"/>
  <c r="B57" i="16"/>
  <c r="A25" i="23" s="1"/>
  <c r="B58" i="16"/>
  <c r="A26" i="23" s="1"/>
  <c r="B59" i="16"/>
  <c r="A27" i="23" s="1"/>
  <c r="B60" i="16"/>
  <c r="A28" i="23" s="1"/>
  <c r="B61" i="16"/>
  <c r="A29" i="23" s="1"/>
  <c r="B70" i="16" l="1"/>
  <c r="H70" i="16"/>
  <c r="I70" i="16"/>
  <c r="B71" i="16"/>
  <c r="H71" i="16"/>
  <c r="I71" i="16"/>
  <c r="B72" i="16"/>
  <c r="H72" i="16"/>
  <c r="I72" i="16"/>
  <c r="B73" i="16"/>
  <c r="H73" i="16"/>
  <c r="I73" i="16"/>
  <c r="B74" i="16"/>
  <c r="H74" i="16"/>
  <c r="I74" i="16"/>
  <c r="B75" i="16"/>
  <c r="H75" i="16"/>
  <c r="I75" i="16"/>
  <c r="B76" i="16"/>
  <c r="H76" i="16"/>
  <c r="I76" i="16"/>
  <c r="B77" i="16"/>
  <c r="H77" i="16"/>
  <c r="I77" i="16"/>
  <c r="B78" i="16"/>
  <c r="H78" i="16"/>
  <c r="I78" i="16"/>
  <c r="B79" i="16"/>
  <c r="H79" i="16"/>
  <c r="I79" i="16"/>
  <c r="B80" i="16"/>
  <c r="H80" i="16"/>
  <c r="I80" i="16"/>
  <c r="B81" i="16"/>
  <c r="H81" i="16"/>
  <c r="I81" i="16"/>
  <c r="B82" i="16"/>
  <c r="H82" i="16"/>
  <c r="I82" i="16"/>
  <c r="B83" i="16"/>
  <c r="H83" i="16"/>
  <c r="I83" i="16"/>
  <c r="B84" i="16"/>
  <c r="H84" i="16"/>
  <c r="I84" i="16"/>
  <c r="B85" i="16"/>
  <c r="H85" i="16"/>
  <c r="I85" i="16"/>
  <c r="B86" i="16"/>
  <c r="H86" i="16"/>
  <c r="I86" i="16"/>
  <c r="B87" i="16"/>
  <c r="H87" i="16"/>
  <c r="I87" i="16"/>
  <c r="B88" i="16"/>
  <c r="H88" i="16"/>
  <c r="I88" i="16"/>
  <c r="B89" i="16"/>
  <c r="H89" i="16"/>
  <c r="I89" i="16"/>
  <c r="B90" i="16"/>
  <c r="H90" i="16"/>
  <c r="I90" i="16"/>
  <c r="B91" i="16"/>
  <c r="H91" i="16"/>
  <c r="I91" i="16"/>
  <c r="C19" i="16" l="1"/>
  <c r="AB2" i="19" l="1"/>
  <c r="R2" i="19" l="1"/>
  <c r="L18" i="16" l="1"/>
  <c r="Q2" i="19" l="1"/>
  <c r="M7" i="16"/>
  <c r="B112" i="16"/>
  <c r="B111" i="16"/>
  <c r="B110" i="16"/>
  <c r="B109" i="16"/>
  <c r="B108" i="16"/>
  <c r="B107" i="16"/>
  <c r="B106" i="16"/>
  <c r="B105" i="16"/>
  <c r="B104" i="16"/>
  <c r="B103" i="16"/>
  <c r="B102" i="16"/>
  <c r="B101" i="16"/>
  <c r="B100" i="16"/>
  <c r="B99" i="16"/>
  <c r="B98" i="16"/>
  <c r="B97" i="16"/>
  <c r="B96" i="16"/>
  <c r="B95" i="16"/>
  <c r="B94" i="16"/>
  <c r="B93" i="16"/>
  <c r="B92" i="16"/>
  <c r="B69" i="16"/>
  <c r="B68" i="16"/>
  <c r="I92" i="16" l="1"/>
  <c r="I93" i="16"/>
  <c r="I94" i="16"/>
  <c r="I95" i="16"/>
  <c r="I96" i="16"/>
  <c r="I97" i="16"/>
  <c r="I98" i="16"/>
  <c r="I99" i="16"/>
  <c r="I100" i="16"/>
  <c r="I101" i="16"/>
  <c r="I102" i="16"/>
  <c r="I103" i="16"/>
  <c r="I104" i="16"/>
  <c r="I105" i="16"/>
  <c r="I106" i="16"/>
  <c r="I107" i="16"/>
  <c r="I108" i="16"/>
  <c r="I109" i="16"/>
  <c r="I110" i="16"/>
  <c r="I111" i="16"/>
  <c r="I112" i="16"/>
  <c r="I69" i="16"/>
  <c r="I68" i="16"/>
  <c r="C18" i="16"/>
  <c r="C20" i="16" s="1"/>
  <c r="D39" i="23"/>
  <c r="D40" i="23"/>
  <c r="D41" i="23"/>
  <c r="D42" i="23"/>
  <c r="D43" i="23"/>
  <c r="D44" i="23"/>
  <c r="D45" i="23"/>
  <c r="D46" i="23"/>
  <c r="D47" i="23"/>
  <c r="D48" i="23"/>
  <c r="D49" i="23"/>
  <c r="D50" i="23"/>
  <c r="D51" i="23"/>
  <c r="D52" i="23"/>
  <c r="D53" i="23"/>
  <c r="D54" i="23"/>
  <c r="D55" i="23"/>
  <c r="D56" i="23"/>
  <c r="D57" i="23"/>
  <c r="D58" i="23"/>
  <c r="D59" i="23"/>
  <c r="D60" i="23"/>
  <c r="D61" i="23"/>
  <c r="D38" i="23"/>
  <c r="D37" i="23"/>
  <c r="C11" i="23"/>
  <c r="C12" i="23"/>
  <c r="C13" i="23"/>
  <c r="C14" i="23"/>
  <c r="C15" i="23"/>
  <c r="C16" i="23"/>
  <c r="C17" i="23"/>
  <c r="C18" i="23"/>
  <c r="C19" i="23"/>
  <c r="C20" i="23"/>
  <c r="C21" i="23"/>
  <c r="C22" i="23"/>
  <c r="C23" i="23"/>
  <c r="C24" i="23"/>
  <c r="C25" i="23"/>
  <c r="C26" i="23"/>
  <c r="C27" i="23"/>
  <c r="C28" i="23"/>
  <c r="C29" i="23"/>
  <c r="C10" i="23"/>
  <c r="C9" i="23"/>
  <c r="E19" i="16"/>
  <c r="F19" i="16"/>
  <c r="G19" i="16"/>
  <c r="H19" i="16"/>
  <c r="I19" i="16"/>
  <c r="J19" i="16"/>
  <c r="K19" i="16"/>
  <c r="L19" i="16"/>
  <c r="Y2" i="19" s="1"/>
  <c r="D19" i="16"/>
  <c r="D18" i="16"/>
  <c r="E18" i="16"/>
  <c r="F18" i="16"/>
  <c r="G18" i="16"/>
  <c r="H18" i="16"/>
  <c r="I18" i="16"/>
  <c r="J18" i="16"/>
  <c r="K18" i="16"/>
  <c r="H112" i="16"/>
  <c r="H69" i="16"/>
  <c r="H92" i="16"/>
  <c r="H93" i="16"/>
  <c r="H94" i="16"/>
  <c r="H95" i="16"/>
  <c r="H96" i="16"/>
  <c r="H97" i="16"/>
  <c r="H98" i="16"/>
  <c r="H99" i="16"/>
  <c r="H100" i="16"/>
  <c r="H101" i="16"/>
  <c r="H102" i="16"/>
  <c r="H103" i="16"/>
  <c r="H104" i="16"/>
  <c r="H105" i="16"/>
  <c r="H106" i="16"/>
  <c r="H107" i="16"/>
  <c r="H108" i="16"/>
  <c r="H109" i="16"/>
  <c r="H110" i="16"/>
  <c r="H111" i="16"/>
  <c r="H68" i="16"/>
  <c r="F42" i="16"/>
  <c r="F43" i="16"/>
  <c r="F44" i="16"/>
  <c r="F45" i="16"/>
  <c r="F46" i="16"/>
  <c r="F47" i="16"/>
  <c r="F48" i="16"/>
  <c r="F49" i="16"/>
  <c r="F50" i="16"/>
  <c r="F51" i="16"/>
  <c r="F52" i="16"/>
  <c r="F53" i="16"/>
  <c r="F54" i="16"/>
  <c r="F55" i="16"/>
  <c r="F56" i="16"/>
  <c r="F57" i="16"/>
  <c r="F58" i="16"/>
  <c r="F59" i="16"/>
  <c r="F60" i="16"/>
  <c r="F61" i="16"/>
  <c r="F41" i="16"/>
  <c r="I2" i="19" l="1"/>
  <c r="L20" i="16"/>
  <c r="M19" i="16"/>
  <c r="N19" i="16"/>
  <c r="M18" i="16"/>
  <c r="AF2" i="19"/>
  <c r="AE2" i="19"/>
  <c r="C2" i="19"/>
  <c r="B2" i="19"/>
  <c r="F38" i="23" l="1"/>
  <c r="F39" i="23"/>
  <c r="F40" i="23"/>
  <c r="F41" i="23"/>
  <c r="F42" i="23"/>
  <c r="F43" i="23"/>
  <c r="F44" i="23"/>
  <c r="F45" i="23"/>
  <c r="F46" i="23"/>
  <c r="F47" i="23"/>
  <c r="F48" i="23"/>
  <c r="F49" i="23"/>
  <c r="F50" i="23"/>
  <c r="F51" i="23"/>
  <c r="F52" i="23"/>
  <c r="F53" i="23"/>
  <c r="F54" i="23"/>
  <c r="F55" i="23"/>
  <c r="F56" i="23"/>
  <c r="F57" i="23"/>
  <c r="F58" i="23"/>
  <c r="F59" i="23"/>
  <c r="F60" i="23"/>
  <c r="F61" i="23"/>
  <c r="F37" i="23"/>
  <c r="E62" i="23" l="1"/>
  <c r="C61" i="23"/>
  <c r="B61" i="23"/>
  <c r="C60" i="23"/>
  <c r="B60" i="23"/>
  <c r="C59" i="23"/>
  <c r="B59" i="23"/>
  <c r="C58" i="23"/>
  <c r="B58" i="23"/>
  <c r="C57" i="23"/>
  <c r="B57" i="23"/>
  <c r="C56" i="23"/>
  <c r="B56" i="23"/>
  <c r="C55" i="23"/>
  <c r="B55" i="23"/>
  <c r="C54" i="23"/>
  <c r="B54" i="23"/>
  <c r="C53" i="23"/>
  <c r="B53" i="23"/>
  <c r="C52" i="23"/>
  <c r="B52" i="23"/>
  <c r="C51" i="23"/>
  <c r="B51" i="23"/>
  <c r="C50" i="23"/>
  <c r="B50" i="23"/>
  <c r="C49" i="23"/>
  <c r="B49" i="23"/>
  <c r="C48" i="23"/>
  <c r="B48" i="23"/>
  <c r="C47" i="23"/>
  <c r="B47" i="23"/>
  <c r="C46" i="23"/>
  <c r="B46" i="23"/>
  <c r="C45" i="23"/>
  <c r="B45" i="23"/>
  <c r="C44" i="23"/>
  <c r="B44" i="23"/>
  <c r="C43" i="23"/>
  <c r="B43" i="23"/>
  <c r="C42" i="23"/>
  <c r="B42" i="23"/>
  <c r="C41" i="23"/>
  <c r="B41" i="23"/>
  <c r="C40" i="23"/>
  <c r="B40" i="23"/>
  <c r="C39" i="23"/>
  <c r="B39" i="23"/>
  <c r="C38" i="23"/>
  <c r="B38" i="23"/>
  <c r="C37" i="23"/>
  <c r="B37" i="23"/>
  <c r="A61" i="23"/>
  <c r="A60" i="23"/>
  <c r="A59" i="23"/>
  <c r="A58" i="23"/>
  <c r="A57" i="23"/>
  <c r="A56" i="23"/>
  <c r="A55" i="23"/>
  <c r="A54" i="23"/>
  <c r="A53" i="23"/>
  <c r="A52" i="23"/>
  <c r="A51" i="23"/>
  <c r="A50" i="23"/>
  <c r="A49" i="23"/>
  <c r="A48" i="23"/>
  <c r="A47" i="23"/>
  <c r="A46" i="23"/>
  <c r="A45" i="23"/>
  <c r="A44" i="23"/>
  <c r="A43" i="23"/>
  <c r="A42" i="23"/>
  <c r="A41" i="23"/>
  <c r="A40" i="23"/>
  <c r="A39" i="23"/>
  <c r="A38" i="23"/>
  <c r="A37" i="23"/>
  <c r="D30" i="23"/>
  <c r="I30" i="23"/>
  <c r="E10" i="23"/>
  <c r="J11" i="23"/>
  <c r="E12" i="23"/>
  <c r="J13" i="23"/>
  <c r="J14" i="23"/>
  <c r="J15" i="23"/>
  <c r="E16" i="23"/>
  <c r="J17" i="23"/>
  <c r="J18" i="23"/>
  <c r="J19" i="23"/>
  <c r="E20" i="23"/>
  <c r="E21" i="23"/>
  <c r="J22" i="23"/>
  <c r="J23" i="23"/>
  <c r="E24" i="23"/>
  <c r="J25" i="23"/>
  <c r="E26" i="23"/>
  <c r="J27" i="23"/>
  <c r="E28" i="23"/>
  <c r="E29" i="23"/>
  <c r="E9" i="23"/>
  <c r="J28" i="23" l="1"/>
  <c r="J12" i="23"/>
  <c r="J20" i="23"/>
  <c r="K30" i="23"/>
  <c r="M13" i="16" s="1"/>
  <c r="O2" i="19" s="1"/>
  <c r="J10" i="23"/>
  <c r="J26" i="23"/>
  <c r="E22" i="23"/>
  <c r="J9" i="23"/>
  <c r="J16" i="23"/>
  <c r="J24" i="23"/>
  <c r="C30" i="23"/>
  <c r="E14" i="23"/>
  <c r="E25" i="23"/>
  <c r="E17" i="23"/>
  <c r="J21" i="23"/>
  <c r="J29" i="23"/>
  <c r="E27" i="23"/>
  <c r="E23" i="23"/>
  <c r="E15" i="23"/>
  <c r="E11" i="23"/>
  <c r="E13" i="23"/>
  <c r="A9" i="23"/>
  <c r="B9" i="23"/>
  <c r="B10" i="23"/>
  <c r="B11" i="23"/>
  <c r="B12" i="23"/>
  <c r="B13" i="23"/>
  <c r="B14" i="23"/>
  <c r="B15" i="23"/>
  <c r="B16" i="23"/>
  <c r="B17" i="23"/>
  <c r="B18" i="23"/>
  <c r="B19" i="23"/>
  <c r="B20" i="23"/>
  <c r="B21" i="23"/>
  <c r="B22" i="23"/>
  <c r="B23" i="23"/>
  <c r="B24" i="23"/>
  <c r="B25" i="23"/>
  <c r="B26" i="23"/>
  <c r="B27" i="23"/>
  <c r="B28" i="23"/>
  <c r="B29" i="23"/>
  <c r="E32" i="23"/>
  <c r="N7" i="20" l="1"/>
  <c r="M9" i="16"/>
  <c r="A2" i="19" l="1"/>
  <c r="M15" i="16" l="1"/>
  <c r="P2" i="19" s="1"/>
  <c r="L2" i="19" l="1"/>
  <c r="M2" i="19"/>
  <c r="K2" i="19"/>
  <c r="G2" i="19"/>
  <c r="H2" i="19"/>
  <c r="N2" i="19"/>
  <c r="J2" i="19"/>
  <c r="E2" i="19"/>
  <c r="F2" i="19"/>
  <c r="D2" i="19"/>
  <c r="V2" i="19" l="1"/>
  <c r="N20" i="16" l="1"/>
  <c r="E114" i="16"/>
  <c r="S2" i="19"/>
  <c r="E63" i="16"/>
  <c r="E36" i="16"/>
  <c r="U2" i="19"/>
  <c r="T2" i="19"/>
  <c r="Z2" i="19"/>
  <c r="AD2" i="19"/>
  <c r="X2" i="19"/>
  <c r="W2" i="19"/>
  <c r="AA2" i="19"/>
  <c r="AC2" i="19"/>
  <c r="F20" i="16" l="1"/>
  <c r="J20" i="16"/>
  <c r="E20" i="16"/>
  <c r="G20" i="16"/>
  <c r="I20" i="16"/>
  <c r="H20" i="16"/>
  <c r="M20" i="16"/>
  <c r="D20" i="16"/>
  <c r="K20" i="16"/>
  <c r="M10" i="16" l="1"/>
  <c r="AG2"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Blackmon, Glenn (COM)</author>
  </authors>
  <commentList>
    <comment ref="B9" authorId="0" shapeId="0" xr:uid="{00000000-0006-0000-0200-000001000000}">
      <text>
        <r>
          <rPr>
            <b/>
            <sz val="9"/>
            <color indexed="81"/>
            <rFont val="Tahoma"/>
            <family val="2"/>
          </rPr>
          <t>Note:</t>
        </r>
        <r>
          <rPr>
            <sz val="9"/>
            <color indexed="81"/>
            <rFont val="Tahoma"/>
            <family val="2"/>
          </rPr>
          <t xml:space="preserve">
Separate multiple email addresses with a semicolon</t>
        </r>
      </text>
    </comment>
    <comment ref="B11" authorId="0" shapeId="0" xr:uid="{00000000-0006-0000-0200-000002000000}">
      <text>
        <r>
          <rPr>
            <sz val="9"/>
            <color indexed="81"/>
            <rFont val="Tahoma"/>
            <family val="2"/>
          </rPr>
          <t>Utilities selecting the Resource Cost or No Load Growth methods must submit additional information. See details in WAC 194-37-110.</t>
        </r>
      </text>
    </comment>
    <comment ref="K17" authorId="0" shapeId="0" xr:uid="{00000000-0006-0000-0200-000003000000}">
      <text>
        <r>
          <rPr>
            <b/>
            <sz val="9"/>
            <color indexed="81"/>
            <rFont val="Tahoma"/>
            <family val="2"/>
          </rPr>
          <t>NOTE:</t>
        </r>
        <r>
          <rPr>
            <sz val="9"/>
            <color indexed="81"/>
            <rFont val="Tahoma"/>
            <family val="2"/>
          </rPr>
          <t xml:space="preserve"> Biomass energy includes:
(1) electricity from a biomass-fueled generating facility that commenced operation after March 31, 1999, and 
(2) incremental generation as a result of a capital investment completed after January 1, 2010, at a biomass-fueled generating facility that commenced operate before March 31, 1999.
</t>
        </r>
      </text>
    </comment>
    <comment ref="L17" authorId="0" shapeId="0" xr:uid="{00000000-0006-0000-0200-000004000000}">
      <text>
        <r>
          <rPr>
            <b/>
            <sz val="9"/>
            <color indexed="81"/>
            <rFont val="Tahoma"/>
            <family val="2"/>
          </rPr>
          <t xml:space="preserve">NOTE: </t>
        </r>
        <r>
          <rPr>
            <sz val="9"/>
            <color indexed="81"/>
            <rFont val="Tahoma"/>
            <family val="2"/>
          </rPr>
          <t>Qualified biomass energy is defined as electricity generated using biomass at a facility that commenced operation before March 31, 1999.
DO NOT report qualified biomass energy in the "biomass energy" column.</t>
        </r>
      </text>
    </comment>
  </commentList>
</comments>
</file>

<file path=xl/sharedStrings.xml><?xml version="1.0" encoding="utf-8"?>
<sst xmlns="http://schemas.openxmlformats.org/spreadsheetml/2006/main" count="20627" uniqueCount="17896">
  <si>
    <t>Utility Contact Name/Dept</t>
  </si>
  <si>
    <t>Phone</t>
  </si>
  <si>
    <t>Email</t>
  </si>
  <si>
    <t>Utility</t>
  </si>
  <si>
    <t>Total</t>
  </si>
  <si>
    <t>MWh</t>
  </si>
  <si>
    <t>Compliance Year</t>
  </si>
  <si>
    <t>Water</t>
  </si>
  <si>
    <t>Wind</t>
  </si>
  <si>
    <t>Landfill Gas</t>
  </si>
  <si>
    <t>Gas from Sewage Treatment</t>
  </si>
  <si>
    <t>Renewable Energy Credits</t>
  </si>
  <si>
    <t>Facility Name</t>
  </si>
  <si>
    <t>Renewable Resources</t>
  </si>
  <si>
    <t>Wave, Ocean, Tidal</t>
  </si>
  <si>
    <t>Eligible Renewable Resources (MWh)</t>
  </si>
  <si>
    <t>Loads and Resources</t>
  </si>
  <si>
    <t>Select</t>
  </si>
  <si>
    <t xml:space="preserve">19.285.040 (2)(b) Renewables Target </t>
  </si>
  <si>
    <t>19.285.040 (2)(d) No Load Growth</t>
  </si>
  <si>
    <t xml:space="preserve">19.285.050 Incremental Resource Cost  </t>
  </si>
  <si>
    <t>WREGIS ID</t>
  </si>
  <si>
    <t>MWh equiv.</t>
  </si>
  <si>
    <t>Documentation of the calculation and inputs for percentage of revenue requirement invested in renewables:</t>
  </si>
  <si>
    <t>Other notes and explanations:</t>
  </si>
  <si>
    <t>Report Date</t>
  </si>
  <si>
    <t>REN_Contact_Name</t>
  </si>
  <si>
    <t>REN_Email</t>
  </si>
  <si>
    <t>REN_Submittal_Date</t>
  </si>
  <si>
    <t>REN_ERR_ApprenticeLabor</t>
  </si>
  <si>
    <t>REN_ERR_Biodiesel</t>
  </si>
  <si>
    <t>REN_ERR_Biomass</t>
  </si>
  <si>
    <t>REN_ERR_Geothermal</t>
  </si>
  <si>
    <t>REN_ERR_LandfillGas</t>
  </si>
  <si>
    <t>REN_ERR_SewageGas</t>
  </si>
  <si>
    <t>REN_ERR_Solar</t>
  </si>
  <si>
    <t>REN_ERR_Water</t>
  </si>
  <si>
    <t>REN_ERR_Wind</t>
  </si>
  <si>
    <t>REN_ERR_WOT</t>
  </si>
  <si>
    <t>REN_REC_ApprenticeLabor</t>
  </si>
  <si>
    <t>REN_REC_Biodiesel</t>
  </si>
  <si>
    <t>REN_REC_Biomass</t>
  </si>
  <si>
    <t>REN_REC_DistributedGeneration</t>
  </si>
  <si>
    <t>REN_REC_Geothermal</t>
  </si>
  <si>
    <t>REN_REC_LandfillGas</t>
  </si>
  <si>
    <t>REN_REC_SewageGas</t>
  </si>
  <si>
    <t>REN_REC_Solar</t>
  </si>
  <si>
    <t>REN_REC_Wind</t>
  </si>
  <si>
    <t>REN_REC_WOT</t>
  </si>
  <si>
    <t>Amount invested in incremental cost of eligible renewable resources and the cost of RECs</t>
  </si>
  <si>
    <t>Investment in renewables and RECs as a percent of retail revenue requirement</t>
  </si>
  <si>
    <t>Description of Substitute Resource</t>
  </si>
  <si>
    <t>Renewable Resource Cost per MWH</t>
  </si>
  <si>
    <t>Substitute Resource Cost per MWH</t>
  </si>
  <si>
    <t>Totals</t>
  </si>
  <si>
    <t>Incremental Cost of Renewable Resources</t>
  </si>
  <si>
    <t xml:space="preserve">Cost of Renewable Energy Credits </t>
  </si>
  <si>
    <t>Number of RECs</t>
  </si>
  <si>
    <t>Annual Cost of Renewable Energy Credits</t>
  </si>
  <si>
    <t>Cost per REC</t>
  </si>
  <si>
    <r>
      <rPr>
        <b/>
        <sz val="11"/>
        <color theme="1"/>
        <rFont val="Arial"/>
        <family val="2"/>
      </rPr>
      <t>WAC 194-37-110(4): Final compliance report.</t>
    </r>
    <r>
      <rPr>
        <sz val="11"/>
        <color theme="1"/>
        <rFont val="Arial"/>
        <family val="2"/>
      </rPr>
      <t xml:space="preserve">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t>
    </r>
  </si>
  <si>
    <r>
      <t xml:space="preserve">REC Vintage </t>
    </r>
    <r>
      <rPr>
        <sz val="10"/>
        <rFont val="Arial"/>
        <family val="2"/>
      </rPr>
      <t>(Year)</t>
    </r>
  </si>
  <si>
    <t>RECs</t>
  </si>
  <si>
    <t>Total Renewables (MWh+RECs)</t>
  </si>
  <si>
    <t>Biodiesel</t>
  </si>
  <si>
    <t>Solar</t>
  </si>
  <si>
    <t>Geothermal</t>
  </si>
  <si>
    <t>Resource Type</t>
  </si>
  <si>
    <t>Apprentice Labor Eligibility</t>
  </si>
  <si>
    <t>No</t>
  </si>
  <si>
    <t>Apprentice Labor Amount</t>
  </si>
  <si>
    <t>Distributed Generation Eligibility</t>
  </si>
  <si>
    <t>Distributed Generation Amount</t>
  </si>
  <si>
    <t>Quantity</t>
  </si>
  <si>
    <t>Explanatory Notes (as needed)</t>
  </si>
  <si>
    <t>Apprentice Labor Credit</t>
  </si>
  <si>
    <t>Distributed Generation Credit</t>
  </si>
  <si>
    <t>REC_REC_QBE</t>
  </si>
  <si>
    <t>REN_ERR_QBE</t>
  </si>
  <si>
    <t>Enter information in green-shaded fields.</t>
  </si>
  <si>
    <t>Do not modify blue-shaded fields.</t>
  </si>
  <si>
    <t>Utility Name</t>
  </si>
  <si>
    <t>W5442</t>
  </si>
  <si>
    <t>Washington Unified School District</t>
  </si>
  <si>
    <t>W5439</t>
  </si>
  <si>
    <t>Mendota Unified School District</t>
  </si>
  <si>
    <t>W5437</t>
  </si>
  <si>
    <t>The Roman Catholic Bishop of San Diego</t>
  </si>
  <si>
    <t>W5435</t>
  </si>
  <si>
    <t>Clovis Unified School District</t>
  </si>
  <si>
    <t>W5434</t>
  </si>
  <si>
    <t>W5433</t>
  </si>
  <si>
    <t>Kerman Unified School District</t>
  </si>
  <si>
    <t>W5432</t>
  </si>
  <si>
    <t>Golden Plains Unified School District</t>
  </si>
  <si>
    <t>W5431</t>
  </si>
  <si>
    <t>W5430</t>
  </si>
  <si>
    <t>W5429</t>
  </si>
  <si>
    <t>W5428</t>
  </si>
  <si>
    <t>W5427</t>
  </si>
  <si>
    <t>W5424</t>
  </si>
  <si>
    <t>W5423</t>
  </si>
  <si>
    <t>W5422</t>
  </si>
  <si>
    <t>W5421</t>
  </si>
  <si>
    <t>W5420</t>
  </si>
  <si>
    <t>W5419</t>
  </si>
  <si>
    <t>W5418</t>
  </si>
  <si>
    <t>W5399</t>
  </si>
  <si>
    <t>W5394</t>
  </si>
  <si>
    <t>W5393</t>
  </si>
  <si>
    <t>W5392</t>
  </si>
  <si>
    <t>Algonquin SKIC 10 Solar, LLC</t>
  </si>
  <si>
    <t>W5391</t>
  </si>
  <si>
    <t>W5386</t>
  </si>
  <si>
    <t>North Lancaster Ranch, LLC</t>
  </si>
  <si>
    <t>W5385</t>
  </si>
  <si>
    <t>Freeway Springs, LLC</t>
  </si>
  <si>
    <t>W5383</t>
  </si>
  <si>
    <t>W5382</t>
  </si>
  <si>
    <t>W5381</t>
  </si>
  <si>
    <t>W5380</t>
  </si>
  <si>
    <t>W5374</t>
  </si>
  <si>
    <t>W5371</t>
  </si>
  <si>
    <t>W5370</t>
  </si>
  <si>
    <t>W5369</t>
  </si>
  <si>
    <t>NRG DG Contra Costa Waste, LLC</t>
  </si>
  <si>
    <t>W5368</t>
  </si>
  <si>
    <t>NRG DG Contra Costa Operations, LLC</t>
  </si>
  <si>
    <t>W5364</t>
  </si>
  <si>
    <t>W5362</t>
  </si>
  <si>
    <t>NRG DG Berkeley Village, LLC</t>
  </si>
  <si>
    <t>W5361</t>
  </si>
  <si>
    <t>NRG DG Berkeley Rec, LLC</t>
  </si>
  <si>
    <t>W5360</t>
  </si>
  <si>
    <t>W5359</t>
  </si>
  <si>
    <t>NPC RENGEN SOLAR RES PRE2016</t>
  </si>
  <si>
    <t>W5358</t>
  </si>
  <si>
    <t>W5357</t>
  </si>
  <si>
    <t>City of Corning</t>
  </si>
  <si>
    <t>W5353</t>
  </si>
  <si>
    <t>CED Ducor Solar 3, LLC</t>
  </si>
  <si>
    <t>W5352</t>
  </si>
  <si>
    <t>CED Ducor Solar 4, LLC</t>
  </si>
  <si>
    <t>W5351</t>
  </si>
  <si>
    <t>CED Ducor Solar 2, LLC</t>
  </si>
  <si>
    <t>W5350</t>
  </si>
  <si>
    <t>CED Ducor Solar 1, LLC</t>
  </si>
  <si>
    <t>W5349</t>
  </si>
  <si>
    <t>CED Oro Loma Solar, LLC</t>
  </si>
  <si>
    <t>W5348</t>
  </si>
  <si>
    <t>W5347</t>
  </si>
  <si>
    <t>W5346</t>
  </si>
  <si>
    <t>W5345</t>
  </si>
  <si>
    <t>W5344</t>
  </si>
  <si>
    <t>CED Avenal Solar, LLC</t>
  </si>
  <si>
    <t>W5328</t>
  </si>
  <si>
    <t>SPPC RENGEN SMALL HYDRO</t>
  </si>
  <si>
    <t>W5327</t>
  </si>
  <si>
    <t>SPPC RENGEN WIND NONRES</t>
  </si>
  <si>
    <t>W5326</t>
  </si>
  <si>
    <t>SPPC RENGEN WIND RES</t>
  </si>
  <si>
    <t>W5325</t>
  </si>
  <si>
    <t>SPPC RENGEN SOLAR NONRES POST2015</t>
  </si>
  <si>
    <t>W5324</t>
  </si>
  <si>
    <t>SPPC RENGEN SOLAR RES POST2015</t>
  </si>
  <si>
    <t>W5323</t>
  </si>
  <si>
    <t>SPPC RENGEN SOLAR NONRES PRE2016</t>
  </si>
  <si>
    <t>W5322</t>
  </si>
  <si>
    <t>SPPC RENGEN SOLAR RES PRE2016</t>
  </si>
  <si>
    <t>W5321</t>
  </si>
  <si>
    <t>W5320</t>
  </si>
  <si>
    <t>W5319</t>
  </si>
  <si>
    <t>W5318</t>
  </si>
  <si>
    <t>NPC RENGEN SOLAR NONRES PRE2016</t>
  </si>
  <si>
    <t>W5317</t>
  </si>
  <si>
    <t>W5316</t>
  </si>
  <si>
    <t>W5313</t>
  </si>
  <si>
    <t>W5312</t>
  </si>
  <si>
    <t>W5310</t>
  </si>
  <si>
    <t>W5309</t>
  </si>
  <si>
    <t>W5306</t>
  </si>
  <si>
    <t>NPC RENGEN SOLAR NONRES POST2015</t>
  </si>
  <si>
    <t>W5305</t>
  </si>
  <si>
    <t>NPC RENGEN Wind</t>
  </si>
  <si>
    <t>W5304</t>
  </si>
  <si>
    <t>NPC ABT Solar Pre2016</t>
  </si>
  <si>
    <t>W5303</t>
  </si>
  <si>
    <t>W5302</t>
  </si>
  <si>
    <t>W5300</t>
  </si>
  <si>
    <t>W5299</t>
  </si>
  <si>
    <t>Mesquite Solar 2, LLC</t>
  </si>
  <si>
    <t>W5298</t>
  </si>
  <si>
    <t>W5297</t>
  </si>
  <si>
    <t>W5296</t>
  </si>
  <si>
    <t>W5295</t>
  </si>
  <si>
    <t>W5294</t>
  </si>
  <si>
    <t>W5293</t>
  </si>
  <si>
    <t>W5292</t>
  </si>
  <si>
    <t>W5291</t>
  </si>
  <si>
    <t>W5290</t>
  </si>
  <si>
    <t>W5289</t>
  </si>
  <si>
    <t>W5288</t>
  </si>
  <si>
    <t>W5287</t>
  </si>
  <si>
    <t>W5286</t>
  </si>
  <si>
    <t>W5285</t>
  </si>
  <si>
    <t>W5284</t>
  </si>
  <si>
    <t>W5283</t>
  </si>
  <si>
    <t>W5282</t>
  </si>
  <si>
    <t>W5280</t>
  </si>
  <si>
    <t>W5274</t>
  </si>
  <si>
    <t>W5273</t>
  </si>
  <si>
    <t>W5272</t>
  </si>
  <si>
    <t>W5271</t>
  </si>
  <si>
    <t>W5270</t>
  </si>
  <si>
    <t>W5269</t>
  </si>
  <si>
    <t>W5268</t>
  </si>
  <si>
    <t>W5267</t>
  </si>
  <si>
    <t>W5263</t>
  </si>
  <si>
    <t>W5262</t>
  </si>
  <si>
    <t>W5256</t>
  </si>
  <si>
    <t>W5254</t>
  </si>
  <si>
    <t>W5253</t>
  </si>
  <si>
    <t>W5252</t>
  </si>
  <si>
    <t>W5251</t>
  </si>
  <si>
    <t>W5250</t>
  </si>
  <si>
    <t>W5249</t>
  </si>
  <si>
    <t>W5248</t>
  </si>
  <si>
    <t>Blythe Solar II, LLC</t>
  </si>
  <si>
    <t>W5247</t>
  </si>
  <si>
    <t>W5246</t>
  </si>
  <si>
    <t>W5245</t>
  </si>
  <si>
    <t>W5244</t>
  </si>
  <si>
    <t>W5243</t>
  </si>
  <si>
    <t>W5242</t>
  </si>
  <si>
    <t>W5239</t>
  </si>
  <si>
    <t>W5238</t>
  </si>
  <si>
    <t>W5236</t>
  </si>
  <si>
    <t>W5233</t>
  </si>
  <si>
    <t>W5232</t>
  </si>
  <si>
    <t>W5231</t>
  </si>
  <si>
    <t>W5230</t>
  </si>
  <si>
    <t>W5229</t>
  </si>
  <si>
    <t>W5228</t>
  </si>
  <si>
    <t>W5227</t>
  </si>
  <si>
    <t>W5226</t>
  </si>
  <si>
    <t>W5225</t>
  </si>
  <si>
    <t>W5223</t>
  </si>
  <si>
    <t>W5222</t>
  </si>
  <si>
    <t>PAC OSIP SO 13</t>
  </si>
  <si>
    <t>W5221</t>
  </si>
  <si>
    <t>W5220</t>
  </si>
  <si>
    <t>W5219</t>
  </si>
  <si>
    <t>SunE Solar XVI Lessor, LLC</t>
  </si>
  <si>
    <t>W5218</t>
  </si>
  <si>
    <t>W5217</t>
  </si>
  <si>
    <t>W5216</t>
  </si>
  <si>
    <t>W5215</t>
  </si>
  <si>
    <t>W5210</t>
  </si>
  <si>
    <t>W5209</t>
  </si>
  <si>
    <t>W5208</t>
  </si>
  <si>
    <t>W5207</t>
  </si>
  <si>
    <t>W5206</t>
  </si>
  <si>
    <t>Sulphur Springs Unified School District</t>
  </si>
  <si>
    <t>W5205</t>
  </si>
  <si>
    <t>W5204</t>
  </si>
  <si>
    <t>W5203</t>
  </si>
  <si>
    <t>W5202</t>
  </si>
  <si>
    <t>W5201</t>
  </si>
  <si>
    <t>W5200</t>
  </si>
  <si>
    <t>W5198</t>
  </si>
  <si>
    <t>W5197</t>
  </si>
  <si>
    <t>W5196</t>
  </si>
  <si>
    <t>Alta Loma School District</t>
  </si>
  <si>
    <t>W5195</t>
  </si>
  <si>
    <t>W5194</t>
  </si>
  <si>
    <t>W5193</t>
  </si>
  <si>
    <t>W5192</t>
  </si>
  <si>
    <t>W5191</t>
  </si>
  <si>
    <t>W5190</t>
  </si>
  <si>
    <t>W5189</t>
  </si>
  <si>
    <t>W5188</t>
  </si>
  <si>
    <t>W5187</t>
  </si>
  <si>
    <t>Love's Travel Stops and Country Stores Inc</t>
  </si>
  <si>
    <t>W5186</t>
  </si>
  <si>
    <t>W5185</t>
  </si>
  <si>
    <t>W5184</t>
  </si>
  <si>
    <t>The Dr. Miriam and G. Adelson Educational Campus</t>
  </si>
  <si>
    <t>W5183</t>
  </si>
  <si>
    <t>W5182</t>
  </si>
  <si>
    <t>Cox Comm Las Vegas Inc</t>
  </si>
  <si>
    <t>W5181</t>
  </si>
  <si>
    <t>W5180</t>
  </si>
  <si>
    <t>W5179</t>
  </si>
  <si>
    <t>W5178</t>
  </si>
  <si>
    <t>W5177</t>
  </si>
  <si>
    <t>W5176</t>
  </si>
  <si>
    <t>W5175</t>
  </si>
  <si>
    <t>W5174</t>
  </si>
  <si>
    <t>W5173</t>
  </si>
  <si>
    <t>W5172</t>
  </si>
  <si>
    <t>Touro University Nevada</t>
  </si>
  <si>
    <t>W5171</t>
  </si>
  <si>
    <t>W5170</t>
  </si>
  <si>
    <t>W5169</t>
  </si>
  <si>
    <t>W5168</t>
  </si>
  <si>
    <t>W5167</t>
  </si>
  <si>
    <t>W5166</t>
  </si>
  <si>
    <t>W5165</t>
  </si>
  <si>
    <t>W5164</t>
  </si>
  <si>
    <t>W5163</t>
  </si>
  <si>
    <t>W5162</t>
  </si>
  <si>
    <t>W5161</t>
  </si>
  <si>
    <t>W5160</t>
  </si>
  <si>
    <t>W5159</t>
  </si>
  <si>
    <t>So NV Child and Adolescent Service</t>
  </si>
  <si>
    <t>W5158</t>
  </si>
  <si>
    <t>W5157</t>
  </si>
  <si>
    <t>Paragon Industries, Inc. DBA Bedrosians</t>
  </si>
  <si>
    <t>W5156</t>
  </si>
  <si>
    <t>W5155</t>
  </si>
  <si>
    <t>W5154</t>
  </si>
  <si>
    <t>W5153</t>
  </si>
  <si>
    <t>W5152</t>
  </si>
  <si>
    <t>W5151</t>
  </si>
  <si>
    <t>W5150</t>
  </si>
  <si>
    <t>W5149</t>
  </si>
  <si>
    <t>Walmart Stores, Inc.</t>
  </si>
  <si>
    <t>W5148</t>
  </si>
  <si>
    <t>W5147</t>
  </si>
  <si>
    <t>W5146</t>
  </si>
  <si>
    <t>Fortifiber Corporation</t>
  </si>
  <si>
    <t>W5145</t>
  </si>
  <si>
    <t>W5144</t>
  </si>
  <si>
    <t>W5143</t>
  </si>
  <si>
    <t>W5142</t>
  </si>
  <si>
    <t>Rite of Passage Silver State Academy</t>
  </si>
  <si>
    <t>W5141</t>
  </si>
  <si>
    <t>W5140</t>
  </si>
  <si>
    <t>W5139</t>
  </si>
  <si>
    <t>W5138</t>
  </si>
  <si>
    <t>W5137</t>
  </si>
  <si>
    <t>W5136</t>
  </si>
  <si>
    <t>W5135</t>
  </si>
  <si>
    <t>W5134</t>
  </si>
  <si>
    <t>Menezes Brothers</t>
  </si>
  <si>
    <t>W5133</t>
  </si>
  <si>
    <t>W5132</t>
  </si>
  <si>
    <t>Tropico, LLC</t>
  </si>
  <si>
    <t>W5131</t>
  </si>
  <si>
    <t>Nicolis, LLC</t>
  </si>
  <si>
    <t>W5130</t>
  </si>
  <si>
    <t>Desert Research Institute</t>
  </si>
  <si>
    <t>W5129</t>
  </si>
  <si>
    <t>W5128</t>
  </si>
  <si>
    <t>W5127</t>
  </si>
  <si>
    <t>Desert Research Institute - NNSC</t>
  </si>
  <si>
    <t>W5126</t>
  </si>
  <si>
    <t>W5123</t>
  </si>
  <si>
    <t>W5122</t>
  </si>
  <si>
    <t>Saddleback Valley Unified School District</t>
  </si>
  <si>
    <t>W5120</t>
  </si>
  <si>
    <t>Saddleback Valley Unified School</t>
  </si>
  <si>
    <t>W5119</t>
  </si>
  <si>
    <t>W5118</t>
  </si>
  <si>
    <t>W5117</t>
  </si>
  <si>
    <t>W5114</t>
  </si>
  <si>
    <t>W5113</t>
  </si>
  <si>
    <t>W5112</t>
  </si>
  <si>
    <t>W5111</t>
  </si>
  <si>
    <t>W5110</t>
  </si>
  <si>
    <t>W5109</t>
  </si>
  <si>
    <t>W5108</t>
  </si>
  <si>
    <t>W5107</t>
  </si>
  <si>
    <t>W5105</t>
  </si>
  <si>
    <t>W5104</t>
  </si>
  <si>
    <t>W5103</t>
  </si>
  <si>
    <t>W5102</t>
  </si>
  <si>
    <t>W5101</t>
  </si>
  <si>
    <t>KCEC-10-C-W</t>
  </si>
  <si>
    <t>W5100</t>
  </si>
  <si>
    <t>KCEC-9-C-S</t>
  </si>
  <si>
    <t>W5099</t>
  </si>
  <si>
    <t>KCEC-8-C-S</t>
  </si>
  <si>
    <t>W5098</t>
  </si>
  <si>
    <t>W5097</t>
  </si>
  <si>
    <t>W5096</t>
  </si>
  <si>
    <t>W5095</t>
  </si>
  <si>
    <t>Community Solar Service District</t>
  </si>
  <si>
    <t>W5094</t>
  </si>
  <si>
    <t>Westside Elementary School District</t>
  </si>
  <si>
    <t>W5093</t>
  </si>
  <si>
    <t>W5092</t>
  </si>
  <si>
    <t>W5091</t>
  </si>
  <si>
    <t>W5090</t>
  </si>
  <si>
    <t>W5088</t>
  </si>
  <si>
    <t>W5087</t>
  </si>
  <si>
    <t>W5086</t>
  </si>
  <si>
    <t>W5085</t>
  </si>
  <si>
    <t>W5084</t>
  </si>
  <si>
    <t>W5083</t>
  </si>
  <si>
    <t>W5082</t>
  </si>
  <si>
    <t>W5081</t>
  </si>
  <si>
    <t>W5080</t>
  </si>
  <si>
    <t>W5079</t>
  </si>
  <si>
    <t>W5078</t>
  </si>
  <si>
    <t>CONS_SolarPV_Agg_Group5</t>
  </si>
  <si>
    <t>W5077</t>
  </si>
  <si>
    <t>W5076</t>
  </si>
  <si>
    <t>W5075</t>
  </si>
  <si>
    <t>W5074</t>
  </si>
  <si>
    <t>W5073</t>
  </si>
  <si>
    <t>W5072</t>
  </si>
  <si>
    <t>W5071</t>
  </si>
  <si>
    <t>W5070</t>
  </si>
  <si>
    <t>W5069</t>
  </si>
  <si>
    <t>W5068</t>
  </si>
  <si>
    <t>Desert Stateline LLC</t>
  </si>
  <si>
    <t>W5067</t>
  </si>
  <si>
    <t>W5064</t>
  </si>
  <si>
    <t>Silver State Solar Power South, LLC</t>
  </si>
  <si>
    <t>W5063</t>
  </si>
  <si>
    <t>W5062</t>
  </si>
  <si>
    <t>W5061</t>
  </si>
  <si>
    <t>NLP Valley Center Solar, LLC</t>
  </si>
  <si>
    <t>W5060</t>
  </si>
  <si>
    <t>NLP Granger A82, LLC</t>
  </si>
  <si>
    <t>W5057</t>
  </si>
  <si>
    <t>W5056</t>
  </si>
  <si>
    <t>W5055</t>
  </si>
  <si>
    <t>W5054</t>
  </si>
  <si>
    <t>W5053</t>
  </si>
  <si>
    <t>W5052</t>
  </si>
  <si>
    <t>W5051</t>
  </si>
  <si>
    <t>Barstow Unified School District</t>
  </si>
  <si>
    <t>W5050</t>
  </si>
  <si>
    <t>PAC OSIP CO 4</t>
  </si>
  <si>
    <t>W5049</t>
  </si>
  <si>
    <t>W5048</t>
  </si>
  <si>
    <t>W5047</t>
  </si>
  <si>
    <t>SEPV Mojave West, LLC</t>
  </si>
  <si>
    <t>W5045</t>
  </si>
  <si>
    <t>W5044</t>
  </si>
  <si>
    <t>W5043</t>
  </si>
  <si>
    <t>W5042</t>
  </si>
  <si>
    <t>City of San Jose</t>
  </si>
  <si>
    <t>W5041</t>
  </si>
  <si>
    <t>W5040</t>
  </si>
  <si>
    <t>W5038</t>
  </si>
  <si>
    <t>W5037</t>
  </si>
  <si>
    <t>W5036</t>
  </si>
  <si>
    <t>Santa Cruz City Schools</t>
  </si>
  <si>
    <t>W5035</t>
  </si>
  <si>
    <t>W5034</t>
  </si>
  <si>
    <t>W5033</t>
  </si>
  <si>
    <t>W5032</t>
  </si>
  <si>
    <t>W5030</t>
  </si>
  <si>
    <t>W5029</t>
  </si>
  <si>
    <t>W5028</t>
  </si>
  <si>
    <t>City of Colton</t>
  </si>
  <si>
    <t>W5027</t>
  </si>
  <si>
    <t>W5025</t>
  </si>
  <si>
    <t>W5024</t>
  </si>
  <si>
    <t>W5023</t>
  </si>
  <si>
    <t>W5022</t>
  </si>
  <si>
    <t>W5021</t>
  </si>
  <si>
    <t>W5020</t>
  </si>
  <si>
    <t>W5019</t>
  </si>
  <si>
    <t>Old Mill Solar, LLC</t>
  </si>
  <si>
    <t>W5018</t>
  </si>
  <si>
    <t>W5017</t>
  </si>
  <si>
    <t>W5016</t>
  </si>
  <si>
    <t>McCoy Solar, LLC</t>
  </si>
  <si>
    <t>W5015</t>
  </si>
  <si>
    <t>W5013</t>
  </si>
  <si>
    <t>W5011</t>
  </si>
  <si>
    <t>W5010</t>
  </si>
  <si>
    <t>W5008</t>
  </si>
  <si>
    <t>W5007</t>
  </si>
  <si>
    <t>W5006</t>
  </si>
  <si>
    <t>Central Antelope Dry Ranch C, LLC</t>
  </si>
  <si>
    <t>W5005</t>
  </si>
  <si>
    <t>W5004</t>
  </si>
  <si>
    <t>W5003</t>
  </si>
  <si>
    <t>W5002</t>
  </si>
  <si>
    <t>Swalley Irrigation District</t>
  </si>
  <si>
    <t>W5001</t>
  </si>
  <si>
    <t>W4998</t>
  </si>
  <si>
    <t>W4997</t>
  </si>
  <si>
    <t>W4996</t>
  </si>
  <si>
    <t>W4995</t>
  </si>
  <si>
    <t>Lakeport Unified School District</t>
  </si>
  <si>
    <t>W4994</t>
  </si>
  <si>
    <t>West Park School District</t>
  </si>
  <si>
    <t>Solar Express S</t>
  </si>
  <si>
    <t>W4993</t>
  </si>
  <si>
    <t>Solar Express R</t>
  </si>
  <si>
    <t>W4992</t>
  </si>
  <si>
    <t>Solar Express Q</t>
  </si>
  <si>
    <t>W4991</t>
  </si>
  <si>
    <t>Solar Express P</t>
  </si>
  <si>
    <t>W4990</t>
  </si>
  <si>
    <t>Solar Express O</t>
  </si>
  <si>
    <t>W4989</t>
  </si>
  <si>
    <t>Solar Express N</t>
  </si>
  <si>
    <t>W4988</t>
  </si>
  <si>
    <t>Solar Express M</t>
  </si>
  <si>
    <t>W4987</t>
  </si>
  <si>
    <t>Solar Express L</t>
  </si>
  <si>
    <t>W4986</t>
  </si>
  <si>
    <t>W4985</t>
  </si>
  <si>
    <t>W4984</t>
  </si>
  <si>
    <t>W4983</t>
  </si>
  <si>
    <t>City of McFarland</t>
  </si>
  <si>
    <t>W4979</t>
  </si>
  <si>
    <t>W4978</t>
  </si>
  <si>
    <t>W4977</t>
  </si>
  <si>
    <t>W4975</t>
  </si>
  <si>
    <t>W4974</t>
  </si>
  <si>
    <t>W4973</t>
  </si>
  <si>
    <t>W4972</t>
  </si>
  <si>
    <t>W4971</t>
  </si>
  <si>
    <t>City of Brentwood</t>
  </si>
  <si>
    <t>W4970</t>
  </si>
  <si>
    <t>W4969</t>
  </si>
  <si>
    <t>W4968</t>
  </si>
  <si>
    <t>W4967</t>
  </si>
  <si>
    <t>W4966</t>
  </si>
  <si>
    <t>W4965</t>
  </si>
  <si>
    <t>W4964</t>
  </si>
  <si>
    <t>W4963</t>
  </si>
  <si>
    <t>W4962</t>
  </si>
  <si>
    <t>W4961</t>
  </si>
  <si>
    <t>W4960</t>
  </si>
  <si>
    <t>San Gorgonio Westwinds II, LLC</t>
  </si>
  <si>
    <t>W4959</t>
  </si>
  <si>
    <t>Mesquite Solar 3, LLC</t>
  </si>
  <si>
    <t>W4957</t>
  </si>
  <si>
    <t>W4956</t>
  </si>
  <si>
    <t>W4955</t>
  </si>
  <si>
    <t>Blythe Solar 110, LLC</t>
  </si>
  <si>
    <t>W4954</t>
  </si>
  <si>
    <t>W4953</t>
  </si>
  <si>
    <t>W4952</t>
  </si>
  <si>
    <t>W4951</t>
  </si>
  <si>
    <t>W4950</t>
  </si>
  <si>
    <t>W4948</t>
  </si>
  <si>
    <t>W4947</t>
  </si>
  <si>
    <t>W4946</t>
  </si>
  <si>
    <t>W4945</t>
  </si>
  <si>
    <t>W4944</t>
  </si>
  <si>
    <t>Iron Springs Solar, LLC</t>
  </si>
  <si>
    <t>W4943</t>
  </si>
  <si>
    <t>Granite Mountain Solar West, LLC</t>
  </si>
  <si>
    <t>W4942</t>
  </si>
  <si>
    <t>Granite Mountain Solar East, LLC</t>
  </si>
  <si>
    <t>W4941</t>
  </si>
  <si>
    <t>Escalante Solar III, LLC</t>
  </si>
  <si>
    <t>W4940</t>
  </si>
  <si>
    <t>Escalante Solar II, LLC</t>
  </si>
  <si>
    <t>W4939</t>
  </si>
  <si>
    <t>Escalante Solar I, LLC</t>
  </si>
  <si>
    <t>W4938</t>
  </si>
  <si>
    <t>Enterprise Solar, LLC</t>
  </si>
  <si>
    <t>W4937</t>
  </si>
  <si>
    <t>BNSF Railway Company</t>
  </si>
  <si>
    <t>W4936</t>
  </si>
  <si>
    <t>W4935</t>
  </si>
  <si>
    <t>W4934</t>
  </si>
  <si>
    <t>Little Rock - Pham Solar, LLC</t>
  </si>
  <si>
    <t>W4933</t>
  </si>
  <si>
    <t>W4932</t>
  </si>
  <si>
    <t>W4931</t>
  </si>
  <si>
    <t>W4930</t>
  </si>
  <si>
    <t>W4929</t>
  </si>
  <si>
    <t>W4928</t>
  </si>
  <si>
    <t>W4926</t>
  </si>
  <si>
    <t>W4925</t>
  </si>
  <si>
    <t>W4924</t>
  </si>
  <si>
    <t>W4923</t>
  </si>
  <si>
    <t>W4922</t>
  </si>
  <si>
    <t>W4921</t>
  </si>
  <si>
    <t>W4920</t>
  </si>
  <si>
    <t>W4919</t>
  </si>
  <si>
    <t>W4918</t>
  </si>
  <si>
    <t>W4917</t>
  </si>
  <si>
    <t>W4914</t>
  </si>
  <si>
    <t>W4913</t>
  </si>
  <si>
    <t>W4912</t>
  </si>
  <si>
    <t>W4911</t>
  </si>
  <si>
    <t>CED Corcoran Solar 3, LLC</t>
  </si>
  <si>
    <t>PAC OSIP PO 3</t>
  </si>
  <si>
    <t>W4910</t>
  </si>
  <si>
    <t>W4909</t>
  </si>
  <si>
    <t>W4904</t>
  </si>
  <si>
    <t>W4903</t>
  </si>
  <si>
    <t>W4901</t>
  </si>
  <si>
    <t>W4900</t>
  </si>
  <si>
    <t>W4899</t>
  </si>
  <si>
    <t>W4898</t>
  </si>
  <si>
    <t>Coram Tehachapi, L.P.</t>
  </si>
  <si>
    <t>W4897</t>
  </si>
  <si>
    <t>W4896</t>
  </si>
  <si>
    <t>Silicon Valley Clean Water</t>
  </si>
  <si>
    <t>W4894</t>
  </si>
  <si>
    <t>W4893</t>
  </si>
  <si>
    <t>W4892</t>
  </si>
  <si>
    <t>W4891</t>
  </si>
  <si>
    <t>W4890</t>
  </si>
  <si>
    <t>W4889</t>
  </si>
  <si>
    <t>W4888</t>
  </si>
  <si>
    <t>W4887</t>
  </si>
  <si>
    <t>W4886</t>
  </si>
  <si>
    <t>W4885</t>
  </si>
  <si>
    <t>W4884</t>
  </si>
  <si>
    <t>W4883</t>
  </si>
  <si>
    <t>W4882</t>
  </si>
  <si>
    <t>W4881</t>
  </si>
  <si>
    <t>W4880</t>
  </si>
  <si>
    <t>W4879</t>
  </si>
  <si>
    <t>W4878</t>
  </si>
  <si>
    <t>W4876</t>
  </si>
  <si>
    <t>W4875</t>
  </si>
  <si>
    <t>W4874</t>
  </si>
  <si>
    <t>W4873</t>
  </si>
  <si>
    <t>W4872</t>
  </si>
  <si>
    <t>W4871</t>
  </si>
  <si>
    <t>W4869</t>
  </si>
  <si>
    <t>W4868</t>
  </si>
  <si>
    <t>W4867</t>
  </si>
  <si>
    <t>W4866</t>
  </si>
  <si>
    <t>W4865</t>
  </si>
  <si>
    <t>W4864</t>
  </si>
  <si>
    <t>W4863</t>
  </si>
  <si>
    <t>W4862</t>
  </si>
  <si>
    <t>W4861</t>
  </si>
  <si>
    <t>W4859</t>
  </si>
  <si>
    <t>PAC OSIP WV 9</t>
  </si>
  <si>
    <t>W4858</t>
  </si>
  <si>
    <t>W4857</t>
  </si>
  <si>
    <t>W4856</t>
  </si>
  <si>
    <t>W4855</t>
  </si>
  <si>
    <t>W4854</t>
  </si>
  <si>
    <t>W4853</t>
  </si>
  <si>
    <t>W4852</t>
  </si>
  <si>
    <t>W4851</t>
  </si>
  <si>
    <t>W4850</t>
  </si>
  <si>
    <t>W4849</t>
  </si>
  <si>
    <t>W4848</t>
  </si>
  <si>
    <t>W4847</t>
  </si>
  <si>
    <t>W4846</t>
  </si>
  <si>
    <t>W4844</t>
  </si>
  <si>
    <t>W4843</t>
  </si>
  <si>
    <t>W4842</t>
  </si>
  <si>
    <t>W4841</t>
  </si>
  <si>
    <t>Roadrunner Food Bank</t>
  </si>
  <si>
    <t>W4840</t>
  </si>
  <si>
    <t>Citizen Solar B, LLC</t>
  </si>
  <si>
    <t>W4839</t>
  </si>
  <si>
    <t>W4837</t>
  </si>
  <si>
    <t>W4836</t>
  </si>
  <si>
    <t>Adera Solar, LLC</t>
  </si>
  <si>
    <t>W4835</t>
  </si>
  <si>
    <t>W4834</t>
  </si>
  <si>
    <t>W4833</t>
  </si>
  <si>
    <t>W4832</t>
  </si>
  <si>
    <t>W4830</t>
  </si>
  <si>
    <t>W4829</t>
  </si>
  <si>
    <t>W4828</t>
  </si>
  <si>
    <t>W4827</t>
  </si>
  <si>
    <t>W4826</t>
  </si>
  <si>
    <t>W4825</t>
  </si>
  <si>
    <t>Solar Star California XIII, LLC</t>
  </si>
  <si>
    <t>W4824</t>
  </si>
  <si>
    <t>W4823</t>
  </si>
  <si>
    <t>W4822</t>
  </si>
  <si>
    <t>W4821</t>
  </si>
  <si>
    <t>W4819</t>
  </si>
  <si>
    <t>W4818</t>
  </si>
  <si>
    <t>W4816</t>
  </si>
  <si>
    <t>W4814</t>
  </si>
  <si>
    <t>W4812</t>
  </si>
  <si>
    <t>W4811</t>
  </si>
  <si>
    <t>W4806</t>
  </si>
  <si>
    <t>W4805</t>
  </si>
  <si>
    <t>W4804</t>
  </si>
  <si>
    <t>W4803</t>
  </si>
  <si>
    <t>W4801</t>
  </si>
  <si>
    <t>W4800</t>
  </si>
  <si>
    <t>W4799</t>
  </si>
  <si>
    <t>W4798</t>
  </si>
  <si>
    <t>W4797</t>
  </si>
  <si>
    <t>W4796</t>
  </si>
  <si>
    <t>City of Waterford</t>
  </si>
  <si>
    <t>W4795</t>
  </si>
  <si>
    <t>W4794</t>
  </si>
  <si>
    <t>W4788</t>
  </si>
  <si>
    <t>W4787</t>
  </si>
  <si>
    <t>W4786</t>
  </si>
  <si>
    <t>W4785</t>
  </si>
  <si>
    <t>W4784</t>
  </si>
  <si>
    <t>W4783</t>
  </si>
  <si>
    <t>KCEC-7-R-S</t>
  </si>
  <si>
    <t>W4782</t>
  </si>
  <si>
    <t>W4781</t>
  </si>
  <si>
    <t>W4780</t>
  </si>
  <si>
    <t>67RK 8ME, LLC</t>
  </si>
  <si>
    <t>W4778</t>
  </si>
  <si>
    <t>W4777</t>
  </si>
  <si>
    <t>W4776</t>
  </si>
  <si>
    <t>W4775</t>
  </si>
  <si>
    <t>Residential Solar PV Group 32</t>
  </si>
  <si>
    <t>W4774</t>
  </si>
  <si>
    <t>W4773</t>
  </si>
  <si>
    <t>W4772</t>
  </si>
  <si>
    <t>W4771</t>
  </si>
  <si>
    <t>Residential Solar PV Group 31</t>
  </si>
  <si>
    <t>W4770</t>
  </si>
  <si>
    <t>W4769</t>
  </si>
  <si>
    <t>Residential Solar PV Group 30</t>
  </si>
  <si>
    <t>W4768</t>
  </si>
  <si>
    <t>W4767</t>
  </si>
  <si>
    <t>W4766</t>
  </si>
  <si>
    <t>W4764</t>
  </si>
  <si>
    <t>W4763</t>
  </si>
  <si>
    <t>W4762</t>
  </si>
  <si>
    <t>W4761</t>
  </si>
  <si>
    <t>W4760</t>
  </si>
  <si>
    <t>W4759</t>
  </si>
  <si>
    <t>W4758</t>
  </si>
  <si>
    <t>Adelanto Solar, LLC</t>
  </si>
  <si>
    <t>W4757</t>
  </si>
  <si>
    <t>W4756</t>
  </si>
  <si>
    <t>W4755</t>
  </si>
  <si>
    <t>W4754</t>
  </si>
  <si>
    <t>Milo Wind Project, LLC</t>
  </si>
  <si>
    <t>W4753</t>
  </si>
  <si>
    <t>Roosevelt Wind Project, LLC</t>
  </si>
  <si>
    <t>W4752</t>
  </si>
  <si>
    <t>W4750</t>
  </si>
  <si>
    <t>W4749</t>
  </si>
  <si>
    <t>W4748</t>
  </si>
  <si>
    <t>Business Solar PV Group 6</t>
  </si>
  <si>
    <t>W4747</t>
  </si>
  <si>
    <t>Residential Solar PV Group 29</t>
  </si>
  <si>
    <t>W4746</t>
  </si>
  <si>
    <t>Residential Solar PV Group 28</t>
  </si>
  <si>
    <t>W4745</t>
  </si>
  <si>
    <t>W4744</t>
  </si>
  <si>
    <t>W4743</t>
  </si>
  <si>
    <t>OSPV 2014</t>
  </si>
  <si>
    <t>W4742</t>
  </si>
  <si>
    <t>W4741</t>
  </si>
  <si>
    <t>W4738</t>
  </si>
  <si>
    <t>W4737</t>
  </si>
  <si>
    <t>W4736</t>
  </si>
  <si>
    <t>Mound Solar Owner IX, LLC</t>
  </si>
  <si>
    <t>W4734</t>
  </si>
  <si>
    <t>W4733</t>
  </si>
  <si>
    <t>W4732</t>
  </si>
  <si>
    <t>W4731</t>
  </si>
  <si>
    <t>W4730</t>
  </si>
  <si>
    <t>W4728</t>
  </si>
  <si>
    <t>W4727</t>
  </si>
  <si>
    <t>W4726</t>
  </si>
  <si>
    <t>W4725</t>
  </si>
  <si>
    <t>W4724</t>
  </si>
  <si>
    <t>W4723</t>
  </si>
  <si>
    <t>W4722</t>
  </si>
  <si>
    <t>W4721</t>
  </si>
  <si>
    <t>W4720</t>
  </si>
  <si>
    <t>W4719</t>
  </si>
  <si>
    <t>W4718</t>
  </si>
  <si>
    <t>W4717</t>
  </si>
  <si>
    <t>W4716</t>
  </si>
  <si>
    <t>W4715</t>
  </si>
  <si>
    <t>W4714</t>
  </si>
  <si>
    <t>W4713</t>
  </si>
  <si>
    <t>SEPV Palmdale East, LLC</t>
  </si>
  <si>
    <t>W4712</t>
  </si>
  <si>
    <t>W4706</t>
  </si>
  <si>
    <t>W4704</t>
  </si>
  <si>
    <t>W4703</t>
  </si>
  <si>
    <t>W4702</t>
  </si>
  <si>
    <t>W4700</t>
  </si>
  <si>
    <t>W4695</t>
  </si>
  <si>
    <t>W4694</t>
  </si>
  <si>
    <t>W4693</t>
  </si>
  <si>
    <t>W4692</t>
  </si>
  <si>
    <t>W4691</t>
  </si>
  <si>
    <t>W4690</t>
  </si>
  <si>
    <t>W4688</t>
  </si>
  <si>
    <t>W4687</t>
  </si>
  <si>
    <t>Imperial Valley Solar Company (IVSC) 2, LLC</t>
  </si>
  <si>
    <t>W4686</t>
  </si>
  <si>
    <t>W4685</t>
  </si>
  <si>
    <t>W4684</t>
  </si>
  <si>
    <t>W4683</t>
  </si>
  <si>
    <t>Adelanto Solar II, LLC</t>
  </si>
  <si>
    <t>W4682</t>
  </si>
  <si>
    <t>W4681</t>
  </si>
  <si>
    <t>CED Corcoran Solar 2, LLC</t>
  </si>
  <si>
    <t>Shafter Solar, LLC</t>
  </si>
  <si>
    <t>W4680</t>
  </si>
  <si>
    <t>W4679</t>
  </si>
  <si>
    <t>Solar Star California XX, LLC</t>
  </si>
  <si>
    <t>W4678</t>
  </si>
  <si>
    <t>Solar Star California XIX, LLC</t>
  </si>
  <si>
    <t>W4677</t>
  </si>
  <si>
    <t>W4676</t>
  </si>
  <si>
    <t>W4675</t>
  </si>
  <si>
    <t>W4674</t>
  </si>
  <si>
    <t>W4673</t>
  </si>
  <si>
    <t>W4664</t>
  </si>
  <si>
    <t>W4663</t>
  </si>
  <si>
    <t>W4654</t>
  </si>
  <si>
    <t>W4653</t>
  </si>
  <si>
    <t>W4652</t>
  </si>
  <si>
    <t>W4651</t>
  </si>
  <si>
    <t>Heber Geothermal Company</t>
  </si>
  <si>
    <t>W4650</t>
  </si>
  <si>
    <t>W4649</t>
  </si>
  <si>
    <t>CONS_SolarPV_agg_group4</t>
  </si>
  <si>
    <t>W4644</t>
  </si>
  <si>
    <t>PAC OSIP WV 8</t>
  </si>
  <si>
    <t>W4643</t>
  </si>
  <si>
    <t>W4642</t>
  </si>
  <si>
    <t>W4641</t>
  </si>
  <si>
    <t>Residential Solar PV Group 27</t>
  </si>
  <si>
    <t>W4640</t>
  </si>
  <si>
    <t>Residential Solar PV Group 26</t>
  </si>
  <si>
    <t>W4639</t>
  </si>
  <si>
    <t>Solar Express K</t>
  </si>
  <si>
    <t>W4637</t>
  </si>
  <si>
    <t>Solar Express J</t>
  </si>
  <si>
    <t>W4636</t>
  </si>
  <si>
    <t>Solar Express I</t>
  </si>
  <si>
    <t>W4635</t>
  </si>
  <si>
    <t>Solar Express H</t>
  </si>
  <si>
    <t>W4634</t>
  </si>
  <si>
    <t>W4633</t>
  </si>
  <si>
    <t>W4632</t>
  </si>
  <si>
    <t>W4631</t>
  </si>
  <si>
    <t>Coronal Lost Hills, LLC</t>
  </si>
  <si>
    <t>W4630</t>
  </si>
  <si>
    <t>W4629</t>
  </si>
  <si>
    <t>W4628</t>
  </si>
  <si>
    <t>W4627</t>
  </si>
  <si>
    <t>W4624</t>
  </si>
  <si>
    <t>W4623</t>
  </si>
  <si>
    <t>W4622</t>
  </si>
  <si>
    <t>W4621</t>
  </si>
  <si>
    <t>W4620</t>
  </si>
  <si>
    <t>W4619</t>
  </si>
  <si>
    <t>W4618</t>
  </si>
  <si>
    <t>W4617</t>
  </si>
  <si>
    <t>W4616</t>
  </si>
  <si>
    <t>W4615</t>
  </si>
  <si>
    <t>W4613</t>
  </si>
  <si>
    <t>W4612</t>
  </si>
  <si>
    <t>Rising Tree Wind Farm III LLC</t>
  </si>
  <si>
    <t>W4611</t>
  </si>
  <si>
    <t>W4610</t>
  </si>
  <si>
    <t>Golden Springs Development Company LLC</t>
  </si>
  <si>
    <t>W4609</t>
  </si>
  <si>
    <t>W4608</t>
  </si>
  <si>
    <t>W4607</t>
  </si>
  <si>
    <t>W4606</t>
  </si>
  <si>
    <t>W4605</t>
  </si>
  <si>
    <t>W4604</t>
  </si>
  <si>
    <t>W4603</t>
  </si>
  <si>
    <t>W4602</t>
  </si>
  <si>
    <t>W4601</t>
  </si>
  <si>
    <t>W4600</t>
  </si>
  <si>
    <t>W4599</t>
  </si>
  <si>
    <t>W4598</t>
  </si>
  <si>
    <t>W4597</t>
  </si>
  <si>
    <t>W4596</t>
  </si>
  <si>
    <t>W4595</t>
  </si>
  <si>
    <t>W4594</t>
  </si>
  <si>
    <t>W4593</t>
  </si>
  <si>
    <t>W4592</t>
  </si>
  <si>
    <t>W4591</t>
  </si>
  <si>
    <t>W4590</t>
  </si>
  <si>
    <t>W4589</t>
  </si>
  <si>
    <t>W4587</t>
  </si>
  <si>
    <t>W4586</t>
  </si>
  <si>
    <t>W4585</t>
  </si>
  <si>
    <t>W4584</t>
  </si>
  <si>
    <t>W4583</t>
  </si>
  <si>
    <t>W4582</t>
  </si>
  <si>
    <t>W4581</t>
  </si>
  <si>
    <t>W4580</t>
  </si>
  <si>
    <t>W4579</t>
  </si>
  <si>
    <t>W4578</t>
  </si>
  <si>
    <t>W4577</t>
  </si>
  <si>
    <t>PAC OSIP SO 12</t>
  </si>
  <si>
    <t>W4576</t>
  </si>
  <si>
    <t>W4575</t>
  </si>
  <si>
    <t>W4574</t>
  </si>
  <si>
    <t>Victor Dry Farm Ranch B LLC</t>
  </si>
  <si>
    <t>W4573</t>
  </si>
  <si>
    <t>Victor Dry Farm Ranch A LLC</t>
  </si>
  <si>
    <t>W4572</t>
  </si>
  <si>
    <t>W4571</t>
  </si>
  <si>
    <t>W4570</t>
  </si>
  <si>
    <t>W4569</t>
  </si>
  <si>
    <t>W4568</t>
  </si>
  <si>
    <t>W4562</t>
  </si>
  <si>
    <t>W4561</t>
  </si>
  <si>
    <t>W4560</t>
  </si>
  <si>
    <t>W4558</t>
  </si>
  <si>
    <t>W4557</t>
  </si>
  <si>
    <t>W4556</t>
  </si>
  <si>
    <t>W4555</t>
  </si>
  <si>
    <t>W4554</t>
  </si>
  <si>
    <t>W4553</t>
  </si>
  <si>
    <t>W4552</t>
  </si>
  <si>
    <t>W4550</t>
  </si>
  <si>
    <t>W4549</t>
  </si>
  <si>
    <t>Diamond Valley Solar LLC</t>
  </si>
  <si>
    <t>W4548</t>
  </si>
  <si>
    <t>W4546</t>
  </si>
  <si>
    <t>Alamo Solar</t>
  </si>
  <si>
    <t>W4543</t>
  </si>
  <si>
    <t>Vega Solar, LLC</t>
  </si>
  <si>
    <t>W4542</t>
  </si>
  <si>
    <t>Mound Solar Owner VIII, LLC</t>
  </si>
  <si>
    <t>W4541</t>
  </si>
  <si>
    <t>W4540</t>
  </si>
  <si>
    <t>W4539</t>
  </si>
  <si>
    <t>W4538</t>
  </si>
  <si>
    <t>W4537</t>
  </si>
  <si>
    <t>W4536</t>
  </si>
  <si>
    <t>W4534</t>
  </si>
  <si>
    <t>W4533</t>
  </si>
  <si>
    <t>W4532</t>
  </si>
  <si>
    <t>W4531</t>
  </si>
  <si>
    <t>W4530</t>
  </si>
  <si>
    <t>W4527</t>
  </si>
  <si>
    <t>W4526</t>
  </si>
  <si>
    <t>W4524</t>
  </si>
  <si>
    <t>American Solar Greenworks, LLC</t>
  </si>
  <si>
    <t>W4518</t>
  </si>
  <si>
    <t>Colton Solar One LLC</t>
  </si>
  <si>
    <t>W4516</t>
  </si>
  <si>
    <t>W4515</t>
  </si>
  <si>
    <t>W4513</t>
  </si>
  <si>
    <t>W4512</t>
  </si>
  <si>
    <t>W4511</t>
  </si>
  <si>
    <t>W4510</t>
  </si>
  <si>
    <t>Copper Mountain Solar 3, LLC</t>
  </si>
  <si>
    <t>W4509</t>
  </si>
  <si>
    <t>W4508</t>
  </si>
  <si>
    <t>Mitchell Solar, LLC</t>
  </si>
  <si>
    <t>W4507</t>
  </si>
  <si>
    <t>W4506</t>
  </si>
  <si>
    <t>Garnet Solar Power Generation Station 1, LLC</t>
  </si>
  <si>
    <t>W4505</t>
  </si>
  <si>
    <t>W4504</t>
  </si>
  <si>
    <t>W4503</t>
  </si>
  <si>
    <t>W4502</t>
  </si>
  <si>
    <t>CF SBC Master Tenant One LLC</t>
  </si>
  <si>
    <t>W4501</t>
  </si>
  <si>
    <t>W4500</t>
  </si>
  <si>
    <t>Madelyn Solar, LLC</t>
  </si>
  <si>
    <t>W4499</t>
  </si>
  <si>
    <t>Rudy Solar, LLC</t>
  </si>
  <si>
    <t>W4498</t>
  </si>
  <si>
    <t>Colton Solar Two LLC</t>
  </si>
  <si>
    <t>W4495</t>
  </si>
  <si>
    <t>W4493</t>
  </si>
  <si>
    <t>W4492</t>
  </si>
  <si>
    <t>Lancaster Little Rock C LLC</t>
  </si>
  <si>
    <t>W4488</t>
  </si>
  <si>
    <t>W4487</t>
  </si>
  <si>
    <t>W4486</t>
  </si>
  <si>
    <t>PAC OSIP SO 11</t>
  </si>
  <si>
    <t>W4485</t>
  </si>
  <si>
    <t>W4484</t>
  </si>
  <si>
    <t>W4483</t>
  </si>
  <si>
    <t>W4482</t>
  </si>
  <si>
    <t>W4481</t>
  </si>
  <si>
    <t>W4480</t>
  </si>
  <si>
    <t>W4479</t>
  </si>
  <si>
    <t>W4478</t>
  </si>
  <si>
    <t>W4477</t>
  </si>
  <si>
    <t>W4476</t>
  </si>
  <si>
    <t>W4475</t>
  </si>
  <si>
    <t>W4474</t>
  </si>
  <si>
    <t>W4473</t>
  </si>
  <si>
    <t>PsomasFMG Lancaster Solar CREST, LLC</t>
  </si>
  <si>
    <t>W4472</t>
  </si>
  <si>
    <t>W4469</t>
  </si>
  <si>
    <t>W4468</t>
  </si>
  <si>
    <t>W4467</t>
  </si>
  <si>
    <t>W4466</t>
  </si>
  <si>
    <t>W4465</t>
  </si>
  <si>
    <t>SunE Solar XV Lessor, LLC</t>
  </si>
  <si>
    <t>W4464</t>
  </si>
  <si>
    <t>SunE Solar XV Lessor, LLC (White Road Central)</t>
  </si>
  <si>
    <t>W4463</t>
  </si>
  <si>
    <t>W4462</t>
  </si>
  <si>
    <t>W4461</t>
  </si>
  <si>
    <t>W4460</t>
  </si>
  <si>
    <t>W4459</t>
  </si>
  <si>
    <t>W4458</t>
  </si>
  <si>
    <t>W4457</t>
  </si>
  <si>
    <t>W4456</t>
  </si>
  <si>
    <t>W4455</t>
  </si>
  <si>
    <t>W4454</t>
  </si>
  <si>
    <t>W4453</t>
  </si>
  <si>
    <t>W4452</t>
  </si>
  <si>
    <t>W4451</t>
  </si>
  <si>
    <t>W4450</t>
  </si>
  <si>
    <t>W4446</t>
  </si>
  <si>
    <t>Rising Tree Wind Farm II LLC</t>
  </si>
  <si>
    <t>W4445</t>
  </si>
  <si>
    <t>Rising Tree Wind Farm LLC</t>
  </si>
  <si>
    <t>W4444</t>
  </si>
  <si>
    <t>W4443</t>
  </si>
  <si>
    <t>W4442</t>
  </si>
  <si>
    <t>W4441</t>
  </si>
  <si>
    <t>W4440</t>
  </si>
  <si>
    <t>W4439</t>
  </si>
  <si>
    <t>W4438</t>
  </si>
  <si>
    <t>W4437</t>
  </si>
  <si>
    <t>PAC OSIP CR 2</t>
  </si>
  <si>
    <t>W4436</t>
  </si>
  <si>
    <t>W4435</t>
  </si>
  <si>
    <t>W4434</t>
  </si>
  <si>
    <t>W4433</t>
  </si>
  <si>
    <t>W4432</t>
  </si>
  <si>
    <t>Victor Mesa Linda E2 LLC</t>
  </si>
  <si>
    <t>W4431</t>
  </si>
  <si>
    <t>Victor Mesa Linda D2 LLC</t>
  </si>
  <si>
    <t>W4430</t>
  </si>
  <si>
    <t>Victor Mesa Linda C2 LLC</t>
  </si>
  <si>
    <t>W4429</t>
  </si>
  <si>
    <t>Victor Mesa Linda B2 LLC</t>
  </si>
  <si>
    <t>W4428</t>
  </si>
  <si>
    <t>Lone Valley Solar Park II, LLC</t>
  </si>
  <si>
    <t>W4427</t>
  </si>
  <si>
    <t>Lone Valley Solar Park I, LLC</t>
  </si>
  <si>
    <t>W4426</t>
  </si>
  <si>
    <t>W4425</t>
  </si>
  <si>
    <t>W4423</t>
  </si>
  <si>
    <t>W4422</t>
  </si>
  <si>
    <t>W4421</t>
  </si>
  <si>
    <t>W4420</t>
  </si>
  <si>
    <t>W4419</t>
  </si>
  <si>
    <t>W4418</t>
  </si>
  <si>
    <t>Lancaster Dry Farm Ranch B, LLC</t>
  </si>
  <si>
    <t>W4417</t>
  </si>
  <si>
    <t>Expressway Solar C2, LLC</t>
  </si>
  <si>
    <t>W4416</t>
  </si>
  <si>
    <t>W4415</t>
  </si>
  <si>
    <t>W4414</t>
  </si>
  <si>
    <t>W4413</t>
  </si>
  <si>
    <t>W4412</t>
  </si>
  <si>
    <t>OSPV2013</t>
  </si>
  <si>
    <t>W4411</t>
  </si>
  <si>
    <t>W4410</t>
  </si>
  <si>
    <t>W4409</t>
  </si>
  <si>
    <t>W4408</t>
  </si>
  <si>
    <t>W4407</t>
  </si>
  <si>
    <t>W4406</t>
  </si>
  <si>
    <t>W4405</t>
  </si>
  <si>
    <t>W4404</t>
  </si>
  <si>
    <t>W4403</t>
  </si>
  <si>
    <t>W4402</t>
  </si>
  <si>
    <t>W4401</t>
  </si>
  <si>
    <t>W4400</t>
  </si>
  <si>
    <t>W4399</t>
  </si>
  <si>
    <t>W4398</t>
  </si>
  <si>
    <t>W4397</t>
  </si>
  <si>
    <t>W4396</t>
  </si>
  <si>
    <t>W4395</t>
  </si>
  <si>
    <t>W4394</t>
  </si>
  <si>
    <t>W4393</t>
  </si>
  <si>
    <t>W4392</t>
  </si>
  <si>
    <t>W4391</t>
  </si>
  <si>
    <t>W4390</t>
  </si>
  <si>
    <t>W4389</t>
  </si>
  <si>
    <t>W4387</t>
  </si>
  <si>
    <t>Regulus Solar, LLC</t>
  </si>
  <si>
    <t>W4386</t>
  </si>
  <si>
    <t>W4385</t>
  </si>
  <si>
    <t>W4384</t>
  </si>
  <si>
    <t>W4383</t>
  </si>
  <si>
    <t>W4382</t>
  </si>
  <si>
    <t>W4381</t>
  </si>
  <si>
    <t>W4380</t>
  </si>
  <si>
    <t>W4379</t>
  </si>
  <si>
    <t>W4378</t>
  </si>
  <si>
    <t>W4376</t>
  </si>
  <si>
    <t>W4374</t>
  </si>
  <si>
    <t>Placer County Water Agency</t>
  </si>
  <si>
    <t>W4373</t>
  </si>
  <si>
    <t>KCEC-6-R-S</t>
  </si>
  <si>
    <t>W4372</t>
  </si>
  <si>
    <t>W4371</t>
  </si>
  <si>
    <t>W4370</t>
  </si>
  <si>
    <t>W4369</t>
  </si>
  <si>
    <t>W4368</t>
  </si>
  <si>
    <t>W4367</t>
  </si>
  <si>
    <t>W4366</t>
  </si>
  <si>
    <t>W4365</t>
  </si>
  <si>
    <t>W4364</t>
  </si>
  <si>
    <t>W4363</t>
  </si>
  <si>
    <t>W4362</t>
  </si>
  <si>
    <t>W4361</t>
  </si>
  <si>
    <t>W4360</t>
  </si>
  <si>
    <t>W4359</t>
  </si>
  <si>
    <t>W4358</t>
  </si>
  <si>
    <t>W4357</t>
  </si>
  <si>
    <t>W4356</t>
  </si>
  <si>
    <t>W4355</t>
  </si>
  <si>
    <t>W4354</t>
  </si>
  <si>
    <t>W4353</t>
  </si>
  <si>
    <t>W4352</t>
  </si>
  <si>
    <t>W4351</t>
  </si>
  <si>
    <t>W4350</t>
  </si>
  <si>
    <t>W4349</t>
  </si>
  <si>
    <t>W4348</t>
  </si>
  <si>
    <t>W4347</t>
  </si>
  <si>
    <t>W4346</t>
  </si>
  <si>
    <t>W4345</t>
  </si>
  <si>
    <t>W4344</t>
  </si>
  <si>
    <t>RE Adams East, LLC</t>
  </si>
  <si>
    <t>W4343</t>
  </si>
  <si>
    <t>W4342</t>
  </si>
  <si>
    <t>W4341</t>
  </si>
  <si>
    <t>W4340</t>
  </si>
  <si>
    <t>W4339</t>
  </si>
  <si>
    <t>W4338</t>
  </si>
  <si>
    <t>W4337</t>
  </si>
  <si>
    <t>W4336</t>
  </si>
  <si>
    <t>W4335</t>
  </si>
  <si>
    <t>W4334</t>
  </si>
  <si>
    <t>W4333</t>
  </si>
  <si>
    <t>Summer Solar D2, LLC</t>
  </si>
  <si>
    <t>W4332</t>
  </si>
  <si>
    <t>Sequoia PV 2 LLC</t>
  </si>
  <si>
    <t>W4331</t>
  </si>
  <si>
    <t>W4330</t>
  </si>
  <si>
    <t>W4329</t>
  </si>
  <si>
    <t>W4328</t>
  </si>
  <si>
    <t>W4327</t>
  </si>
  <si>
    <t>W4326</t>
  </si>
  <si>
    <t>W4325</t>
  </si>
  <si>
    <t>W4324</t>
  </si>
  <si>
    <t>W4323</t>
  </si>
  <si>
    <t>W4322</t>
  </si>
  <si>
    <t>W4317</t>
  </si>
  <si>
    <t>W4298</t>
  </si>
  <si>
    <t>W4297</t>
  </si>
  <si>
    <t>W4290</t>
  </si>
  <si>
    <t>W4289</t>
  </si>
  <si>
    <t>W4288</t>
  </si>
  <si>
    <t>Sequoia PV 1 LLC</t>
  </si>
  <si>
    <t>W4287</t>
  </si>
  <si>
    <t>W4286</t>
  </si>
  <si>
    <t>W4285</t>
  </si>
  <si>
    <t>W4284</t>
  </si>
  <si>
    <t>W4281</t>
  </si>
  <si>
    <t>W4280</t>
  </si>
  <si>
    <t>W4279</t>
  </si>
  <si>
    <t>W4278</t>
  </si>
  <si>
    <t>W4277</t>
  </si>
  <si>
    <t>W4276</t>
  </si>
  <si>
    <t>W4275</t>
  </si>
  <si>
    <t>W4274</t>
  </si>
  <si>
    <t>W4273</t>
  </si>
  <si>
    <t>Solwatt, LLC</t>
  </si>
  <si>
    <t>W4272</t>
  </si>
  <si>
    <t>W4270</t>
  </si>
  <si>
    <t>W4269</t>
  </si>
  <si>
    <t>Limon Wind III, LLC</t>
  </si>
  <si>
    <t>W4268</t>
  </si>
  <si>
    <t>W4264</t>
  </si>
  <si>
    <t>W4263</t>
  </si>
  <si>
    <t>Catalina Solar 2, LLC</t>
  </si>
  <si>
    <t>W4262</t>
  </si>
  <si>
    <t>W4261</t>
  </si>
  <si>
    <t>W4258</t>
  </si>
  <si>
    <t>W4257</t>
  </si>
  <si>
    <t>Sequoia PV 3 LLC</t>
  </si>
  <si>
    <t>W4256</t>
  </si>
  <si>
    <t>W4255</t>
  </si>
  <si>
    <t>W4254</t>
  </si>
  <si>
    <t>W4253</t>
  </si>
  <si>
    <t>W4252</t>
  </si>
  <si>
    <t>W4251</t>
  </si>
  <si>
    <t>W4250</t>
  </si>
  <si>
    <t>W4249</t>
  </si>
  <si>
    <t>W4248</t>
  </si>
  <si>
    <t>Summer Solar C2, LLC</t>
  </si>
  <si>
    <t>W4247</t>
  </si>
  <si>
    <t>Summer Solar B2, LLC</t>
  </si>
  <si>
    <t>W4246</t>
  </si>
  <si>
    <t>Summer Solar A2, LLC</t>
  </si>
  <si>
    <t>W4245</t>
  </si>
  <si>
    <t>Rodeo Solar D2, LLC</t>
  </si>
  <si>
    <t>W4244</t>
  </si>
  <si>
    <t>Rodeo Solar C2, LLC</t>
  </si>
  <si>
    <t>W4243</t>
  </si>
  <si>
    <t>W4242</t>
  </si>
  <si>
    <t>W4241</t>
  </si>
  <si>
    <t>W4240</t>
  </si>
  <si>
    <t>W4238</t>
  </si>
  <si>
    <t>W4237</t>
  </si>
  <si>
    <t>W4236</t>
  </si>
  <si>
    <t>W4235</t>
  </si>
  <si>
    <t>W4234</t>
  </si>
  <si>
    <t>W4233</t>
  </si>
  <si>
    <t>W4232</t>
  </si>
  <si>
    <t>W4231</t>
  </si>
  <si>
    <t>W4230</t>
  </si>
  <si>
    <t>W4229</t>
  </si>
  <si>
    <t>W4228</t>
  </si>
  <si>
    <t>W4227</t>
  </si>
  <si>
    <t>W4226</t>
  </si>
  <si>
    <t>W4225</t>
  </si>
  <si>
    <t>W4224</t>
  </si>
  <si>
    <t>W4222</t>
  </si>
  <si>
    <t>W4221</t>
  </si>
  <si>
    <t>W4220</t>
  </si>
  <si>
    <t>W4219</t>
  </si>
  <si>
    <t>W4218</t>
  </si>
  <si>
    <t>W4217</t>
  </si>
  <si>
    <t>W4216</t>
  </si>
  <si>
    <t>W4215</t>
  </si>
  <si>
    <t>W4214</t>
  </si>
  <si>
    <t>W4213</t>
  </si>
  <si>
    <t>W4212</t>
  </si>
  <si>
    <t>W4211</t>
  </si>
  <si>
    <t>W4210</t>
  </si>
  <si>
    <t>W4209</t>
  </si>
  <si>
    <t>W4208</t>
  </si>
  <si>
    <t>W4207</t>
  </si>
  <si>
    <t>W4206</t>
  </si>
  <si>
    <t>W4205</t>
  </si>
  <si>
    <t>W4204</t>
  </si>
  <si>
    <t>W4203</t>
  </si>
  <si>
    <t>W4202</t>
  </si>
  <si>
    <t>W4201</t>
  </si>
  <si>
    <t>W4200</t>
  </si>
  <si>
    <t>W4199</t>
  </si>
  <si>
    <t>Seattle City Light</t>
  </si>
  <si>
    <t>W4195</t>
  </si>
  <si>
    <t>W4194</t>
  </si>
  <si>
    <t>W4193</t>
  </si>
  <si>
    <t>W4192</t>
  </si>
  <si>
    <t>W4191</t>
  </si>
  <si>
    <t>W4190</t>
  </si>
  <si>
    <t>W4189</t>
  </si>
  <si>
    <t>W4188</t>
  </si>
  <si>
    <t>PAC OSIP SO 10</t>
  </si>
  <si>
    <t>W4187</t>
  </si>
  <si>
    <t>W4186</t>
  </si>
  <si>
    <t>Orion Solar II, LLC</t>
  </si>
  <si>
    <t>W4185</t>
  </si>
  <si>
    <t>W4184</t>
  </si>
  <si>
    <t>W4183</t>
  </si>
  <si>
    <t>W4182</t>
  </si>
  <si>
    <t>W4181</t>
  </si>
  <si>
    <t>W4180</t>
  </si>
  <si>
    <t>W4179</t>
  </si>
  <si>
    <t>W4178</t>
  </si>
  <si>
    <t>W4172</t>
  </si>
  <si>
    <t>W4171</t>
  </si>
  <si>
    <t>W4169</t>
  </si>
  <si>
    <t>W4168</t>
  </si>
  <si>
    <t>W4162</t>
  </si>
  <si>
    <t>W4161</t>
  </si>
  <si>
    <t>W4160</t>
  </si>
  <si>
    <t>W4159</t>
  </si>
  <si>
    <t>W4154</t>
  </si>
  <si>
    <t>W4153</t>
  </si>
  <si>
    <t>W4152</t>
  </si>
  <si>
    <t>W4151</t>
  </si>
  <si>
    <t>W4150</t>
  </si>
  <si>
    <t>W4148</t>
  </si>
  <si>
    <t>W4144</t>
  </si>
  <si>
    <t>W4143</t>
  </si>
  <si>
    <t>W4141</t>
  </si>
  <si>
    <t>W4139</t>
  </si>
  <si>
    <t>W4138</t>
  </si>
  <si>
    <t>W4137</t>
  </si>
  <si>
    <t>W4136</t>
  </si>
  <si>
    <t>W4135</t>
  </si>
  <si>
    <t>W4134</t>
  </si>
  <si>
    <t>W4133</t>
  </si>
  <si>
    <t>W4132</t>
  </si>
  <si>
    <t>W4131</t>
  </si>
  <si>
    <t>W4130</t>
  </si>
  <si>
    <t>W4129</t>
  </si>
  <si>
    <t>W4128</t>
  </si>
  <si>
    <t>W4127</t>
  </si>
  <si>
    <t>W4126</t>
  </si>
  <si>
    <t>W4125</t>
  </si>
  <si>
    <t>W4124</t>
  </si>
  <si>
    <t>W4123</t>
  </si>
  <si>
    <t>W4122</t>
  </si>
  <si>
    <t>W4121</t>
  </si>
  <si>
    <t>W4119</t>
  </si>
  <si>
    <t>Adobe Solar, LLC</t>
  </si>
  <si>
    <t>W4118</t>
  </si>
  <si>
    <t>W4117</t>
  </si>
  <si>
    <t>W4116</t>
  </si>
  <si>
    <t>W4115</t>
  </si>
  <si>
    <t>W4114</t>
  </si>
  <si>
    <t>W4112</t>
  </si>
  <si>
    <t>W4111</t>
  </si>
  <si>
    <t>W4110</t>
  </si>
  <si>
    <t>W4106</t>
  </si>
  <si>
    <t>W4105</t>
  </si>
  <si>
    <t>CTWS Utilities Solar</t>
  </si>
  <si>
    <t>W4104</t>
  </si>
  <si>
    <t>W4103</t>
  </si>
  <si>
    <t>W4102</t>
  </si>
  <si>
    <t>W4101</t>
  </si>
  <si>
    <t>W4100</t>
  </si>
  <si>
    <t>W4099</t>
  </si>
  <si>
    <t>W4098</t>
  </si>
  <si>
    <t>W4097</t>
  </si>
  <si>
    <t>W4089</t>
  </si>
  <si>
    <t>W4088</t>
  </si>
  <si>
    <t>W4087</t>
  </si>
  <si>
    <t>W4086</t>
  </si>
  <si>
    <t>PAC OSIP WV 7</t>
  </si>
  <si>
    <t>W4085</t>
  </si>
  <si>
    <t>PAC OSIP SO 9</t>
  </si>
  <si>
    <t>W4084</t>
  </si>
  <si>
    <t>W4079</t>
  </si>
  <si>
    <t>W4078</t>
  </si>
  <si>
    <t>W4077</t>
  </si>
  <si>
    <t>W4075</t>
  </si>
  <si>
    <t>W4072</t>
  </si>
  <si>
    <t>W4071</t>
  </si>
  <si>
    <t>W4070</t>
  </si>
  <si>
    <t>W4069</t>
  </si>
  <si>
    <t>W4068</t>
  </si>
  <si>
    <t>W4067</t>
  </si>
  <si>
    <t>W4066</t>
  </si>
  <si>
    <t>W4065</t>
  </si>
  <si>
    <t>W4064</t>
  </si>
  <si>
    <t>W4063</t>
  </si>
  <si>
    <t>W4062</t>
  </si>
  <si>
    <t>W4061</t>
  </si>
  <si>
    <t>W4060</t>
  </si>
  <si>
    <t>W4059</t>
  </si>
  <si>
    <t>W4058</t>
  </si>
  <si>
    <t>W4056</t>
  </si>
  <si>
    <t>W4055</t>
  </si>
  <si>
    <t>W4053</t>
  </si>
  <si>
    <t>Voyager Solar 3, LLC</t>
  </si>
  <si>
    <t>W4052</t>
  </si>
  <si>
    <t>Voyager Solar 2, LLC</t>
  </si>
  <si>
    <t>W4051</t>
  </si>
  <si>
    <t>Voyager Solar 1, LLC</t>
  </si>
  <si>
    <t>W4050</t>
  </si>
  <si>
    <t>W4049</t>
  </si>
  <si>
    <t>W4048</t>
  </si>
  <si>
    <t>City of Santa Barbara</t>
  </si>
  <si>
    <t>Solar Express G</t>
  </si>
  <si>
    <t>W4047</t>
  </si>
  <si>
    <t>Solar Express F</t>
  </si>
  <si>
    <t>W4046</t>
  </si>
  <si>
    <t>W4045</t>
  </si>
  <si>
    <t>Tulare PV I, LLC</t>
  </si>
  <si>
    <t>W4044</t>
  </si>
  <si>
    <t>W4043</t>
  </si>
  <si>
    <t>W4042</t>
  </si>
  <si>
    <t>W4041</t>
  </si>
  <si>
    <t>W4040</t>
  </si>
  <si>
    <t>W4039</t>
  </si>
  <si>
    <t>W4038</t>
  </si>
  <si>
    <t>W4036</t>
  </si>
  <si>
    <t>W4035</t>
  </si>
  <si>
    <t>W4034</t>
  </si>
  <si>
    <t>W4033</t>
  </si>
  <si>
    <t>W4032</t>
  </si>
  <si>
    <t>W4030</t>
  </si>
  <si>
    <t>W4029</t>
  </si>
  <si>
    <t>W4028</t>
  </si>
  <si>
    <t>W4027</t>
  </si>
  <si>
    <t>W4025</t>
  </si>
  <si>
    <t>Solar Partners I, LLC</t>
  </si>
  <si>
    <t>W4023</t>
  </si>
  <si>
    <t>W4022</t>
  </si>
  <si>
    <t>W4021</t>
  </si>
  <si>
    <t>W4020</t>
  </si>
  <si>
    <t>Industry Solar Power Generation Station 1 LLC</t>
  </si>
  <si>
    <t>W4019</t>
  </si>
  <si>
    <t>Navajo Solar Power Generation Station 1 LLC</t>
  </si>
  <si>
    <t>W4018</t>
  </si>
  <si>
    <t>Otoe Solar Power Generation Station 1 LLC</t>
  </si>
  <si>
    <t>W4017</t>
  </si>
  <si>
    <t>Powhatan Solar Power Generation Station 1 LLC</t>
  </si>
  <si>
    <t>W4016</t>
  </si>
  <si>
    <t>W4015</t>
  </si>
  <si>
    <t>W4014</t>
  </si>
  <si>
    <t>W4013</t>
  </si>
  <si>
    <t>CES DHS Solar, LLC</t>
  </si>
  <si>
    <t>W4012</t>
  </si>
  <si>
    <t>W4011</t>
  </si>
  <si>
    <t>W4010</t>
  </si>
  <si>
    <t>Toro Power 2, LLC</t>
  </si>
  <si>
    <t>W4009</t>
  </si>
  <si>
    <t>W4008</t>
  </si>
  <si>
    <t>W4007</t>
  </si>
  <si>
    <t>W4006</t>
  </si>
  <si>
    <t>W4005</t>
  </si>
  <si>
    <t>W4004</t>
  </si>
  <si>
    <t>W4003</t>
  </si>
  <si>
    <t>W4002</t>
  </si>
  <si>
    <t>W4001</t>
  </si>
  <si>
    <t>W4000</t>
  </si>
  <si>
    <t>W3999</t>
  </si>
  <si>
    <t>W3998</t>
  </si>
  <si>
    <t>W3997</t>
  </si>
  <si>
    <t>W3996</t>
  </si>
  <si>
    <t>W3990</t>
  </si>
  <si>
    <t>W3989</t>
  </si>
  <si>
    <t>W3988</t>
  </si>
  <si>
    <t>Sequoia PV 1, LLC</t>
  </si>
  <si>
    <t>W3987</t>
  </si>
  <si>
    <t>W3986</t>
  </si>
  <si>
    <t>W3985</t>
  </si>
  <si>
    <t>W3984</t>
  </si>
  <si>
    <t>W3983</t>
  </si>
  <si>
    <t>W3982</t>
  </si>
  <si>
    <t>W3981</t>
  </si>
  <si>
    <t>W3979</t>
  </si>
  <si>
    <t>W3978</t>
  </si>
  <si>
    <t>W3977</t>
  </si>
  <si>
    <t>W3976</t>
  </si>
  <si>
    <t>W3975</t>
  </si>
  <si>
    <t>W3974</t>
  </si>
  <si>
    <t>W3973</t>
  </si>
  <si>
    <t>W3972</t>
  </si>
  <si>
    <t>W3971</t>
  </si>
  <si>
    <t>W3970</t>
  </si>
  <si>
    <t>W3969</t>
  </si>
  <si>
    <t>W3968</t>
  </si>
  <si>
    <t>W3967</t>
  </si>
  <si>
    <t>W3966</t>
  </si>
  <si>
    <t>W3965</t>
  </si>
  <si>
    <t>W3964</t>
  </si>
  <si>
    <t>W3963</t>
  </si>
  <si>
    <t>W3962</t>
  </si>
  <si>
    <t>W3961</t>
  </si>
  <si>
    <t>W3960</t>
  </si>
  <si>
    <t>W3959</t>
  </si>
  <si>
    <t>W3958</t>
  </si>
  <si>
    <t>W3957</t>
  </si>
  <si>
    <t>W3956</t>
  </si>
  <si>
    <t>W3953</t>
  </si>
  <si>
    <t>W3952</t>
  </si>
  <si>
    <t>W3951</t>
  </si>
  <si>
    <t>W3950</t>
  </si>
  <si>
    <t>W3949</t>
  </si>
  <si>
    <t>W3948</t>
  </si>
  <si>
    <t>W3947</t>
  </si>
  <si>
    <t>W3946</t>
  </si>
  <si>
    <t>W3945</t>
  </si>
  <si>
    <t>W3944</t>
  </si>
  <si>
    <t>W3943</t>
  </si>
  <si>
    <t>W3942</t>
  </si>
  <si>
    <t>Newberry Solar 1 LLC</t>
  </si>
  <si>
    <t>W3935</t>
  </si>
  <si>
    <t>W3934</t>
  </si>
  <si>
    <t>PAC OSIP SO 8</t>
  </si>
  <si>
    <t>W3933</t>
  </si>
  <si>
    <t>W3932</t>
  </si>
  <si>
    <t>W3931</t>
  </si>
  <si>
    <t>W3930</t>
  </si>
  <si>
    <t>W3929</t>
  </si>
  <si>
    <t>W3928</t>
  </si>
  <si>
    <t>W3927</t>
  </si>
  <si>
    <t>W3926</t>
  </si>
  <si>
    <t>W3925</t>
  </si>
  <si>
    <t>W3924</t>
  </si>
  <si>
    <t>W3923</t>
  </si>
  <si>
    <t>W3922</t>
  </si>
  <si>
    <t>W3920</t>
  </si>
  <si>
    <t>W3919</t>
  </si>
  <si>
    <t>W3918</t>
  </si>
  <si>
    <t>W3917</t>
  </si>
  <si>
    <t>W3916</t>
  </si>
  <si>
    <t>W3915</t>
  </si>
  <si>
    <t>W3914</t>
  </si>
  <si>
    <t>W3913</t>
  </si>
  <si>
    <t>W3912</t>
  </si>
  <si>
    <t>W3911</t>
  </si>
  <si>
    <t>W3910</t>
  </si>
  <si>
    <t>Grower Direct Nut</t>
  </si>
  <si>
    <t>W3909</t>
  </si>
  <si>
    <t>W3908</t>
  </si>
  <si>
    <t>W3907</t>
  </si>
  <si>
    <t>W3906</t>
  </si>
  <si>
    <t>W3905</t>
  </si>
  <si>
    <t>W3904</t>
  </si>
  <si>
    <t>W3903</t>
  </si>
  <si>
    <t>W3902</t>
  </si>
  <si>
    <t>W3901</t>
  </si>
  <si>
    <t>W3900</t>
  </si>
  <si>
    <t>W3899</t>
  </si>
  <si>
    <t>RE Rosamond Two LLC</t>
  </si>
  <si>
    <t>W3898</t>
  </si>
  <si>
    <t>RE Columbia 3 LLC</t>
  </si>
  <si>
    <t>W3897</t>
  </si>
  <si>
    <t>RE Victor Phelan Solar One LLC</t>
  </si>
  <si>
    <t>W3896</t>
  </si>
  <si>
    <t>RE Rio Grande, LLC</t>
  </si>
  <si>
    <t>W3895</t>
  </si>
  <si>
    <t>GWP-1 Aggregated</t>
  </si>
  <si>
    <t>W3891</t>
  </si>
  <si>
    <t>GWP-2 Aggregated</t>
  </si>
  <si>
    <t>W3890</t>
  </si>
  <si>
    <t>W3889</t>
  </si>
  <si>
    <t>W3888</t>
  </si>
  <si>
    <t>W3887</t>
  </si>
  <si>
    <t>W3886</t>
  </si>
  <si>
    <t>W3885</t>
  </si>
  <si>
    <t>W3884</t>
  </si>
  <si>
    <t>W3883</t>
  </si>
  <si>
    <t>W3882</t>
  </si>
  <si>
    <t>Bernalillo County Detention Center</t>
  </si>
  <si>
    <t>W3881</t>
  </si>
  <si>
    <t>W3880</t>
  </si>
  <si>
    <t>W3879</t>
  </si>
  <si>
    <t>W3878</t>
  </si>
  <si>
    <t>W3877</t>
  </si>
  <si>
    <t>W3876</t>
  </si>
  <si>
    <t>W3875</t>
  </si>
  <si>
    <t>W3874</t>
  </si>
  <si>
    <t>W3873</t>
  </si>
  <si>
    <t>W3872</t>
  </si>
  <si>
    <t>W3871</t>
  </si>
  <si>
    <t>W3869</t>
  </si>
  <si>
    <t>W3868</t>
  </si>
  <si>
    <t>W3867</t>
  </si>
  <si>
    <t>W3866</t>
  </si>
  <si>
    <t>W3865</t>
  </si>
  <si>
    <t>W3864</t>
  </si>
  <si>
    <t>W3863</t>
  </si>
  <si>
    <t>W3862</t>
  </si>
  <si>
    <t>W3861</t>
  </si>
  <si>
    <t>W3860</t>
  </si>
  <si>
    <t>W3859</t>
  </si>
  <si>
    <t>W3858</t>
  </si>
  <si>
    <t>W3857</t>
  </si>
  <si>
    <t>Covanta Marion, Inc.</t>
  </si>
  <si>
    <t>W3856</t>
  </si>
  <si>
    <t>W3855</t>
  </si>
  <si>
    <t>W3854</t>
  </si>
  <si>
    <t>W3853</t>
  </si>
  <si>
    <t>W3852</t>
  </si>
  <si>
    <t>V Sue Cleveland High School</t>
  </si>
  <si>
    <t>W3851</t>
  </si>
  <si>
    <t>W3849</t>
  </si>
  <si>
    <t>W3847</t>
  </si>
  <si>
    <t>W3845</t>
  </si>
  <si>
    <t>W3844</t>
  </si>
  <si>
    <t>W3843</t>
  </si>
  <si>
    <t>W3842</t>
  </si>
  <si>
    <t>W3841</t>
  </si>
  <si>
    <t>W3840</t>
  </si>
  <si>
    <t>W3839</t>
  </si>
  <si>
    <t>W3838</t>
  </si>
  <si>
    <t>W3833</t>
  </si>
  <si>
    <t>W3832</t>
  </si>
  <si>
    <t>W3831</t>
  </si>
  <si>
    <t>W3830</t>
  </si>
  <si>
    <t>W3829</t>
  </si>
  <si>
    <t>W3828</t>
  </si>
  <si>
    <t>W3827</t>
  </si>
  <si>
    <t>W3826</t>
  </si>
  <si>
    <t>W3825</t>
  </si>
  <si>
    <t>W3824</t>
  </si>
  <si>
    <t>W3823</t>
  </si>
  <si>
    <t>W3822</t>
  </si>
  <si>
    <t>W3821</t>
  </si>
  <si>
    <t>W3820</t>
  </si>
  <si>
    <t>W3819</t>
  </si>
  <si>
    <t>W3818</t>
  </si>
  <si>
    <t>W3817</t>
  </si>
  <si>
    <t>W3816</t>
  </si>
  <si>
    <t>W3815</t>
  </si>
  <si>
    <t>W3814</t>
  </si>
  <si>
    <t>W3813</t>
  </si>
  <si>
    <t>W3812</t>
  </si>
  <si>
    <t>W3811</t>
  </si>
  <si>
    <t>W3810</t>
  </si>
  <si>
    <t>W3809</t>
  </si>
  <si>
    <t>W3808</t>
  </si>
  <si>
    <t>W3807</t>
  </si>
  <si>
    <t>W3806</t>
  </si>
  <si>
    <t>W3805</t>
  </si>
  <si>
    <t>W3804</t>
  </si>
  <si>
    <t>W3803</t>
  </si>
  <si>
    <t>W3802</t>
  </si>
  <si>
    <t>W3801</t>
  </si>
  <si>
    <t>DESERT SUNLIGHT 300, LLC</t>
  </si>
  <si>
    <t>W3800</t>
  </si>
  <si>
    <t>W3798</t>
  </si>
  <si>
    <t>W3793</t>
  </si>
  <si>
    <t>W3792</t>
  </si>
  <si>
    <t>W3791</t>
  </si>
  <si>
    <t>GENESIS SOLAR, LLC</t>
  </si>
  <si>
    <t>W3790</t>
  </si>
  <si>
    <t>Enerparc CA1, LLC</t>
  </si>
  <si>
    <t>W3789</t>
  </si>
  <si>
    <t>W3788</t>
  </si>
  <si>
    <t>W3787</t>
  </si>
  <si>
    <t>W3786</t>
  </si>
  <si>
    <t>W3785</t>
  </si>
  <si>
    <t>W3783</t>
  </si>
  <si>
    <t>W3782</t>
  </si>
  <si>
    <t>W3781</t>
  </si>
  <si>
    <t>W3779</t>
  </si>
  <si>
    <t>W3778</t>
  </si>
  <si>
    <t>W3777</t>
  </si>
  <si>
    <t>W3776</t>
  </si>
  <si>
    <t>W3775</t>
  </si>
  <si>
    <t>W3774</t>
  </si>
  <si>
    <t>W3773</t>
  </si>
  <si>
    <t>W3772</t>
  </si>
  <si>
    <t>W3771</t>
  </si>
  <si>
    <t>W3770</t>
  </si>
  <si>
    <t>W3769</t>
  </si>
  <si>
    <t>W3768</t>
  </si>
  <si>
    <t>W3767</t>
  </si>
  <si>
    <t>W3766</t>
  </si>
  <si>
    <t>W3765</t>
  </si>
  <si>
    <t>W3764</t>
  </si>
  <si>
    <t>W3763</t>
  </si>
  <si>
    <t>W3762</t>
  </si>
  <si>
    <t>W3761</t>
  </si>
  <si>
    <t>W3760</t>
  </si>
  <si>
    <t>W3759</t>
  </si>
  <si>
    <t>UBS AGG 01</t>
  </si>
  <si>
    <t>W3748</t>
  </si>
  <si>
    <t>W3747</t>
  </si>
  <si>
    <t>W3745</t>
  </si>
  <si>
    <t>W3744</t>
  </si>
  <si>
    <t>W3743</t>
  </si>
  <si>
    <t>W3742</t>
  </si>
  <si>
    <t>W3740</t>
  </si>
  <si>
    <t>W3739</t>
  </si>
  <si>
    <t>W3738</t>
  </si>
  <si>
    <t>W3737</t>
  </si>
  <si>
    <t>W3736</t>
  </si>
  <si>
    <t>W3735</t>
  </si>
  <si>
    <t>KCEC-5-R-S</t>
  </si>
  <si>
    <t>W3734</t>
  </si>
  <si>
    <t>W3732</t>
  </si>
  <si>
    <t>W3731</t>
  </si>
  <si>
    <t>W3730</t>
  </si>
  <si>
    <t>W3722</t>
  </si>
  <si>
    <t>W3721</t>
  </si>
  <si>
    <t>W3719</t>
  </si>
  <si>
    <t>W3718</t>
  </si>
  <si>
    <t>W3717</t>
  </si>
  <si>
    <t>W3716</t>
  </si>
  <si>
    <t>W3715</t>
  </si>
  <si>
    <t>W3714</t>
  </si>
  <si>
    <t>Solar Express E</t>
  </si>
  <si>
    <t>W3713</t>
  </si>
  <si>
    <t>Solar Express D</t>
  </si>
  <si>
    <t>W3712</t>
  </si>
  <si>
    <t>Solar Express C</t>
  </si>
  <si>
    <t>W3711</t>
  </si>
  <si>
    <t>Solar Express B</t>
  </si>
  <si>
    <t>W3710</t>
  </si>
  <si>
    <t>W3709</t>
  </si>
  <si>
    <t>Solar Express A</t>
  </si>
  <si>
    <t>W3708</t>
  </si>
  <si>
    <t>W3706</t>
  </si>
  <si>
    <t>W3705</t>
  </si>
  <si>
    <t>W3704</t>
  </si>
  <si>
    <t>W3696</t>
  </si>
  <si>
    <t>W3695</t>
  </si>
  <si>
    <t>W3694</t>
  </si>
  <si>
    <t>W3693</t>
  </si>
  <si>
    <t>W3692</t>
  </si>
  <si>
    <t>W3691</t>
  </si>
  <si>
    <t>W3690</t>
  </si>
  <si>
    <t>W3689</t>
  </si>
  <si>
    <t>W3687</t>
  </si>
  <si>
    <t>W3686</t>
  </si>
  <si>
    <t>W3685</t>
  </si>
  <si>
    <t>W3684</t>
  </si>
  <si>
    <t>W3683</t>
  </si>
  <si>
    <t>W3682</t>
  </si>
  <si>
    <t>W3681</t>
  </si>
  <si>
    <t>W3676</t>
  </si>
  <si>
    <t>W3675</t>
  </si>
  <si>
    <t>W3674</t>
  </si>
  <si>
    <t>PAC OSIP WV 6</t>
  </si>
  <si>
    <t>W3673</t>
  </si>
  <si>
    <t>PAC OSIP PO 2</t>
  </si>
  <si>
    <t>W3672</t>
  </si>
  <si>
    <t>PAC OSIP CO 3</t>
  </si>
  <si>
    <t>W3671</t>
  </si>
  <si>
    <t>W3670</t>
  </si>
  <si>
    <t>W3669</t>
  </si>
  <si>
    <t>W3668</t>
  </si>
  <si>
    <t>W3667</t>
  </si>
  <si>
    <t>W3666</t>
  </si>
  <si>
    <t>W3665</t>
  </si>
  <si>
    <t>W3664</t>
  </si>
  <si>
    <t>Highlander Solar 2, LLC</t>
  </si>
  <si>
    <t>W3663</t>
  </si>
  <si>
    <t>Highlander Solar 1, LLC</t>
  </si>
  <si>
    <t>W3662</t>
  </si>
  <si>
    <t>W3661</t>
  </si>
  <si>
    <t>W3660</t>
  </si>
  <si>
    <t>W3659</t>
  </si>
  <si>
    <t>W3658</t>
  </si>
  <si>
    <t>W3657</t>
  </si>
  <si>
    <t>W3656</t>
  </si>
  <si>
    <t>W3655</t>
  </si>
  <si>
    <t>W3654</t>
  </si>
  <si>
    <t>W3653</t>
  </si>
  <si>
    <t>W3652</t>
  </si>
  <si>
    <t>W3651</t>
  </si>
  <si>
    <t>W3650</t>
  </si>
  <si>
    <t>W3649</t>
  </si>
  <si>
    <t>W3648</t>
  </si>
  <si>
    <t>W3647</t>
  </si>
  <si>
    <t>W3646</t>
  </si>
  <si>
    <t>W3645</t>
  </si>
  <si>
    <t>W3644</t>
  </si>
  <si>
    <t>W3643</t>
  </si>
  <si>
    <t>W3642</t>
  </si>
  <si>
    <t>W3641</t>
  </si>
  <si>
    <t>W3640</t>
  </si>
  <si>
    <t>W3639</t>
  </si>
  <si>
    <t>W3638</t>
  </si>
  <si>
    <t>W3637</t>
  </si>
  <si>
    <t>W3636</t>
  </si>
  <si>
    <t>W3635</t>
  </si>
  <si>
    <t>W3634</t>
  </si>
  <si>
    <t>W3633</t>
  </si>
  <si>
    <t>W3632</t>
  </si>
  <si>
    <t>W3631</t>
  </si>
  <si>
    <t>W3630</t>
  </si>
  <si>
    <t>W3629</t>
  </si>
  <si>
    <t>W3628</t>
  </si>
  <si>
    <t>W3627</t>
  </si>
  <si>
    <t>W3626</t>
  </si>
  <si>
    <t>W3625</t>
  </si>
  <si>
    <t>W3624</t>
  </si>
  <si>
    <t>W3623</t>
  </si>
  <si>
    <t>W3622</t>
  </si>
  <si>
    <t>W3621</t>
  </si>
  <si>
    <t>W3620</t>
  </si>
  <si>
    <t>W3619</t>
  </si>
  <si>
    <t>W3618</t>
  </si>
  <si>
    <t>W3617</t>
  </si>
  <si>
    <t>W3616</t>
  </si>
  <si>
    <t>W3615</t>
  </si>
  <si>
    <t>W3614</t>
  </si>
  <si>
    <t>W3613</t>
  </si>
  <si>
    <t>W3612</t>
  </si>
  <si>
    <t>W3611</t>
  </si>
  <si>
    <t>W3610</t>
  </si>
  <si>
    <t>W3609</t>
  </si>
  <si>
    <t>W3608</t>
  </si>
  <si>
    <t>W3607</t>
  </si>
  <si>
    <t>W3606</t>
  </si>
  <si>
    <t>W3605</t>
  </si>
  <si>
    <t>W3604</t>
  </si>
  <si>
    <t>W3603</t>
  </si>
  <si>
    <t>Silver City WWTP</t>
  </si>
  <si>
    <t>W3602</t>
  </si>
  <si>
    <t>W3598</t>
  </si>
  <si>
    <t>W3597</t>
  </si>
  <si>
    <t>W3596</t>
  </si>
  <si>
    <t>W3592</t>
  </si>
  <si>
    <t>W3591</t>
  </si>
  <si>
    <t>W3589</t>
  </si>
  <si>
    <t>W3588</t>
  </si>
  <si>
    <t>W3587</t>
  </si>
  <si>
    <t>W3586</t>
  </si>
  <si>
    <t>W3585</t>
  </si>
  <si>
    <t>W3584</t>
  </si>
  <si>
    <t>W3583</t>
  </si>
  <si>
    <t>W3582</t>
  </si>
  <si>
    <t>W3581</t>
  </si>
  <si>
    <t>W3580</t>
  </si>
  <si>
    <t>W3579</t>
  </si>
  <si>
    <t>W3578</t>
  </si>
  <si>
    <t>W3577</t>
  </si>
  <si>
    <t>W3576</t>
  </si>
  <si>
    <t>W3574</t>
  </si>
  <si>
    <t>W3568</t>
  </si>
  <si>
    <t>W3565</t>
  </si>
  <si>
    <t>W3564</t>
  </si>
  <si>
    <t>W3563</t>
  </si>
  <si>
    <t>W3562</t>
  </si>
  <si>
    <t>W3561</t>
  </si>
  <si>
    <t>W3560</t>
  </si>
  <si>
    <t>W3558</t>
  </si>
  <si>
    <t>Marinos Ventures, LLC</t>
  </si>
  <si>
    <t>W3557</t>
  </si>
  <si>
    <t>W3556</t>
  </si>
  <si>
    <t>W3555</t>
  </si>
  <si>
    <t>PAC OSIP SO 7</t>
  </si>
  <si>
    <t>W3554</t>
  </si>
  <si>
    <t>W3553</t>
  </si>
  <si>
    <t>W3552</t>
  </si>
  <si>
    <t>W3548</t>
  </si>
  <si>
    <t>The Bell Group dba Rio Grande Jewelers</t>
  </si>
  <si>
    <t>W3547</t>
  </si>
  <si>
    <t>W3545</t>
  </si>
  <si>
    <t>W3544</t>
  </si>
  <si>
    <t>W3543</t>
  </si>
  <si>
    <t>W3542</t>
  </si>
  <si>
    <t>Eastern Municipal Water District</t>
  </si>
  <si>
    <t>W3540</t>
  </si>
  <si>
    <t>W3539</t>
  </si>
  <si>
    <t>W3538</t>
  </si>
  <si>
    <t>Alta Wind XI, LLC</t>
  </si>
  <si>
    <t>W3537</t>
  </si>
  <si>
    <t>Alta Wind X, LLC</t>
  </si>
  <si>
    <t>W3534</t>
  </si>
  <si>
    <t>W3533</t>
  </si>
  <si>
    <t>W3532</t>
  </si>
  <si>
    <t>W3531</t>
  </si>
  <si>
    <t>W3529</t>
  </si>
  <si>
    <t>W3527</t>
  </si>
  <si>
    <t>W3525</t>
  </si>
  <si>
    <t>W3524</t>
  </si>
  <si>
    <t>W3522</t>
  </si>
  <si>
    <t>W3520</t>
  </si>
  <si>
    <t>SUNE-ABCWUA</t>
  </si>
  <si>
    <t>W3519</t>
  </si>
  <si>
    <t>ABEC Bidart-Old River LLC</t>
  </si>
  <si>
    <t>PAC OSIP SO 6</t>
  </si>
  <si>
    <t>W3516</t>
  </si>
  <si>
    <t>W3515</t>
  </si>
  <si>
    <t>W3513</t>
  </si>
  <si>
    <t>W3512</t>
  </si>
  <si>
    <t>Bishop Tungsten Development, LLC</t>
  </si>
  <si>
    <t>W3511</t>
  </si>
  <si>
    <t>W3504</t>
  </si>
  <si>
    <t>W3498</t>
  </si>
  <si>
    <t>W3497</t>
  </si>
  <si>
    <t>W3496</t>
  </si>
  <si>
    <t>W3493</t>
  </si>
  <si>
    <t>W3492</t>
  </si>
  <si>
    <t>W3491</t>
  </si>
  <si>
    <t>W3490</t>
  </si>
  <si>
    <t>W3488</t>
  </si>
  <si>
    <t>W3486</t>
  </si>
  <si>
    <t>W3484</t>
  </si>
  <si>
    <t>W3483</t>
  </si>
  <si>
    <t>W3482</t>
  </si>
  <si>
    <t>W3481</t>
  </si>
  <si>
    <t>W3478</t>
  </si>
  <si>
    <t>W3477</t>
  </si>
  <si>
    <t>W3476</t>
  </si>
  <si>
    <t>W3475</t>
  </si>
  <si>
    <t>W3474</t>
  </si>
  <si>
    <t>W3473</t>
  </si>
  <si>
    <t>W3468</t>
  </si>
  <si>
    <t>W3467</t>
  </si>
  <si>
    <t>W3465</t>
  </si>
  <si>
    <t>W3464</t>
  </si>
  <si>
    <t>W3463</t>
  </si>
  <si>
    <t>W3461</t>
  </si>
  <si>
    <t>W3460</t>
  </si>
  <si>
    <t>W3459</t>
  </si>
  <si>
    <t>W3458</t>
  </si>
  <si>
    <t>W3457</t>
  </si>
  <si>
    <t>W3456</t>
  </si>
  <si>
    <t>W3455</t>
  </si>
  <si>
    <t>W3454</t>
  </si>
  <si>
    <t>W3453</t>
  </si>
  <si>
    <t>W3452</t>
  </si>
  <si>
    <t>W3451</t>
  </si>
  <si>
    <t>W3450</t>
  </si>
  <si>
    <t>W3448</t>
  </si>
  <si>
    <t>W3447</t>
  </si>
  <si>
    <t>W3446</t>
  </si>
  <si>
    <t>W3445</t>
  </si>
  <si>
    <t>W3444</t>
  </si>
  <si>
    <t>W3443</t>
  </si>
  <si>
    <t>W3442</t>
  </si>
  <si>
    <t>W3441</t>
  </si>
  <si>
    <t>W3440</t>
  </si>
  <si>
    <t>W3439</t>
  </si>
  <si>
    <t>W3438</t>
  </si>
  <si>
    <t>W3437</t>
  </si>
  <si>
    <t>W3436</t>
  </si>
  <si>
    <t>W3435</t>
  </si>
  <si>
    <t>W3434</t>
  </si>
  <si>
    <t>W3433</t>
  </si>
  <si>
    <t>W3432</t>
  </si>
  <si>
    <t>W3431</t>
  </si>
  <si>
    <t>W3430</t>
  </si>
  <si>
    <t>W3429</t>
  </si>
  <si>
    <t>W3428</t>
  </si>
  <si>
    <t>W3427</t>
  </si>
  <si>
    <t>W3426</t>
  </si>
  <si>
    <t>W3425</t>
  </si>
  <si>
    <t>W3424</t>
  </si>
  <si>
    <t>W3423</t>
  </si>
  <si>
    <t>W3422</t>
  </si>
  <si>
    <t>W3421</t>
  </si>
  <si>
    <t>W3420</t>
  </si>
  <si>
    <t>W3419</t>
  </si>
  <si>
    <t>W3418</t>
  </si>
  <si>
    <t>W3417</t>
  </si>
  <si>
    <t>W3416</t>
  </si>
  <si>
    <t>W3415</t>
  </si>
  <si>
    <t>W3414</t>
  </si>
  <si>
    <t>W3413</t>
  </si>
  <si>
    <t>W3412</t>
  </si>
  <si>
    <t>W3411</t>
  </si>
  <si>
    <t>PAC OSIP WV 5</t>
  </si>
  <si>
    <t>W3410</t>
  </si>
  <si>
    <t>W3409</t>
  </si>
  <si>
    <t>W3408</t>
  </si>
  <si>
    <t>W3407</t>
  </si>
  <si>
    <t>W3406</t>
  </si>
  <si>
    <t>W3405</t>
  </si>
  <si>
    <t>W3404</t>
  </si>
  <si>
    <t>W3403</t>
  </si>
  <si>
    <t>W3402</t>
  </si>
  <si>
    <t>W3400</t>
  </si>
  <si>
    <t>W3399</t>
  </si>
  <si>
    <t>W3398</t>
  </si>
  <si>
    <t>W3397</t>
  </si>
  <si>
    <t>PAC OSIP WV 4</t>
  </si>
  <si>
    <t>W3396</t>
  </si>
  <si>
    <t>W3391</t>
  </si>
  <si>
    <t>W3372</t>
  </si>
  <si>
    <t>W3371</t>
  </si>
  <si>
    <t>W3370</t>
  </si>
  <si>
    <t>W3366</t>
  </si>
  <si>
    <t>W3365</t>
  </si>
  <si>
    <t>W3363</t>
  </si>
  <si>
    <t>W3362</t>
  </si>
  <si>
    <t>W3361</t>
  </si>
  <si>
    <t>W3360</t>
  </si>
  <si>
    <t>W3359</t>
  </si>
  <si>
    <t>W3358</t>
  </si>
  <si>
    <t>W3357</t>
  </si>
  <si>
    <t>City of Lancaster</t>
  </si>
  <si>
    <t>W3355</t>
  </si>
  <si>
    <t>W3354</t>
  </si>
  <si>
    <t>W3352</t>
  </si>
  <si>
    <t>W3351</t>
  </si>
  <si>
    <t>W3350</t>
  </si>
  <si>
    <t>W3349</t>
  </si>
  <si>
    <t>W3347</t>
  </si>
  <si>
    <t>W3345</t>
  </si>
  <si>
    <t>W3344</t>
  </si>
  <si>
    <t>W3343</t>
  </si>
  <si>
    <t>W3342</t>
  </si>
  <si>
    <t>W3341</t>
  </si>
  <si>
    <t>W3340</t>
  </si>
  <si>
    <t>W3339</t>
  </si>
  <si>
    <t>W3338</t>
  </si>
  <si>
    <t>W3336</t>
  </si>
  <si>
    <t>W3335</t>
  </si>
  <si>
    <t>W3334</t>
  </si>
  <si>
    <t>W3333</t>
  </si>
  <si>
    <t>W3332</t>
  </si>
  <si>
    <t>W3331</t>
  </si>
  <si>
    <t>W3330</t>
  </si>
  <si>
    <t>W3329</t>
  </si>
  <si>
    <t>W3328</t>
  </si>
  <si>
    <t>W3327</t>
  </si>
  <si>
    <t>W3326</t>
  </si>
  <si>
    <t>W3325</t>
  </si>
  <si>
    <t>W3324</t>
  </si>
  <si>
    <t>W3323</t>
  </si>
  <si>
    <t>W3322</t>
  </si>
  <si>
    <t>W3320</t>
  </si>
  <si>
    <t>W3319</t>
  </si>
  <si>
    <t>W3318</t>
  </si>
  <si>
    <t>W3317</t>
  </si>
  <si>
    <t>W3316</t>
  </si>
  <si>
    <t>W3315</t>
  </si>
  <si>
    <t>W3314</t>
  </si>
  <si>
    <t>W3312</t>
  </si>
  <si>
    <t>CONS_SolarPV_agg_group3</t>
  </si>
  <si>
    <t>W3310</t>
  </si>
  <si>
    <t>DOUG_SolarPV_aggr_2013</t>
  </si>
  <si>
    <t>W3308</t>
  </si>
  <si>
    <t>Mader-Rust Solar Project</t>
  </si>
  <si>
    <t>W3307</t>
  </si>
  <si>
    <t>W3306</t>
  </si>
  <si>
    <t>W3305</t>
  </si>
  <si>
    <t>W3304</t>
  </si>
  <si>
    <t>W3303</t>
  </si>
  <si>
    <t>W3302</t>
  </si>
  <si>
    <t>W3299</t>
  </si>
  <si>
    <t>W3296</t>
  </si>
  <si>
    <t>W3295</t>
  </si>
  <si>
    <t>W3294</t>
  </si>
  <si>
    <t>W3293</t>
  </si>
  <si>
    <t>W3292</t>
  </si>
  <si>
    <t>W3288</t>
  </si>
  <si>
    <t>W3287</t>
  </si>
  <si>
    <t>Anza Electric Cooperative, Inc.</t>
  </si>
  <si>
    <t>W3286</t>
  </si>
  <si>
    <t>W3284</t>
  </si>
  <si>
    <t>W3283</t>
  </si>
  <si>
    <t>W3282</t>
  </si>
  <si>
    <t>W3281</t>
  </si>
  <si>
    <t>W3280</t>
  </si>
  <si>
    <t>W3278</t>
  </si>
  <si>
    <t>Electric Power Research Institute (EPRI) @SolarTAC</t>
  </si>
  <si>
    <t>W3277</t>
  </si>
  <si>
    <t>W3276</t>
  </si>
  <si>
    <t>W3275</t>
  </si>
  <si>
    <t>W3274</t>
  </si>
  <si>
    <t>W3273</t>
  </si>
  <si>
    <t>W3272</t>
  </si>
  <si>
    <t>W3271</t>
  </si>
  <si>
    <t>W3270</t>
  </si>
  <si>
    <t>W3269</t>
  </si>
  <si>
    <t>W3267</t>
  </si>
  <si>
    <t>W3264</t>
  </si>
  <si>
    <t>W3263</t>
  </si>
  <si>
    <t>W3262</t>
  </si>
  <si>
    <t>W3261</t>
  </si>
  <si>
    <t>W3260</t>
  </si>
  <si>
    <t>W3259</t>
  </si>
  <si>
    <t>W3258</t>
  </si>
  <si>
    <t>W3257</t>
  </si>
  <si>
    <t>W3256</t>
  </si>
  <si>
    <t>W3255</t>
  </si>
  <si>
    <t>W3254</t>
  </si>
  <si>
    <t>W3253</t>
  </si>
  <si>
    <t>W3252</t>
  </si>
  <si>
    <t>W3246</t>
  </si>
  <si>
    <t>W3243</t>
  </si>
  <si>
    <t>W3241</t>
  </si>
  <si>
    <t>W3240</t>
  </si>
  <si>
    <t>W3237</t>
  </si>
  <si>
    <t>W3236</t>
  </si>
  <si>
    <t>W3234</t>
  </si>
  <si>
    <t>W3233</t>
  </si>
  <si>
    <t>W3232</t>
  </si>
  <si>
    <t>W3231</t>
  </si>
  <si>
    <t>W3230</t>
  </si>
  <si>
    <t>W3229</t>
  </si>
  <si>
    <t>W3228</t>
  </si>
  <si>
    <t>W3227</t>
  </si>
  <si>
    <t>W3226</t>
  </si>
  <si>
    <t>W3224</t>
  </si>
  <si>
    <t>W3223</t>
  </si>
  <si>
    <t>W3222</t>
  </si>
  <si>
    <t>W3221</t>
  </si>
  <si>
    <t>W3220</t>
  </si>
  <si>
    <t>W3219</t>
  </si>
  <si>
    <t>W3218</t>
  </si>
  <si>
    <t>W3217</t>
  </si>
  <si>
    <t>W3216</t>
  </si>
  <si>
    <t>W3215</t>
  </si>
  <si>
    <t>W3214</t>
  </si>
  <si>
    <t>W3213</t>
  </si>
  <si>
    <t>W3212</t>
  </si>
  <si>
    <t>W3211</t>
  </si>
  <si>
    <t>W3210</t>
  </si>
  <si>
    <t>W3209</t>
  </si>
  <si>
    <t>PAC OSIP WV 3</t>
  </si>
  <si>
    <t>W3208</t>
  </si>
  <si>
    <t>PAC OSIP SO 5</t>
  </si>
  <si>
    <t>W3207</t>
  </si>
  <si>
    <t>W3206</t>
  </si>
  <si>
    <t>W3205</t>
  </si>
  <si>
    <t>W3204</t>
  </si>
  <si>
    <t>Abode Investments</t>
  </si>
  <si>
    <t>W3203</t>
  </si>
  <si>
    <t>W3202</t>
  </si>
  <si>
    <t>W3201</t>
  </si>
  <si>
    <t>W3198</t>
  </si>
  <si>
    <t>W3197</t>
  </si>
  <si>
    <t>MPJ, LLC</t>
  </si>
  <si>
    <t>W3196</t>
  </si>
  <si>
    <t>LFPK, Limited</t>
  </si>
  <si>
    <t>W3193</t>
  </si>
  <si>
    <t>W3192</t>
  </si>
  <si>
    <t>W3190</t>
  </si>
  <si>
    <t>W3189</t>
  </si>
  <si>
    <t>W3188</t>
  </si>
  <si>
    <t>W3187</t>
  </si>
  <si>
    <t>W3186</t>
  </si>
  <si>
    <t>W3185</t>
  </si>
  <si>
    <t>W3183</t>
  </si>
  <si>
    <t>W3165</t>
  </si>
  <si>
    <t>W3164</t>
  </si>
  <si>
    <t>W3163</t>
  </si>
  <si>
    <t>W3162</t>
  </si>
  <si>
    <t>W3161</t>
  </si>
  <si>
    <t>W3160</t>
  </si>
  <si>
    <t>W3159</t>
  </si>
  <si>
    <t>W3158</t>
  </si>
  <si>
    <t>W3157</t>
  </si>
  <si>
    <t>W3156</t>
  </si>
  <si>
    <t>W3155</t>
  </si>
  <si>
    <t>W3154</t>
  </si>
  <si>
    <t>W3153</t>
  </si>
  <si>
    <t>W3151</t>
  </si>
  <si>
    <t>W3150</t>
  </si>
  <si>
    <t>W3145</t>
  </si>
  <si>
    <t>W3144</t>
  </si>
  <si>
    <t>W3143</t>
  </si>
  <si>
    <t>W3140</t>
  </si>
  <si>
    <t>W3139</t>
  </si>
  <si>
    <t>W3138</t>
  </si>
  <si>
    <t>W3136</t>
  </si>
  <si>
    <t>W3131</t>
  </si>
  <si>
    <t>W3130</t>
  </si>
  <si>
    <t>W3128</t>
  </si>
  <si>
    <t>W3127</t>
  </si>
  <si>
    <t>W3126</t>
  </si>
  <si>
    <t>W3125</t>
  </si>
  <si>
    <t>W3124</t>
  </si>
  <si>
    <t>W3123</t>
  </si>
  <si>
    <t>W3122</t>
  </si>
  <si>
    <t>W3121</t>
  </si>
  <si>
    <t>W3120</t>
  </si>
  <si>
    <t>W3119</t>
  </si>
  <si>
    <t>W3118</t>
  </si>
  <si>
    <t>W3117</t>
  </si>
  <si>
    <t>W3116</t>
  </si>
  <si>
    <t>W3115</t>
  </si>
  <si>
    <t>W3114</t>
  </si>
  <si>
    <t>W3113</t>
  </si>
  <si>
    <t>W3112</t>
  </si>
  <si>
    <t>W3111</t>
  </si>
  <si>
    <t>W3110</t>
  </si>
  <si>
    <t>W3109</t>
  </si>
  <si>
    <t>W3108</t>
  </si>
  <si>
    <t>W3107</t>
  </si>
  <si>
    <t>W3106</t>
  </si>
  <si>
    <t>W3105</t>
  </si>
  <si>
    <t>W3104</t>
  </si>
  <si>
    <t>Burbank 5</t>
  </si>
  <si>
    <t>W3103</t>
  </si>
  <si>
    <t>Burbank 4</t>
  </si>
  <si>
    <t>W3102</t>
  </si>
  <si>
    <t>W3101</t>
  </si>
  <si>
    <t>W3100</t>
  </si>
  <si>
    <t>W3099</t>
  </si>
  <si>
    <t>W3098</t>
  </si>
  <si>
    <t>W3096</t>
  </si>
  <si>
    <t>W3095</t>
  </si>
  <si>
    <t>W3094</t>
  </si>
  <si>
    <t>W3092</t>
  </si>
  <si>
    <t>W3091</t>
  </si>
  <si>
    <t>W3036</t>
  </si>
  <si>
    <t>W3035</t>
  </si>
  <si>
    <t>W3034</t>
  </si>
  <si>
    <t>W3033</t>
  </si>
  <si>
    <t>W3032</t>
  </si>
  <si>
    <t>W3031</t>
  </si>
  <si>
    <t>W3030</t>
  </si>
  <si>
    <t>W3029</t>
  </si>
  <si>
    <t>W3028</t>
  </si>
  <si>
    <t>W3027</t>
  </si>
  <si>
    <t>W3026</t>
  </si>
  <si>
    <t>W3025</t>
  </si>
  <si>
    <t>W3024</t>
  </si>
  <si>
    <t>W3023</t>
  </si>
  <si>
    <t>W3022</t>
  </si>
  <si>
    <t>W3021</t>
  </si>
  <si>
    <t>W3020</t>
  </si>
  <si>
    <t>W3019</t>
  </si>
  <si>
    <t>W3018</t>
  </si>
  <si>
    <t>W3012</t>
  </si>
  <si>
    <t>W3011</t>
  </si>
  <si>
    <t>W3006</t>
  </si>
  <si>
    <t>W3005</t>
  </si>
  <si>
    <t>W3004</t>
  </si>
  <si>
    <t>W3003</t>
  </si>
  <si>
    <t>W3001</t>
  </si>
  <si>
    <t>W2998</t>
  </si>
  <si>
    <t>W2997</t>
  </si>
  <si>
    <t>W2996</t>
  </si>
  <si>
    <t>W2995</t>
  </si>
  <si>
    <t>W2994</t>
  </si>
  <si>
    <t>W2993</t>
  </si>
  <si>
    <t>W2992</t>
  </si>
  <si>
    <t>W2991</t>
  </si>
  <si>
    <t>W2990</t>
  </si>
  <si>
    <t>W2989</t>
  </si>
  <si>
    <t>W2988</t>
  </si>
  <si>
    <t>W2987</t>
  </si>
  <si>
    <t>W2986</t>
  </si>
  <si>
    <t>W2985</t>
  </si>
  <si>
    <t>W2984</t>
  </si>
  <si>
    <t>W2983</t>
  </si>
  <si>
    <t>W2982</t>
  </si>
  <si>
    <t>W2981</t>
  </si>
  <si>
    <t>W2980</t>
  </si>
  <si>
    <t>W2979</t>
  </si>
  <si>
    <t>W2978</t>
  </si>
  <si>
    <t>W2977</t>
  </si>
  <si>
    <t>W2976</t>
  </si>
  <si>
    <t>W2975</t>
  </si>
  <si>
    <t>W2974</t>
  </si>
  <si>
    <t>W2973</t>
  </si>
  <si>
    <t>W2972</t>
  </si>
  <si>
    <t>W2971</t>
  </si>
  <si>
    <t>ABEC Bidart-Stockdale LLC</t>
  </si>
  <si>
    <t>W2970</t>
  </si>
  <si>
    <t>W2969</t>
  </si>
  <si>
    <t>W2968</t>
  </si>
  <si>
    <t>W2965</t>
  </si>
  <si>
    <t>W2963</t>
  </si>
  <si>
    <t>W2960</t>
  </si>
  <si>
    <t>W2946</t>
  </si>
  <si>
    <t>W2943</t>
  </si>
  <si>
    <t>W2942</t>
  </si>
  <si>
    <t>W2941</t>
  </si>
  <si>
    <t>W2940</t>
  </si>
  <si>
    <t>W2939</t>
  </si>
  <si>
    <t>W2938</t>
  </si>
  <si>
    <t>W2937</t>
  </si>
  <si>
    <t>W2936</t>
  </si>
  <si>
    <t>W2935</t>
  </si>
  <si>
    <t>W2934</t>
  </si>
  <si>
    <t>W2933</t>
  </si>
  <si>
    <t>W2931</t>
  </si>
  <si>
    <t>W2930</t>
  </si>
  <si>
    <t>W2926</t>
  </si>
  <si>
    <t>W2925</t>
  </si>
  <si>
    <t>W2922</t>
  </si>
  <si>
    <t>W2921</t>
  </si>
  <si>
    <t>W2919</t>
  </si>
  <si>
    <t>W2918</t>
  </si>
  <si>
    <t>W2916</t>
  </si>
  <si>
    <t>W2915</t>
  </si>
  <si>
    <t>W2914</t>
  </si>
  <si>
    <t>W2913</t>
  </si>
  <si>
    <t>W2912</t>
  </si>
  <si>
    <t>W2909</t>
  </si>
  <si>
    <t>W2908</t>
  </si>
  <si>
    <t>W2906</t>
  </si>
  <si>
    <t>W2905</t>
  </si>
  <si>
    <t>W2904</t>
  </si>
  <si>
    <t>W2903</t>
  </si>
  <si>
    <t>W2902</t>
  </si>
  <si>
    <t>W2901</t>
  </si>
  <si>
    <t>W2900</t>
  </si>
  <si>
    <t>W2899</t>
  </si>
  <si>
    <t>W2898</t>
  </si>
  <si>
    <t>W2896</t>
  </si>
  <si>
    <t>W2895</t>
  </si>
  <si>
    <t>W2894</t>
  </si>
  <si>
    <t>W2893</t>
  </si>
  <si>
    <t>W2892</t>
  </si>
  <si>
    <t>W2891</t>
  </si>
  <si>
    <t>W2890</t>
  </si>
  <si>
    <t>OSPV 2011</t>
  </si>
  <si>
    <t>W2889</t>
  </si>
  <si>
    <t>W2888</t>
  </si>
  <si>
    <t>W2887</t>
  </si>
  <si>
    <t>W2886</t>
  </si>
  <si>
    <t>W2885</t>
  </si>
  <si>
    <t>W2884</t>
  </si>
  <si>
    <t>W2883</t>
  </si>
  <si>
    <t>W2882</t>
  </si>
  <si>
    <t>W2881</t>
  </si>
  <si>
    <t>W2880</t>
  </si>
  <si>
    <t>W2879</t>
  </si>
  <si>
    <t>W2878</t>
  </si>
  <si>
    <t>W2877</t>
  </si>
  <si>
    <t>W2876</t>
  </si>
  <si>
    <t>W2875</t>
  </si>
  <si>
    <t>W2874</t>
  </si>
  <si>
    <t>Burbank 3</t>
  </si>
  <si>
    <t>W2873</t>
  </si>
  <si>
    <t>W2872</t>
  </si>
  <si>
    <t>W2871</t>
  </si>
  <si>
    <t>W2870</t>
  </si>
  <si>
    <t>W2869</t>
  </si>
  <si>
    <t>W2868</t>
  </si>
  <si>
    <t>W2867</t>
  </si>
  <si>
    <t>W2866</t>
  </si>
  <si>
    <t>W2862</t>
  </si>
  <si>
    <t>W2861</t>
  </si>
  <si>
    <t>W2860</t>
  </si>
  <si>
    <t>W2859</t>
  </si>
  <si>
    <t>W2858</t>
  </si>
  <si>
    <t>W2857</t>
  </si>
  <si>
    <t>W2856</t>
  </si>
  <si>
    <t>W2855</t>
  </si>
  <si>
    <t>W2854</t>
  </si>
  <si>
    <t>W2853</t>
  </si>
  <si>
    <t>W2851</t>
  </si>
  <si>
    <t>W2850</t>
  </si>
  <si>
    <t>W2849</t>
  </si>
  <si>
    <t>W2848</t>
  </si>
  <si>
    <t>W2847</t>
  </si>
  <si>
    <t>San Diego Gas &amp; Electric</t>
  </si>
  <si>
    <t>W2846</t>
  </si>
  <si>
    <t>W2845</t>
  </si>
  <si>
    <t>W2844</t>
  </si>
  <si>
    <t>W2843</t>
  </si>
  <si>
    <t>W2842</t>
  </si>
  <si>
    <t>W2841</t>
  </si>
  <si>
    <t>W2840</t>
  </si>
  <si>
    <t>W2839</t>
  </si>
  <si>
    <t>W2838</t>
  </si>
  <si>
    <t>Burbank 2</t>
  </si>
  <si>
    <t>W2837</t>
  </si>
  <si>
    <t>Burbank 1</t>
  </si>
  <si>
    <t>W2836</t>
  </si>
  <si>
    <t>W2835</t>
  </si>
  <si>
    <t>East Bay Municipal Utility District</t>
  </si>
  <si>
    <t>W2832</t>
  </si>
  <si>
    <t>W2831</t>
  </si>
  <si>
    <t>W2830</t>
  </si>
  <si>
    <t>Golden Springs Development Company, LLC</t>
  </si>
  <si>
    <t>W2829</t>
  </si>
  <si>
    <t>W2828</t>
  </si>
  <si>
    <t>W2827</t>
  </si>
  <si>
    <t>W2826</t>
  </si>
  <si>
    <t>W2825</t>
  </si>
  <si>
    <t>W2824</t>
  </si>
  <si>
    <t>W2823</t>
  </si>
  <si>
    <t>W2822</t>
  </si>
  <si>
    <t>W2821</t>
  </si>
  <si>
    <t>W2820</t>
  </si>
  <si>
    <t>W2819</t>
  </si>
  <si>
    <t>W2818</t>
  </si>
  <si>
    <t>W2817</t>
  </si>
  <si>
    <t>W2814</t>
  </si>
  <si>
    <t>W2813</t>
  </si>
  <si>
    <t>W2812</t>
  </si>
  <si>
    <t>W2811</t>
  </si>
  <si>
    <t>W2810</t>
  </si>
  <si>
    <t>W2808</t>
  </si>
  <si>
    <t>W2807</t>
  </si>
  <si>
    <t>W2806</t>
  </si>
  <si>
    <t>W2805</t>
  </si>
  <si>
    <t>W2804</t>
  </si>
  <si>
    <t>W2803</t>
  </si>
  <si>
    <t>W2802</t>
  </si>
  <si>
    <t>W2801</t>
  </si>
  <si>
    <t>W2800</t>
  </si>
  <si>
    <t>W2799</t>
  </si>
  <si>
    <t>W2797</t>
  </si>
  <si>
    <t>W2794</t>
  </si>
  <si>
    <t>W2792</t>
  </si>
  <si>
    <t>W2790</t>
  </si>
  <si>
    <t>W2789</t>
  </si>
  <si>
    <t>W2788</t>
  </si>
  <si>
    <t>W2787</t>
  </si>
  <si>
    <t>KCEC-4-R-S</t>
  </si>
  <si>
    <t>W2786</t>
  </si>
  <si>
    <t>W2785</t>
  </si>
  <si>
    <t>W2784</t>
  </si>
  <si>
    <t>W2783</t>
  </si>
  <si>
    <t>W2782</t>
  </si>
  <si>
    <t>W2780</t>
  </si>
  <si>
    <t>W2779</t>
  </si>
  <si>
    <t>W2777</t>
  </si>
  <si>
    <t>W2774</t>
  </si>
  <si>
    <t>W2773</t>
  </si>
  <si>
    <t>W2772</t>
  </si>
  <si>
    <t>W2771</t>
  </si>
  <si>
    <t>W2770</t>
  </si>
  <si>
    <t>W2768</t>
  </si>
  <si>
    <t>W2767</t>
  </si>
  <si>
    <t>W2766</t>
  </si>
  <si>
    <t>W2765</t>
  </si>
  <si>
    <t>W2764</t>
  </si>
  <si>
    <t>W2763</t>
  </si>
  <si>
    <t>W2762</t>
  </si>
  <si>
    <t>W2761</t>
  </si>
  <si>
    <t>W2760</t>
  </si>
  <si>
    <t>W2759</t>
  </si>
  <si>
    <t>W2758</t>
  </si>
  <si>
    <t>W2757</t>
  </si>
  <si>
    <t>W2756</t>
  </si>
  <si>
    <t>W2755</t>
  </si>
  <si>
    <t>OSPV2010</t>
  </si>
  <si>
    <t>W2753</t>
  </si>
  <si>
    <t>W2746</t>
  </si>
  <si>
    <t>W2745</t>
  </si>
  <si>
    <t>W2744</t>
  </si>
  <si>
    <t>W2743</t>
  </si>
  <si>
    <t>W2742</t>
  </si>
  <si>
    <t>W2731</t>
  </si>
  <si>
    <t>W2730</t>
  </si>
  <si>
    <t>W2729</t>
  </si>
  <si>
    <t>W2728</t>
  </si>
  <si>
    <t>W2727</t>
  </si>
  <si>
    <t>W2710</t>
  </si>
  <si>
    <t>PAC OSIP SO 4</t>
  </si>
  <si>
    <t>W2690</t>
  </si>
  <si>
    <t>W2689</t>
  </si>
  <si>
    <t>W2688</t>
  </si>
  <si>
    <t>W2686</t>
  </si>
  <si>
    <t>W2685</t>
  </si>
  <si>
    <t>W2684</t>
  </si>
  <si>
    <t>W2683</t>
  </si>
  <si>
    <t>W2682</t>
  </si>
  <si>
    <t>W2681</t>
  </si>
  <si>
    <t>W2680</t>
  </si>
  <si>
    <t>W2679</t>
  </si>
  <si>
    <t>W2678</t>
  </si>
  <si>
    <t>W2677</t>
  </si>
  <si>
    <t>W2676</t>
  </si>
  <si>
    <t>W2675</t>
  </si>
  <si>
    <t>W2674</t>
  </si>
  <si>
    <t>W2673</t>
  </si>
  <si>
    <t>W2672</t>
  </si>
  <si>
    <t>W2671</t>
  </si>
  <si>
    <t>W2670</t>
  </si>
  <si>
    <t>W2669</t>
  </si>
  <si>
    <t>W2668</t>
  </si>
  <si>
    <t>W2667</t>
  </si>
  <si>
    <t>W2666</t>
  </si>
  <si>
    <t>W2665</t>
  </si>
  <si>
    <t>W2664</t>
  </si>
  <si>
    <t>W2663</t>
  </si>
  <si>
    <t>W2659</t>
  </si>
  <si>
    <t>W2654</t>
  </si>
  <si>
    <t>W2652</t>
  </si>
  <si>
    <t>W2651</t>
  </si>
  <si>
    <t>W2650</t>
  </si>
  <si>
    <t>W2649</t>
  </si>
  <si>
    <t>W2648</t>
  </si>
  <si>
    <t>W2647</t>
  </si>
  <si>
    <t>W2646</t>
  </si>
  <si>
    <t>W2645</t>
  </si>
  <si>
    <t>W2644</t>
  </si>
  <si>
    <t>W2643</t>
  </si>
  <si>
    <t>W2640</t>
  </si>
  <si>
    <t>W2639</t>
  </si>
  <si>
    <t>W2638</t>
  </si>
  <si>
    <t>Hal Cannon</t>
  </si>
  <si>
    <t>W2637</t>
  </si>
  <si>
    <t>SunE EPE2, LLC</t>
  </si>
  <si>
    <t>W2635</t>
  </si>
  <si>
    <t>W2618</t>
  </si>
  <si>
    <t>CONS_solarpv_aggr_2012</t>
  </si>
  <si>
    <t>W2617</t>
  </si>
  <si>
    <t>W2616</t>
  </si>
  <si>
    <t>W2615</t>
  </si>
  <si>
    <t>W2614</t>
  </si>
  <si>
    <t>W2612</t>
  </si>
  <si>
    <t>W2607</t>
  </si>
  <si>
    <t>W2605</t>
  </si>
  <si>
    <t>W2604</t>
  </si>
  <si>
    <t>W2600</t>
  </si>
  <si>
    <t>W2599</t>
  </si>
  <si>
    <t>W2584</t>
  </si>
  <si>
    <t>W2583</t>
  </si>
  <si>
    <t>W2582</t>
  </si>
  <si>
    <t>W2581</t>
  </si>
  <si>
    <t>W2580</t>
  </si>
  <si>
    <t>W2579</t>
  </si>
  <si>
    <t>W2578</t>
  </si>
  <si>
    <t>W2576</t>
  </si>
  <si>
    <t>W2575</t>
  </si>
  <si>
    <t>W2574</t>
  </si>
  <si>
    <t>W2573</t>
  </si>
  <si>
    <t>W2572</t>
  </si>
  <si>
    <t>W2571</t>
  </si>
  <si>
    <t>W2570</t>
  </si>
  <si>
    <t>W2569</t>
  </si>
  <si>
    <t>W2568</t>
  </si>
  <si>
    <t>W2567</t>
  </si>
  <si>
    <t>W2560</t>
  </si>
  <si>
    <t>W2559</t>
  </si>
  <si>
    <t>W2558</t>
  </si>
  <si>
    <t>W2557</t>
  </si>
  <si>
    <t>Biomass One, LP</t>
  </si>
  <si>
    <t>W2556</t>
  </si>
  <si>
    <t>W2555</t>
  </si>
  <si>
    <t>W2554</t>
  </si>
  <si>
    <t>Albuquerque Sunport</t>
  </si>
  <si>
    <t>W2553</t>
  </si>
  <si>
    <t>W2547</t>
  </si>
  <si>
    <t>W2546</t>
  </si>
  <si>
    <t>W2544</t>
  </si>
  <si>
    <t>W2543</t>
  </si>
  <si>
    <t>W2542</t>
  </si>
  <si>
    <t>W2541</t>
  </si>
  <si>
    <t>W2540</t>
  </si>
  <si>
    <t>W2539</t>
  </si>
  <si>
    <t>W2537</t>
  </si>
  <si>
    <t>W2536</t>
  </si>
  <si>
    <t>W2535</t>
  </si>
  <si>
    <t>W2534</t>
  </si>
  <si>
    <t>W2533</t>
  </si>
  <si>
    <t>W2532</t>
  </si>
  <si>
    <t>W2531</t>
  </si>
  <si>
    <t>W2530</t>
  </si>
  <si>
    <t>W2529</t>
  </si>
  <si>
    <t>RE Dillard 4 LLC</t>
  </si>
  <si>
    <t>W2528</t>
  </si>
  <si>
    <t>RE Dillard 3 LLC</t>
  </si>
  <si>
    <t>W2527</t>
  </si>
  <si>
    <t>RE Dillard 2 LLC</t>
  </si>
  <si>
    <t>W2526</t>
  </si>
  <si>
    <t>RE Dillard 1 LLC</t>
  </si>
  <si>
    <t>W2525</t>
  </si>
  <si>
    <t>W2524</t>
  </si>
  <si>
    <t>W2523</t>
  </si>
  <si>
    <t>W2522</t>
  </si>
  <si>
    <t>W2521</t>
  </si>
  <si>
    <t>W2520</t>
  </si>
  <si>
    <t>W2519</t>
  </si>
  <si>
    <t>W2518</t>
  </si>
  <si>
    <t>W2517</t>
  </si>
  <si>
    <t>W2516</t>
  </si>
  <si>
    <t>W2515</t>
  </si>
  <si>
    <t>W2514</t>
  </si>
  <si>
    <t>W2513</t>
  </si>
  <si>
    <t>W2490</t>
  </si>
  <si>
    <t>W2489</t>
  </si>
  <si>
    <t>W2486</t>
  </si>
  <si>
    <t>W2485</t>
  </si>
  <si>
    <t>W2484</t>
  </si>
  <si>
    <t>W2483</t>
  </si>
  <si>
    <t>W2482</t>
  </si>
  <si>
    <t>W2481</t>
  </si>
  <si>
    <t>W2480</t>
  </si>
  <si>
    <t>W2479</t>
  </si>
  <si>
    <t>W2478</t>
  </si>
  <si>
    <t>W2477</t>
  </si>
  <si>
    <t>W2476</t>
  </si>
  <si>
    <t>W2474</t>
  </si>
  <si>
    <t>W2473</t>
  </si>
  <si>
    <t>W2460</t>
  </si>
  <si>
    <t>W2457</t>
  </si>
  <si>
    <t>W2456</t>
  </si>
  <si>
    <t>W2455</t>
  </si>
  <si>
    <t>W2454</t>
  </si>
  <si>
    <t>W2450</t>
  </si>
  <si>
    <t>W2449</t>
  </si>
  <si>
    <t>W2448</t>
  </si>
  <si>
    <t>W2447</t>
  </si>
  <si>
    <t>W2446</t>
  </si>
  <si>
    <t>W2445</t>
  </si>
  <si>
    <t>W2444</t>
  </si>
  <si>
    <t>W2443</t>
  </si>
  <si>
    <t>W2442</t>
  </si>
  <si>
    <t>W2441</t>
  </si>
  <si>
    <t>W2440</t>
  </si>
  <si>
    <t>W2439</t>
  </si>
  <si>
    <t>W2438</t>
  </si>
  <si>
    <t>W2437</t>
  </si>
  <si>
    <t>W2436</t>
  </si>
  <si>
    <t>W2435</t>
  </si>
  <si>
    <t>W2434</t>
  </si>
  <si>
    <t>W2433</t>
  </si>
  <si>
    <t>W2432</t>
  </si>
  <si>
    <t>W2431</t>
  </si>
  <si>
    <t>W2430</t>
  </si>
  <si>
    <t>W2429</t>
  </si>
  <si>
    <t>W2427</t>
  </si>
  <si>
    <t>W2401</t>
  </si>
  <si>
    <t>W2400</t>
  </si>
  <si>
    <t>W2399</t>
  </si>
  <si>
    <t>W2398</t>
  </si>
  <si>
    <t>W2397</t>
  </si>
  <si>
    <t>W2396</t>
  </si>
  <si>
    <t>W2395</t>
  </si>
  <si>
    <t>PAC OSIP SO 3</t>
  </si>
  <si>
    <t>W2392</t>
  </si>
  <si>
    <t>W2384</t>
  </si>
  <si>
    <t>W2382</t>
  </si>
  <si>
    <t>W2381</t>
  </si>
  <si>
    <t>W2380</t>
  </si>
  <si>
    <t>W2379</t>
  </si>
  <si>
    <t>W2378</t>
  </si>
  <si>
    <t>W2364</t>
  </si>
  <si>
    <t>W2363</t>
  </si>
  <si>
    <t>W2362</t>
  </si>
  <si>
    <t>W2361</t>
  </si>
  <si>
    <t>W2360</t>
  </si>
  <si>
    <t>W2359</t>
  </si>
  <si>
    <t>W2358</t>
  </si>
  <si>
    <t>W2357</t>
  </si>
  <si>
    <t>W2356</t>
  </si>
  <si>
    <t>W2355</t>
  </si>
  <si>
    <t>W2354</t>
  </si>
  <si>
    <t>W2353</t>
  </si>
  <si>
    <t>W2352</t>
  </si>
  <si>
    <t>W2351</t>
  </si>
  <si>
    <t>W2350</t>
  </si>
  <si>
    <t>W2349</t>
  </si>
  <si>
    <t>W2348</t>
  </si>
  <si>
    <t>W2347</t>
  </si>
  <si>
    <t>W2346</t>
  </si>
  <si>
    <t>W2345</t>
  </si>
  <si>
    <t>W2344</t>
  </si>
  <si>
    <t>W2343</t>
  </si>
  <si>
    <t>W2342</t>
  </si>
  <si>
    <t>W2341</t>
  </si>
  <si>
    <t>W2340</t>
  </si>
  <si>
    <t>W2339</t>
  </si>
  <si>
    <t>W2327</t>
  </si>
  <si>
    <t>PAC OSIP WV 2</t>
  </si>
  <si>
    <t>W2326</t>
  </si>
  <si>
    <t>W2325</t>
  </si>
  <si>
    <t>W2324</t>
  </si>
  <si>
    <t>W2323</t>
  </si>
  <si>
    <t>W2322</t>
  </si>
  <si>
    <t>W2319</t>
  </si>
  <si>
    <t>W2318</t>
  </si>
  <si>
    <t>W2317</t>
  </si>
  <si>
    <t>City of Santa Fe Waste Water</t>
  </si>
  <si>
    <t>W2316</t>
  </si>
  <si>
    <t>Albuquerque Academy</t>
  </si>
  <si>
    <t>W2315</t>
  </si>
  <si>
    <t>W2297</t>
  </si>
  <si>
    <t>W2296</t>
  </si>
  <si>
    <t>W2295</t>
  </si>
  <si>
    <t>W2294</t>
  </si>
  <si>
    <t>W2293</t>
  </si>
  <si>
    <t>W2291</t>
  </si>
  <si>
    <t>W2290</t>
  </si>
  <si>
    <t>W2289</t>
  </si>
  <si>
    <t>W2288</t>
  </si>
  <si>
    <t>W2287</t>
  </si>
  <si>
    <t>W2286</t>
  </si>
  <si>
    <t>W2285</t>
  </si>
  <si>
    <t>W2283</t>
  </si>
  <si>
    <t>W2277</t>
  </si>
  <si>
    <t>W2276</t>
  </si>
  <si>
    <t>W2270</t>
  </si>
  <si>
    <t>W2269</t>
  </si>
  <si>
    <t>W2268</t>
  </si>
  <si>
    <t>W2266</t>
  </si>
  <si>
    <t>W2265</t>
  </si>
  <si>
    <t>W2264</t>
  </si>
  <si>
    <t>W2263</t>
  </si>
  <si>
    <t>W2262</t>
  </si>
  <si>
    <t>W2261</t>
  </si>
  <si>
    <t>W2252</t>
  </si>
  <si>
    <t>W2251</t>
  </si>
  <si>
    <t>W2250</t>
  </si>
  <si>
    <t>W2249</t>
  </si>
  <si>
    <t>W2248</t>
  </si>
  <si>
    <t>W2247</t>
  </si>
  <si>
    <t>W2246</t>
  </si>
  <si>
    <t>W2245</t>
  </si>
  <si>
    <t>W2244</t>
  </si>
  <si>
    <t>Temescal Canyon RV, LLC</t>
  </si>
  <si>
    <t>W2243</t>
  </si>
  <si>
    <t>Cosmo Specialty Fibers Inc.</t>
  </si>
  <si>
    <t>W2242</t>
  </si>
  <si>
    <t>PAC OSIP SO 2</t>
  </si>
  <si>
    <t>W2240</t>
  </si>
  <si>
    <t>W2238</t>
  </si>
  <si>
    <t>W2237</t>
  </si>
  <si>
    <t>W2236</t>
  </si>
  <si>
    <t>W2234</t>
  </si>
  <si>
    <t>W2233</t>
  </si>
  <si>
    <t>Cosmo Specialty Fibers</t>
  </si>
  <si>
    <t>W2228</t>
  </si>
  <si>
    <t>W2220</t>
  </si>
  <si>
    <t>W2210</t>
  </si>
  <si>
    <t>W2208</t>
  </si>
  <si>
    <t>W2206</t>
  </si>
  <si>
    <t>W2203</t>
  </si>
  <si>
    <t>W2202</t>
  </si>
  <si>
    <t>W2201</t>
  </si>
  <si>
    <t>W2200</t>
  </si>
  <si>
    <t>W2199</t>
  </si>
  <si>
    <t>W2198</t>
  </si>
  <si>
    <t>W2197</t>
  </si>
  <si>
    <t>W2196</t>
  </si>
  <si>
    <t>W2195</t>
  </si>
  <si>
    <t>W2194</t>
  </si>
  <si>
    <t>W2193</t>
  </si>
  <si>
    <t>W2192</t>
  </si>
  <si>
    <t>W2191</t>
  </si>
  <si>
    <t>W2190</t>
  </si>
  <si>
    <t>W2189</t>
  </si>
  <si>
    <t>W2188</t>
  </si>
  <si>
    <t>W2187</t>
  </si>
  <si>
    <t>W2186</t>
  </si>
  <si>
    <t>W2185</t>
  </si>
  <si>
    <t>W2184</t>
  </si>
  <si>
    <t>W2183</t>
  </si>
  <si>
    <t>W2182</t>
  </si>
  <si>
    <t>W2181</t>
  </si>
  <si>
    <t>W2180</t>
  </si>
  <si>
    <t>W2179</t>
  </si>
  <si>
    <t>W2178</t>
  </si>
  <si>
    <t>W2177</t>
  </si>
  <si>
    <t>W2176</t>
  </si>
  <si>
    <t>W2175</t>
  </si>
  <si>
    <t>W2174</t>
  </si>
  <si>
    <t>W2173</t>
  </si>
  <si>
    <t>W2172</t>
  </si>
  <si>
    <t>W2171</t>
  </si>
  <si>
    <t>W2170</t>
  </si>
  <si>
    <t>W2146</t>
  </si>
  <si>
    <t>W2142</t>
  </si>
  <si>
    <t>W2141</t>
  </si>
  <si>
    <t>W2140</t>
  </si>
  <si>
    <t>W2139</t>
  </si>
  <si>
    <t>W2138</t>
  </si>
  <si>
    <t>W2134</t>
  </si>
  <si>
    <t>W2133</t>
  </si>
  <si>
    <t>KCEC-3-R-S</t>
  </si>
  <si>
    <t>W2132</t>
  </si>
  <si>
    <t>W2131</t>
  </si>
  <si>
    <t>W2130</t>
  </si>
  <si>
    <t>W2129</t>
  </si>
  <si>
    <t>W2128</t>
  </si>
  <si>
    <t>W2127</t>
  </si>
  <si>
    <t>W2126</t>
  </si>
  <si>
    <t>W2125</t>
  </si>
  <si>
    <t>W2124</t>
  </si>
  <si>
    <t>W2117</t>
  </si>
  <si>
    <t>W2115</t>
  </si>
  <si>
    <t>W2114</t>
  </si>
  <si>
    <t>W2112</t>
  </si>
  <si>
    <t>W2110</t>
  </si>
  <si>
    <t>W2104</t>
  </si>
  <si>
    <t>W2103</t>
  </si>
  <si>
    <t>W2102</t>
  </si>
  <si>
    <t>W2100</t>
  </si>
  <si>
    <t>W2099</t>
  </si>
  <si>
    <t>W2097</t>
  </si>
  <si>
    <t>W2096</t>
  </si>
  <si>
    <t>W2095</t>
  </si>
  <si>
    <t>W2094</t>
  </si>
  <si>
    <t>W2093</t>
  </si>
  <si>
    <t>W2088</t>
  </si>
  <si>
    <t>W2087</t>
  </si>
  <si>
    <t>W2086</t>
  </si>
  <si>
    <t>W2085</t>
  </si>
  <si>
    <t>W2084</t>
  </si>
  <si>
    <t>W2083</t>
  </si>
  <si>
    <t>W2082</t>
  </si>
  <si>
    <t>W2081</t>
  </si>
  <si>
    <t>W2080</t>
  </si>
  <si>
    <t>W2079</t>
  </si>
  <si>
    <t>W2078</t>
  </si>
  <si>
    <t>W2077</t>
  </si>
  <si>
    <t>W2076</t>
  </si>
  <si>
    <t>W2075</t>
  </si>
  <si>
    <t>W2074</t>
  </si>
  <si>
    <t>W2073</t>
  </si>
  <si>
    <t>Sun City Project LLC</t>
  </si>
  <si>
    <t>W2072</t>
  </si>
  <si>
    <t>W2071</t>
  </si>
  <si>
    <t>W2069</t>
  </si>
  <si>
    <t>W2068</t>
  </si>
  <si>
    <t>W2067</t>
  </si>
  <si>
    <t>W2066</t>
  </si>
  <si>
    <t>W2065</t>
  </si>
  <si>
    <t>W2064</t>
  </si>
  <si>
    <t>W2053</t>
  </si>
  <si>
    <t>W2052</t>
  </si>
  <si>
    <t>W2051</t>
  </si>
  <si>
    <t>W2050</t>
  </si>
  <si>
    <t>W2049</t>
  </si>
  <si>
    <t>W2048</t>
  </si>
  <si>
    <t>W2047</t>
  </si>
  <si>
    <t>W2046</t>
  </si>
  <si>
    <t>W2045</t>
  </si>
  <si>
    <t>Seneca Sustainable Energy</t>
  </si>
  <si>
    <t>W2044</t>
  </si>
  <si>
    <t>W2043</t>
  </si>
  <si>
    <t>W2042</t>
  </si>
  <si>
    <t>W2041</t>
  </si>
  <si>
    <t>W2040</t>
  </si>
  <si>
    <t>W2037</t>
  </si>
  <si>
    <t>W2035</t>
  </si>
  <si>
    <t>W2033</t>
  </si>
  <si>
    <t>W2032</t>
  </si>
  <si>
    <t>W2031</t>
  </si>
  <si>
    <t>W2030</t>
  </si>
  <si>
    <t>W2029</t>
  </si>
  <si>
    <t>W2028</t>
  </si>
  <si>
    <t>W2027</t>
  </si>
  <si>
    <t>W2026</t>
  </si>
  <si>
    <t>W2025</t>
  </si>
  <si>
    <t>W2024</t>
  </si>
  <si>
    <t>W2023</t>
  </si>
  <si>
    <t>W2022</t>
  </si>
  <si>
    <t>W2021</t>
  </si>
  <si>
    <t>W2020</t>
  </si>
  <si>
    <t>W2019</t>
  </si>
  <si>
    <t>W2018</t>
  </si>
  <si>
    <t>W2017</t>
  </si>
  <si>
    <t>W2016</t>
  </si>
  <si>
    <t>W2015</t>
  </si>
  <si>
    <t>W2014</t>
  </si>
  <si>
    <t>W2013</t>
  </si>
  <si>
    <t>W2012</t>
  </si>
  <si>
    <t>W2011</t>
  </si>
  <si>
    <t>W2009</t>
  </si>
  <si>
    <t>W2008</t>
  </si>
  <si>
    <t>W2007</t>
  </si>
  <si>
    <t>W2006</t>
  </si>
  <si>
    <t>W2004</t>
  </si>
  <si>
    <t>W2002</t>
  </si>
  <si>
    <t>Luckey, Paul</t>
  </si>
  <si>
    <t>KCEC-2-R-W</t>
  </si>
  <si>
    <t>W2001</t>
  </si>
  <si>
    <t>KCEC-1-R-S</t>
  </si>
  <si>
    <t>W1997</t>
  </si>
  <si>
    <t>W1995</t>
  </si>
  <si>
    <t>W1994</t>
  </si>
  <si>
    <t>W1993</t>
  </si>
  <si>
    <t>One Miracle Property, LLC</t>
  </si>
  <si>
    <t>W1992</t>
  </si>
  <si>
    <t>W1991</t>
  </si>
  <si>
    <t>W1990</t>
  </si>
  <si>
    <t>W1989</t>
  </si>
  <si>
    <t>W1985</t>
  </si>
  <si>
    <t>W1982</t>
  </si>
  <si>
    <t>W1981</t>
  </si>
  <si>
    <t>W1978</t>
  </si>
  <si>
    <t>W1977</t>
  </si>
  <si>
    <t>W1976</t>
  </si>
  <si>
    <t>W1975</t>
  </si>
  <si>
    <t>W1974</t>
  </si>
  <si>
    <t>W1973</t>
  </si>
  <si>
    <t>W1972</t>
  </si>
  <si>
    <t>W1971</t>
  </si>
  <si>
    <t>W1964</t>
  </si>
  <si>
    <t>W1960</t>
  </si>
  <si>
    <t>W1959</t>
  </si>
  <si>
    <t>W1958</t>
  </si>
  <si>
    <t>W1957</t>
  </si>
  <si>
    <t>W1956</t>
  </si>
  <si>
    <t>W1955</t>
  </si>
  <si>
    <t>Elida Municipal Schools</t>
  </si>
  <si>
    <t>W1952</t>
  </si>
  <si>
    <t>W1951</t>
  </si>
  <si>
    <t>Milford Wind Corridor Phase I, LLC</t>
  </si>
  <si>
    <t>W1950</t>
  </si>
  <si>
    <t>Milford Wind Corridor Phase II, LLC</t>
  </si>
  <si>
    <t>W1949</t>
  </si>
  <si>
    <t>Auburn Solar, LLC</t>
  </si>
  <si>
    <t>W1933</t>
  </si>
  <si>
    <t>W1932</t>
  </si>
  <si>
    <t>W1931</t>
  </si>
  <si>
    <t>W1930</t>
  </si>
  <si>
    <t>W1929</t>
  </si>
  <si>
    <t>W1928</t>
  </si>
  <si>
    <t>W1927</t>
  </si>
  <si>
    <t>W1925</t>
  </si>
  <si>
    <t>W1924</t>
  </si>
  <si>
    <t>W1923</t>
  </si>
  <si>
    <t>W1922</t>
  </si>
  <si>
    <t>W1921</t>
  </si>
  <si>
    <t>W1920</t>
  </si>
  <si>
    <t>W1914</t>
  </si>
  <si>
    <t>W1913</t>
  </si>
  <si>
    <t>W1911</t>
  </si>
  <si>
    <t>W1910</t>
  </si>
  <si>
    <t>W1900</t>
  </si>
  <si>
    <t>W1898</t>
  </si>
  <si>
    <t>W1892</t>
  </si>
  <si>
    <t>W1891</t>
  </si>
  <si>
    <t>W1890</t>
  </si>
  <si>
    <t>W1886</t>
  </si>
  <si>
    <t>W1885</t>
  </si>
  <si>
    <t>W1884</t>
  </si>
  <si>
    <t>W1883</t>
  </si>
  <si>
    <t>W1882</t>
  </si>
  <si>
    <t>W1881</t>
  </si>
  <si>
    <t>Middle Fork Irrigation District</t>
  </si>
  <si>
    <t>W1877</t>
  </si>
  <si>
    <t>W1876</t>
  </si>
  <si>
    <t>W1875</t>
  </si>
  <si>
    <t>W1874</t>
  </si>
  <si>
    <t>W1873</t>
  </si>
  <si>
    <t>W1872</t>
  </si>
  <si>
    <t>W1866</t>
  </si>
  <si>
    <t>W1864</t>
  </si>
  <si>
    <t>W1863</t>
  </si>
  <si>
    <t>W1862</t>
  </si>
  <si>
    <t>W1861</t>
  </si>
  <si>
    <t>W1860</t>
  </si>
  <si>
    <t>W1859</t>
  </si>
  <si>
    <t>W1857</t>
  </si>
  <si>
    <t>W1844</t>
  </si>
  <si>
    <t>W1842</t>
  </si>
  <si>
    <t>W1841</t>
  </si>
  <si>
    <t>W1827</t>
  </si>
  <si>
    <t>W1821</t>
  </si>
  <si>
    <t>W1820</t>
  </si>
  <si>
    <t>W1819</t>
  </si>
  <si>
    <t>W1818</t>
  </si>
  <si>
    <t>W1814</t>
  </si>
  <si>
    <t>PAC OSIP SO 1</t>
  </si>
  <si>
    <t>W1806</t>
  </si>
  <si>
    <t>W1802</t>
  </si>
  <si>
    <t>W1801</t>
  </si>
  <si>
    <t>W1800</t>
  </si>
  <si>
    <t>W1799</t>
  </si>
  <si>
    <t>CONS_wind_aggr_2010</t>
  </si>
  <si>
    <t>W1798</t>
  </si>
  <si>
    <t>CONS_hydro_aggr_2010</t>
  </si>
  <si>
    <t>W1797</t>
  </si>
  <si>
    <t>CONS_solarpv_aggr_2010</t>
  </si>
  <si>
    <t>W1796</t>
  </si>
  <si>
    <t>W1795</t>
  </si>
  <si>
    <t>Far West Solar, LLC</t>
  </si>
  <si>
    <t>W1794</t>
  </si>
  <si>
    <t>West Sacramento Solar, LLC</t>
  </si>
  <si>
    <t>W1793</t>
  </si>
  <si>
    <t>Sierra Aluminum Solar, LLC</t>
  </si>
  <si>
    <t>W1792</t>
  </si>
  <si>
    <t>Sunset Moulding Solar, LLC</t>
  </si>
  <si>
    <t>W1791</t>
  </si>
  <si>
    <t>W1790</t>
  </si>
  <si>
    <t>W1788</t>
  </si>
  <si>
    <t>W1787</t>
  </si>
  <si>
    <t>W1786</t>
  </si>
  <si>
    <t>W1784</t>
  </si>
  <si>
    <t>W1783</t>
  </si>
  <si>
    <t>W1776</t>
  </si>
  <si>
    <t>W1775</t>
  </si>
  <si>
    <t>W1769</t>
  </si>
  <si>
    <t>W1760</t>
  </si>
  <si>
    <t>W1751</t>
  </si>
  <si>
    <t>W1749</t>
  </si>
  <si>
    <t>W1745</t>
  </si>
  <si>
    <t>W1744</t>
  </si>
  <si>
    <t>W1740</t>
  </si>
  <si>
    <t>PAC OSIP WV 1</t>
  </si>
  <si>
    <t>W1739</t>
  </si>
  <si>
    <t>PAC OSIP PO 1</t>
  </si>
  <si>
    <t>W1738</t>
  </si>
  <si>
    <t>PAC OSIP EO 1</t>
  </si>
  <si>
    <t>W1737</t>
  </si>
  <si>
    <t>W1736</t>
  </si>
  <si>
    <t>W1735</t>
  </si>
  <si>
    <t>W1734</t>
  </si>
  <si>
    <t>W1727</t>
  </si>
  <si>
    <t>W1724</t>
  </si>
  <si>
    <t>W1723</t>
  </si>
  <si>
    <t>W1722</t>
  </si>
  <si>
    <t>W1721</t>
  </si>
  <si>
    <t>W1720</t>
  </si>
  <si>
    <t>W1719</t>
  </si>
  <si>
    <t>W1718</t>
  </si>
  <si>
    <t>W1717</t>
  </si>
  <si>
    <t>W1716</t>
  </si>
  <si>
    <t>W1715</t>
  </si>
  <si>
    <t>W1708</t>
  </si>
  <si>
    <t>W1690</t>
  </si>
  <si>
    <t>W1689</t>
  </si>
  <si>
    <t>W1688</t>
  </si>
  <si>
    <t>W1687</t>
  </si>
  <si>
    <t>PAC OSIP CO 1</t>
  </si>
  <si>
    <t>W1686</t>
  </si>
  <si>
    <t>W1682</t>
  </si>
  <si>
    <t>W1681</t>
  </si>
  <si>
    <t>W1676</t>
  </si>
  <si>
    <t>W1675</t>
  </si>
  <si>
    <t>W1653</t>
  </si>
  <si>
    <t>W1652</t>
  </si>
  <si>
    <t>W1651</t>
  </si>
  <si>
    <t>W1644</t>
  </si>
  <si>
    <t>W1640</t>
  </si>
  <si>
    <t>W1637</t>
  </si>
  <si>
    <t>W1636</t>
  </si>
  <si>
    <t>W1635</t>
  </si>
  <si>
    <t>Hidden Hollow Energy LLC</t>
  </si>
  <si>
    <t>W1634</t>
  </si>
  <si>
    <t>W1625</t>
  </si>
  <si>
    <t>W1624</t>
  </si>
  <si>
    <t>W1623</t>
  </si>
  <si>
    <t>W1622</t>
  </si>
  <si>
    <t>W1620</t>
  </si>
  <si>
    <t>W1616</t>
  </si>
  <si>
    <t>W1601</t>
  </si>
  <si>
    <t>Coastal Energy Project, LLC</t>
  </si>
  <si>
    <t>W1600</t>
  </si>
  <si>
    <t>W1596</t>
  </si>
  <si>
    <t>W1595</t>
  </si>
  <si>
    <t>W1594</t>
  </si>
  <si>
    <t>W1588</t>
  </si>
  <si>
    <t>W1587</t>
  </si>
  <si>
    <t>W1586</t>
  </si>
  <si>
    <t>W1574</t>
  </si>
  <si>
    <t>W1571</t>
  </si>
  <si>
    <t>W1568</t>
  </si>
  <si>
    <t>W1567</t>
  </si>
  <si>
    <t>W1565</t>
  </si>
  <si>
    <t>W1564</t>
  </si>
  <si>
    <t>W1563</t>
  </si>
  <si>
    <t>W1562</t>
  </si>
  <si>
    <t>W1561</t>
  </si>
  <si>
    <t>W1560</t>
  </si>
  <si>
    <t>W1557</t>
  </si>
  <si>
    <t>W1556</t>
  </si>
  <si>
    <t>W1555</t>
  </si>
  <si>
    <t>W1554</t>
  </si>
  <si>
    <t>W1552</t>
  </si>
  <si>
    <t>W1551</t>
  </si>
  <si>
    <t>W1548</t>
  </si>
  <si>
    <t>W1547</t>
  </si>
  <si>
    <t>W1546</t>
  </si>
  <si>
    <t>W1545</t>
  </si>
  <si>
    <t>W1544</t>
  </si>
  <si>
    <t>W1543</t>
  </si>
  <si>
    <t>W1542</t>
  </si>
  <si>
    <t>W1541</t>
  </si>
  <si>
    <t>W1540</t>
  </si>
  <si>
    <t>W1539</t>
  </si>
  <si>
    <t>W1538</t>
  </si>
  <si>
    <t>W1537</t>
  </si>
  <si>
    <t>W1536</t>
  </si>
  <si>
    <t>W1535</t>
  </si>
  <si>
    <t>W1531</t>
  </si>
  <si>
    <t>W1530</t>
  </si>
  <si>
    <t>W1527</t>
  </si>
  <si>
    <t>W1524</t>
  </si>
  <si>
    <t>W1523</t>
  </si>
  <si>
    <t>W1522</t>
  </si>
  <si>
    <t>W1521</t>
  </si>
  <si>
    <t>W1520</t>
  </si>
  <si>
    <t>W1519</t>
  </si>
  <si>
    <t>W1511</t>
  </si>
  <si>
    <t>W1510</t>
  </si>
  <si>
    <t>W1509</t>
  </si>
  <si>
    <t>W1507</t>
  </si>
  <si>
    <t>W1505</t>
  </si>
  <si>
    <t>W1503</t>
  </si>
  <si>
    <t>W1500</t>
  </si>
  <si>
    <t>W1499</t>
  </si>
  <si>
    <t>W1498</t>
  </si>
  <si>
    <t>W1497</t>
  </si>
  <si>
    <t>W1496</t>
  </si>
  <si>
    <t>W1495</t>
  </si>
  <si>
    <t>W1494</t>
  </si>
  <si>
    <t>W1493</t>
  </si>
  <si>
    <t>W1491</t>
  </si>
  <si>
    <t>W1486</t>
  </si>
  <si>
    <t>W1484</t>
  </si>
  <si>
    <t>W1483</t>
  </si>
  <si>
    <t>W1482</t>
  </si>
  <si>
    <t>W1481</t>
  </si>
  <si>
    <t>W1480</t>
  </si>
  <si>
    <t>W1479</t>
  </si>
  <si>
    <t>W1476</t>
  </si>
  <si>
    <t>W1475</t>
  </si>
  <si>
    <t>W1474</t>
  </si>
  <si>
    <t>W1473</t>
  </si>
  <si>
    <t>W1472</t>
  </si>
  <si>
    <t>W1471</t>
  </si>
  <si>
    <t>W1470</t>
  </si>
  <si>
    <t>W1469</t>
  </si>
  <si>
    <t>W1468</t>
  </si>
  <si>
    <t>W1467</t>
  </si>
  <si>
    <t>W1466</t>
  </si>
  <si>
    <t>W1465</t>
  </si>
  <si>
    <t>W1464</t>
  </si>
  <si>
    <t>W1463</t>
  </si>
  <si>
    <t>W1462</t>
  </si>
  <si>
    <t>W1460</t>
  </si>
  <si>
    <t>W1458</t>
  </si>
  <si>
    <t>W1457</t>
  </si>
  <si>
    <t>W1456</t>
  </si>
  <si>
    <t>W1455</t>
  </si>
  <si>
    <t>W1454</t>
  </si>
  <si>
    <t>W1453</t>
  </si>
  <si>
    <t>W1452</t>
  </si>
  <si>
    <t>W1451</t>
  </si>
  <si>
    <t>W1450</t>
  </si>
  <si>
    <t>W1449</t>
  </si>
  <si>
    <t>W1448</t>
  </si>
  <si>
    <t>W1446</t>
  </si>
  <si>
    <t>W1445</t>
  </si>
  <si>
    <t>W1442</t>
  </si>
  <si>
    <t>W1441</t>
  </si>
  <si>
    <t>W1440</t>
  </si>
  <si>
    <t>W1439</t>
  </si>
  <si>
    <t>W1438</t>
  </si>
  <si>
    <t>W1436</t>
  </si>
  <si>
    <t>W1435</t>
  </si>
  <si>
    <t>W1434</t>
  </si>
  <si>
    <t>W1433</t>
  </si>
  <si>
    <t>W1432</t>
  </si>
  <si>
    <t>W1431</t>
  </si>
  <si>
    <t>W1430</t>
  </si>
  <si>
    <t>W1429</t>
  </si>
  <si>
    <t>W1428</t>
  </si>
  <si>
    <t>W1427</t>
  </si>
  <si>
    <t>W1426</t>
  </si>
  <si>
    <t>W1425</t>
  </si>
  <si>
    <t>W1424</t>
  </si>
  <si>
    <t>W1423</t>
  </si>
  <si>
    <t>W1422</t>
  </si>
  <si>
    <t>W1421</t>
  </si>
  <si>
    <t>W1420</t>
  </si>
  <si>
    <t>W1419</t>
  </si>
  <si>
    <t>W1418</t>
  </si>
  <si>
    <t>W1417</t>
  </si>
  <si>
    <t>W1416</t>
  </si>
  <si>
    <t>W1415</t>
  </si>
  <si>
    <t>W1414</t>
  </si>
  <si>
    <t>W1413</t>
  </si>
  <si>
    <t>W1412</t>
  </si>
  <si>
    <t>Verdegaal Brothers, Inc.</t>
  </si>
  <si>
    <t>W1411</t>
  </si>
  <si>
    <t>W1407</t>
  </si>
  <si>
    <t>W1406</t>
  </si>
  <si>
    <t>W1405</t>
  </si>
  <si>
    <t>W1404</t>
  </si>
  <si>
    <t>W1403</t>
  </si>
  <si>
    <t>W1402</t>
  </si>
  <si>
    <t>W1401</t>
  </si>
  <si>
    <t>W1400</t>
  </si>
  <si>
    <t>W1399</t>
  </si>
  <si>
    <t>W1398</t>
  </si>
  <si>
    <t>W1397</t>
  </si>
  <si>
    <t>W1396</t>
  </si>
  <si>
    <t>W1395</t>
  </si>
  <si>
    <t>W1394</t>
  </si>
  <si>
    <t>W1393</t>
  </si>
  <si>
    <t>W1391</t>
  </si>
  <si>
    <t>W1386</t>
  </si>
  <si>
    <t>W1384</t>
  </si>
  <si>
    <t>W1383</t>
  </si>
  <si>
    <t>W1382</t>
  </si>
  <si>
    <t>W1381</t>
  </si>
  <si>
    <t>W1380</t>
  </si>
  <si>
    <t>W1379</t>
  </si>
  <si>
    <t>W1376</t>
  </si>
  <si>
    <t>Faulkner Brothers Hydro</t>
  </si>
  <si>
    <t>W1375</t>
  </si>
  <si>
    <t>W1374</t>
  </si>
  <si>
    <t>Midway Power LLC</t>
  </si>
  <si>
    <t>W1372</t>
  </si>
  <si>
    <t>W1370</t>
  </si>
  <si>
    <t>W1366</t>
  </si>
  <si>
    <t>W1365</t>
  </si>
  <si>
    <t>W1364</t>
  </si>
  <si>
    <t>W1361</t>
  </si>
  <si>
    <t>W1358</t>
  </si>
  <si>
    <t>W1356</t>
  </si>
  <si>
    <t>W1350</t>
  </si>
  <si>
    <t>W1342</t>
  </si>
  <si>
    <t>W1341</t>
  </si>
  <si>
    <t>W1340</t>
  </si>
  <si>
    <t>W1337</t>
  </si>
  <si>
    <t>W1336</t>
  </si>
  <si>
    <t>W1335</t>
  </si>
  <si>
    <t>W1334</t>
  </si>
  <si>
    <t>W1332</t>
  </si>
  <si>
    <t>W1329</t>
  </si>
  <si>
    <t>W1328</t>
  </si>
  <si>
    <t>W1327</t>
  </si>
  <si>
    <t>Pepsi-Cola Bottling Co</t>
  </si>
  <si>
    <t>W1325</t>
  </si>
  <si>
    <t>W1324</t>
  </si>
  <si>
    <t>W1323</t>
  </si>
  <si>
    <t>W1320</t>
  </si>
  <si>
    <t>W1318</t>
  </si>
  <si>
    <t>W1315</t>
  </si>
  <si>
    <t>Fiscalini Farms</t>
  </si>
  <si>
    <t>W1313</t>
  </si>
  <si>
    <t>W1312</t>
  </si>
  <si>
    <t>W1310</t>
  </si>
  <si>
    <t>W1308</t>
  </si>
  <si>
    <t>W1306</t>
  </si>
  <si>
    <t>Harvest Wind</t>
  </si>
  <si>
    <t>W1305</t>
  </si>
  <si>
    <t>W1304</t>
  </si>
  <si>
    <t>W1303</t>
  </si>
  <si>
    <t>W1302</t>
  </si>
  <si>
    <t>W1298</t>
  </si>
  <si>
    <t>W1294</t>
  </si>
  <si>
    <t>W1293</t>
  </si>
  <si>
    <t>W1292</t>
  </si>
  <si>
    <t>W1291</t>
  </si>
  <si>
    <t>W1288</t>
  </si>
  <si>
    <t>W1287</t>
  </si>
  <si>
    <t>W1283</t>
  </si>
  <si>
    <t>W1273</t>
  </si>
  <si>
    <t>Hill Air Force Base</t>
  </si>
  <si>
    <t>W1270</t>
  </si>
  <si>
    <t>W1269</t>
  </si>
  <si>
    <t>W1268</t>
  </si>
  <si>
    <t>W1265</t>
  </si>
  <si>
    <t>W1264</t>
  </si>
  <si>
    <t>W1263</t>
  </si>
  <si>
    <t>W1260</t>
  </si>
  <si>
    <t>W1259</t>
  </si>
  <si>
    <t>W1258</t>
  </si>
  <si>
    <t>W1257</t>
  </si>
  <si>
    <t>W1256</t>
  </si>
  <si>
    <t>W1255</t>
  </si>
  <si>
    <t>W1254</t>
  </si>
  <si>
    <t>W1252</t>
  </si>
  <si>
    <t>W1251</t>
  </si>
  <si>
    <t>W1250</t>
  </si>
  <si>
    <t>W1242</t>
  </si>
  <si>
    <t>W1241</t>
  </si>
  <si>
    <t>W1240</t>
  </si>
  <si>
    <t>W1239</t>
  </si>
  <si>
    <t>W1236</t>
  </si>
  <si>
    <t>W1235</t>
  </si>
  <si>
    <t>W1233</t>
  </si>
  <si>
    <t>W1232</t>
  </si>
  <si>
    <t>W1231</t>
  </si>
  <si>
    <t>W1229</t>
  </si>
  <si>
    <t>W1228</t>
  </si>
  <si>
    <t>WestRock CP, LLC</t>
  </si>
  <si>
    <t>W1227</t>
  </si>
  <si>
    <t>W1226</t>
  </si>
  <si>
    <t>W1224</t>
  </si>
  <si>
    <t>W1220</t>
  </si>
  <si>
    <t>W1217</t>
  </si>
  <si>
    <t>W1216</t>
  </si>
  <si>
    <t>W1215</t>
  </si>
  <si>
    <t>W1214</t>
  </si>
  <si>
    <t>W1213</t>
  </si>
  <si>
    <t>W1211</t>
  </si>
  <si>
    <t>W1210</t>
  </si>
  <si>
    <t>W1209</t>
  </si>
  <si>
    <t>W1208</t>
  </si>
  <si>
    <t>W1207</t>
  </si>
  <si>
    <t>W1206</t>
  </si>
  <si>
    <t>W1205</t>
  </si>
  <si>
    <t>W1204</t>
  </si>
  <si>
    <t>W1203</t>
  </si>
  <si>
    <t>W1202</t>
  </si>
  <si>
    <t>W1200</t>
  </si>
  <si>
    <t>W1199</t>
  </si>
  <si>
    <t>W1198</t>
  </si>
  <si>
    <t>W1197</t>
  </si>
  <si>
    <t>W1196</t>
  </si>
  <si>
    <t>W1195</t>
  </si>
  <si>
    <t>W1194</t>
  </si>
  <si>
    <t>W1193</t>
  </si>
  <si>
    <t>W1192</t>
  </si>
  <si>
    <t>W1191</t>
  </si>
  <si>
    <t>W1190</t>
  </si>
  <si>
    <t>W1189</t>
  </si>
  <si>
    <t>W1188</t>
  </si>
  <si>
    <t>W1187</t>
  </si>
  <si>
    <t>W1186</t>
  </si>
  <si>
    <t>W1185</t>
  </si>
  <si>
    <t>W1184</t>
  </si>
  <si>
    <t>W1183</t>
  </si>
  <si>
    <t>W1182</t>
  </si>
  <si>
    <t>W1181</t>
  </si>
  <si>
    <t>W1179</t>
  </si>
  <si>
    <t>SunE WG9671 Warrenton2, LLC</t>
  </si>
  <si>
    <t>W1177</t>
  </si>
  <si>
    <t>W1176</t>
  </si>
  <si>
    <t>W1175</t>
  </si>
  <si>
    <t>W1174</t>
  </si>
  <si>
    <t>W1173</t>
  </si>
  <si>
    <t>W1172</t>
  </si>
  <si>
    <t>W1171</t>
  </si>
  <si>
    <t>W1170</t>
  </si>
  <si>
    <t>W1169</t>
  </si>
  <si>
    <t>W1168</t>
  </si>
  <si>
    <t>W1167</t>
  </si>
  <si>
    <t>W1165</t>
  </si>
  <si>
    <t>W1164</t>
  </si>
  <si>
    <t>W1163</t>
  </si>
  <si>
    <t>W1162</t>
  </si>
  <si>
    <t>W1161</t>
  </si>
  <si>
    <t>W1160</t>
  </si>
  <si>
    <t>W1159</t>
  </si>
  <si>
    <t>W1158</t>
  </si>
  <si>
    <t>W1157</t>
  </si>
  <si>
    <t>W1156</t>
  </si>
  <si>
    <t>W1155</t>
  </si>
  <si>
    <t>W1152</t>
  </si>
  <si>
    <t>W1144</t>
  </si>
  <si>
    <t>W1143</t>
  </si>
  <si>
    <t>W1142</t>
  </si>
  <si>
    <t>W1138</t>
  </si>
  <si>
    <t>W1137</t>
  </si>
  <si>
    <t>W1136</t>
  </si>
  <si>
    <t>W1135</t>
  </si>
  <si>
    <t>W1134</t>
  </si>
  <si>
    <t>W1133</t>
  </si>
  <si>
    <t>W1132</t>
  </si>
  <si>
    <t>W1130</t>
  </si>
  <si>
    <t>W1129</t>
  </si>
  <si>
    <t>W1128</t>
  </si>
  <si>
    <t>W1127</t>
  </si>
  <si>
    <t>W1126</t>
  </si>
  <si>
    <t>W1125</t>
  </si>
  <si>
    <t>W1123</t>
  </si>
  <si>
    <t>W1122</t>
  </si>
  <si>
    <t>W1115</t>
  </si>
  <si>
    <t>W1114</t>
  </si>
  <si>
    <t>W1113</t>
  </si>
  <si>
    <t>W1112</t>
  </si>
  <si>
    <t>W1111</t>
  </si>
  <si>
    <t>W1110</t>
  </si>
  <si>
    <t>W1108</t>
  </si>
  <si>
    <t>W1098</t>
  </si>
  <si>
    <t>W1097</t>
  </si>
  <si>
    <t>W1096</t>
  </si>
  <si>
    <t>W1094</t>
  </si>
  <si>
    <t>W1093</t>
  </si>
  <si>
    <t>W1092</t>
  </si>
  <si>
    <t>W1091</t>
  </si>
  <si>
    <t>W1087</t>
  </si>
  <si>
    <t>W1086</t>
  </si>
  <si>
    <t>W1085</t>
  </si>
  <si>
    <t>W1084</t>
  </si>
  <si>
    <t>W1083</t>
  </si>
  <si>
    <t>W1082</t>
  </si>
  <si>
    <t>W1081</t>
  </si>
  <si>
    <t>W1048</t>
  </si>
  <si>
    <t>W1041</t>
  </si>
  <si>
    <t>Wright Ranch Hydroelectric</t>
  </si>
  <si>
    <t>W1040</t>
  </si>
  <si>
    <t>American Energy, Inc. (San Luis Bypass)</t>
  </si>
  <si>
    <t>W1038</t>
  </si>
  <si>
    <t>W1037</t>
  </si>
  <si>
    <t>W1036</t>
  </si>
  <si>
    <t>W1035</t>
  </si>
  <si>
    <t>W1034</t>
  </si>
  <si>
    <t>W1030</t>
  </si>
  <si>
    <t>W1029</t>
  </si>
  <si>
    <t>W1028</t>
  </si>
  <si>
    <t>W1026</t>
  </si>
  <si>
    <t>Mesalands Community College</t>
  </si>
  <si>
    <t>W1023</t>
  </si>
  <si>
    <t>W1022</t>
  </si>
  <si>
    <t>W1021</t>
  </si>
  <si>
    <t>W1020</t>
  </si>
  <si>
    <t>W1019</t>
  </si>
  <si>
    <t>W1018</t>
  </si>
  <si>
    <t>W1017</t>
  </si>
  <si>
    <t>W1016</t>
  </si>
  <si>
    <t>W1015</t>
  </si>
  <si>
    <t>W1014</t>
  </si>
  <si>
    <t>W1013</t>
  </si>
  <si>
    <t>W1011</t>
  </si>
  <si>
    <t>W1010</t>
  </si>
  <si>
    <t>W1009</t>
  </si>
  <si>
    <t>W1006</t>
  </si>
  <si>
    <t>W1005</t>
  </si>
  <si>
    <t>W998</t>
  </si>
  <si>
    <t>W997</t>
  </si>
  <si>
    <t>W996</t>
  </si>
  <si>
    <t>W995</t>
  </si>
  <si>
    <t>W994</t>
  </si>
  <si>
    <t>W993</t>
  </si>
  <si>
    <t>W992</t>
  </si>
  <si>
    <t>W988</t>
  </si>
  <si>
    <t>W987</t>
  </si>
  <si>
    <t>W986</t>
  </si>
  <si>
    <t>W984</t>
  </si>
  <si>
    <t>W982</t>
  </si>
  <si>
    <t>W981</t>
  </si>
  <si>
    <t>W979</t>
  </si>
  <si>
    <t>W978</t>
  </si>
  <si>
    <t>W977</t>
  </si>
  <si>
    <t>W976</t>
  </si>
  <si>
    <t>W975</t>
  </si>
  <si>
    <t>W974</t>
  </si>
  <si>
    <t>W973</t>
  </si>
  <si>
    <t>W972</t>
  </si>
  <si>
    <t>W971</t>
  </si>
  <si>
    <t>W970</t>
  </si>
  <si>
    <t>W969</t>
  </si>
  <si>
    <t>W968</t>
  </si>
  <si>
    <t>W967</t>
  </si>
  <si>
    <t>W965</t>
  </si>
  <si>
    <t>W964</t>
  </si>
  <si>
    <t>W963</t>
  </si>
  <si>
    <t>W962</t>
  </si>
  <si>
    <t>W961</t>
  </si>
  <si>
    <t>W960</t>
  </si>
  <si>
    <t>W959</t>
  </si>
  <si>
    <t>W958</t>
  </si>
  <si>
    <t>W957</t>
  </si>
  <si>
    <t>W956</t>
  </si>
  <si>
    <t>W955</t>
  </si>
  <si>
    <t>W954</t>
  </si>
  <si>
    <t>W953</t>
  </si>
  <si>
    <t>W952</t>
  </si>
  <si>
    <t>W951</t>
  </si>
  <si>
    <t>W950</t>
  </si>
  <si>
    <t>W949</t>
  </si>
  <si>
    <t>W948</t>
  </si>
  <si>
    <t>W947</t>
  </si>
  <si>
    <t>W946</t>
  </si>
  <si>
    <t>W945</t>
  </si>
  <si>
    <t>W944</t>
  </si>
  <si>
    <t>W943</t>
  </si>
  <si>
    <t>W942</t>
  </si>
  <si>
    <t>W935</t>
  </si>
  <si>
    <t>W934</t>
  </si>
  <si>
    <t>W933</t>
  </si>
  <si>
    <t>W932</t>
  </si>
  <si>
    <t>W931</t>
  </si>
  <si>
    <t>W928</t>
  </si>
  <si>
    <t>W924</t>
  </si>
  <si>
    <t>W923</t>
  </si>
  <si>
    <t>W922</t>
  </si>
  <si>
    <t>W921</t>
  </si>
  <si>
    <t>W920</t>
  </si>
  <si>
    <t>W919</t>
  </si>
  <si>
    <t>W918</t>
  </si>
  <si>
    <t>W917</t>
  </si>
  <si>
    <t>W916</t>
  </si>
  <si>
    <t>W915</t>
  </si>
  <si>
    <t>W914</t>
  </si>
  <si>
    <t>W913</t>
  </si>
  <si>
    <t>W912</t>
  </si>
  <si>
    <t>W910</t>
  </si>
  <si>
    <t>W907</t>
  </si>
  <si>
    <t>W906</t>
  </si>
  <si>
    <t>W905</t>
  </si>
  <si>
    <t>W904</t>
  </si>
  <si>
    <t>W903</t>
  </si>
  <si>
    <t>W902</t>
  </si>
  <si>
    <t>W901</t>
  </si>
  <si>
    <t>W900</t>
  </si>
  <si>
    <t>W899</t>
  </si>
  <si>
    <t>W898</t>
  </si>
  <si>
    <t>W897</t>
  </si>
  <si>
    <t>W896</t>
  </si>
  <si>
    <t>W895</t>
  </si>
  <si>
    <t>W894</t>
  </si>
  <si>
    <t>W893</t>
  </si>
  <si>
    <t>W892</t>
  </si>
  <si>
    <t>W891</t>
  </si>
  <si>
    <t>W890</t>
  </si>
  <si>
    <t>W889</t>
  </si>
  <si>
    <t>W888</t>
  </si>
  <si>
    <t>W887</t>
  </si>
  <si>
    <t>W886</t>
  </si>
  <si>
    <t>W883</t>
  </si>
  <si>
    <t>W882</t>
  </si>
  <si>
    <t>W881</t>
  </si>
  <si>
    <t>The Athenian School</t>
  </si>
  <si>
    <t>W880</t>
  </si>
  <si>
    <t>W879</t>
  </si>
  <si>
    <t>W878</t>
  </si>
  <si>
    <t>W877</t>
  </si>
  <si>
    <t>W876</t>
  </si>
  <si>
    <t>W875</t>
  </si>
  <si>
    <t>W874</t>
  </si>
  <si>
    <t>W873</t>
  </si>
  <si>
    <t>W871</t>
  </si>
  <si>
    <t>W868</t>
  </si>
  <si>
    <t>W867</t>
  </si>
  <si>
    <t>W866</t>
  </si>
  <si>
    <t>W865</t>
  </si>
  <si>
    <t>W864</t>
  </si>
  <si>
    <t>W863</t>
  </si>
  <si>
    <t>W862</t>
  </si>
  <si>
    <t>W861</t>
  </si>
  <si>
    <t>W857</t>
  </si>
  <si>
    <t>W856</t>
  </si>
  <si>
    <t>W855</t>
  </si>
  <si>
    <t>W854</t>
  </si>
  <si>
    <t>W852</t>
  </si>
  <si>
    <t>W851</t>
  </si>
  <si>
    <t>W849</t>
  </si>
  <si>
    <t>W848</t>
  </si>
  <si>
    <t>W846</t>
  </si>
  <si>
    <t>W845</t>
  </si>
  <si>
    <t>W844</t>
  </si>
  <si>
    <t>W839</t>
  </si>
  <si>
    <t>W838</t>
  </si>
  <si>
    <t>W837</t>
  </si>
  <si>
    <t>W836</t>
  </si>
  <si>
    <t>W835</t>
  </si>
  <si>
    <t>W834</t>
  </si>
  <si>
    <t>W833</t>
  </si>
  <si>
    <t>W831</t>
  </si>
  <si>
    <t>W823</t>
  </si>
  <si>
    <t>W822</t>
  </si>
  <si>
    <t>W818</t>
  </si>
  <si>
    <t>W817</t>
  </si>
  <si>
    <t>W813</t>
  </si>
  <si>
    <t>W811</t>
  </si>
  <si>
    <t>W808</t>
  </si>
  <si>
    <t>W807</t>
  </si>
  <si>
    <t>W806</t>
  </si>
  <si>
    <t>W805</t>
  </si>
  <si>
    <t>W804</t>
  </si>
  <si>
    <t>W803</t>
  </si>
  <si>
    <t>W802</t>
  </si>
  <si>
    <t>W801</t>
  </si>
  <si>
    <t>Friant Power Authority</t>
  </si>
  <si>
    <t>W799</t>
  </si>
  <si>
    <t>W798</t>
  </si>
  <si>
    <t>W797</t>
  </si>
  <si>
    <t>W796</t>
  </si>
  <si>
    <t>W795</t>
  </si>
  <si>
    <t>W794</t>
  </si>
  <si>
    <t>W793</t>
  </si>
  <si>
    <t>W792</t>
  </si>
  <si>
    <t>W791</t>
  </si>
  <si>
    <t>W790</t>
  </si>
  <si>
    <t>W788</t>
  </si>
  <si>
    <t>W787</t>
  </si>
  <si>
    <t>W786</t>
  </si>
  <si>
    <t>W785</t>
  </si>
  <si>
    <t>W784</t>
  </si>
  <si>
    <t>W783</t>
  </si>
  <si>
    <t>W780</t>
  </si>
  <si>
    <t>W779</t>
  </si>
  <si>
    <t>W774</t>
  </si>
  <si>
    <t>W772</t>
  </si>
  <si>
    <t>W771</t>
  </si>
  <si>
    <t>Monterey Regional Waste Management District</t>
  </si>
  <si>
    <t>W770</t>
  </si>
  <si>
    <t>W766</t>
  </si>
  <si>
    <t>W765</t>
  </si>
  <si>
    <t>W764</t>
  </si>
  <si>
    <t>W763</t>
  </si>
  <si>
    <t>Diablo Winds, LLC</t>
  </si>
  <si>
    <t>W762</t>
  </si>
  <si>
    <t>W761</t>
  </si>
  <si>
    <t>W760</t>
  </si>
  <si>
    <t>W759</t>
  </si>
  <si>
    <t>W758</t>
  </si>
  <si>
    <t>W757</t>
  </si>
  <si>
    <t>W756</t>
  </si>
  <si>
    <t>W755</t>
  </si>
  <si>
    <t>W754</t>
  </si>
  <si>
    <t>W752</t>
  </si>
  <si>
    <t>W751</t>
  </si>
  <si>
    <t>W748</t>
  </si>
  <si>
    <t>Coso Energy Developers</t>
  </si>
  <si>
    <t>W747</t>
  </si>
  <si>
    <t>W746</t>
  </si>
  <si>
    <t>W745</t>
  </si>
  <si>
    <t>W744</t>
  </si>
  <si>
    <t>W732</t>
  </si>
  <si>
    <t>W731</t>
  </si>
  <si>
    <t>W730</t>
  </si>
  <si>
    <t>W729</t>
  </si>
  <si>
    <t>W728</t>
  </si>
  <si>
    <t>W727</t>
  </si>
  <si>
    <t>W725</t>
  </si>
  <si>
    <t>W723</t>
  </si>
  <si>
    <t>W722</t>
  </si>
  <si>
    <t>W721</t>
  </si>
  <si>
    <t>W720</t>
  </si>
  <si>
    <t>W719</t>
  </si>
  <si>
    <t>W718</t>
  </si>
  <si>
    <t>W716</t>
  </si>
  <si>
    <t>W715</t>
  </si>
  <si>
    <t>W714</t>
  </si>
  <si>
    <t>W713</t>
  </si>
  <si>
    <t>W712</t>
  </si>
  <si>
    <t>W710</t>
  </si>
  <si>
    <t>Olivenhain Municipal Water District</t>
  </si>
  <si>
    <t>W709</t>
  </si>
  <si>
    <t>W708</t>
  </si>
  <si>
    <t>W707</t>
  </si>
  <si>
    <t>W704</t>
  </si>
  <si>
    <t>W701</t>
  </si>
  <si>
    <t>W700</t>
  </si>
  <si>
    <t>Nevada Irrigation District</t>
  </si>
  <si>
    <t>W699</t>
  </si>
  <si>
    <t>W698</t>
  </si>
  <si>
    <t>W697</t>
  </si>
  <si>
    <t>W696</t>
  </si>
  <si>
    <t>Yuba County Water Agency</t>
  </si>
  <si>
    <t>W695</t>
  </si>
  <si>
    <t>W692</t>
  </si>
  <si>
    <t>W691</t>
  </si>
  <si>
    <t>W690</t>
  </si>
  <si>
    <t>Vecino Vineyards LLC</t>
  </si>
  <si>
    <t>W687</t>
  </si>
  <si>
    <t>Tom Benninghoven</t>
  </si>
  <si>
    <t>W686</t>
  </si>
  <si>
    <t>W684</t>
  </si>
  <si>
    <t>W683</t>
  </si>
  <si>
    <t>Swiss America</t>
  </si>
  <si>
    <t>W682</t>
  </si>
  <si>
    <t>W681</t>
  </si>
  <si>
    <t>STS Hydropower Ltd. (Kekawaka)</t>
  </si>
  <si>
    <t>W679</t>
  </si>
  <si>
    <t>Steve &amp; Bonnie Tetrick</t>
  </si>
  <si>
    <t>W678</t>
  </si>
  <si>
    <t>South Sutter Water</t>
  </si>
  <si>
    <t>W677</t>
  </si>
  <si>
    <t>W676</t>
  </si>
  <si>
    <t>South San Joaquin ID  (Frankenheimer)</t>
  </si>
  <si>
    <t>W675</t>
  </si>
  <si>
    <t>W674</t>
  </si>
  <si>
    <t>W673</t>
  </si>
  <si>
    <t>W672</t>
  </si>
  <si>
    <t>W671</t>
  </si>
  <si>
    <t>W670</t>
  </si>
  <si>
    <t>W669</t>
  </si>
  <si>
    <t>W668</t>
  </si>
  <si>
    <t>W667</t>
  </si>
  <si>
    <t>W664</t>
  </si>
  <si>
    <t>Shamrock Utilities (Clover Leaf)</t>
  </si>
  <si>
    <t>W663</t>
  </si>
  <si>
    <t>W656</t>
  </si>
  <si>
    <t>W653</t>
  </si>
  <si>
    <t>Rock Creek Water District</t>
  </si>
  <si>
    <t>W651</t>
  </si>
  <si>
    <t>Robin Williams Solar Power Gen.</t>
  </si>
  <si>
    <t>W649</t>
  </si>
  <si>
    <t>Rio Bravo Rocklin</t>
  </si>
  <si>
    <t>W648</t>
  </si>
  <si>
    <t>Rio Bravo Fresno</t>
  </si>
  <si>
    <t>W647</t>
  </si>
  <si>
    <t>W645</t>
  </si>
  <si>
    <t>W644</t>
  </si>
  <si>
    <t>W641</t>
  </si>
  <si>
    <t>W638</t>
  </si>
  <si>
    <t>W637</t>
  </si>
  <si>
    <t>NID/Combie South</t>
  </si>
  <si>
    <t>W636</t>
  </si>
  <si>
    <t>NID/Combie North</t>
  </si>
  <si>
    <t>W635</t>
  </si>
  <si>
    <t>W634</t>
  </si>
  <si>
    <t>W631</t>
  </si>
  <si>
    <t>Monterey County Water Res. Agency</t>
  </si>
  <si>
    <t>W630</t>
  </si>
  <si>
    <t>Mill &amp; Sulphur Creek</t>
  </si>
  <si>
    <t>W629</t>
  </si>
  <si>
    <t>W628</t>
  </si>
  <si>
    <t>W627</t>
  </si>
  <si>
    <t>W626</t>
  </si>
  <si>
    <t>Mega Renewables (Hatchet Creek)</t>
  </si>
  <si>
    <t>W625</t>
  </si>
  <si>
    <t>Mega Renewables (Bidwell Ditch)</t>
  </si>
  <si>
    <t>W624</t>
  </si>
  <si>
    <t>Mega Hydro (Goose Valley Ranch)</t>
  </si>
  <si>
    <t>W623</t>
  </si>
  <si>
    <t>W622</t>
  </si>
  <si>
    <t>Malacha Hydro Ltd. Partnership</t>
  </si>
  <si>
    <t>W621</t>
  </si>
  <si>
    <t>W620</t>
  </si>
  <si>
    <t>W619</t>
  </si>
  <si>
    <t>W618</t>
  </si>
  <si>
    <t>W617</t>
  </si>
  <si>
    <t>Lofton Ranch</t>
  </si>
  <si>
    <t>W616</t>
  </si>
  <si>
    <t>Lassen Station Hydro</t>
  </si>
  <si>
    <t>W614</t>
  </si>
  <si>
    <t>W613</t>
  </si>
  <si>
    <t>Olcese Water District</t>
  </si>
  <si>
    <t>W612</t>
  </si>
  <si>
    <t>John Neerhout Jr.</t>
  </si>
  <si>
    <t>W611</t>
  </si>
  <si>
    <t>James Crane Hydro</t>
  </si>
  <si>
    <t>W610</t>
  </si>
  <si>
    <t>James B. Peter</t>
  </si>
  <si>
    <t>W609</t>
  </si>
  <si>
    <t>Jackson Valley Irrigation District</t>
  </si>
  <si>
    <t>W608</t>
  </si>
  <si>
    <t>W607</t>
  </si>
  <si>
    <t>W606</t>
  </si>
  <si>
    <t>Hypower, Inc.</t>
  </si>
  <si>
    <t>W605</t>
  </si>
  <si>
    <t>Humboldt Bay Muni Water District</t>
  </si>
  <si>
    <t>W604</t>
  </si>
  <si>
    <t>W603</t>
  </si>
  <si>
    <t>W600</t>
  </si>
  <si>
    <t>Hat Creek Hereford Ranch</t>
  </si>
  <si>
    <t>W594</t>
  </si>
  <si>
    <t>W593</t>
  </si>
  <si>
    <t>Five Bears Hydroelectric</t>
  </si>
  <si>
    <t>W591</t>
  </si>
  <si>
    <t>W590</t>
  </si>
  <si>
    <t>Eric And Debbie Watternburg</t>
  </si>
  <si>
    <t>W589</t>
  </si>
  <si>
    <t>W587</t>
  </si>
  <si>
    <t>Eagle Hydro</t>
  </si>
  <si>
    <t>W586</t>
  </si>
  <si>
    <t>W584</t>
  </si>
  <si>
    <t>Digger Creek Ranch</t>
  </si>
  <si>
    <t>W578</t>
  </si>
  <si>
    <t>Collins Pine</t>
  </si>
  <si>
    <t>W577</t>
  </si>
  <si>
    <t>City Of Watsonville</t>
  </si>
  <si>
    <t>W576</t>
  </si>
  <si>
    <t>Charcoal Ravine</t>
  </si>
  <si>
    <t>W575</t>
  </si>
  <si>
    <t>W571</t>
  </si>
  <si>
    <t>W570</t>
  </si>
  <si>
    <t>Browns Valley Irrigation Dist.</t>
  </si>
  <si>
    <t>W569</t>
  </si>
  <si>
    <t>W568</t>
  </si>
  <si>
    <t>Bailey Creek Ranch</t>
  </si>
  <si>
    <t>W567</t>
  </si>
  <si>
    <t>Arbuckle Mountain Hydro</t>
  </si>
  <si>
    <t>W566</t>
  </si>
  <si>
    <t>American Energy, Inc. (Wolfsen)</t>
  </si>
  <si>
    <t>W560</t>
  </si>
  <si>
    <t>W557</t>
  </si>
  <si>
    <t>W556</t>
  </si>
  <si>
    <t>W555</t>
  </si>
  <si>
    <t>W552</t>
  </si>
  <si>
    <t>W551</t>
  </si>
  <si>
    <t>W550</t>
  </si>
  <si>
    <t>W549</t>
  </si>
  <si>
    <t>W548</t>
  </si>
  <si>
    <t>W545</t>
  </si>
  <si>
    <t>W544</t>
  </si>
  <si>
    <t>W543</t>
  </si>
  <si>
    <t>W542</t>
  </si>
  <si>
    <t>W541</t>
  </si>
  <si>
    <t>W540</t>
  </si>
  <si>
    <t>W539</t>
  </si>
  <si>
    <t>W538</t>
  </si>
  <si>
    <t>Lower Tule River Irrigation Dist.</t>
  </si>
  <si>
    <t>W537</t>
  </si>
  <si>
    <t>W536</t>
  </si>
  <si>
    <t>W535</t>
  </si>
  <si>
    <t>W534</t>
  </si>
  <si>
    <t>W532</t>
  </si>
  <si>
    <t>W531</t>
  </si>
  <si>
    <t>W530</t>
  </si>
  <si>
    <t>W529</t>
  </si>
  <si>
    <t>W523</t>
  </si>
  <si>
    <t>W522</t>
  </si>
  <si>
    <t>Desert Winds II Pwr Purch Trst</t>
  </si>
  <si>
    <t>W521</t>
  </si>
  <si>
    <t>W519</t>
  </si>
  <si>
    <t>W518</t>
  </si>
  <si>
    <t>W517</t>
  </si>
  <si>
    <t>Edom Hills Project 1, LLC</t>
  </si>
  <si>
    <t>W511</t>
  </si>
  <si>
    <t>W509</t>
  </si>
  <si>
    <t>W508</t>
  </si>
  <si>
    <t>Mesa Wind Power Corporation</t>
  </si>
  <si>
    <t>W507</t>
  </si>
  <si>
    <t>W505</t>
  </si>
  <si>
    <t>W504</t>
  </si>
  <si>
    <t>W503</t>
  </si>
  <si>
    <t>W502</t>
  </si>
  <si>
    <t>W501</t>
  </si>
  <si>
    <t>W500</t>
  </si>
  <si>
    <t>W499</t>
  </si>
  <si>
    <t>W498</t>
  </si>
  <si>
    <t>W495</t>
  </si>
  <si>
    <t>Oak Creek Wind Power, LLC</t>
  </si>
  <si>
    <t>W492</t>
  </si>
  <si>
    <t>W490</t>
  </si>
  <si>
    <t>W489</t>
  </si>
  <si>
    <t>W488</t>
  </si>
  <si>
    <t>W486</t>
  </si>
  <si>
    <t>W484</t>
  </si>
  <si>
    <t>W483</t>
  </si>
  <si>
    <t>W476</t>
  </si>
  <si>
    <t>W475</t>
  </si>
  <si>
    <t>W474</t>
  </si>
  <si>
    <t>W473</t>
  </si>
  <si>
    <t>W472</t>
  </si>
  <si>
    <t>W471</t>
  </si>
  <si>
    <t>W470</t>
  </si>
  <si>
    <t>W469</t>
  </si>
  <si>
    <t>W468</t>
  </si>
  <si>
    <t>W467</t>
  </si>
  <si>
    <t>W466</t>
  </si>
  <si>
    <t>W465</t>
  </si>
  <si>
    <t>W464</t>
  </si>
  <si>
    <t>W463</t>
  </si>
  <si>
    <t>W462</t>
  </si>
  <si>
    <t>W461</t>
  </si>
  <si>
    <t>W460</t>
  </si>
  <si>
    <t>W459</t>
  </si>
  <si>
    <t>Coso Power Developers</t>
  </si>
  <si>
    <t>W458</t>
  </si>
  <si>
    <t>W457</t>
  </si>
  <si>
    <t>W456</t>
  </si>
  <si>
    <t>W455</t>
  </si>
  <si>
    <t>W454</t>
  </si>
  <si>
    <t>Elmore Ltd.</t>
  </si>
  <si>
    <t>W453</t>
  </si>
  <si>
    <t>W452</t>
  </si>
  <si>
    <t>W451</t>
  </si>
  <si>
    <t>W448</t>
  </si>
  <si>
    <t>Water Wheel Ranch</t>
  </si>
  <si>
    <t>W444</t>
  </si>
  <si>
    <t>W442</t>
  </si>
  <si>
    <t>W441</t>
  </si>
  <si>
    <t>W440</t>
  </si>
  <si>
    <t>W439</t>
  </si>
  <si>
    <t>W434</t>
  </si>
  <si>
    <t>Montecito Water District</t>
  </si>
  <si>
    <t>W433</t>
  </si>
  <si>
    <t>United Water Conservation District</t>
  </si>
  <si>
    <t>W432</t>
  </si>
  <si>
    <t>Deep Springs College</t>
  </si>
  <si>
    <t>W431</t>
  </si>
  <si>
    <t>Camrosa County Water District</t>
  </si>
  <si>
    <t>W427</t>
  </si>
  <si>
    <t>W425</t>
  </si>
  <si>
    <t>W424</t>
  </si>
  <si>
    <t>W421</t>
  </si>
  <si>
    <t>Orange County Sanitation District</t>
  </si>
  <si>
    <t>W420</t>
  </si>
  <si>
    <t>W419</t>
  </si>
  <si>
    <t>W418</t>
  </si>
  <si>
    <t>W417</t>
  </si>
  <si>
    <t>W416</t>
  </si>
  <si>
    <t>W415</t>
  </si>
  <si>
    <t>Second Imperial Geothermal Company</t>
  </si>
  <si>
    <t>W414</t>
  </si>
  <si>
    <t>W409</t>
  </si>
  <si>
    <t>W408</t>
  </si>
  <si>
    <t>Ridgetop Energy, LLC</t>
  </si>
  <si>
    <t>W407</t>
  </si>
  <si>
    <t>W406</t>
  </si>
  <si>
    <t>W401</t>
  </si>
  <si>
    <t>W394</t>
  </si>
  <si>
    <t>W393</t>
  </si>
  <si>
    <t>W392</t>
  </si>
  <si>
    <t>W391</t>
  </si>
  <si>
    <t>W390</t>
  </si>
  <si>
    <t>W386</t>
  </si>
  <si>
    <t>W385</t>
  </si>
  <si>
    <t>W384</t>
  </si>
  <si>
    <t>W381</t>
  </si>
  <si>
    <t>W380</t>
  </si>
  <si>
    <t>W379</t>
  </si>
  <si>
    <t>W378</t>
  </si>
  <si>
    <t>W377</t>
  </si>
  <si>
    <t>W375</t>
  </si>
  <si>
    <t>W374</t>
  </si>
  <si>
    <t>W373</t>
  </si>
  <si>
    <t>W372</t>
  </si>
  <si>
    <t>W371</t>
  </si>
  <si>
    <t>W370</t>
  </si>
  <si>
    <t>W368</t>
  </si>
  <si>
    <t>W367</t>
  </si>
  <si>
    <t>W366</t>
  </si>
  <si>
    <t>W365</t>
  </si>
  <si>
    <t>W364</t>
  </si>
  <si>
    <t>W363</t>
  </si>
  <si>
    <t>W362</t>
  </si>
  <si>
    <t>W360</t>
  </si>
  <si>
    <t>W356</t>
  </si>
  <si>
    <t>W355</t>
  </si>
  <si>
    <t>W353</t>
  </si>
  <si>
    <t>W352</t>
  </si>
  <si>
    <t>W351</t>
  </si>
  <si>
    <t>W350</t>
  </si>
  <si>
    <t>W349</t>
  </si>
  <si>
    <t>W348</t>
  </si>
  <si>
    <t>W347</t>
  </si>
  <si>
    <t>W345</t>
  </si>
  <si>
    <t>W344</t>
  </si>
  <si>
    <t>W343</t>
  </si>
  <si>
    <t>W342</t>
  </si>
  <si>
    <t>W341</t>
  </si>
  <si>
    <t>W340</t>
  </si>
  <si>
    <t>W339</t>
  </si>
  <si>
    <t>W338</t>
  </si>
  <si>
    <t>W337</t>
  </si>
  <si>
    <t>W335</t>
  </si>
  <si>
    <t>W334</t>
  </si>
  <si>
    <t>W332</t>
  </si>
  <si>
    <t>W331</t>
  </si>
  <si>
    <t>W330</t>
  </si>
  <si>
    <t>W329</t>
  </si>
  <si>
    <t>W328</t>
  </si>
  <si>
    <t>W327</t>
  </si>
  <si>
    <t>W326</t>
  </si>
  <si>
    <t>W324</t>
  </si>
  <si>
    <t>W323</t>
  </si>
  <si>
    <t>W322</t>
  </si>
  <si>
    <t>W321</t>
  </si>
  <si>
    <t>W320</t>
  </si>
  <si>
    <t>W318</t>
  </si>
  <si>
    <t>W317</t>
  </si>
  <si>
    <t>W316</t>
  </si>
  <si>
    <t>W315</t>
  </si>
  <si>
    <t>W314</t>
  </si>
  <si>
    <t>W311</t>
  </si>
  <si>
    <t>Monte Vista Water District</t>
  </si>
  <si>
    <t>W310</t>
  </si>
  <si>
    <t>Goleta Water District</t>
  </si>
  <si>
    <t>W309</t>
  </si>
  <si>
    <t>W308</t>
  </si>
  <si>
    <t>W306</t>
  </si>
  <si>
    <t>W305</t>
  </si>
  <si>
    <t>W304</t>
  </si>
  <si>
    <t>W303</t>
  </si>
  <si>
    <t>Desert Power Company</t>
  </si>
  <si>
    <t>W302</t>
  </si>
  <si>
    <t>W301</t>
  </si>
  <si>
    <t>Walnut Valley Water District</t>
  </si>
  <si>
    <t>W300</t>
  </si>
  <si>
    <t>W299</t>
  </si>
  <si>
    <t>W298</t>
  </si>
  <si>
    <t>White Mountain Ranch LLC</t>
  </si>
  <si>
    <t>W297</t>
  </si>
  <si>
    <t>Hi Head Hydro Incorporated</t>
  </si>
  <si>
    <t>W296</t>
  </si>
  <si>
    <t>W295</t>
  </si>
  <si>
    <t>W293</t>
  </si>
  <si>
    <t>W292</t>
  </si>
  <si>
    <t>W283</t>
  </si>
  <si>
    <t>W251</t>
  </si>
  <si>
    <t>Evergreen BioPower LLC</t>
  </si>
  <si>
    <t>W249</t>
  </si>
  <si>
    <t>W248</t>
  </si>
  <si>
    <t>W246</t>
  </si>
  <si>
    <t>W245</t>
  </si>
  <si>
    <t>W244</t>
  </si>
  <si>
    <t>W243</t>
  </si>
  <si>
    <t>W242</t>
  </si>
  <si>
    <t>W241</t>
  </si>
  <si>
    <t>W240</t>
  </si>
  <si>
    <t>W239</t>
  </si>
  <si>
    <t>W238</t>
  </si>
  <si>
    <t>W237</t>
  </si>
  <si>
    <t>W236</t>
  </si>
  <si>
    <t>W235</t>
  </si>
  <si>
    <t>W234</t>
  </si>
  <si>
    <t>W233</t>
  </si>
  <si>
    <t>W231</t>
  </si>
  <si>
    <t>W230</t>
  </si>
  <si>
    <t>W229</t>
  </si>
  <si>
    <t>W228</t>
  </si>
  <si>
    <t>W226</t>
  </si>
  <si>
    <t>W225</t>
  </si>
  <si>
    <t>W223</t>
  </si>
  <si>
    <t>W222</t>
  </si>
  <si>
    <t>W221</t>
  </si>
  <si>
    <t>W220</t>
  </si>
  <si>
    <t>W219</t>
  </si>
  <si>
    <t>W218</t>
  </si>
  <si>
    <t>W217</t>
  </si>
  <si>
    <t>W216</t>
  </si>
  <si>
    <t>W208</t>
  </si>
  <si>
    <t>W207</t>
  </si>
  <si>
    <t>W206</t>
  </si>
  <si>
    <t>W205</t>
  </si>
  <si>
    <t>W204</t>
  </si>
  <si>
    <t>San Diego County Water Authority</t>
  </si>
  <si>
    <t>W203</t>
  </si>
  <si>
    <t>W201</t>
  </si>
  <si>
    <t>W200</t>
  </si>
  <si>
    <t>W195</t>
  </si>
  <si>
    <t>W194</t>
  </si>
  <si>
    <t>W189</t>
  </si>
  <si>
    <t>W188</t>
  </si>
  <si>
    <t>W187</t>
  </si>
  <si>
    <t>W186</t>
  </si>
  <si>
    <t>W185</t>
  </si>
  <si>
    <t>W184</t>
  </si>
  <si>
    <t>W183</t>
  </si>
  <si>
    <t>W182</t>
  </si>
  <si>
    <t>W181</t>
  </si>
  <si>
    <t>W180</t>
  </si>
  <si>
    <t>W179</t>
  </si>
  <si>
    <t>W177</t>
  </si>
  <si>
    <t>W176</t>
  </si>
  <si>
    <t>W175</t>
  </si>
  <si>
    <t>W174</t>
  </si>
  <si>
    <t>W173</t>
  </si>
  <si>
    <t>W172</t>
  </si>
  <si>
    <t>W171</t>
  </si>
  <si>
    <t>W170</t>
  </si>
  <si>
    <t>W169</t>
  </si>
  <si>
    <t>W168</t>
  </si>
  <si>
    <t>W167</t>
  </si>
  <si>
    <t>W166</t>
  </si>
  <si>
    <t>W165</t>
  </si>
  <si>
    <t>W164</t>
  </si>
  <si>
    <t>W163</t>
  </si>
  <si>
    <t>W162</t>
  </si>
  <si>
    <t>W161</t>
  </si>
  <si>
    <t>W160</t>
  </si>
  <si>
    <t>W158</t>
  </si>
  <si>
    <t>W157</t>
  </si>
  <si>
    <t>W156</t>
  </si>
  <si>
    <t>W155</t>
  </si>
  <si>
    <t>W153</t>
  </si>
  <si>
    <t>W152</t>
  </si>
  <si>
    <t>W151</t>
  </si>
  <si>
    <t>W149</t>
  </si>
  <si>
    <t>W148</t>
  </si>
  <si>
    <t>W147</t>
  </si>
  <si>
    <t>W146</t>
  </si>
  <si>
    <t>W145</t>
  </si>
  <si>
    <t>W144</t>
  </si>
  <si>
    <t>W143</t>
  </si>
  <si>
    <t>W142</t>
  </si>
  <si>
    <t>W141</t>
  </si>
  <si>
    <t>W140</t>
  </si>
  <si>
    <t>W139</t>
  </si>
  <si>
    <t>W138</t>
  </si>
  <si>
    <t>W137</t>
  </si>
  <si>
    <t>W136</t>
  </si>
  <si>
    <t>W135</t>
  </si>
  <si>
    <t>W134</t>
  </si>
  <si>
    <t>W133</t>
  </si>
  <si>
    <t>W132</t>
  </si>
  <si>
    <t>W131</t>
  </si>
  <si>
    <t>W130</t>
  </si>
  <si>
    <t>Clearwater Paper Corporation</t>
  </si>
  <si>
    <t>W129</t>
  </si>
  <si>
    <t>W128</t>
  </si>
  <si>
    <t>W127</t>
  </si>
  <si>
    <t>W126</t>
  </si>
  <si>
    <t>W125</t>
  </si>
  <si>
    <t>W124</t>
  </si>
  <si>
    <t>W123</t>
  </si>
  <si>
    <t>W122</t>
  </si>
  <si>
    <t>W121</t>
  </si>
  <si>
    <t>W120</t>
  </si>
  <si>
    <t>W119</t>
  </si>
  <si>
    <t>W118</t>
  </si>
  <si>
    <t>W117</t>
  </si>
  <si>
    <t>W116</t>
  </si>
  <si>
    <t>W115</t>
  </si>
  <si>
    <t>W114</t>
  </si>
  <si>
    <t>W113</t>
  </si>
  <si>
    <t>W111</t>
  </si>
  <si>
    <t>W110</t>
  </si>
  <si>
    <t>W109</t>
  </si>
  <si>
    <t>W108</t>
  </si>
  <si>
    <t>W102</t>
  </si>
  <si>
    <t>W101</t>
  </si>
  <si>
    <t>W100</t>
  </si>
  <si>
    <t>W98</t>
  </si>
  <si>
    <t>W97</t>
  </si>
  <si>
    <t>W96</t>
  </si>
  <si>
    <t>W95</t>
  </si>
  <si>
    <t>W94</t>
  </si>
  <si>
    <t>W93</t>
  </si>
  <si>
    <t>W92</t>
  </si>
  <si>
    <t>W91</t>
  </si>
  <si>
    <t>W90</t>
  </si>
  <si>
    <t>W88</t>
  </si>
  <si>
    <t>W87</t>
  </si>
  <si>
    <t>W86</t>
  </si>
  <si>
    <t>W85</t>
  </si>
  <si>
    <t>W84</t>
  </si>
  <si>
    <t>W83</t>
  </si>
  <si>
    <t>W82</t>
  </si>
  <si>
    <t>W60</t>
  </si>
  <si>
    <t>W57</t>
  </si>
  <si>
    <t>W54</t>
  </si>
  <si>
    <t>W52</t>
  </si>
  <si>
    <t>W51</t>
  </si>
  <si>
    <t>W50</t>
  </si>
  <si>
    <t>W45</t>
  </si>
  <si>
    <t>W44</t>
  </si>
  <si>
    <t>W43</t>
  </si>
  <si>
    <t>W41</t>
  </si>
  <si>
    <t>W40</t>
  </si>
  <si>
    <t>W39</t>
  </si>
  <si>
    <t>W38</t>
  </si>
  <si>
    <t>W35</t>
  </si>
  <si>
    <t>W34</t>
  </si>
  <si>
    <t>W33</t>
  </si>
  <si>
    <t>W32</t>
  </si>
  <si>
    <t>W31</t>
  </si>
  <si>
    <t>W30</t>
  </si>
  <si>
    <t>W29</t>
  </si>
  <si>
    <t>W28</t>
  </si>
  <si>
    <t>W27</t>
  </si>
  <si>
    <t>W26</t>
  </si>
  <si>
    <t>W25</t>
  </si>
  <si>
    <t>W24</t>
  </si>
  <si>
    <t>W23</t>
  </si>
  <si>
    <t>W22</t>
  </si>
  <si>
    <t>W21</t>
  </si>
  <si>
    <t>W20</t>
  </si>
  <si>
    <t>W19</t>
  </si>
  <si>
    <t>W18</t>
  </si>
  <si>
    <t>W17</t>
  </si>
  <si>
    <t>W16</t>
  </si>
  <si>
    <t>W15</t>
  </si>
  <si>
    <t>W14</t>
  </si>
  <si>
    <t>W13</t>
  </si>
  <si>
    <t>W12</t>
  </si>
  <si>
    <t>W11</t>
  </si>
  <si>
    <t>W10</t>
  </si>
  <si>
    <t>W9</t>
  </si>
  <si>
    <t>W8</t>
  </si>
  <si>
    <t>Inland Power and Light Co.</t>
  </si>
  <si>
    <t>Mason County PUD No. 3</t>
  </si>
  <si>
    <t>Peninsula Light Company</t>
  </si>
  <si>
    <t>Tacoma Power</t>
  </si>
  <si>
    <t>&lt;select from drop-down list&gt;</t>
  </si>
  <si>
    <r>
      <rPr>
        <b/>
        <sz val="10"/>
        <color theme="1"/>
        <rFont val="Arial"/>
        <family val="2"/>
      </rPr>
      <t>Apprentice Labor Amount</t>
    </r>
    <r>
      <rPr>
        <sz val="10"/>
        <color theme="1"/>
        <rFont val="Arial"/>
        <family val="2"/>
      </rPr>
      <t xml:space="preserve"> (MWh equiv.)</t>
    </r>
  </si>
  <si>
    <r>
      <t xml:space="preserve">Generation Amount </t>
    </r>
    <r>
      <rPr>
        <sz val="10"/>
        <color theme="1"/>
        <rFont val="Arial"/>
        <family val="2"/>
      </rPr>
      <t>(MWh)</t>
    </r>
  </si>
  <si>
    <t>Monterey Regional Water</t>
  </si>
  <si>
    <t>W633</t>
  </si>
  <si>
    <t>Pacific Ultrapower Chinese Station</t>
  </si>
  <si>
    <t>W1109</t>
  </si>
  <si>
    <t>W1970</t>
  </si>
  <si>
    <t>PAC OSIP CR 1</t>
  </si>
  <si>
    <t>W2391</t>
  </si>
  <si>
    <t>PAC OSIP CO 2</t>
  </si>
  <si>
    <t>W2611</t>
  </si>
  <si>
    <t>PAC OSIP EO 2</t>
  </si>
  <si>
    <t>Woodland Joint Unified School District</t>
  </si>
  <si>
    <t>W4497</t>
  </si>
  <si>
    <t>W4976</t>
  </si>
  <si>
    <t>LA Bureau of Street Lighting - Solar</t>
  </si>
  <si>
    <t>W4999</t>
  </si>
  <si>
    <t>W5009</t>
  </si>
  <si>
    <t>W5026</t>
  </si>
  <si>
    <t>W5031</t>
  </si>
  <si>
    <t>W5058</t>
  </si>
  <si>
    <t>W5066</t>
  </si>
  <si>
    <t>W5089</t>
  </si>
  <si>
    <t>W5115</t>
  </si>
  <si>
    <t>W5116</t>
  </si>
  <si>
    <t>W5121</t>
  </si>
  <si>
    <t>W5199</t>
  </si>
  <si>
    <t>W5211</t>
  </si>
  <si>
    <t>Chaffey Joint Unified High School District</t>
  </si>
  <si>
    <t>W5212</t>
  </si>
  <si>
    <t>W5213</t>
  </si>
  <si>
    <t>W5214</t>
  </si>
  <si>
    <t>W5224</t>
  </si>
  <si>
    <t>W5234</t>
  </si>
  <si>
    <t>W5235</t>
  </si>
  <si>
    <t>W5237</t>
  </si>
  <si>
    <t>W5240</t>
  </si>
  <si>
    <t>W5257</t>
  </si>
  <si>
    <t>W5260</t>
  </si>
  <si>
    <t>W5261</t>
  </si>
  <si>
    <t>W5264</t>
  </si>
  <si>
    <t>W5265</t>
  </si>
  <si>
    <t>W5266</t>
  </si>
  <si>
    <t>W5277</t>
  </si>
  <si>
    <t>Broadview Energy KW, LLC</t>
  </si>
  <si>
    <t>W5278</t>
  </si>
  <si>
    <t>W5281</t>
  </si>
  <si>
    <t>W5307</t>
  </si>
  <si>
    <t>W5308</t>
  </si>
  <si>
    <t>W5311</t>
  </si>
  <si>
    <t>W5314</t>
  </si>
  <si>
    <t>W5315</t>
  </si>
  <si>
    <t>W5329</t>
  </si>
  <si>
    <t>W5330</t>
  </si>
  <si>
    <t>W5331</t>
  </si>
  <si>
    <t>W5332</t>
  </si>
  <si>
    <t>W5333</t>
  </si>
  <si>
    <t>W5334</t>
  </si>
  <si>
    <t>W5335</t>
  </si>
  <si>
    <t>W5336</t>
  </si>
  <si>
    <t>W5337</t>
  </si>
  <si>
    <t>W5338</t>
  </si>
  <si>
    <t>W5339</t>
  </si>
  <si>
    <t>W5340</t>
  </si>
  <si>
    <t>W5341</t>
  </si>
  <si>
    <t>W5342</t>
  </si>
  <si>
    <t>W5354</t>
  </si>
  <si>
    <t>W5363</t>
  </si>
  <si>
    <t>W5367</t>
  </si>
  <si>
    <t>W5372</t>
  </si>
  <si>
    <t>W5373</t>
  </si>
  <si>
    <t>W5375</t>
  </si>
  <si>
    <t>W5376</t>
  </si>
  <si>
    <t>W5377</t>
  </si>
  <si>
    <t>W5378</t>
  </si>
  <si>
    <t>W5379</t>
  </si>
  <si>
    <t>W5387</t>
  </si>
  <si>
    <t>W5388</t>
  </si>
  <si>
    <t>Central School District</t>
  </si>
  <si>
    <t>W5389</t>
  </si>
  <si>
    <t>W5395</t>
  </si>
  <si>
    <t>W5425</t>
  </si>
  <si>
    <t>W5436</t>
  </si>
  <si>
    <t>W5438</t>
  </si>
  <si>
    <t>W5440</t>
  </si>
  <si>
    <t>W5441</t>
  </si>
  <si>
    <t>W5443</t>
  </si>
  <si>
    <t>W5444</t>
  </si>
  <si>
    <t>W5445</t>
  </si>
  <si>
    <t>W5446</t>
  </si>
  <si>
    <t>W5447</t>
  </si>
  <si>
    <t>W5449</t>
  </si>
  <si>
    <t>W5450</t>
  </si>
  <si>
    <t>W5451</t>
  </si>
  <si>
    <t>W5452</t>
  </si>
  <si>
    <t>W5453</t>
  </si>
  <si>
    <t>W5454</t>
  </si>
  <si>
    <t>W5455</t>
  </si>
  <si>
    <t>W5456</t>
  </si>
  <si>
    <t>Sierra Unified School District</t>
  </si>
  <si>
    <t>W5458</t>
  </si>
  <si>
    <t>Sanger Unified School District</t>
  </si>
  <si>
    <t>W5459</t>
  </si>
  <si>
    <t>W5460</t>
  </si>
  <si>
    <t>W5461</t>
  </si>
  <si>
    <t>W5462</t>
  </si>
  <si>
    <t>W5463</t>
  </si>
  <si>
    <t>W5464</t>
  </si>
  <si>
    <t>W5465</t>
  </si>
  <si>
    <t>W5466</t>
  </si>
  <si>
    <t>W5467</t>
  </si>
  <si>
    <t>W5468</t>
  </si>
  <si>
    <t>W5469</t>
  </si>
  <si>
    <t>W5470</t>
  </si>
  <si>
    <t>W5471</t>
  </si>
  <si>
    <t>W5472</t>
  </si>
  <si>
    <t>W5473</t>
  </si>
  <si>
    <t>W5474</t>
  </si>
  <si>
    <t>W5475</t>
  </si>
  <si>
    <t>W5476</t>
  </si>
  <si>
    <t>W5477</t>
  </si>
  <si>
    <t>W5478</t>
  </si>
  <si>
    <t>Golden Springs Building F, LLC</t>
  </si>
  <si>
    <t>W5479</t>
  </si>
  <si>
    <t>W5480</t>
  </si>
  <si>
    <t>W5481</t>
  </si>
  <si>
    <t>W5482</t>
  </si>
  <si>
    <t>W5483</t>
  </si>
  <si>
    <t>W5484</t>
  </si>
  <si>
    <t>W5485</t>
  </si>
  <si>
    <t>W5486</t>
  </si>
  <si>
    <t>Menlo School</t>
  </si>
  <si>
    <t>W5487</t>
  </si>
  <si>
    <t>Rabobank National Association</t>
  </si>
  <si>
    <t>W5488</t>
  </si>
  <si>
    <t>W5489</t>
  </si>
  <si>
    <t>W5490</t>
  </si>
  <si>
    <t>W5499</t>
  </si>
  <si>
    <t>W5500</t>
  </si>
  <si>
    <t>Mater Dei Catholic High School</t>
  </si>
  <si>
    <t>W5501</t>
  </si>
  <si>
    <t>Clovis United School District</t>
  </si>
  <si>
    <t>W5502</t>
  </si>
  <si>
    <t>Kerman United School District</t>
  </si>
  <si>
    <t>W5503</t>
  </si>
  <si>
    <t>W5504</t>
  </si>
  <si>
    <t>W5505</t>
  </si>
  <si>
    <t>W5506</t>
  </si>
  <si>
    <t>W5507</t>
  </si>
  <si>
    <t>W5508</t>
  </si>
  <si>
    <t>Kelseyville Unified School District</t>
  </si>
  <si>
    <t>W5509</t>
  </si>
  <si>
    <t>W5510</t>
  </si>
  <si>
    <t>W5512</t>
  </si>
  <si>
    <t>W5513</t>
  </si>
  <si>
    <t>W5515</t>
  </si>
  <si>
    <t>W5516</t>
  </si>
  <si>
    <t>W5518</t>
  </si>
  <si>
    <t>Quichapa 1 LLC</t>
  </si>
  <si>
    <t>W5519</t>
  </si>
  <si>
    <t>Quichapa 2 LLC</t>
  </si>
  <si>
    <t>W5520</t>
  </si>
  <si>
    <t>Quichapa 3 LLC</t>
  </si>
  <si>
    <t>W5521</t>
  </si>
  <si>
    <t>W5522</t>
  </si>
  <si>
    <t>W5523</t>
  </si>
  <si>
    <t>Dept of General Services-CA Dept of Public Health</t>
  </si>
  <si>
    <t>W5524</t>
  </si>
  <si>
    <t>W5525</t>
  </si>
  <si>
    <t>W5526</t>
  </si>
  <si>
    <t>W5527</t>
  </si>
  <si>
    <t>W5528</t>
  </si>
  <si>
    <t>W5529</t>
  </si>
  <si>
    <t>Northstar Macys Nevada, LLC</t>
  </si>
  <si>
    <t>W5530</t>
  </si>
  <si>
    <t>W5531</t>
  </si>
  <si>
    <t>W5532</t>
  </si>
  <si>
    <t>Santa Fe Public Schools - SFPS</t>
  </si>
  <si>
    <t>W5533</t>
  </si>
  <si>
    <t>W5534</t>
  </si>
  <si>
    <t>W5535</t>
  </si>
  <si>
    <t>W5536</t>
  </si>
  <si>
    <t>W5537</t>
  </si>
  <si>
    <t>W5538</t>
  </si>
  <si>
    <t>W5539</t>
  </si>
  <si>
    <t>W5540</t>
  </si>
  <si>
    <t>W5541</t>
  </si>
  <si>
    <t>PAC OSIP WV 10</t>
  </si>
  <si>
    <t>W5542</t>
  </si>
  <si>
    <t>W5544</t>
  </si>
  <si>
    <t>W5545</t>
  </si>
  <si>
    <t>Portal Ridge Solar B, LLC</t>
  </si>
  <si>
    <t>W5546</t>
  </si>
  <si>
    <t>W5547</t>
  </si>
  <si>
    <t>W5548</t>
  </si>
  <si>
    <t>W5549</t>
  </si>
  <si>
    <t>W5550</t>
  </si>
  <si>
    <t>W5551</t>
  </si>
  <si>
    <t>Covina Valley Unified School District</t>
  </si>
  <si>
    <t>W5552</t>
  </si>
  <si>
    <t>W5553</t>
  </si>
  <si>
    <t>W5554</t>
  </si>
  <si>
    <t>W5555</t>
  </si>
  <si>
    <t>W5558</t>
  </si>
  <si>
    <t>W5559</t>
  </si>
  <si>
    <t>Solar Express T</t>
  </si>
  <si>
    <t>W5560</t>
  </si>
  <si>
    <t>Solar Express U</t>
  </si>
  <si>
    <t>W5561</t>
  </si>
  <si>
    <t>Solar Express V</t>
  </si>
  <si>
    <t>W5562</t>
  </si>
  <si>
    <t>Solar Express W</t>
  </si>
  <si>
    <t>W5563</t>
  </si>
  <si>
    <t>Solar Express X</t>
  </si>
  <si>
    <t>W5564</t>
  </si>
  <si>
    <t>Solar Express Y</t>
  </si>
  <si>
    <t>W5565</t>
  </si>
  <si>
    <t>Solar Express Z</t>
  </si>
  <si>
    <t>W5566</t>
  </si>
  <si>
    <t>Solar Express AA</t>
  </si>
  <si>
    <t>Lancaster WAD B LLC</t>
  </si>
  <si>
    <t>W5567</t>
  </si>
  <si>
    <t>Claremont Unified School District</t>
  </si>
  <si>
    <t>W5568</t>
  </si>
  <si>
    <t>W5569</t>
  </si>
  <si>
    <t>W5570</t>
  </si>
  <si>
    <t>W5571</t>
  </si>
  <si>
    <t>W5572</t>
  </si>
  <si>
    <t>W5573</t>
  </si>
  <si>
    <t>W5574</t>
  </si>
  <si>
    <t>W5575</t>
  </si>
  <si>
    <t>W5576</t>
  </si>
  <si>
    <t>W5577</t>
  </si>
  <si>
    <t>W5578</t>
  </si>
  <si>
    <t>W5579</t>
  </si>
  <si>
    <t>W5580</t>
  </si>
  <si>
    <t>W5581</t>
  </si>
  <si>
    <t>W5582</t>
  </si>
  <si>
    <t>W5583</t>
  </si>
  <si>
    <t>W5584</t>
  </si>
  <si>
    <t>W5585</t>
  </si>
  <si>
    <t>W5586</t>
  </si>
  <si>
    <t>W5587</t>
  </si>
  <si>
    <t>W5588</t>
  </si>
  <si>
    <t>W5589</t>
  </si>
  <si>
    <t>W5590</t>
  </si>
  <si>
    <t>W5591</t>
  </si>
  <si>
    <t>W5593</t>
  </si>
  <si>
    <t>W5594</t>
  </si>
  <si>
    <t>Chino Valley Unified School District</t>
  </si>
  <si>
    <t>W5595</t>
  </si>
  <si>
    <t>W5596</t>
  </si>
  <si>
    <t>W5598</t>
  </si>
  <si>
    <t>W5599</t>
  </si>
  <si>
    <t>W5600</t>
  </si>
  <si>
    <t>Jacumba Solar, LLC</t>
  </si>
  <si>
    <t>W5601</t>
  </si>
  <si>
    <t>W5602</t>
  </si>
  <si>
    <t>Simi Valley Unified School District 2</t>
  </si>
  <si>
    <t>W5603</t>
  </si>
  <si>
    <t>W5604</t>
  </si>
  <si>
    <t>W5605</t>
  </si>
  <si>
    <t>Acalanes Union High School District</t>
  </si>
  <si>
    <t>W5606</t>
  </si>
  <si>
    <t>W5607</t>
  </si>
  <si>
    <t>W5611</t>
  </si>
  <si>
    <t>PVN Milliken, LLC</t>
  </si>
  <si>
    <t>W5613</t>
  </si>
  <si>
    <t>Golden State FC LLC</t>
  </si>
  <si>
    <t>W5614</t>
  </si>
  <si>
    <t>W5615</t>
  </si>
  <si>
    <t>Mt Home Solar 1 LLC</t>
  </si>
  <si>
    <t>W5616</t>
  </si>
  <si>
    <t>W5617</t>
  </si>
  <si>
    <t>W5618</t>
  </si>
  <si>
    <t>W5619</t>
  </si>
  <si>
    <t>W5621</t>
  </si>
  <si>
    <t>Etiwanda School District</t>
  </si>
  <si>
    <t>W5622</t>
  </si>
  <si>
    <t>W5623</t>
  </si>
  <si>
    <t>W5624</t>
  </si>
  <si>
    <t>W5625</t>
  </si>
  <si>
    <t>W5626</t>
  </si>
  <si>
    <t>W5627</t>
  </si>
  <si>
    <t>W5628</t>
  </si>
  <si>
    <t>W5629</t>
  </si>
  <si>
    <t>W5630</t>
  </si>
  <si>
    <t>W5631</t>
  </si>
  <si>
    <t>W5632</t>
  </si>
  <si>
    <t>W5633</t>
  </si>
  <si>
    <t>W5634</t>
  </si>
  <si>
    <t>W5635</t>
  </si>
  <si>
    <t>W5636</t>
  </si>
  <si>
    <t>W5637</t>
  </si>
  <si>
    <t>W5638</t>
  </si>
  <si>
    <t>W5639</t>
  </si>
  <si>
    <t>W5641</t>
  </si>
  <si>
    <t>W5642</t>
  </si>
  <si>
    <t>W5644</t>
  </si>
  <si>
    <t>W5645</t>
  </si>
  <si>
    <t>W5647</t>
  </si>
  <si>
    <t>W5648</t>
  </si>
  <si>
    <t>W5652</t>
  </si>
  <si>
    <t>W5653</t>
  </si>
  <si>
    <t>W5654</t>
  </si>
  <si>
    <t>W5655</t>
  </si>
  <si>
    <t>Whittier City School District</t>
  </si>
  <si>
    <t>W5659</t>
  </si>
  <si>
    <t>Visalia Unified School District</t>
  </si>
  <si>
    <t>W5660</t>
  </si>
  <si>
    <t>W5662</t>
  </si>
  <si>
    <t>Mountain View School District</t>
  </si>
  <si>
    <t>W5663</t>
  </si>
  <si>
    <t>W5664</t>
  </si>
  <si>
    <t>W5665</t>
  </si>
  <si>
    <t>W5666</t>
  </si>
  <si>
    <t>W5667</t>
  </si>
  <si>
    <t>Cucamonga School District</t>
  </si>
  <si>
    <t>W5668</t>
  </si>
  <si>
    <t>W5669</t>
  </si>
  <si>
    <t>W5670</t>
  </si>
  <si>
    <t>W5671</t>
  </si>
  <si>
    <t>W5672</t>
  </si>
  <si>
    <t>W5673</t>
  </si>
  <si>
    <t>Hawthorne School District</t>
  </si>
  <si>
    <t>W5674</t>
  </si>
  <si>
    <t>W5675</t>
  </si>
  <si>
    <t>W5676</t>
  </si>
  <si>
    <t>W5677</t>
  </si>
  <si>
    <t>W5678</t>
  </si>
  <si>
    <t>W5679</t>
  </si>
  <si>
    <t>W5680</t>
  </si>
  <si>
    <t>W5681</t>
  </si>
  <si>
    <t>W5682</t>
  </si>
  <si>
    <t>W5683</t>
  </si>
  <si>
    <t>W5684</t>
  </si>
  <si>
    <t>W5685</t>
  </si>
  <si>
    <t>W5686</t>
  </si>
  <si>
    <t>W5687</t>
  </si>
  <si>
    <t>W5688</t>
  </si>
  <si>
    <t>W5689</t>
  </si>
  <si>
    <t>W5690</t>
  </si>
  <si>
    <t>W5691</t>
  </si>
  <si>
    <t>W5692</t>
  </si>
  <si>
    <t>W5693</t>
  </si>
  <si>
    <t>W5694</t>
  </si>
  <si>
    <t>W5695</t>
  </si>
  <si>
    <t>Glendora Unified School District</t>
  </si>
  <si>
    <t>W5696</t>
  </si>
  <si>
    <t>W5697</t>
  </si>
  <si>
    <t>W5698</t>
  </si>
  <si>
    <t>W5699</t>
  </si>
  <si>
    <t>W5700</t>
  </si>
  <si>
    <t>W5701</t>
  </si>
  <si>
    <t>W5702</t>
  </si>
  <si>
    <t>W5703</t>
  </si>
  <si>
    <t>W5704</t>
  </si>
  <si>
    <t>W5705</t>
  </si>
  <si>
    <t>W5707</t>
  </si>
  <si>
    <t>W5715</t>
  </si>
  <si>
    <t>W5716</t>
  </si>
  <si>
    <t>W5717</t>
  </si>
  <si>
    <t>W5718</t>
  </si>
  <si>
    <t>W5719</t>
  </si>
  <si>
    <t>W5720</t>
  </si>
  <si>
    <t>W5721</t>
  </si>
  <si>
    <t>W5722</t>
  </si>
  <si>
    <t>Lindsay Unified School District</t>
  </si>
  <si>
    <t>W5723</t>
  </si>
  <si>
    <t>W5724</t>
  </si>
  <si>
    <t>W5725</t>
  </si>
  <si>
    <t>W5726</t>
  </si>
  <si>
    <t>W5727</t>
  </si>
  <si>
    <t>W5728</t>
  </si>
  <si>
    <t>W5729</t>
  </si>
  <si>
    <t>Chawanakee Unified School District</t>
  </si>
  <si>
    <t>W5730</t>
  </si>
  <si>
    <t>W5731</t>
  </si>
  <si>
    <t>W5732</t>
  </si>
  <si>
    <t>W5733</t>
  </si>
  <si>
    <t>W5734</t>
  </si>
  <si>
    <t>Mound Solar Partnership XI, LLC</t>
  </si>
  <si>
    <t>W5735</t>
  </si>
  <si>
    <t>W5737</t>
  </si>
  <si>
    <t>W5738</t>
  </si>
  <si>
    <t>W5739</t>
  </si>
  <si>
    <t>W5740</t>
  </si>
  <si>
    <t>Home Depot USA, Inc.</t>
  </si>
  <si>
    <t>W5741</t>
  </si>
  <si>
    <t>W5742</t>
  </si>
  <si>
    <t>W5744</t>
  </si>
  <si>
    <t>W5745</t>
  </si>
  <si>
    <t>W5746</t>
  </si>
  <si>
    <t>W5747</t>
  </si>
  <si>
    <t>W5748</t>
  </si>
  <si>
    <t>W5749</t>
  </si>
  <si>
    <t>W5750</t>
  </si>
  <si>
    <t>W5751</t>
  </si>
  <si>
    <t>W5752</t>
  </si>
  <si>
    <t>W5753</t>
  </si>
  <si>
    <t>W5754</t>
  </si>
  <si>
    <t>W5755</t>
  </si>
  <si>
    <t>W5756</t>
  </si>
  <si>
    <t>W5757</t>
  </si>
  <si>
    <t>W5758</t>
  </si>
  <si>
    <t>W5759</t>
  </si>
  <si>
    <t>W5760</t>
  </si>
  <si>
    <t>W5763</t>
  </si>
  <si>
    <t>ABEC #2 LLC</t>
  </si>
  <si>
    <t>W5767</t>
  </si>
  <si>
    <t>ABEC #3 LLC</t>
  </si>
  <si>
    <t>W5768</t>
  </si>
  <si>
    <t>ABEC #4 LLC</t>
  </si>
  <si>
    <t>W5769</t>
  </si>
  <si>
    <t>W5770</t>
  </si>
  <si>
    <t>W5771</t>
  </si>
  <si>
    <t>W5772</t>
  </si>
  <si>
    <t>W5773</t>
  </si>
  <si>
    <t>W5775</t>
  </si>
  <si>
    <t>W5776</t>
  </si>
  <si>
    <t>W5778</t>
  </si>
  <si>
    <t>W5779</t>
  </si>
  <si>
    <t>W5780</t>
  </si>
  <si>
    <t>W5782</t>
  </si>
  <si>
    <t>W5783</t>
  </si>
  <si>
    <t>Riverdale Joint Unified School District</t>
  </si>
  <si>
    <t>W5784</t>
  </si>
  <si>
    <t>W5785</t>
  </si>
  <si>
    <t>W5786</t>
  </si>
  <si>
    <t>W5787</t>
  </si>
  <si>
    <t>W5788</t>
  </si>
  <si>
    <t>W5789</t>
  </si>
  <si>
    <t>W5790</t>
  </si>
  <si>
    <t>W5792</t>
  </si>
  <si>
    <t>W5793</t>
  </si>
  <si>
    <t>One Ten Partners, LLC</t>
  </si>
  <si>
    <t>W5795</t>
  </si>
  <si>
    <t>W5796</t>
  </si>
  <si>
    <t>W5797</t>
  </si>
  <si>
    <t>W5798</t>
  </si>
  <si>
    <t>W5799</t>
  </si>
  <si>
    <t>Central Antelope Dry Ranch B, LLC</t>
  </si>
  <si>
    <t>W5801</t>
  </si>
  <si>
    <t>Long Beach Unified School District</t>
  </si>
  <si>
    <t>W5803</t>
  </si>
  <si>
    <t>W5804</t>
  </si>
  <si>
    <t>W5805</t>
  </si>
  <si>
    <t>W5806</t>
  </si>
  <si>
    <t>W5807</t>
  </si>
  <si>
    <t>W5808</t>
  </si>
  <si>
    <t>W5809</t>
  </si>
  <si>
    <t>W5810</t>
  </si>
  <si>
    <t>W5811</t>
  </si>
  <si>
    <t>W5812</t>
  </si>
  <si>
    <t>W5814</t>
  </si>
  <si>
    <t>W5816</t>
  </si>
  <si>
    <t>W5817</t>
  </si>
  <si>
    <t>W5818</t>
  </si>
  <si>
    <t>W5819</t>
  </si>
  <si>
    <t>W5820</t>
  </si>
  <si>
    <t>W5821</t>
  </si>
  <si>
    <t>Burton Unified School District</t>
  </si>
  <si>
    <t>W5822</t>
  </si>
  <si>
    <t>W5823</t>
  </si>
  <si>
    <t>W5824</t>
  </si>
  <si>
    <t>W5825</t>
  </si>
  <si>
    <t>W5826</t>
  </si>
  <si>
    <t>W5827</t>
  </si>
  <si>
    <t>W5829</t>
  </si>
  <si>
    <t>W5830</t>
  </si>
  <si>
    <t>US Bank National Association</t>
  </si>
  <si>
    <t>W5831</t>
  </si>
  <si>
    <t>W5833</t>
  </si>
  <si>
    <t>W5834</t>
  </si>
  <si>
    <t>San Luis Solar Garden LLC</t>
  </si>
  <si>
    <t>W5835</t>
  </si>
  <si>
    <t>W5837</t>
  </si>
  <si>
    <t>Desert Christian Ministries, Inc</t>
  </si>
  <si>
    <t>W5838</t>
  </si>
  <si>
    <t>W5839</t>
  </si>
  <si>
    <t>W5842</t>
  </si>
  <si>
    <t>W5843</t>
  </si>
  <si>
    <t>W5846</t>
  </si>
  <si>
    <t>W5847</t>
  </si>
  <si>
    <t>W5849</t>
  </si>
  <si>
    <t>W5850</t>
  </si>
  <si>
    <t>W5851</t>
  </si>
  <si>
    <t>W5852</t>
  </si>
  <si>
    <t>W5853</t>
  </si>
  <si>
    <t>W5854</t>
  </si>
  <si>
    <t>W5855</t>
  </si>
  <si>
    <t>W5856</t>
  </si>
  <si>
    <t>W5857</t>
  </si>
  <si>
    <t>W5858</t>
  </si>
  <si>
    <t>City of Sausalito</t>
  </si>
  <si>
    <t>W5860</t>
  </si>
  <si>
    <t>W5861</t>
  </si>
  <si>
    <t>W5862</t>
  </si>
  <si>
    <t>W5863</t>
  </si>
  <si>
    <t>W5864</t>
  </si>
  <si>
    <t>W5865</t>
  </si>
  <si>
    <t>Great Valley Solar 3, LLC</t>
  </si>
  <si>
    <t>W5866</t>
  </si>
  <si>
    <t>W5867</t>
  </si>
  <si>
    <t>W5868</t>
  </si>
  <si>
    <t>W5869</t>
  </si>
  <si>
    <t>W5871</t>
  </si>
  <si>
    <t>W5872</t>
  </si>
  <si>
    <t>W5873</t>
  </si>
  <si>
    <t>W5875</t>
  </si>
  <si>
    <t>W5876</t>
  </si>
  <si>
    <t>W5877</t>
  </si>
  <si>
    <t>W5878</t>
  </si>
  <si>
    <t>W5884</t>
  </si>
  <si>
    <t>W5885</t>
  </si>
  <si>
    <t>W5886</t>
  </si>
  <si>
    <t>W5887</t>
  </si>
  <si>
    <t>W5891</t>
  </si>
  <si>
    <t>W5893</t>
  </si>
  <si>
    <t>W5897</t>
  </si>
  <si>
    <t>W5898</t>
  </si>
  <si>
    <t>W5899</t>
  </si>
  <si>
    <t>W5902</t>
  </si>
  <si>
    <t>W5903</t>
  </si>
  <si>
    <t>Solar Express AB</t>
  </si>
  <si>
    <t>W5904</t>
  </si>
  <si>
    <t>Solar Express AC</t>
  </si>
  <si>
    <t>W5905</t>
  </si>
  <si>
    <t>Solar Express AD</t>
  </si>
  <si>
    <t>W5912</t>
  </si>
  <si>
    <t>Solar Express AE</t>
  </si>
  <si>
    <t>W5913</t>
  </si>
  <si>
    <t>Solar Express AF</t>
  </si>
  <si>
    <t>W5914</t>
  </si>
  <si>
    <t>Solar Express AG</t>
  </si>
  <si>
    <t>W5915</t>
  </si>
  <si>
    <t>Solar Express AH</t>
  </si>
  <si>
    <t>W5916</t>
  </si>
  <si>
    <t>Solar Express AI</t>
  </si>
  <si>
    <t>W5917</t>
  </si>
  <si>
    <t>Solar Express AJ</t>
  </si>
  <si>
    <t>W5918</t>
  </si>
  <si>
    <t>W5919</t>
  </si>
  <si>
    <t>W5927</t>
  </si>
  <si>
    <t>W6942</t>
  </si>
  <si>
    <t>W6943</t>
  </si>
  <si>
    <t>W6944</t>
  </si>
  <si>
    <t>W6945</t>
  </si>
  <si>
    <t>W6946</t>
  </si>
  <si>
    <t>W6947</t>
  </si>
  <si>
    <t>W6948</t>
  </si>
  <si>
    <t>W6949</t>
  </si>
  <si>
    <t>W6952</t>
  </si>
  <si>
    <t>W6953</t>
  </si>
  <si>
    <t>W6954</t>
  </si>
  <si>
    <t>W6955</t>
  </si>
  <si>
    <t>W6956</t>
  </si>
  <si>
    <t>W6957</t>
  </si>
  <si>
    <t>W6958</t>
  </si>
  <si>
    <t>W6959</t>
  </si>
  <si>
    <r>
      <t xml:space="preserve">Energy Independence Act (I-937) </t>
    </r>
    <r>
      <rPr>
        <sz val="11"/>
        <color rgb="FF000000"/>
        <rFont val="Arial Black"/>
        <family val="2"/>
      </rPr>
      <t>Renewable Report Workbook</t>
    </r>
  </si>
  <si>
    <t>Qualified Biomass (pre-1999)</t>
  </si>
  <si>
    <t>Biomass (including incremental)</t>
  </si>
  <si>
    <t>Solar Blythe LLC</t>
  </si>
  <si>
    <t>Solar Alpine LLC</t>
  </si>
  <si>
    <t>W3129</t>
  </si>
  <si>
    <t>W3238</t>
  </si>
  <si>
    <t>W3242</t>
  </si>
  <si>
    <t>W3245</t>
  </si>
  <si>
    <t>W3247</t>
  </si>
  <si>
    <t>W3249</t>
  </si>
  <si>
    <t>W3250</t>
  </si>
  <si>
    <t>W3279</t>
  </si>
  <si>
    <t>City of Lancaster - Lancaster School Dist</t>
  </si>
  <si>
    <t>City of Lancaster - Eastside School Dist</t>
  </si>
  <si>
    <t>Pavant Solar, LLC</t>
  </si>
  <si>
    <t>W5343</t>
  </si>
  <si>
    <t>W5384</t>
  </si>
  <si>
    <t>W5543</t>
  </si>
  <si>
    <t>W5612</t>
  </si>
  <si>
    <t>W5649</t>
  </si>
  <si>
    <t>W5650</t>
  </si>
  <si>
    <t>W5656</t>
  </si>
  <si>
    <t>Solar Rooftops Program - Group 1</t>
  </si>
  <si>
    <t>W5657</t>
  </si>
  <si>
    <t>W5658</t>
  </si>
  <si>
    <t>W5706</t>
  </si>
  <si>
    <t>W5709</t>
  </si>
  <si>
    <t>W5710</t>
  </si>
  <si>
    <t>W5712</t>
  </si>
  <si>
    <t>W5713</t>
  </si>
  <si>
    <t>W5743</t>
  </si>
  <si>
    <t>CONS_SolarPV_Agg_Group6</t>
  </si>
  <si>
    <t>W5762</t>
  </si>
  <si>
    <t>W5765</t>
  </si>
  <si>
    <t>W5766</t>
  </si>
  <si>
    <t>W5791</t>
  </si>
  <si>
    <t>W5794</t>
  </si>
  <si>
    <t>W5840</t>
  </si>
  <si>
    <t>W5841</t>
  </si>
  <si>
    <t>W5844</t>
  </si>
  <si>
    <t>Woodline Solar, LLC</t>
  </si>
  <si>
    <t>W5845</t>
  </si>
  <si>
    <t>Fairfield SuiSun Unified School District</t>
  </si>
  <si>
    <t>W5870</t>
  </si>
  <si>
    <t>W5874</t>
  </si>
  <si>
    <t>W5879</t>
  </si>
  <si>
    <t>W5880</t>
  </si>
  <si>
    <t>W5881</t>
  </si>
  <si>
    <t>W5882</t>
  </si>
  <si>
    <t>W5883</t>
  </si>
  <si>
    <t>W5888</t>
  </si>
  <si>
    <t>W5889</t>
  </si>
  <si>
    <t>W5890</t>
  </si>
  <si>
    <t>W5892</t>
  </si>
  <si>
    <t>W5894</t>
  </si>
  <si>
    <t>W5895</t>
  </si>
  <si>
    <t>W5896</t>
  </si>
  <si>
    <t>W5900</t>
  </si>
  <si>
    <t>W5901</t>
  </si>
  <si>
    <t>W5906</t>
  </si>
  <si>
    <t>W5908</t>
  </si>
  <si>
    <t>Simi Valley Unified School District</t>
  </si>
  <si>
    <t>W5920</t>
  </si>
  <si>
    <t>W5922</t>
  </si>
  <si>
    <t>First Baptist Church of Lancaster</t>
  </si>
  <si>
    <t>W6950</t>
  </si>
  <si>
    <t>W6951</t>
  </si>
  <si>
    <t>W6960</t>
  </si>
  <si>
    <t>W6961</t>
  </si>
  <si>
    <t>W6962</t>
  </si>
  <si>
    <t>W6963</t>
  </si>
  <si>
    <t>W6964</t>
  </si>
  <si>
    <t>W6965</t>
  </si>
  <si>
    <t>W6966</t>
  </si>
  <si>
    <t>W6967</t>
  </si>
  <si>
    <t>W6970</t>
  </si>
  <si>
    <t>W6971</t>
  </si>
  <si>
    <t>W6972</t>
  </si>
  <si>
    <t>W6973</t>
  </si>
  <si>
    <t>W6974</t>
  </si>
  <si>
    <t>W6975</t>
  </si>
  <si>
    <t>W6976</t>
  </si>
  <si>
    <t>W6977</t>
  </si>
  <si>
    <t>W6978</t>
  </si>
  <si>
    <t>Chiloquin Solar LLC</t>
  </si>
  <si>
    <t>W6979</t>
  </si>
  <si>
    <t>Truth Tabernacle Church</t>
  </si>
  <si>
    <t>W6980</t>
  </si>
  <si>
    <t>Tumbleweed Solar LLC</t>
  </si>
  <si>
    <t>W6981</t>
  </si>
  <si>
    <t>OR Solar 3 LLC</t>
  </si>
  <si>
    <t>W6982</t>
  </si>
  <si>
    <t>OR Solar 5 LLC</t>
  </si>
  <si>
    <t>W6983</t>
  </si>
  <si>
    <t>OR Solar 6 LLC</t>
  </si>
  <si>
    <t>W6984</t>
  </si>
  <si>
    <t>W6985</t>
  </si>
  <si>
    <t>OR Solar 8 LLC</t>
  </si>
  <si>
    <t>W6986</t>
  </si>
  <si>
    <t>W6987</t>
  </si>
  <si>
    <t>W6988</t>
  </si>
  <si>
    <t>W6989</t>
  </si>
  <si>
    <t>W6990</t>
  </si>
  <si>
    <t>W6991</t>
  </si>
  <si>
    <t>Ocean View School District</t>
  </si>
  <si>
    <t>W6993</t>
  </si>
  <si>
    <t>City of Glendora</t>
  </si>
  <si>
    <t>W6994</t>
  </si>
  <si>
    <t>W6995</t>
  </si>
  <si>
    <t>Pinal Central Energy Center, LLC</t>
  </si>
  <si>
    <t>W6996</t>
  </si>
  <si>
    <t>W6997</t>
  </si>
  <si>
    <t>W6998</t>
  </si>
  <si>
    <t>W6999</t>
  </si>
  <si>
    <t>W7001</t>
  </si>
  <si>
    <t>W7002</t>
  </si>
  <si>
    <t>W7003</t>
  </si>
  <si>
    <t>W7004</t>
  </si>
  <si>
    <t>W7005</t>
  </si>
  <si>
    <t>W7006</t>
  </si>
  <si>
    <t>W7007</t>
  </si>
  <si>
    <t>W7008</t>
  </si>
  <si>
    <t>W7009</t>
  </si>
  <si>
    <t>W7010</t>
  </si>
  <si>
    <t>W7011</t>
  </si>
  <si>
    <t>W7012</t>
  </si>
  <si>
    <t>W7013</t>
  </si>
  <si>
    <t>Louis Vuitton U.S. Manufacturing, Inc.</t>
  </si>
  <si>
    <t>W7014</t>
  </si>
  <si>
    <t>W7017</t>
  </si>
  <si>
    <t>W7023</t>
  </si>
  <si>
    <t>San Jacinto Unified School District</t>
  </si>
  <si>
    <t>W7024</t>
  </si>
  <si>
    <t>W7025</t>
  </si>
  <si>
    <t>W7026</t>
  </si>
  <si>
    <t>W7027</t>
  </si>
  <si>
    <t>W7028</t>
  </si>
  <si>
    <t>W7029</t>
  </si>
  <si>
    <t>Lavio Solar, LLC</t>
  </si>
  <si>
    <t>W7030</t>
  </si>
  <si>
    <t>Stage Gulch Solar, LLC</t>
  </si>
  <si>
    <t>W7031</t>
  </si>
  <si>
    <t>W7035</t>
  </si>
  <si>
    <t>Imperial Valley Solar 3, LLC</t>
  </si>
  <si>
    <t>W7036</t>
  </si>
  <si>
    <t>W7039</t>
  </si>
  <si>
    <t>W7044</t>
  </si>
  <si>
    <t>W7046</t>
  </si>
  <si>
    <t>W7047</t>
  </si>
  <si>
    <t>W7048</t>
  </si>
  <si>
    <t>Glendale Unified School</t>
  </si>
  <si>
    <t>W7050</t>
  </si>
  <si>
    <t>Windrose Glendale Prop LLC</t>
  </si>
  <si>
    <t>W7055</t>
  </si>
  <si>
    <t>Kareco, Inc.</t>
  </si>
  <si>
    <t>W7056</t>
  </si>
  <si>
    <t>W7058</t>
  </si>
  <si>
    <t>W7059</t>
  </si>
  <si>
    <t>W7060</t>
  </si>
  <si>
    <t>W7061</t>
  </si>
  <si>
    <t>W7062</t>
  </si>
  <si>
    <t>W7064</t>
  </si>
  <si>
    <t>W7065</t>
  </si>
  <si>
    <t>W7066</t>
  </si>
  <si>
    <t>W7067</t>
  </si>
  <si>
    <t>W7068</t>
  </si>
  <si>
    <t>W7069</t>
  </si>
  <si>
    <t>W7071</t>
  </si>
  <si>
    <t>W7072</t>
  </si>
  <si>
    <t>W7073</t>
  </si>
  <si>
    <t>City of Palm Springs</t>
  </si>
  <si>
    <t>W7074</t>
  </si>
  <si>
    <t>W7075</t>
  </si>
  <si>
    <t>W7076</t>
  </si>
  <si>
    <t>W7077</t>
  </si>
  <si>
    <t>W7078</t>
  </si>
  <si>
    <t>W7079</t>
  </si>
  <si>
    <t>W7082</t>
  </si>
  <si>
    <t>Jay Carpenter</t>
  </si>
  <si>
    <t>W7083</t>
  </si>
  <si>
    <t>W7085</t>
  </si>
  <si>
    <t>W7087</t>
  </si>
  <si>
    <t>CONS_SolarPV_Agg_Group7</t>
  </si>
  <si>
    <t>Middle Fork Irrigaiton District</t>
  </si>
  <si>
    <t>W7088</t>
  </si>
  <si>
    <t>W7089</t>
  </si>
  <si>
    <t>W7090</t>
  </si>
  <si>
    <t>W7091</t>
  </si>
  <si>
    <t>W7095</t>
  </si>
  <si>
    <t>W7099</t>
  </si>
  <si>
    <t>San Marcos Unified School District</t>
  </si>
  <si>
    <t>W7100</t>
  </si>
  <si>
    <t>W7101</t>
  </si>
  <si>
    <t>W7102</t>
  </si>
  <si>
    <t>W7103</t>
  </si>
  <si>
    <t>W7104</t>
  </si>
  <si>
    <t>W7105</t>
  </si>
  <si>
    <t>W7106</t>
  </si>
  <si>
    <t>Fontana Unified School District</t>
  </si>
  <si>
    <t>W7109</t>
  </si>
  <si>
    <t>W7110</t>
  </si>
  <si>
    <t>W7112</t>
  </si>
  <si>
    <t>W7113</t>
  </si>
  <si>
    <t>W7114</t>
  </si>
  <si>
    <t>W7115</t>
  </si>
  <si>
    <t>W7116</t>
  </si>
  <si>
    <t>W7117</t>
  </si>
  <si>
    <t>W7118</t>
  </si>
  <si>
    <t>W7119</t>
  </si>
  <si>
    <t>W7120</t>
  </si>
  <si>
    <t>W7121</t>
  </si>
  <si>
    <t>W7122</t>
  </si>
  <si>
    <t>W7123</t>
  </si>
  <si>
    <t>W7124</t>
  </si>
  <si>
    <t>W7125</t>
  </si>
  <si>
    <t>W7126</t>
  </si>
  <si>
    <t>W7127</t>
  </si>
  <si>
    <t>W7128</t>
  </si>
  <si>
    <t>W7129</t>
  </si>
  <si>
    <t>CED Wistaria Solar, LLC</t>
  </si>
  <si>
    <t>W7130</t>
  </si>
  <si>
    <t>W7131</t>
  </si>
  <si>
    <t>W7132</t>
  </si>
  <si>
    <t>W7133</t>
  </si>
  <si>
    <t>W7134</t>
  </si>
  <si>
    <t>W7135</t>
  </si>
  <si>
    <t>W7136</t>
  </si>
  <si>
    <t>W7137</t>
  </si>
  <si>
    <t>W7138</t>
  </si>
  <si>
    <t>CED Lost Hills Solar, LLC</t>
  </si>
  <si>
    <t>W7139</t>
  </si>
  <si>
    <t>W7140</t>
  </si>
  <si>
    <t>W7143</t>
  </si>
  <si>
    <t>W7144</t>
  </si>
  <si>
    <t>W7145</t>
  </si>
  <si>
    <t>W7146</t>
  </si>
  <si>
    <t>Casa Mesa Wind, LLC</t>
  </si>
  <si>
    <t>W7147</t>
  </si>
  <si>
    <t>W7148</t>
  </si>
  <si>
    <t>PFMG Solar Grossmont GH, LLC</t>
  </si>
  <si>
    <t>W7149</t>
  </si>
  <si>
    <t>W7150</t>
  </si>
  <si>
    <t>PFMG Solar Grossmont Helix, LLC</t>
  </si>
  <si>
    <t>W7151</t>
  </si>
  <si>
    <t>W7152</t>
  </si>
  <si>
    <t>PFMG Solar Steele Canyon, LLC</t>
  </si>
  <si>
    <t>W7153</t>
  </si>
  <si>
    <t>W7154</t>
  </si>
  <si>
    <t>W7155</t>
  </si>
  <si>
    <t>W7156</t>
  </si>
  <si>
    <t>W7157</t>
  </si>
  <si>
    <t>W7158</t>
  </si>
  <si>
    <t>W7159</t>
  </si>
  <si>
    <t>W7160</t>
  </si>
  <si>
    <t>W7161</t>
  </si>
  <si>
    <t>W7162</t>
  </si>
  <si>
    <t>W7163</t>
  </si>
  <si>
    <t>W7164</t>
  </si>
  <si>
    <t>W7165</t>
  </si>
  <si>
    <t>W7166</t>
  </si>
  <si>
    <t>W7167</t>
  </si>
  <si>
    <t>W7168</t>
  </si>
  <si>
    <t>W7169</t>
  </si>
  <si>
    <t>W7170</t>
  </si>
  <si>
    <t>W7171</t>
  </si>
  <si>
    <t>W7172</t>
  </si>
  <si>
    <t>W7175</t>
  </si>
  <si>
    <t>W7176</t>
  </si>
  <si>
    <t>W7177</t>
  </si>
  <si>
    <t>W7185</t>
  </si>
  <si>
    <t>W7186</t>
  </si>
  <si>
    <t>W7187</t>
  </si>
  <si>
    <t>W7188</t>
  </si>
  <si>
    <t>W7189</t>
  </si>
  <si>
    <t>W7190</t>
  </si>
  <si>
    <t>W7191</t>
  </si>
  <si>
    <t>W7192</t>
  </si>
  <si>
    <t>W7193</t>
  </si>
  <si>
    <t>W7196</t>
  </si>
  <si>
    <t>W7198</t>
  </si>
  <si>
    <t>W7199</t>
  </si>
  <si>
    <t>W7200</t>
  </si>
  <si>
    <t>W7201</t>
  </si>
  <si>
    <t>W7202</t>
  </si>
  <si>
    <t>W7203</t>
  </si>
  <si>
    <t>W7205</t>
  </si>
  <si>
    <t>W7206</t>
  </si>
  <si>
    <t>W7207</t>
  </si>
  <si>
    <t>City of Moreno Valley</t>
  </si>
  <si>
    <t>W7208</t>
  </si>
  <si>
    <t>W7210</t>
  </si>
  <si>
    <t>W7211</t>
  </si>
  <si>
    <t>W7212</t>
  </si>
  <si>
    <t>W7213</t>
  </si>
  <si>
    <t>W7214</t>
  </si>
  <si>
    <t>W7215</t>
  </si>
  <si>
    <t>W7216</t>
  </si>
  <si>
    <t>W7217</t>
  </si>
  <si>
    <t>W7218</t>
  </si>
  <si>
    <t>W7219</t>
  </si>
  <si>
    <t>W7220</t>
  </si>
  <si>
    <t>W7221</t>
  </si>
  <si>
    <t>W7222</t>
  </si>
  <si>
    <t>W7224</t>
  </si>
  <si>
    <t>W7225</t>
  </si>
  <si>
    <t>W7226</t>
  </si>
  <si>
    <t>W7229</t>
  </si>
  <si>
    <t>Small World Trading Co</t>
  </si>
  <si>
    <t>W7230</t>
  </si>
  <si>
    <t>W7231</t>
  </si>
  <si>
    <t>W7232</t>
  </si>
  <si>
    <t>W7233</t>
  </si>
  <si>
    <t>W7234</t>
  </si>
  <si>
    <t>W7235</t>
  </si>
  <si>
    <t>W7237</t>
  </si>
  <si>
    <t>W7238</t>
  </si>
  <si>
    <t>W7239</t>
  </si>
  <si>
    <t>W7240</t>
  </si>
  <si>
    <t>W7241</t>
  </si>
  <si>
    <t>W7243</t>
  </si>
  <si>
    <t>W7244</t>
  </si>
  <si>
    <t>W7245</t>
  </si>
  <si>
    <t>W7247</t>
  </si>
  <si>
    <t>W7248</t>
  </si>
  <si>
    <t>W7249</t>
  </si>
  <si>
    <t>W7250</t>
  </si>
  <si>
    <t>W7251</t>
  </si>
  <si>
    <t>W7252</t>
  </si>
  <si>
    <t>W7253</t>
  </si>
  <si>
    <t>W7254</t>
  </si>
  <si>
    <t>Compton Unified School District</t>
  </si>
  <si>
    <t>W7258</t>
  </si>
  <si>
    <t>W7259</t>
  </si>
  <si>
    <t>W7260</t>
  </si>
  <si>
    <t>W7261</t>
  </si>
  <si>
    <t>W7262</t>
  </si>
  <si>
    <t>W7264</t>
  </si>
  <si>
    <t>W7265</t>
  </si>
  <si>
    <t>W7266</t>
  </si>
  <si>
    <t>W7267</t>
  </si>
  <si>
    <t>W7268</t>
  </si>
  <si>
    <t>W7269</t>
  </si>
  <si>
    <t>W7270</t>
  </si>
  <si>
    <t>W7271</t>
  </si>
  <si>
    <t>W7275</t>
  </si>
  <si>
    <t>W7276</t>
  </si>
  <si>
    <t>W7277</t>
  </si>
  <si>
    <t>W7278</t>
  </si>
  <si>
    <t>Oak Leaf Solar XXVII LLC</t>
  </si>
  <si>
    <t>W7279</t>
  </si>
  <si>
    <t>W7280</t>
  </si>
  <si>
    <t>Colgreen North Shore</t>
  </si>
  <si>
    <t>W7283</t>
  </si>
  <si>
    <t>W7284</t>
  </si>
  <si>
    <t>Kraft Heinz Foods Company</t>
  </si>
  <si>
    <t>W7290</t>
  </si>
  <si>
    <t>W7291</t>
  </si>
  <si>
    <t>W7292</t>
  </si>
  <si>
    <t>Titan Solar, LLC</t>
  </si>
  <si>
    <t>W7293</t>
  </si>
  <si>
    <t>W7294</t>
  </si>
  <si>
    <t>W7295</t>
  </si>
  <si>
    <t>W7296</t>
  </si>
  <si>
    <t>W7297</t>
  </si>
  <si>
    <t>Salvation Army</t>
  </si>
  <si>
    <t>W7298</t>
  </si>
  <si>
    <t>W7299</t>
  </si>
  <si>
    <t>W7300</t>
  </si>
  <si>
    <t>W7302</t>
  </si>
  <si>
    <t>W7318</t>
  </si>
  <si>
    <t>W7319</t>
  </si>
  <si>
    <t>W7324</t>
  </si>
  <si>
    <t>W7325</t>
  </si>
  <si>
    <t>W7326</t>
  </si>
  <si>
    <t>W7327</t>
  </si>
  <si>
    <t>W7328</t>
  </si>
  <si>
    <t>W7329</t>
  </si>
  <si>
    <t>Oak Leaf Solar XXX LLC</t>
  </si>
  <si>
    <t>W7330</t>
  </si>
  <si>
    <t>Oak Leaf Solar XXXI LLC</t>
  </si>
  <si>
    <t>W7331</t>
  </si>
  <si>
    <t>W7332</t>
  </si>
  <si>
    <t>W7333</t>
  </si>
  <si>
    <t>W7334</t>
  </si>
  <si>
    <t>W7335</t>
  </si>
  <si>
    <t>W7336</t>
  </si>
  <si>
    <t>W7337</t>
  </si>
  <si>
    <t>W7339</t>
  </si>
  <si>
    <t>W7341</t>
  </si>
  <si>
    <t>Oak Leaf Solar XXV LLC</t>
  </si>
  <si>
    <t>W7342</t>
  </si>
  <si>
    <t>W7343</t>
  </si>
  <si>
    <t>W7344</t>
  </si>
  <si>
    <t>W7345</t>
  </si>
  <si>
    <t>W7346</t>
  </si>
  <si>
    <t>W7347</t>
  </si>
  <si>
    <t>W7348</t>
  </si>
  <si>
    <t>W7349</t>
  </si>
  <si>
    <t>W7350</t>
  </si>
  <si>
    <t>NorWest Energy 9, LLC</t>
  </si>
  <si>
    <t>W7351</t>
  </si>
  <si>
    <t>NorWest Energy 4, LLC</t>
  </si>
  <si>
    <t>W7352</t>
  </si>
  <si>
    <t>W7353</t>
  </si>
  <si>
    <t>W7354</t>
  </si>
  <si>
    <t>W7355</t>
  </si>
  <si>
    <t>W7356</t>
  </si>
  <si>
    <t>W7357</t>
  </si>
  <si>
    <t>W7358</t>
  </si>
  <si>
    <t>W7359</t>
  </si>
  <si>
    <t>W7360</t>
  </si>
  <si>
    <t>W7361</t>
  </si>
  <si>
    <t>W7362</t>
  </si>
  <si>
    <t>W7363</t>
  </si>
  <si>
    <t>W7364</t>
  </si>
  <si>
    <t>W7365</t>
  </si>
  <si>
    <t>Walnut Valley Unified School District</t>
  </si>
  <si>
    <t>W7367</t>
  </si>
  <si>
    <t>W7368</t>
  </si>
  <si>
    <t>W7369</t>
  </si>
  <si>
    <t>W7370</t>
  </si>
  <si>
    <t>W7371</t>
  </si>
  <si>
    <t>W7372</t>
  </si>
  <si>
    <t>W7373</t>
  </si>
  <si>
    <t>W7374</t>
  </si>
  <si>
    <t>W7375</t>
  </si>
  <si>
    <t>W7382</t>
  </si>
  <si>
    <t>W7383</t>
  </si>
  <si>
    <t>W7384</t>
  </si>
  <si>
    <t>W7385</t>
  </si>
  <si>
    <t>W7386</t>
  </si>
  <si>
    <t>W7387</t>
  </si>
  <si>
    <t>W7388</t>
  </si>
  <si>
    <t>W7389</t>
  </si>
  <si>
    <t>W7390</t>
  </si>
  <si>
    <t>W7391</t>
  </si>
  <si>
    <t>W7392</t>
  </si>
  <si>
    <t>W7393</t>
  </si>
  <si>
    <t>W7394</t>
  </si>
  <si>
    <t>W7395</t>
  </si>
  <si>
    <t>Two Fiets</t>
  </si>
  <si>
    <t>W7396</t>
  </si>
  <si>
    <t>W7397</t>
  </si>
  <si>
    <t>W7398</t>
  </si>
  <si>
    <t>Steve A. Worrell</t>
  </si>
  <si>
    <t>W7399</t>
  </si>
  <si>
    <t>W7401</t>
  </si>
  <si>
    <t>Lylya Granfield</t>
  </si>
  <si>
    <t>W7402</t>
  </si>
  <si>
    <t>W7403</t>
  </si>
  <si>
    <t>W7404</t>
  </si>
  <si>
    <t>W7406</t>
  </si>
  <si>
    <t>W7410</t>
  </si>
  <si>
    <t>W7411</t>
  </si>
  <si>
    <t>W7424</t>
  </si>
  <si>
    <t>W7425</t>
  </si>
  <si>
    <t>W7427</t>
  </si>
  <si>
    <t>W7445</t>
  </si>
  <si>
    <t>W7446</t>
  </si>
  <si>
    <t>Arroyo Holdings LTD</t>
  </si>
  <si>
    <t>W7458</t>
  </si>
  <si>
    <t>W7459</t>
  </si>
  <si>
    <t>Coso Finance Partners</t>
  </si>
  <si>
    <t>EDF Renewable Wind Farm V, Inc.</t>
  </si>
  <si>
    <t>W1145</t>
  </si>
  <si>
    <t>W1677</t>
  </si>
  <si>
    <t>W1678</t>
  </si>
  <si>
    <t>W1679</t>
  </si>
  <si>
    <t>W1680</t>
  </si>
  <si>
    <t>Chico Unified School District</t>
  </si>
  <si>
    <t>Davis Joint Unified School District</t>
  </si>
  <si>
    <t>Paradise Unified School District</t>
  </si>
  <si>
    <t>Lancaster School District</t>
  </si>
  <si>
    <t>Lancaster-Eastside Union School District</t>
  </si>
  <si>
    <t>Oxnard Elementary School District</t>
  </si>
  <si>
    <t>W3549</t>
  </si>
  <si>
    <t>W3550</t>
  </si>
  <si>
    <t>W3551</t>
  </si>
  <si>
    <t>Cabrillo Unified School District</t>
  </si>
  <si>
    <t>Santa Cruz City Schools District</t>
  </si>
  <si>
    <t>Castaic Union School District</t>
  </si>
  <si>
    <t>Ironhouse Sanitary District</t>
  </si>
  <si>
    <t>Keppel Unified School District</t>
  </si>
  <si>
    <t>City of Palmdale</t>
  </si>
  <si>
    <t>City of Gustine</t>
  </si>
  <si>
    <t>Coalinga Huron Unified School District</t>
  </si>
  <si>
    <t>Rite Aide</t>
  </si>
  <si>
    <t>Lost Hills Utility District</t>
  </si>
  <si>
    <t>Madison OFC Canyon Commons CA LLC</t>
  </si>
  <si>
    <t>San Gabriel Unified School District</t>
  </si>
  <si>
    <t>Pomona Unified School District</t>
  </si>
  <si>
    <t>Chaffey Joint Union High School District</t>
  </si>
  <si>
    <t>W4927</t>
  </si>
  <si>
    <t>W5356</t>
  </si>
  <si>
    <t>NPC RENGEN SOLAR RES POST2015</t>
  </si>
  <si>
    <t>W5764</t>
  </si>
  <si>
    <t>Eastside Unified School/Lancaster Power Authority</t>
  </si>
  <si>
    <t>W5907</t>
  </si>
  <si>
    <t>W5909</t>
  </si>
  <si>
    <t>W5911</t>
  </si>
  <si>
    <t>W5923</t>
  </si>
  <si>
    <t>W5926</t>
  </si>
  <si>
    <t>W7000</t>
  </si>
  <si>
    <t>W7094</t>
  </si>
  <si>
    <t>W7096</t>
  </si>
  <si>
    <t>W7097</t>
  </si>
  <si>
    <t>W7098</t>
  </si>
  <si>
    <t>W7107</t>
  </si>
  <si>
    <t>W7108</t>
  </si>
  <si>
    <t>W7173</t>
  </si>
  <si>
    <t>W7174</t>
  </si>
  <si>
    <t>W7182</t>
  </si>
  <si>
    <t>W7183</t>
  </si>
  <si>
    <t>W7184</t>
  </si>
  <si>
    <t>W7194</t>
  </si>
  <si>
    <t>W7195</t>
  </si>
  <si>
    <t>W7197</t>
  </si>
  <si>
    <t>W7223</t>
  </si>
  <si>
    <t>W7227</t>
  </si>
  <si>
    <t>W7228</t>
  </si>
  <si>
    <t>W7236</t>
  </si>
  <si>
    <t>W7242</t>
  </si>
  <si>
    <t>W7246</t>
  </si>
  <si>
    <t>W7263</t>
  </si>
  <si>
    <t>W7272</t>
  </si>
  <si>
    <t>W7273</t>
  </si>
  <si>
    <t>W7274</t>
  </si>
  <si>
    <t>W7281</t>
  </si>
  <si>
    <t>W7282</t>
  </si>
  <si>
    <t>W7285</t>
  </si>
  <si>
    <t>W7286</t>
  </si>
  <si>
    <t>W7287</t>
  </si>
  <si>
    <t>W7288</t>
  </si>
  <si>
    <t>W7289</t>
  </si>
  <si>
    <t>W7301</t>
  </si>
  <si>
    <t>W7303</t>
  </si>
  <si>
    <t>W7304</t>
  </si>
  <si>
    <t>W7305</t>
  </si>
  <si>
    <t>W7306</t>
  </si>
  <si>
    <t>W7308</t>
  </si>
  <si>
    <t>W7309</t>
  </si>
  <si>
    <t>W7310</t>
  </si>
  <si>
    <t>W7311</t>
  </si>
  <si>
    <t>W7312</t>
  </si>
  <si>
    <t>W7313</t>
  </si>
  <si>
    <t>W7315</t>
  </si>
  <si>
    <t>W7316</t>
  </si>
  <si>
    <t>W7317</t>
  </si>
  <si>
    <t>W7320</t>
  </si>
  <si>
    <t>W7321</t>
  </si>
  <si>
    <t>W7322</t>
  </si>
  <si>
    <t>W7323</t>
  </si>
  <si>
    <t>W7340</t>
  </si>
  <si>
    <t>Grady Wind Energy Center, LLC</t>
  </si>
  <si>
    <t>W7366</t>
  </si>
  <si>
    <t>W7376</t>
  </si>
  <si>
    <t>W7381</t>
  </si>
  <si>
    <t>W7400</t>
  </si>
  <si>
    <t>W7407</t>
  </si>
  <si>
    <t>W7408</t>
  </si>
  <si>
    <t>W7409</t>
  </si>
  <si>
    <t>W7412</t>
  </si>
  <si>
    <t>W7413</t>
  </si>
  <si>
    <t>W7414</t>
  </si>
  <si>
    <t>W7415</t>
  </si>
  <si>
    <t>W7416</t>
  </si>
  <si>
    <t>W7417</t>
  </si>
  <si>
    <t>W7418</t>
  </si>
  <si>
    <t>W7419</t>
  </si>
  <si>
    <t>W7420</t>
  </si>
  <si>
    <t>W7421</t>
  </si>
  <si>
    <t>W7422</t>
  </si>
  <si>
    <t>W7423</t>
  </si>
  <si>
    <t>North Rosamond Solar, LLC</t>
  </si>
  <si>
    <t>W7426</t>
  </si>
  <si>
    <t>W7428</t>
  </si>
  <si>
    <t>W7429</t>
  </si>
  <si>
    <t>W7430</t>
  </si>
  <si>
    <t>W7431</t>
  </si>
  <si>
    <t>W7432</t>
  </si>
  <si>
    <t>W7433</t>
  </si>
  <si>
    <t>San Bernardino City Unified School District</t>
  </si>
  <si>
    <t>W7434</t>
  </si>
  <si>
    <t>W7435</t>
  </si>
  <si>
    <t>W7436</t>
  </si>
  <si>
    <t>W7437</t>
  </si>
  <si>
    <t>W7438</t>
  </si>
  <si>
    <t>W7439</t>
  </si>
  <si>
    <t>W7440</t>
  </si>
  <si>
    <t>W7441</t>
  </si>
  <si>
    <t>W7442</t>
  </si>
  <si>
    <t>W7443</t>
  </si>
  <si>
    <t>W7444</t>
  </si>
  <si>
    <t>W7448</t>
  </si>
  <si>
    <t>W7449</t>
  </si>
  <si>
    <t>W7450</t>
  </si>
  <si>
    <t>W7451</t>
  </si>
  <si>
    <t>W7453</t>
  </si>
  <si>
    <t>W7454</t>
  </si>
  <si>
    <t>W7456</t>
  </si>
  <si>
    <t>Central Marin Sanitation Agency</t>
  </si>
  <si>
    <t>W7457</t>
  </si>
  <si>
    <t>W7460</t>
  </si>
  <si>
    <t>Fresquez Inc.</t>
  </si>
  <si>
    <t>W7462</t>
  </si>
  <si>
    <t>W7463</t>
  </si>
  <si>
    <t>W7464</t>
  </si>
  <si>
    <t>W7465</t>
  </si>
  <si>
    <t>W7466</t>
  </si>
  <si>
    <t>W7467</t>
  </si>
  <si>
    <t>W7468</t>
  </si>
  <si>
    <t>W7469</t>
  </si>
  <si>
    <t>KCEC-11-R-S</t>
  </si>
  <si>
    <t>W7470</t>
  </si>
  <si>
    <t>W7471</t>
  </si>
  <si>
    <t>USD NPC Group 1</t>
  </si>
  <si>
    <t>W7472</t>
  </si>
  <si>
    <t>USD NPC Group 3</t>
  </si>
  <si>
    <t>W7474</t>
  </si>
  <si>
    <t>USD NPC Group 2</t>
  </si>
  <si>
    <t>W7475</t>
  </si>
  <si>
    <t>KCEC-12-R-S</t>
  </si>
  <si>
    <t>San Francisco Bay Area Rapid Transit District</t>
  </si>
  <si>
    <t>W7476</t>
  </si>
  <si>
    <t>W7477</t>
  </si>
  <si>
    <t>W7478</t>
  </si>
  <si>
    <t>W7479</t>
  </si>
  <si>
    <t>W7480</t>
  </si>
  <si>
    <t>W7481</t>
  </si>
  <si>
    <t>W7482</t>
  </si>
  <si>
    <t>W7483</t>
  </si>
  <si>
    <t>W7484</t>
  </si>
  <si>
    <t>W7485</t>
  </si>
  <si>
    <t>W7486</t>
  </si>
  <si>
    <t>W7487</t>
  </si>
  <si>
    <t>W7488</t>
  </si>
  <si>
    <t>W7489</t>
  </si>
  <si>
    <t>W7490</t>
  </si>
  <si>
    <t>W7491</t>
  </si>
  <si>
    <t>W7493</t>
  </si>
  <si>
    <t>AVS Phase 2, LLC</t>
  </si>
  <si>
    <t>W7494</t>
  </si>
  <si>
    <t>W7495</t>
  </si>
  <si>
    <t>Fred Patterson</t>
  </si>
  <si>
    <t>W7496</t>
  </si>
  <si>
    <t>W7497</t>
  </si>
  <si>
    <t>W7498</t>
  </si>
  <si>
    <t>W7499</t>
  </si>
  <si>
    <t>W7500</t>
  </si>
  <si>
    <t>W7501</t>
  </si>
  <si>
    <t>W7502</t>
  </si>
  <si>
    <t>W7503</t>
  </si>
  <si>
    <t>W7504</t>
  </si>
  <si>
    <t>W7505</t>
  </si>
  <si>
    <t>W7506</t>
  </si>
  <si>
    <t>W7507</t>
  </si>
  <si>
    <t>W7508</t>
  </si>
  <si>
    <t>W7509</t>
  </si>
  <si>
    <t>W7510</t>
  </si>
  <si>
    <t>W7511</t>
  </si>
  <si>
    <t>W7512</t>
  </si>
  <si>
    <t>W7513</t>
  </si>
  <si>
    <t>W7514</t>
  </si>
  <si>
    <t>W7515</t>
  </si>
  <si>
    <t>Tesla SDG&amp;E PV SSA Group 01</t>
  </si>
  <si>
    <t>W7516</t>
  </si>
  <si>
    <t>W7517</t>
  </si>
  <si>
    <t>W7518</t>
  </si>
  <si>
    <t>W7519</t>
  </si>
  <si>
    <t>W7520</t>
  </si>
  <si>
    <t>W7521</t>
  </si>
  <si>
    <t>W7522</t>
  </si>
  <si>
    <t>UMAT_Solar_Grp1</t>
  </si>
  <si>
    <t>PTI Technologies</t>
  </si>
  <si>
    <t>W7523</t>
  </si>
  <si>
    <t>W7524</t>
  </si>
  <si>
    <t>W7525</t>
  </si>
  <si>
    <t>W7526</t>
  </si>
  <si>
    <t>W7527</t>
  </si>
  <si>
    <t>W7528</t>
  </si>
  <si>
    <t>W7529</t>
  </si>
  <si>
    <t>W7530</t>
  </si>
  <si>
    <t>W7531</t>
  </si>
  <si>
    <t>W7532</t>
  </si>
  <si>
    <t>W7533</t>
  </si>
  <si>
    <t>W7534</t>
  </si>
  <si>
    <t>W7535</t>
  </si>
  <si>
    <t>W7536</t>
  </si>
  <si>
    <t>W7537</t>
  </si>
  <si>
    <t>W7538</t>
  </si>
  <si>
    <t>W7539</t>
  </si>
  <si>
    <t>W7540</t>
  </si>
  <si>
    <t>W7541</t>
  </si>
  <si>
    <t>W7542</t>
  </si>
  <si>
    <t>W7543</t>
  </si>
  <si>
    <t>W7544</t>
  </si>
  <si>
    <t>W7546</t>
  </si>
  <si>
    <t>W7547</t>
  </si>
  <si>
    <t>W7548</t>
  </si>
  <si>
    <t>W7549</t>
  </si>
  <si>
    <t>W7550</t>
  </si>
  <si>
    <t>W7551</t>
  </si>
  <si>
    <t>W7552</t>
  </si>
  <si>
    <t>W7553</t>
  </si>
  <si>
    <t>Tesla SDG&amp;E PV SSA Group 02</t>
  </si>
  <si>
    <t>W7554</t>
  </si>
  <si>
    <t>W7555</t>
  </si>
  <si>
    <t>W7556</t>
  </si>
  <si>
    <t>W7557</t>
  </si>
  <si>
    <t>W7558</t>
  </si>
  <si>
    <t>W7559</t>
  </si>
  <si>
    <t>W7560</t>
  </si>
  <si>
    <t>W7561</t>
  </si>
  <si>
    <t>W7562</t>
  </si>
  <si>
    <t>W7563</t>
  </si>
  <si>
    <t>W7564</t>
  </si>
  <si>
    <t>W7565</t>
  </si>
  <si>
    <t>W7566</t>
  </si>
  <si>
    <t>W7568</t>
  </si>
  <si>
    <t>W7569</t>
  </si>
  <si>
    <t>W7570</t>
  </si>
  <si>
    <t>Tesla SDG&amp;E PV SSA Group 03</t>
  </si>
  <si>
    <t>W7571</t>
  </si>
  <si>
    <t>Tesla SDG&amp;E PV SSA Group 04</t>
  </si>
  <si>
    <t>W7572</t>
  </si>
  <si>
    <t>Tesla SDG&amp;E PV SSA Group 05</t>
  </si>
  <si>
    <t>W7574</t>
  </si>
  <si>
    <t>W7575</t>
  </si>
  <si>
    <t>W7576</t>
  </si>
  <si>
    <t>W7578</t>
  </si>
  <si>
    <t>W7579</t>
  </si>
  <si>
    <t>W7580</t>
  </si>
  <si>
    <t>Tesla SDG&amp;E PV SSA Group 06</t>
  </si>
  <si>
    <t>W7581</t>
  </si>
  <si>
    <t>Tesla SDG&amp;E PV SSA Group 07</t>
  </si>
  <si>
    <t>W7582</t>
  </si>
  <si>
    <t>W7583</t>
  </si>
  <si>
    <t>W7584</t>
  </si>
  <si>
    <t>W7585</t>
  </si>
  <si>
    <t>W7586</t>
  </si>
  <si>
    <t>Tesla SDG&amp;E PV SSA Group 08</t>
  </si>
  <si>
    <t>W7587</t>
  </si>
  <si>
    <t>Tesla SDG&amp;E PV SSA Group 09</t>
  </si>
  <si>
    <t>W7588</t>
  </si>
  <si>
    <t>Tesla SDG&amp;E PV SSA Group 10</t>
  </si>
  <si>
    <t>W7589</t>
  </si>
  <si>
    <t>Tesla SDG&amp;E PV SSA Group 11</t>
  </si>
  <si>
    <t>W7590</t>
  </si>
  <si>
    <t>Tesla SDG&amp;E PV SSA Group 12</t>
  </si>
  <si>
    <t>W7591</t>
  </si>
  <si>
    <t>Tesla SDG&amp;E PV SSA Group 13</t>
  </si>
  <si>
    <t>W7592</t>
  </si>
  <si>
    <t>Tesla SDG&amp;E PV SSA Group 14</t>
  </si>
  <si>
    <t>W7593</t>
  </si>
  <si>
    <t>Tesla SDG&amp;E PV SSA Group 15</t>
  </si>
  <si>
    <t>W7594</t>
  </si>
  <si>
    <t>Tesla SDG&amp;E PV SSA Group 16</t>
  </si>
  <si>
    <t>W7595</t>
  </si>
  <si>
    <t>Tesla SDG&amp;E PV SSA Group 17</t>
  </si>
  <si>
    <t>W7596</t>
  </si>
  <si>
    <t>Tesla SDG&amp;E PV SSA Group 18</t>
  </si>
  <si>
    <t>W7597</t>
  </si>
  <si>
    <t>Tesla SDG&amp;E PV SSA Group 19</t>
  </si>
  <si>
    <t>W7598</t>
  </si>
  <si>
    <t>Tesla SDG&amp;E PV SSA Group 20</t>
  </si>
  <si>
    <t>W7599</t>
  </si>
  <si>
    <t>Tesla SDG&amp;E PV SSA Group 21</t>
  </si>
  <si>
    <t>W7600</t>
  </si>
  <si>
    <t>Tesla SDG&amp;E PV SSA Group 22</t>
  </si>
  <si>
    <t>W7601</t>
  </si>
  <si>
    <t>Tesla SDG&amp;E PV SSA Group 23</t>
  </si>
  <si>
    <t>Jorby Lee</t>
  </si>
  <si>
    <t>W7602</t>
  </si>
  <si>
    <t>W7603</t>
  </si>
  <si>
    <t>Tesla SDG&amp;E PV SSA Group 24</t>
  </si>
  <si>
    <t>W7604</t>
  </si>
  <si>
    <t>W7605</t>
  </si>
  <si>
    <t>Tesla SDG&amp;E PV SSA Group 25</t>
  </si>
  <si>
    <t>W7606</t>
  </si>
  <si>
    <t>Tesla SDG&amp;E PV SSA Group 26</t>
  </si>
  <si>
    <t>W7607</t>
  </si>
  <si>
    <t>W7608</t>
  </si>
  <si>
    <t>W7609</t>
  </si>
  <si>
    <t>Tesla SDG&amp;E PV SSA Group 27</t>
  </si>
  <si>
    <t>W7610</t>
  </si>
  <si>
    <t>Tesla SDG&amp;E PV SSA Group 28</t>
  </si>
  <si>
    <t>W7611</t>
  </si>
  <si>
    <t>Tesla SDG&amp;E PV SSA Group 29</t>
  </si>
  <si>
    <t>W7612</t>
  </si>
  <si>
    <t>Tesla SDG&amp;E PV SSA Group 30</t>
  </si>
  <si>
    <t>W7613</t>
  </si>
  <si>
    <t>Tesla SDG&amp;E PV SSA Group 31</t>
  </si>
  <si>
    <t>W7614</t>
  </si>
  <si>
    <t>Tesla SDG&amp;E PV SSA Group 32</t>
  </si>
  <si>
    <t>W7615</t>
  </si>
  <si>
    <t>Tesla SDG&amp;E PV SSA Group 33</t>
  </si>
  <si>
    <t>W7616</t>
  </si>
  <si>
    <t>Tesla SDG&amp;E PV SSA Group 34</t>
  </si>
  <si>
    <t>W7617</t>
  </si>
  <si>
    <t>Tesla SDG&amp;E PV SSA Group 35</t>
  </si>
  <si>
    <t>W7618</t>
  </si>
  <si>
    <t>Tesla SDG&amp;E PV SSA Group 36</t>
  </si>
  <si>
    <t>W7619</t>
  </si>
  <si>
    <t>Tesla SDG&amp;E PV SSA Group 37</t>
  </si>
  <si>
    <t>W7620</t>
  </si>
  <si>
    <t>Tesla SDG&amp;E PV SSA Group 38</t>
  </si>
  <si>
    <t>W7621</t>
  </si>
  <si>
    <t>Tesla SDG&amp;E PV SSA Group 39</t>
  </si>
  <si>
    <t>W7622</t>
  </si>
  <si>
    <t>Tesla SDG&amp;E PV SSA Group 40</t>
  </si>
  <si>
    <t>W7623</t>
  </si>
  <si>
    <t>Tesla SDG&amp;E PV SSA Group 41</t>
  </si>
  <si>
    <t>W7624</t>
  </si>
  <si>
    <t>Tesla SDG&amp;E PV SSA Group 42</t>
  </si>
  <si>
    <t>W7625</t>
  </si>
  <si>
    <t>Tesla SDG&amp;E PV SSA Group 43</t>
  </si>
  <si>
    <t>W7626</t>
  </si>
  <si>
    <t>Tesla SDG&amp;E PV SSA Group 44</t>
  </si>
  <si>
    <t>W7627</t>
  </si>
  <si>
    <t>Tesla SDG&amp;E PV SSA Group 45</t>
  </si>
  <si>
    <t>W7628</t>
  </si>
  <si>
    <t>Tesla SDG&amp;E PV SSA Group 46</t>
  </si>
  <si>
    <t>W7629</t>
  </si>
  <si>
    <t>Tesla SDG&amp;E PV SSA Group 47</t>
  </si>
  <si>
    <t>W7630</t>
  </si>
  <si>
    <t>Tesla SDG&amp;E PV SSA Group 48</t>
  </si>
  <si>
    <t>W7631</t>
  </si>
  <si>
    <t>Tesla SDG&amp;E PV SSA Group 49</t>
  </si>
  <si>
    <t>W7632</t>
  </si>
  <si>
    <t>Tesla SDG&amp;E PV SSA Group 50</t>
  </si>
  <si>
    <t>W7633</t>
  </si>
  <si>
    <t>Tesla SDG&amp;E PV SSA Group 51</t>
  </si>
  <si>
    <t>W7634</t>
  </si>
  <si>
    <t>Tesla SDG&amp;E PV SSA Group 52</t>
  </si>
  <si>
    <t>W7635</t>
  </si>
  <si>
    <t>Tesla SDG&amp;E PV SSA Group 53</t>
  </si>
  <si>
    <t>W7636</t>
  </si>
  <si>
    <t>Tesla SDG&amp;E PV SSA Group 54</t>
  </si>
  <si>
    <t>W7637</t>
  </si>
  <si>
    <t>Tesla SDG&amp;E PV SSA Group 55</t>
  </si>
  <si>
    <t>W7639</t>
  </si>
  <si>
    <t>Tesla SDG&amp;E PV SSA Group 56</t>
  </si>
  <si>
    <t>W7640</t>
  </si>
  <si>
    <t>Tesla SDG&amp;E PV SSA Group 57</t>
  </si>
  <si>
    <t>W7641</t>
  </si>
  <si>
    <t>Tesla SDG&amp;E PV SSA Group 58</t>
  </si>
  <si>
    <t>W7642</t>
  </si>
  <si>
    <t>Tesla SDG&amp;E PV SSA Group 59</t>
  </si>
  <si>
    <t>W7643</t>
  </si>
  <si>
    <t>Tesla SDG&amp;E PV SSA Group 60</t>
  </si>
  <si>
    <t>W7644</t>
  </si>
  <si>
    <t>Tesla SDG&amp;E PV SSA Group 61</t>
  </si>
  <si>
    <t>W7645</t>
  </si>
  <si>
    <t>Tesla SDG&amp;E PV SSA Group 62</t>
  </si>
  <si>
    <t>W7646</t>
  </si>
  <si>
    <t>Tesla SDG&amp;E PV SSA Group 63</t>
  </si>
  <si>
    <t>W7647</t>
  </si>
  <si>
    <t>Tesla SDG&amp;E PV SSA Group 64</t>
  </si>
  <si>
    <t>W7648</t>
  </si>
  <si>
    <t>Tesla SDG&amp;E PV SSA Group 65</t>
  </si>
  <si>
    <t>W7649</t>
  </si>
  <si>
    <t>Tesla SDG&amp;E PV SSA Group 66</t>
  </si>
  <si>
    <t>W7650</t>
  </si>
  <si>
    <t>Tesla SDG&amp;E PV SSA Group 67</t>
  </si>
  <si>
    <t>W7651</t>
  </si>
  <si>
    <t>Tesla SDG&amp;E PV SSA Group 68</t>
  </si>
  <si>
    <t>W7652</t>
  </si>
  <si>
    <t>Tesla SDG&amp;E PV SSA Group 69</t>
  </si>
  <si>
    <t>W7653</t>
  </si>
  <si>
    <t>W7654</t>
  </si>
  <si>
    <t>W7655</t>
  </si>
  <si>
    <t>Tesla SDG&amp;E PV SSA Group 70</t>
  </si>
  <si>
    <t>W7656</t>
  </si>
  <si>
    <t>Tesla SDG&amp;E PV SSA Group 71</t>
  </si>
  <si>
    <t>W7657</t>
  </si>
  <si>
    <t>Tesla SDG&amp;E PV SSA Group 72</t>
  </si>
  <si>
    <t>W7658</t>
  </si>
  <si>
    <t>Tesla SDG&amp;E PV SSA Group 73</t>
  </si>
  <si>
    <t>W7659</t>
  </si>
  <si>
    <t>Tesla SDG&amp;E PV SSA Group 74</t>
  </si>
  <si>
    <t>W7660</t>
  </si>
  <si>
    <t>Tesla SDG&amp;E PV SSA Group 75</t>
  </si>
  <si>
    <t>W7661</t>
  </si>
  <si>
    <t>Tesla SDG&amp;E PV SSA Group 76</t>
  </si>
  <si>
    <t>W7662</t>
  </si>
  <si>
    <t>Tesla SDG&amp;E PV SSA Group 77</t>
  </si>
  <si>
    <t>W7663</t>
  </si>
  <si>
    <t>W7664</t>
  </si>
  <si>
    <t>W7665</t>
  </si>
  <si>
    <t>W7666</t>
  </si>
  <si>
    <t>McKesson Drug Corporation</t>
  </si>
  <si>
    <t>W7667</t>
  </si>
  <si>
    <t>W7668</t>
  </si>
  <si>
    <t>W7670</t>
  </si>
  <si>
    <t>W7671</t>
  </si>
  <si>
    <t>W7672</t>
  </si>
  <si>
    <t>W7673</t>
  </si>
  <si>
    <t>W7674</t>
  </si>
  <si>
    <t>W7680</t>
  </si>
  <si>
    <t>W7681</t>
  </si>
  <si>
    <t>W7682</t>
  </si>
  <si>
    <t>W7683</t>
  </si>
  <si>
    <t>W7684</t>
  </si>
  <si>
    <t>Irondale Properties, LLC</t>
  </si>
  <si>
    <t>W7685</t>
  </si>
  <si>
    <t>W7686</t>
  </si>
  <si>
    <t>W7687</t>
  </si>
  <si>
    <t>Tesla SDG&amp;E PV SSA Group 78</t>
  </si>
  <si>
    <t>W7688</t>
  </si>
  <si>
    <t>Tesla SDG&amp;E PV SSA Group 79</t>
  </si>
  <si>
    <t>W7690</t>
  </si>
  <si>
    <t>Tesla SDG&amp;E PV SSA Group 80</t>
  </si>
  <si>
    <t>W7691</t>
  </si>
  <si>
    <t>Tesla SDG&amp;E PV SSA Group 81</t>
  </si>
  <si>
    <t>W7692</t>
  </si>
  <si>
    <t>Tesla SDG&amp;E PV SSA Group 82</t>
  </si>
  <si>
    <t>W7693</t>
  </si>
  <si>
    <t>Tesla SDG&amp;E PV SSA Group 83</t>
  </si>
  <si>
    <t>W7694</t>
  </si>
  <si>
    <t>Tesla SCE PV SSA Group 01</t>
  </si>
  <si>
    <t>W7695</t>
  </si>
  <si>
    <t>Tesla SCE PV SSA Group 02</t>
  </si>
  <si>
    <t>W7696</t>
  </si>
  <si>
    <t>Tesla SCE PV SSA Group 03</t>
  </si>
  <si>
    <t>W7697</t>
  </si>
  <si>
    <t>Tesla SCE PV SSA Group 04</t>
  </si>
  <si>
    <t>W7699</t>
  </si>
  <si>
    <t>W7700</t>
  </si>
  <si>
    <t>W7705</t>
  </si>
  <si>
    <t>Tesla SCE PV SSA Group 05</t>
  </si>
  <si>
    <t>W7706</t>
  </si>
  <si>
    <t>Tesla SCE PV SSA Group 06</t>
  </si>
  <si>
    <t>W7707</t>
  </si>
  <si>
    <t>Tesla SCE PV SSA Group 07</t>
  </si>
  <si>
    <t>W7708</t>
  </si>
  <si>
    <t>Tesla SCE PV SSA Group 08</t>
  </si>
  <si>
    <t>W7710</t>
  </si>
  <si>
    <t>W7711</t>
  </si>
  <si>
    <t>Tesla SCE PV SSA Group 09</t>
  </si>
  <si>
    <t>W7712</t>
  </si>
  <si>
    <t>Tesla SCE PV SSA Group 10</t>
  </si>
  <si>
    <t>W7713</t>
  </si>
  <si>
    <t>Tesla SCE PV SSA Group 11</t>
  </si>
  <si>
    <t>W7714</t>
  </si>
  <si>
    <t>Tesla SCE PV SSA Group 12</t>
  </si>
  <si>
    <t>W7715</t>
  </si>
  <si>
    <t>Tesla SCE PV SSA Group 13</t>
  </si>
  <si>
    <t>W7716</t>
  </si>
  <si>
    <t>Tesla SCE PV SSA Group 14</t>
  </si>
  <si>
    <t>W7717</t>
  </si>
  <si>
    <t>W7718</t>
  </si>
  <si>
    <t>W7719</t>
  </si>
  <si>
    <t>Tesla SCE PV SSA Group 15</t>
  </si>
  <si>
    <t>W7720</t>
  </si>
  <si>
    <t>Tesla SCE PV SSA Group 16</t>
  </si>
  <si>
    <t>W7721</t>
  </si>
  <si>
    <t>Tesla SCE PV SSA Group 17</t>
  </si>
  <si>
    <t>W7722</t>
  </si>
  <si>
    <t>Tesla SCE PV SSA Group 18</t>
  </si>
  <si>
    <t>W7723</t>
  </si>
  <si>
    <t>Tesla SCE PV SSA Group 19</t>
  </si>
  <si>
    <t>W7724</t>
  </si>
  <si>
    <t>Tesla SCE PV SSA Group 20</t>
  </si>
  <si>
    <t>W7725</t>
  </si>
  <si>
    <t>Tesla SCE PV SSA Group 21</t>
  </si>
  <si>
    <t>W7726</t>
  </si>
  <si>
    <t>Tesla SCE PV SSA Group 22</t>
  </si>
  <si>
    <t>W7727</t>
  </si>
  <si>
    <t>Tesla SCE PV SSA Group 23</t>
  </si>
  <si>
    <t>W7728</t>
  </si>
  <si>
    <t>Tesla SCE PV SSA Group 24</t>
  </si>
  <si>
    <t>W7730</t>
  </si>
  <si>
    <t>Tesla SCE PV SSA Group 25</t>
  </si>
  <si>
    <t>W7731</t>
  </si>
  <si>
    <t>Tesla SCE PV SSA Group 26</t>
  </si>
  <si>
    <t>W7732</t>
  </si>
  <si>
    <t>W7733</t>
  </si>
  <si>
    <t>W7734</t>
  </si>
  <si>
    <t>Tesla SCE PV SSA Group 27</t>
  </si>
  <si>
    <t>W7736</t>
  </si>
  <si>
    <t>Tesla SCE PV SSA Group 29</t>
  </si>
  <si>
    <t>W7737</t>
  </si>
  <si>
    <t>Tesla SCE PV SSA Group 30</t>
  </si>
  <si>
    <t>W7738</t>
  </si>
  <si>
    <t>Tesla SCE PV SSA Group 31</t>
  </si>
  <si>
    <t>W7739</t>
  </si>
  <si>
    <t>Tesla SCE PV SSA Group 32</t>
  </si>
  <si>
    <t>W7740</t>
  </si>
  <si>
    <t>Tesla SCE PV SSA Group 33</t>
  </si>
  <si>
    <t>W7741</t>
  </si>
  <si>
    <t>Tesla SCE PV SSA Group 34</t>
  </si>
  <si>
    <t>W7742</t>
  </si>
  <si>
    <t>Tesla SCE PV SSA Group 35</t>
  </si>
  <si>
    <t>W7743</t>
  </si>
  <si>
    <t>Tesla SCE PV SSA Group 36</t>
  </si>
  <si>
    <t>W7747</t>
  </si>
  <si>
    <t>Tesla SCE PV SSA Group 38</t>
  </si>
  <si>
    <t>W7748</t>
  </si>
  <si>
    <t>Tesla SCE PV SSA Group 39</t>
  </si>
  <si>
    <t>W7749</t>
  </si>
  <si>
    <t>Tesla SCE PV SSA Group 40</t>
  </si>
  <si>
    <t>W7750</t>
  </si>
  <si>
    <t>W7751</t>
  </si>
  <si>
    <t>Tesla SCE PV SSA Group 41</t>
  </si>
  <si>
    <t>W7752</t>
  </si>
  <si>
    <t>Tesla SCE PV SSA Group 42</t>
  </si>
  <si>
    <t>W7753</t>
  </si>
  <si>
    <t>Tesla SCE PV SSA Group 43</t>
  </si>
  <si>
    <t>W7754</t>
  </si>
  <si>
    <t>Tesla SCE PV SSA Group 44</t>
  </si>
  <si>
    <t>W7755</t>
  </si>
  <si>
    <t>Tesla SCE PV SSA Group 45</t>
  </si>
  <si>
    <t>W7757</t>
  </si>
  <si>
    <t>Tesla SCE PV SSA Group 46</t>
  </si>
  <si>
    <t>W7758</t>
  </si>
  <si>
    <t>W7759</t>
  </si>
  <si>
    <t>Tesla SCE PV SSA Group 47</t>
  </si>
  <si>
    <t>W7760</t>
  </si>
  <si>
    <t>Tesla SCE PV SSA Group 48</t>
  </si>
  <si>
    <t>W7761</t>
  </si>
  <si>
    <t>Tesla SCE PV SSA Group 49</t>
  </si>
  <si>
    <t>W7762</t>
  </si>
  <si>
    <t>W7763</t>
  </si>
  <si>
    <t>Tesla SCE PV SSA Group 50</t>
  </si>
  <si>
    <t>W7764</t>
  </si>
  <si>
    <t>Tesla SCE PV SSA Group 51</t>
  </si>
  <si>
    <t>W7765</t>
  </si>
  <si>
    <t>W7766</t>
  </si>
  <si>
    <t>W7767</t>
  </si>
  <si>
    <t>W7768</t>
  </si>
  <si>
    <t>W7770</t>
  </si>
  <si>
    <t>Tesla SCE PV SSA Group 52</t>
  </si>
  <si>
    <t>W7771</t>
  </si>
  <si>
    <t>Tesla SCE PV SSA Group 53</t>
  </si>
  <si>
    <t>W7772</t>
  </si>
  <si>
    <t>Tesla SCE PV SSA Group 54</t>
  </si>
  <si>
    <t>W7773</t>
  </si>
  <si>
    <t>Tesla SCE PV SSA Group 55</t>
  </si>
  <si>
    <t>W7774</t>
  </si>
  <si>
    <t>Tesla SCE PV SSA Group 56</t>
  </si>
  <si>
    <t>W7775</t>
  </si>
  <si>
    <t>Tesla SCE PV SSA Group 57</t>
  </si>
  <si>
    <t>W7776</t>
  </si>
  <si>
    <t>Tesla SCE PV SSA Group 58</t>
  </si>
  <si>
    <t>W7777</t>
  </si>
  <si>
    <t>Tesla SCE PV SSA Group 59</t>
  </si>
  <si>
    <t>W7778</t>
  </si>
  <si>
    <t>Tesla SCE PV SSA Group 60</t>
  </si>
  <si>
    <t>W7779</t>
  </si>
  <si>
    <t>Tesla SCE PV SSA Group 61</t>
  </si>
  <si>
    <t>W7780</t>
  </si>
  <si>
    <t>Tesla SCE PV SSA Group 62</t>
  </si>
  <si>
    <t>W7781</t>
  </si>
  <si>
    <t>Tesla SCE PV SSA Group 63</t>
  </si>
  <si>
    <t>W7782</t>
  </si>
  <si>
    <t>Tesla SCE PV SSA Group 64</t>
  </si>
  <si>
    <t>W7783</t>
  </si>
  <si>
    <t>Tesla SCE PV SSA Group 65</t>
  </si>
  <si>
    <t>W7784</t>
  </si>
  <si>
    <t>Tesla SCE PV SSA Group 66</t>
  </si>
  <si>
    <t>W7785</t>
  </si>
  <si>
    <t>Tesla SCE PV SSA Group 67</t>
  </si>
  <si>
    <t>W7786</t>
  </si>
  <si>
    <t>Tesla SCE PV SSA Group 68</t>
  </si>
  <si>
    <t>W7787</t>
  </si>
  <si>
    <t>Tesla SCE PV SSA Group 69</t>
  </si>
  <si>
    <t>W7788</t>
  </si>
  <si>
    <t>Tesla SCE PV SSA Group 70</t>
  </si>
  <si>
    <t>W7789</t>
  </si>
  <si>
    <t>Tesla SCE PV SSA Group 71</t>
  </si>
  <si>
    <t>W7790</t>
  </si>
  <si>
    <t>Tesla SCE PV SSA Group 72</t>
  </si>
  <si>
    <t>W7791</t>
  </si>
  <si>
    <t>W7792</t>
  </si>
  <si>
    <t>W7794</t>
  </si>
  <si>
    <t>W7796</t>
  </si>
  <si>
    <t>Tesla SCE PV SSA Group 73</t>
  </si>
  <si>
    <t>W7797</t>
  </si>
  <si>
    <t>Tesla SCE PV SSA Group 74</t>
  </si>
  <si>
    <t>W7798</t>
  </si>
  <si>
    <t>Tesla SCE PV SSA Group 75</t>
  </si>
  <si>
    <t>W7799</t>
  </si>
  <si>
    <t>Tesla SCE PV SSA Group 76</t>
  </si>
  <si>
    <t>W7800</t>
  </si>
  <si>
    <t>Tesla SCE PV SSA Group 77</t>
  </si>
  <si>
    <t>W7801</t>
  </si>
  <si>
    <t>Tesla SCE PV SSA Group 78</t>
  </si>
  <si>
    <t>W7802</t>
  </si>
  <si>
    <t>Tesla SCE PV SSA Group 79</t>
  </si>
  <si>
    <t>W7803</t>
  </si>
  <si>
    <t>Tesla SCE PV SSA Group 80</t>
  </si>
  <si>
    <t>W7804</t>
  </si>
  <si>
    <t>Tesla SCE PV SSA Group 81</t>
  </si>
  <si>
    <t>W7805</t>
  </si>
  <si>
    <t>Tesla SCE PV SSA Group 82</t>
  </si>
  <si>
    <t>W7806</t>
  </si>
  <si>
    <t>Tesla SCE PV SSA Group 83</t>
  </si>
  <si>
    <t>W7807</t>
  </si>
  <si>
    <t>Tesla SCE PV SSA Group 84</t>
  </si>
  <si>
    <t>W7809</t>
  </si>
  <si>
    <t>Tesla SCE PV SSA Group 86</t>
  </si>
  <si>
    <t>W7810</t>
  </si>
  <si>
    <t>Tesla SCE PV SSA Group 87</t>
  </si>
  <si>
    <t>W7811</t>
  </si>
  <si>
    <t>Tesla SCE PV SSA Group 88</t>
  </si>
  <si>
    <t>W7812</t>
  </si>
  <si>
    <t>Tesla SCE PV SSA Group 89</t>
  </si>
  <si>
    <t>W7813</t>
  </si>
  <si>
    <t>Tesla SCE PV SSA Group 90</t>
  </si>
  <si>
    <t>W7814</t>
  </si>
  <si>
    <t>Tesla SCE PV SSA Group 91</t>
  </si>
  <si>
    <t>W7815</t>
  </si>
  <si>
    <t>Tesla SCE PV SSA Group 92</t>
  </si>
  <si>
    <t>W7816</t>
  </si>
  <si>
    <t>Tesla SCE PV SSA Group 93</t>
  </si>
  <si>
    <t>W7817</t>
  </si>
  <si>
    <t>Tesla SCE PV SSA Group 94</t>
  </si>
  <si>
    <t>W7818</t>
  </si>
  <si>
    <t>Tesla SCE PV SSA Group 95</t>
  </si>
  <si>
    <t>W7819</t>
  </si>
  <si>
    <t>Tesla SCE PV SSA Group 96</t>
  </si>
  <si>
    <t>W7820</t>
  </si>
  <si>
    <t>Tesla SCE PV SSA Group 97</t>
  </si>
  <si>
    <t>W7822</t>
  </si>
  <si>
    <t>Tesla SCE PV SSA Group 99</t>
  </si>
  <si>
    <t>W7823</t>
  </si>
  <si>
    <t>Tesla SCE PV SSA Group 100</t>
  </si>
  <si>
    <t>W7824</t>
  </si>
  <si>
    <t>Tesla SCE PV SSA Group 101</t>
  </si>
  <si>
    <t>W7825</t>
  </si>
  <si>
    <t>Tesla SCE PV SSA Group 102</t>
  </si>
  <si>
    <t>W7826</t>
  </si>
  <si>
    <t>Tesla SCE PV SSA Group 103</t>
  </si>
  <si>
    <t>W7827</t>
  </si>
  <si>
    <t>Tesla SCE PV SSA Group 104</t>
  </si>
  <si>
    <t>W7828</t>
  </si>
  <si>
    <t>Tesla SCE PV SSA Group 105</t>
  </si>
  <si>
    <t>W7829</t>
  </si>
  <si>
    <t>Tesla SCE PV SSA Group 106</t>
  </si>
  <si>
    <t>W7830</t>
  </si>
  <si>
    <t>Tesla SCE PV SSA Group 107</t>
  </si>
  <si>
    <t>W7832</t>
  </si>
  <si>
    <t>Tesla SCE PV SSA Group 109</t>
  </si>
  <si>
    <t>W7833</t>
  </si>
  <si>
    <t>Tesla SCE PV SSA Group 110</t>
  </si>
  <si>
    <t>W7834</t>
  </si>
  <si>
    <t>Tesla SCE PV SSA Group 111</t>
  </si>
  <si>
    <t>W7835</t>
  </si>
  <si>
    <t>Tesla SCE PV SSA Group 112</t>
  </si>
  <si>
    <t>W7836</t>
  </si>
  <si>
    <t>Tesla SCE PV SSA Group 113</t>
  </si>
  <si>
    <t>W7837</t>
  </si>
  <si>
    <t>Tesla SCE PV SSA Group 114</t>
  </si>
  <si>
    <t>W7838</t>
  </si>
  <si>
    <t>Tesla SCE PV SSA Group 115</t>
  </si>
  <si>
    <t>W7839</t>
  </si>
  <si>
    <t>Tesla SCE PV SSA Group 116</t>
  </si>
  <si>
    <t>W7840</t>
  </si>
  <si>
    <t>Tesla SCE PV SSA Group 117</t>
  </si>
  <si>
    <t>W7841</t>
  </si>
  <si>
    <t>Tesla SCE PV SSA Group 118</t>
  </si>
  <si>
    <t>W7842</t>
  </si>
  <si>
    <t>Tesla SCE PV SSA Group 119</t>
  </si>
  <si>
    <t>W7843</t>
  </si>
  <si>
    <t>Tesla SCE PV SSA Group 120</t>
  </si>
  <si>
    <t>W7844</t>
  </si>
  <si>
    <t>Tesla SCE PV SSA Group 121</t>
  </si>
  <si>
    <t>W7845</t>
  </si>
  <si>
    <t>Tesla SCE PV SSA Group 122</t>
  </si>
  <si>
    <t>W7846</t>
  </si>
  <si>
    <t>Tesla SCE PV SSA Group 123</t>
  </si>
  <si>
    <t>W7847</t>
  </si>
  <si>
    <t>Tesla SCE PV SSA Group 124</t>
  </si>
  <si>
    <t>W7848</t>
  </si>
  <si>
    <t>Tesla SCE PV SSA Group 125</t>
  </si>
  <si>
    <t>W7849</t>
  </si>
  <si>
    <t>Tesla SCE PV SSA Group 126</t>
  </si>
  <si>
    <t>W7850</t>
  </si>
  <si>
    <t>Tesla SCE PV SSA Group 127</t>
  </si>
  <si>
    <t>W7851</t>
  </si>
  <si>
    <t>Tesla SCE PV SSA Group 128</t>
  </si>
  <si>
    <t>W7852</t>
  </si>
  <si>
    <t>Tesla SCE PV SSA Group 129</t>
  </si>
  <si>
    <t>W7853</t>
  </si>
  <si>
    <t>Tesla SCE PV SSA Group 130</t>
  </si>
  <si>
    <t>W7854</t>
  </si>
  <si>
    <t>Tesla SCE PV SSA Group 131</t>
  </si>
  <si>
    <t>W7855</t>
  </si>
  <si>
    <t>Tesla SCE PV SSA Group 132</t>
  </si>
  <si>
    <t>W7856</t>
  </si>
  <si>
    <t>Tesla SCE PV SSA Group 133</t>
  </si>
  <si>
    <t>W7857</t>
  </si>
  <si>
    <t>Tesla SCE PV SSA Group 134</t>
  </si>
  <si>
    <t>W7858</t>
  </si>
  <si>
    <t>Tesla SCE PV SSA Group 135</t>
  </si>
  <si>
    <t>W7859</t>
  </si>
  <si>
    <t>Tesla SCE PV SSA Group 136</t>
  </si>
  <si>
    <t>W7860</t>
  </si>
  <si>
    <t>Tesla SCE PV SSA Group 137</t>
  </si>
  <si>
    <t>W7861</t>
  </si>
  <si>
    <t>Tesla SCE PV SSA Group 138</t>
  </si>
  <si>
    <t>W7862</t>
  </si>
  <si>
    <t>Tesla SCE PV SSA Group 139</t>
  </si>
  <si>
    <t>W7863</t>
  </si>
  <si>
    <t>Tesla SCE PV SSA Group 140</t>
  </si>
  <si>
    <t>W7864</t>
  </si>
  <si>
    <t>Tesla SCE PV SSA Group 141</t>
  </si>
  <si>
    <t>W7865</t>
  </si>
  <si>
    <t>Tesla SCE PV SSA Group 142</t>
  </si>
  <si>
    <t>W7866</t>
  </si>
  <si>
    <t>Tesla SCE PV SSA Group 143</t>
  </si>
  <si>
    <t>W7867</t>
  </si>
  <si>
    <t>Tesla SCE PV SSA Group 144</t>
  </si>
  <si>
    <t>W7868</t>
  </si>
  <si>
    <t>Tesla SCE PV SSA Group 145</t>
  </si>
  <si>
    <t>W7869</t>
  </si>
  <si>
    <t>Tesla SCE PV SSA Group 146</t>
  </si>
  <si>
    <t>W7870</t>
  </si>
  <si>
    <t>Tesla SCE PV SSA Group 147</t>
  </si>
  <si>
    <t>W7871</t>
  </si>
  <si>
    <t>Tesla SCE PV SSA Group 148</t>
  </si>
  <si>
    <t>W7872</t>
  </si>
  <si>
    <t>Tesla SCE PV SSA Group 149</t>
  </si>
  <si>
    <t>W7873</t>
  </si>
  <si>
    <t>Tesla SCE PV SSA Group 150</t>
  </si>
  <si>
    <t>W7874</t>
  </si>
  <si>
    <t>Tesla SCE PV SSA Group 151</t>
  </si>
  <si>
    <t>W7875</t>
  </si>
  <si>
    <t>Tesla SCE PV SSA Group 152</t>
  </si>
  <si>
    <t>W7876</t>
  </si>
  <si>
    <t>Tesla SCE PV SSA Group 153</t>
  </si>
  <si>
    <t>W7877</t>
  </si>
  <si>
    <t>Tesla SCE PV SSA Group 154</t>
  </si>
  <si>
    <t>W7878</t>
  </si>
  <si>
    <t>Tesla SCE PV SSA Group 155</t>
  </si>
  <si>
    <t>W7879</t>
  </si>
  <si>
    <t>Tesla SCE PV SSA Group 156</t>
  </si>
  <si>
    <t>W7880</t>
  </si>
  <si>
    <t>Tesla SCE PV SSA Group 157</t>
  </si>
  <si>
    <t>W7881</t>
  </si>
  <si>
    <t>Tesla SCE PV SSA Group 158</t>
  </si>
  <si>
    <t>W7882</t>
  </si>
  <si>
    <t>Tesla SCE PV SSA Group 159</t>
  </si>
  <si>
    <t>W7883</t>
  </si>
  <si>
    <t>Tesla SCE PV SSA Group 160</t>
  </si>
  <si>
    <t>W7884</t>
  </si>
  <si>
    <t>Tesla SCE PV SSA Group 161</t>
  </si>
  <si>
    <t>W7885</t>
  </si>
  <si>
    <t>Tesla SCE PV SSA Group 162</t>
  </si>
  <si>
    <t>W7886</t>
  </si>
  <si>
    <t>Tesla SCE PV SSA Group 163</t>
  </si>
  <si>
    <t>W7888</t>
  </si>
  <si>
    <t>Tesla SCE PV SSA Group 165</t>
  </si>
  <si>
    <t>W7889</t>
  </si>
  <si>
    <t>Tesla SCE PV SSA Group 166</t>
  </si>
  <si>
    <t>W7890</t>
  </si>
  <si>
    <t>Tesla SCE PV SSA Group 167</t>
  </si>
  <si>
    <t>W7891</t>
  </si>
  <si>
    <t>Tesla SCE PV SSA Group 168</t>
  </si>
  <si>
    <t>W7892</t>
  </si>
  <si>
    <t>Tesla SCE PV SSA Group 169</t>
  </si>
  <si>
    <t>W7893</t>
  </si>
  <si>
    <t>Tesla SCE PV SSA Group 170</t>
  </si>
  <si>
    <t>W7894</t>
  </si>
  <si>
    <t>Tesla SCE PV SSA Group 171</t>
  </si>
  <si>
    <t>W7895</t>
  </si>
  <si>
    <t>Tesla SCE PV SSA Group 172</t>
  </si>
  <si>
    <t>W7896</t>
  </si>
  <si>
    <t>Tesla SCE PV SSA Group 173</t>
  </si>
  <si>
    <t>W7897</t>
  </si>
  <si>
    <t>Tesla SCE PV SSA Group 174</t>
  </si>
  <si>
    <t>W7898</t>
  </si>
  <si>
    <t>Tesla SCE PV SSA Group 175</t>
  </si>
  <si>
    <t>W7899</t>
  </si>
  <si>
    <t>Tesla SCE PV SSA Group 176</t>
  </si>
  <si>
    <t>W7900</t>
  </si>
  <si>
    <t>Tesla SCE PV SSA Group 177</t>
  </si>
  <si>
    <t>W7901</t>
  </si>
  <si>
    <t>Tesla SCE PV SSA Group 178</t>
  </si>
  <si>
    <t>W7902</t>
  </si>
  <si>
    <t>Tesla SCE PV SSA Group 179</t>
  </si>
  <si>
    <t>W7903</t>
  </si>
  <si>
    <t>Tesla SCE PV SSA Group 180</t>
  </si>
  <si>
    <t>W7904</t>
  </si>
  <si>
    <t>Tesla SCE PV SSA Group 181</t>
  </si>
  <si>
    <t>W7905</t>
  </si>
  <si>
    <t>Tesla SCE PV SSA Group 182</t>
  </si>
  <si>
    <t>W7906</t>
  </si>
  <si>
    <t>Tesla SCE PV SSA Group 183</t>
  </si>
  <si>
    <t>W7907</t>
  </si>
  <si>
    <t>Tesla SCE PV SSA Group 184</t>
  </si>
  <si>
    <t>W7908</t>
  </si>
  <si>
    <t>Tesla SCE PV SSA Group 185</t>
  </si>
  <si>
    <t>W7909</t>
  </si>
  <si>
    <t>Tesla SCE PV SSA Group 186</t>
  </si>
  <si>
    <t>W7910</t>
  </si>
  <si>
    <t>Tesla SCE PV SSA Group 187</t>
  </si>
  <si>
    <t>W7911</t>
  </si>
  <si>
    <t>Tesla SCE PV SSA Group 188</t>
  </si>
  <si>
    <t>W7912</t>
  </si>
  <si>
    <t>Tesla SCE PV SSA Group 189</t>
  </si>
  <si>
    <t>W7914</t>
  </si>
  <si>
    <t>Tesla SCE PV SSA Group 191</t>
  </si>
  <si>
    <t>W7915</t>
  </si>
  <si>
    <t>Tesla SCE PV SSA Group 192</t>
  </si>
  <si>
    <t>W7916</t>
  </si>
  <si>
    <t>Tesla SCE PV SSA Group 193</t>
  </si>
  <si>
    <t>W7917</t>
  </si>
  <si>
    <t>Tesla SCE PV SSA Group 194</t>
  </si>
  <si>
    <t>W7918</t>
  </si>
  <si>
    <t>Tesla SCE PV SSA Group 195</t>
  </si>
  <si>
    <t>W7919</t>
  </si>
  <si>
    <t>Tesla SCE PV SSA Group 196</t>
  </si>
  <si>
    <t>W7921</t>
  </si>
  <si>
    <t>Tesla SCE PV SSA Group 198</t>
  </si>
  <si>
    <t>W7922</t>
  </si>
  <si>
    <t>Tesla SCE PV SSA Group 199</t>
  </si>
  <si>
    <t>W7923</t>
  </si>
  <si>
    <t>Tesla SCE PV SSA Group 200</t>
  </si>
  <si>
    <t>W7924</t>
  </si>
  <si>
    <t>Tesla SCE PV SSA Group 201</t>
  </si>
  <si>
    <t>W7925</t>
  </si>
  <si>
    <t>Tesla SCE PV SSA Group 202</t>
  </si>
  <si>
    <t>W7926</t>
  </si>
  <si>
    <t>Tesla SCE PV SSA Group 203</t>
  </si>
  <si>
    <t>W7927</t>
  </si>
  <si>
    <t>Tesla SCE PV SSA Group 204</t>
  </si>
  <si>
    <t>W7928</t>
  </si>
  <si>
    <t>Tesla SCE PV SSA Group 205</t>
  </si>
  <si>
    <t>W7929</t>
  </si>
  <si>
    <t>Tesla SCE PV SSA Group 206</t>
  </si>
  <si>
    <t>W7930</t>
  </si>
  <si>
    <t>Tesla SCE PV SSA Group 207</t>
  </si>
  <si>
    <t>W7931</t>
  </si>
  <si>
    <t>Tesla SCE PV SSA Group 208</t>
  </si>
  <si>
    <t>W7932</t>
  </si>
  <si>
    <t>Tesla SCE PV SSA Group 209</t>
  </si>
  <si>
    <t>W7933</t>
  </si>
  <si>
    <t>Tesla SCE PV SSA Group 210</t>
  </si>
  <si>
    <t>W7934</t>
  </si>
  <si>
    <t>Tesla SCE PV SSA Group 211</t>
  </si>
  <si>
    <t>W7935</t>
  </si>
  <si>
    <t>W7936</t>
  </si>
  <si>
    <t>Tesla SCE PV SSA Group 212</t>
  </si>
  <si>
    <t>W7937</t>
  </si>
  <si>
    <t>Tesla SCE PV SSA Group 213</t>
  </si>
  <si>
    <t>W7938</t>
  </si>
  <si>
    <t>Tesla SCE PV SSA Group 214</t>
  </si>
  <si>
    <t>W7939</t>
  </si>
  <si>
    <t>Tesla SCE PV SSA Group 215</t>
  </si>
  <si>
    <t>W7940</t>
  </si>
  <si>
    <t>Tesla SCE PV SSA Group 216</t>
  </si>
  <si>
    <t>W7941</t>
  </si>
  <si>
    <t>Tesla SCE PV SSA Group 217</t>
  </si>
  <si>
    <t>W7942</t>
  </si>
  <si>
    <t>Tesla SCE PV SSA Group 218</t>
  </si>
  <si>
    <t>W7943</t>
  </si>
  <si>
    <t>Tesla SCE PV SSA Group 219</t>
  </si>
  <si>
    <t>W7944</t>
  </si>
  <si>
    <t>Tesla SCE PV SSA Group 220</t>
  </si>
  <si>
    <t>W7945</t>
  </si>
  <si>
    <t>Tesla SCE PV SSA Group 221</t>
  </si>
  <si>
    <t>W7946</t>
  </si>
  <si>
    <t>Tesla SCE PV SSA Group 222</t>
  </si>
  <si>
    <t>W7947</t>
  </si>
  <si>
    <t>Tesla SCE PV SSA Group 223</t>
  </si>
  <si>
    <t>W7948</t>
  </si>
  <si>
    <t>Tesla SCE PV SSA Group 224</t>
  </si>
  <si>
    <t>W7949</t>
  </si>
  <si>
    <t>W7950</t>
  </si>
  <si>
    <t>Tesla SCE PV SSA Group 225</t>
  </si>
  <si>
    <t>W7951</t>
  </si>
  <si>
    <t>Tesla SCE PV SSA Group 226</t>
  </si>
  <si>
    <t>W7952</t>
  </si>
  <si>
    <t>Tesla SCE PV SSA Group 227</t>
  </si>
  <si>
    <t>W7953</t>
  </si>
  <si>
    <t>Tesla SCE PV SSA Group 228</t>
  </si>
  <si>
    <t>W7954</t>
  </si>
  <si>
    <t>Tesla SCE PV SSA Group 229</t>
  </si>
  <si>
    <t>W7955</t>
  </si>
  <si>
    <t>Tesla SCE PV SSA Group 230</t>
  </si>
  <si>
    <t>W7956</t>
  </si>
  <si>
    <t>Tesla SCE PV SSA Group 231</t>
  </si>
  <si>
    <t>W7957</t>
  </si>
  <si>
    <t>Tesla SCE PV SSA Group 232</t>
  </si>
  <si>
    <t>W7958</t>
  </si>
  <si>
    <t>Tesla SCE PV SSA Group 233</t>
  </si>
  <si>
    <t>W7960</t>
  </si>
  <si>
    <t>Tesla SCE PV SSA Group 235</t>
  </si>
  <si>
    <t>W7961</t>
  </si>
  <si>
    <t>W7962</t>
  </si>
  <si>
    <t>Tesla SCE PV SSA Group 236</t>
  </si>
  <si>
    <t>W7963</t>
  </si>
  <si>
    <t>Tesla SCE PV SSA Group 237</t>
  </si>
  <si>
    <t>W7964</t>
  </si>
  <si>
    <t>Tesla SCE PV SSA Group 238</t>
  </si>
  <si>
    <t>W7965</t>
  </si>
  <si>
    <t>Tesla SCE PV SSA Group 239</t>
  </si>
  <si>
    <t>W7966</t>
  </si>
  <si>
    <t>Tesla SCE PV SSA Group 240</t>
  </si>
  <si>
    <t>W7967</t>
  </si>
  <si>
    <t>Tesla SCE PV SSA Group 241</t>
  </si>
  <si>
    <t>W7968</t>
  </si>
  <si>
    <t>Tesla SCE PV SSA Group 242</t>
  </si>
  <si>
    <t>W7969</t>
  </si>
  <si>
    <t>Tesla SCE PV SSA Group 243</t>
  </si>
  <si>
    <t>W7970</t>
  </si>
  <si>
    <t>Tesla SCE PV SSA Group 244</t>
  </si>
  <si>
    <t>W7971</t>
  </si>
  <si>
    <t>Tesla SCE PV SSA Group 245</t>
  </si>
  <si>
    <t>W7972</t>
  </si>
  <si>
    <t>Tesla SCE PV SSA Group 246</t>
  </si>
  <si>
    <t>W7973</t>
  </si>
  <si>
    <t>Tesla SCE PV SSA Group 247</t>
  </si>
  <si>
    <t>W7974</t>
  </si>
  <si>
    <t>Tesla SCE PV SSA Group 248</t>
  </si>
  <si>
    <t>W7975</t>
  </si>
  <si>
    <t>Tesla SCE PV SSA Group 249</t>
  </si>
  <si>
    <t>W7976</t>
  </si>
  <si>
    <t>Tesla SCE PV SSA Group 250</t>
  </si>
  <si>
    <t>W7977</t>
  </si>
  <si>
    <t>Tesla SCE PV SSA Group 251</t>
  </si>
  <si>
    <t>W7978</t>
  </si>
  <si>
    <t>Tesla SCE PV SSA Group 252</t>
  </si>
  <si>
    <t>W7979</t>
  </si>
  <si>
    <t>Tesla SCE PV SSA Group 253</t>
  </si>
  <si>
    <t>W7980</t>
  </si>
  <si>
    <t>Tesla SCE PV SSA Group 254</t>
  </si>
  <si>
    <t>W7981</t>
  </si>
  <si>
    <t>Tesla SCE PV SSA Group 255</t>
  </si>
  <si>
    <t>W7982</t>
  </si>
  <si>
    <t>Tesla SCE PV SSA Group 256</t>
  </si>
  <si>
    <t>W7984</t>
  </si>
  <si>
    <t>Tesla SCE PV SSA Group 258</t>
  </si>
  <si>
    <t>W7985</t>
  </si>
  <si>
    <t>Tesla SCE PV SSA Group 259</t>
  </si>
  <si>
    <t>W7986</t>
  </si>
  <si>
    <t>Tesla SCE PV SSA Group 260</t>
  </si>
  <si>
    <t>W7987</t>
  </si>
  <si>
    <t>Tesla SCE PV SSA Group 261</t>
  </si>
  <si>
    <t>W7988</t>
  </si>
  <si>
    <t>Tesla SCE PV SSA Group 262</t>
  </si>
  <si>
    <t>W7989</t>
  </si>
  <si>
    <t>Tesla SCE PV SSA Group 263</t>
  </si>
  <si>
    <t>W7990</t>
  </si>
  <si>
    <t>Tesla SCE PV SSA Group 264</t>
  </si>
  <si>
    <t>W7991</t>
  </si>
  <si>
    <t>Tesla SCE PV SSA Group 265</t>
  </si>
  <si>
    <t>W7992</t>
  </si>
  <si>
    <t>Tesla SCE PV SSA Group 266</t>
  </si>
  <si>
    <t>W7993</t>
  </si>
  <si>
    <t>Tesla SCE PV SSA Group 267</t>
  </si>
  <si>
    <t>W7994</t>
  </si>
  <si>
    <t>Tesla SCE PV SSA Group 268</t>
  </si>
  <si>
    <t>W7995</t>
  </si>
  <si>
    <t>Tesla SCE PV SSA Group 269</t>
  </si>
  <si>
    <t>W7997</t>
  </si>
  <si>
    <t>Tesla SCE PV SSA Group 271</t>
  </si>
  <si>
    <t>W7998</t>
  </si>
  <si>
    <t>Tesla SCE PV SSA Group 272</t>
  </si>
  <si>
    <t>W7999</t>
  </si>
  <si>
    <t>Tesla SCE PV SSA Group 273</t>
  </si>
  <si>
    <t>W8000</t>
  </si>
  <si>
    <t>Tesla SCE PV SSA Group 274</t>
  </si>
  <si>
    <t>W8001</t>
  </si>
  <si>
    <t>Tesla SCE PV SSA Group 275</t>
  </si>
  <si>
    <t>W8002</t>
  </si>
  <si>
    <t>Tesla SCE PV SSA Group 276</t>
  </si>
  <si>
    <t>W8003</t>
  </si>
  <si>
    <t>Tesla SCE PV SSA Group 277</t>
  </si>
  <si>
    <t>W8004</t>
  </si>
  <si>
    <t>Tesla SCE PV SSA Group 278</t>
  </si>
  <si>
    <t>W8005</t>
  </si>
  <si>
    <t>Tesla SCE PV SSA Group 279</t>
  </si>
  <si>
    <t>W8006</t>
  </si>
  <si>
    <t>Tesla SCE PV SSA Group 280</t>
  </si>
  <si>
    <t>W8007</t>
  </si>
  <si>
    <t>Tesla SCE PV SSA Group 281</t>
  </si>
  <si>
    <t>W8008</t>
  </si>
  <si>
    <t>Tesla SCE PV SSA Group 282</t>
  </si>
  <si>
    <t>W8009</t>
  </si>
  <si>
    <t>Tesla SCE PV SSA Group 283</t>
  </si>
  <si>
    <t>W8010</t>
  </si>
  <si>
    <t>Tesla SCE PV SSA Group 284</t>
  </si>
  <si>
    <t>W8011</t>
  </si>
  <si>
    <t>Tesla SCE PV SSA Group 285</t>
  </si>
  <si>
    <t>W8012</t>
  </si>
  <si>
    <t>Tesla SCE PV SSA Group 286</t>
  </si>
  <si>
    <t>W8013</t>
  </si>
  <si>
    <t>Tesla SCE PV SSA Group 287</t>
  </si>
  <si>
    <t>W8014</t>
  </si>
  <si>
    <t>Tesla SCE PV SSA Group 288</t>
  </si>
  <si>
    <t>W8015</t>
  </si>
  <si>
    <t>Tesla SCE PV SSA Group 289</t>
  </si>
  <si>
    <t>W8016</t>
  </si>
  <si>
    <t>Tesla SCE PV SSA Group 290</t>
  </si>
  <si>
    <t>W8017</t>
  </si>
  <si>
    <t>Tesla SCE PV SSA Group 291</t>
  </si>
  <si>
    <t>W8018</t>
  </si>
  <si>
    <t>Tesla SCE PV SSA Group 292</t>
  </si>
  <si>
    <t>W8019</t>
  </si>
  <si>
    <t>Tesla SCE PV SSA Group 293</t>
  </si>
  <si>
    <t>W8020</t>
  </si>
  <si>
    <t>Tesla SCE PV SSA Group 294</t>
  </si>
  <si>
    <t>W8021</t>
  </si>
  <si>
    <t>Tesla SCE PV SSA Group 295</t>
  </si>
  <si>
    <t>W8022</t>
  </si>
  <si>
    <t>Tesla SCE PV SSA Group 296</t>
  </si>
  <si>
    <t>W8023</t>
  </si>
  <si>
    <t>Tesla SCE PV SSA Group 297</t>
  </si>
  <si>
    <t>W8024</t>
  </si>
  <si>
    <t>Tesla SCE PV SSA Group 298</t>
  </si>
  <si>
    <t>W8025</t>
  </si>
  <si>
    <t>Tesla SCE PV SSA Group 299</t>
  </si>
  <si>
    <t>W8026</t>
  </si>
  <si>
    <t>Tesla SCE PV SSA Group 300</t>
  </si>
  <si>
    <t>W8027</t>
  </si>
  <si>
    <t>Tesla SCE PV SSA Group 301</t>
  </si>
  <si>
    <t>W8028</t>
  </si>
  <si>
    <t>Tesla SCE PV SSA Group 302</t>
  </si>
  <si>
    <t>W8029</t>
  </si>
  <si>
    <t>Tesla SCE PV SSA Group 303</t>
  </si>
  <si>
    <t>W8030</t>
  </si>
  <si>
    <t>Tesla SCE PV SSA Group 304</t>
  </si>
  <si>
    <t>W8031</t>
  </si>
  <si>
    <t>Tesla SCE PV SSA Group 305</t>
  </si>
  <si>
    <t>W8032</t>
  </si>
  <si>
    <t>Tesla SCE PV SSA Group 306</t>
  </si>
  <si>
    <t>W8033</t>
  </si>
  <si>
    <t>Tesla SCE PV SSA Group 307</t>
  </si>
  <si>
    <t>W8034</t>
  </si>
  <si>
    <t>Tesla SCE PV SSA Group 308</t>
  </si>
  <si>
    <t>W8035</t>
  </si>
  <si>
    <t>Tesla SCE PV SSA Group 309</t>
  </si>
  <si>
    <t>W8036</t>
  </si>
  <si>
    <t>Tesla SCE PV SSA Group 310</t>
  </si>
  <si>
    <t>W8037</t>
  </si>
  <si>
    <t>Tesla SCE PV SSA Group 311</t>
  </si>
  <si>
    <t>W8038</t>
  </si>
  <si>
    <t>Tesla SCE PV SSA Group 312</t>
  </si>
  <si>
    <t>W8039</t>
  </si>
  <si>
    <t>Tesla SCE PV SSA Group 313</t>
  </si>
  <si>
    <t>W8040</t>
  </si>
  <si>
    <t>Tesla SCE PV SSA Group 314</t>
  </si>
  <si>
    <t>W8041</t>
  </si>
  <si>
    <t>W8042</t>
  </si>
  <si>
    <t>Tesla SCE PV SSA Group 315</t>
  </si>
  <si>
    <t>W8043</t>
  </si>
  <si>
    <t>W8044</t>
  </si>
  <si>
    <t>Tesla SCE PV SSA Group 316</t>
  </si>
  <si>
    <t>W8045</t>
  </si>
  <si>
    <t>W8046</t>
  </si>
  <si>
    <t>Tesla SCE PV SSA Group 317</t>
  </si>
  <si>
    <t>W8047</t>
  </si>
  <si>
    <t>Tesla SCE PV SSA Group 318</t>
  </si>
  <si>
    <t>W8048</t>
  </si>
  <si>
    <t>Tesla SCE PV SSA Group 319</t>
  </si>
  <si>
    <t>W8049</t>
  </si>
  <si>
    <t>Tesla SCE PV SSA Group 320</t>
  </si>
  <si>
    <t>W8050</t>
  </si>
  <si>
    <t>Tesla SCE PV SSA Group 321</t>
  </si>
  <si>
    <t>W8051</t>
  </si>
  <si>
    <t>Tesla SCE PV SSA Group 322</t>
  </si>
  <si>
    <t>W8052</t>
  </si>
  <si>
    <t>Tesla SCE PV SSA Group 323</t>
  </si>
  <si>
    <t>W8053</t>
  </si>
  <si>
    <t>Tesla SCE PV SSA Group 324</t>
  </si>
  <si>
    <t>W8054</t>
  </si>
  <si>
    <t>Tesla SCE PV SSA Group 325</t>
  </si>
  <si>
    <t>W8055</t>
  </si>
  <si>
    <t>Tesla SCE PV SSA Group 326</t>
  </si>
  <si>
    <t>W8056</t>
  </si>
  <si>
    <t>Tesla SCE PV SSA Group 327</t>
  </si>
  <si>
    <t>W8057</t>
  </si>
  <si>
    <t>Tesla SCE PV SSA Group 328</t>
  </si>
  <si>
    <t>W8058</t>
  </si>
  <si>
    <t>Tesla SCE PV SSA Group 329</t>
  </si>
  <si>
    <t>W8059</t>
  </si>
  <si>
    <t>Tesla SCE PV SSA Group 330</t>
  </si>
  <si>
    <t>W8060</t>
  </si>
  <si>
    <t>Tesla SCE PV SSA Group 331</t>
  </si>
  <si>
    <t>W8061</t>
  </si>
  <si>
    <t>Tesla SCE PV SSA Group 332</t>
  </si>
  <si>
    <t>W8062</t>
  </si>
  <si>
    <t>Tesla SCE PV SSA Group 333</t>
  </si>
  <si>
    <t>W8063</t>
  </si>
  <si>
    <t>Tesla SCE PV SSA Group 334</t>
  </si>
  <si>
    <t>W8064</t>
  </si>
  <si>
    <t>Tesla SCE PV SSA Group 335</t>
  </si>
  <si>
    <t>W8065</t>
  </si>
  <si>
    <t>Tesla SCE PV SSA Group 336</t>
  </si>
  <si>
    <t>W8066</t>
  </si>
  <si>
    <t>Tesla SCE PV SSA Group 337</t>
  </si>
  <si>
    <t>W8067</t>
  </si>
  <si>
    <t>Tesla SCE PV SSA Group 338</t>
  </si>
  <si>
    <t>W8068</t>
  </si>
  <si>
    <t>Tesla SCE PV SSA Group 339</t>
  </si>
  <si>
    <t>W8069</t>
  </si>
  <si>
    <t>Tesla SCE PV SSA Group 340</t>
  </si>
  <si>
    <t>W8070</t>
  </si>
  <si>
    <t>W8071</t>
  </si>
  <si>
    <t>W8072</t>
  </si>
  <si>
    <t>Tesla SCE PV SSA Group 341</t>
  </si>
  <si>
    <t>W8073</t>
  </si>
  <si>
    <t>Tesla SCE PV SSA Group 342</t>
  </si>
  <si>
    <t>W8074</t>
  </si>
  <si>
    <t>Tesla SCE PV SSA Group 343</t>
  </si>
  <si>
    <t>W8075</t>
  </si>
  <si>
    <t>Tesla SCE PV SSA Group 344</t>
  </si>
  <si>
    <t>W8076</t>
  </si>
  <si>
    <t>Tesla SCE PV SSA Group 345</t>
  </si>
  <si>
    <t>W8077</t>
  </si>
  <si>
    <t>Tesla SCE PV SSA Group 346</t>
  </si>
  <si>
    <t>W8078</t>
  </si>
  <si>
    <t>Tesla SCE PV SSA Group 347</t>
  </si>
  <si>
    <t>W8079</t>
  </si>
  <si>
    <t>Tesla SCE PV SSA Group 348</t>
  </si>
  <si>
    <t>W8080</t>
  </si>
  <si>
    <t>Tesla SCE PV SSA Group 349</t>
  </si>
  <si>
    <t>W8081</t>
  </si>
  <si>
    <t>Tesla SCE PV SSA Group 350</t>
  </si>
  <si>
    <t>W8082</t>
  </si>
  <si>
    <t>Tesla SCE PV SSA Group 351</t>
  </si>
  <si>
    <t>W8083</t>
  </si>
  <si>
    <t>Tesla SCE PV SSA Group 352</t>
  </si>
  <si>
    <t>W8084</t>
  </si>
  <si>
    <t>Tesla SCE PV SSA Group 353</t>
  </si>
  <si>
    <t>W8085</t>
  </si>
  <si>
    <t>Tesla SCE PV SSA Group 354</t>
  </si>
  <si>
    <t>W8086</t>
  </si>
  <si>
    <t>Tesla SCE PV SSA Group 355</t>
  </si>
  <si>
    <t>W8087</t>
  </si>
  <si>
    <t>Tesla SCE PV SSA Group 356</t>
  </si>
  <si>
    <t>W8089</t>
  </si>
  <si>
    <t>Tesla SCE PV SSA Group 358</t>
  </si>
  <si>
    <t>W8090</t>
  </si>
  <si>
    <t>Tesla SCE PV SSA Group 359</t>
  </si>
  <si>
    <t>W8091</t>
  </si>
  <si>
    <t>Tesla SCE PV SSA Group 360</t>
  </si>
  <si>
    <t>W8092</t>
  </si>
  <si>
    <t>Tesla SCE PV SSA Group 361</t>
  </si>
  <si>
    <t>W8093</t>
  </si>
  <si>
    <t>Tesla SCE PV SSA Group 362</t>
  </si>
  <si>
    <t>W8094</t>
  </si>
  <si>
    <t>Tesla SCE PV SSA Group 363</t>
  </si>
  <si>
    <t>W8095</t>
  </si>
  <si>
    <t>Tesla SCE PV SSA Group 364</t>
  </si>
  <si>
    <t>W8096</t>
  </si>
  <si>
    <t>Tesla SCE PV SSA Group 365</t>
  </si>
  <si>
    <t>Antelope DSR 3, LLC</t>
  </si>
  <si>
    <t>W8097</t>
  </si>
  <si>
    <t>W8098</t>
  </si>
  <si>
    <t>W8099</t>
  </si>
  <si>
    <t>Tesla SCE PV SSA Group 366</t>
  </si>
  <si>
    <t>W8100</t>
  </si>
  <si>
    <t>Tesla SCE PV SSA Group 367</t>
  </si>
  <si>
    <t>W8101</t>
  </si>
  <si>
    <t>Tesla SCE PV SSA Group 368</t>
  </si>
  <si>
    <t>W8102</t>
  </si>
  <si>
    <t>Tesla SCE PV SSA Group 369</t>
  </si>
  <si>
    <t>W8103</t>
  </si>
  <si>
    <t>Tesla SCE PV SSA Group 370</t>
  </si>
  <si>
    <t>W8104</t>
  </si>
  <si>
    <t>Tesla SCE PV SSA Group 371</t>
  </si>
  <si>
    <t>W8105</t>
  </si>
  <si>
    <t>Tesla SCE PV SSA Group 372</t>
  </si>
  <si>
    <t>W8106</t>
  </si>
  <si>
    <t>Tesla SCE PV SSA Group 373</t>
  </si>
  <si>
    <t>W8107</t>
  </si>
  <si>
    <t>Tesla SCE PV SSA Group 374</t>
  </si>
  <si>
    <t>W8108</t>
  </si>
  <si>
    <t>Tesla SCE PV SSA Group 375</t>
  </si>
  <si>
    <t>W8109</t>
  </si>
  <si>
    <t>Tesla SCE PV SSA Group 376</t>
  </si>
  <si>
    <t>W8110</t>
  </si>
  <si>
    <t>Tesla SCE PV SSA Group 377</t>
  </si>
  <si>
    <t>W8111</t>
  </si>
  <si>
    <t>County San Diego</t>
  </si>
  <si>
    <t>W8112</t>
  </si>
  <si>
    <t>W8113</t>
  </si>
  <si>
    <t>W8114</t>
  </si>
  <si>
    <t>W8115</t>
  </si>
  <si>
    <t>W8116</t>
  </si>
  <si>
    <t>W8119</t>
  </si>
  <si>
    <t>W8121</t>
  </si>
  <si>
    <t>W8122</t>
  </si>
  <si>
    <t>W8123</t>
  </si>
  <si>
    <t>W8124</t>
  </si>
  <si>
    <t>W8126</t>
  </si>
  <si>
    <t>W8127</t>
  </si>
  <si>
    <t>W8128</t>
  </si>
  <si>
    <t>W8129</t>
  </si>
  <si>
    <t>W8130</t>
  </si>
  <si>
    <t>W8131</t>
  </si>
  <si>
    <t>W8132</t>
  </si>
  <si>
    <t>W8133</t>
  </si>
  <si>
    <t>W8134</t>
  </si>
  <si>
    <t>W8135</t>
  </si>
  <si>
    <t>W8136</t>
  </si>
  <si>
    <t>W8138</t>
  </si>
  <si>
    <t>W8140</t>
  </si>
  <si>
    <t>W8141</t>
  </si>
  <si>
    <t>W8142</t>
  </si>
  <si>
    <t>W8143</t>
  </si>
  <si>
    <t>W8144</t>
  </si>
  <si>
    <t>W8145</t>
  </si>
  <si>
    <t>W8146</t>
  </si>
  <si>
    <t>W8147</t>
  </si>
  <si>
    <t>W8148</t>
  </si>
  <si>
    <t>W8149</t>
  </si>
  <si>
    <t>W8150</t>
  </si>
  <si>
    <t>W8151</t>
  </si>
  <si>
    <t>W8152</t>
  </si>
  <si>
    <t>W8153</t>
  </si>
  <si>
    <t>W8154</t>
  </si>
  <si>
    <t>W8155</t>
  </si>
  <si>
    <t>W8157</t>
  </si>
  <si>
    <t>W8159</t>
  </si>
  <si>
    <t>W8160</t>
  </si>
  <si>
    <t>W8161</t>
  </si>
  <si>
    <t>W8162</t>
  </si>
  <si>
    <t>W8163</t>
  </si>
  <si>
    <t>W8164</t>
  </si>
  <si>
    <t>W8165</t>
  </si>
  <si>
    <t>W8166</t>
  </si>
  <si>
    <t>W8167</t>
  </si>
  <si>
    <t>W8168</t>
  </si>
  <si>
    <t>W8169</t>
  </si>
  <si>
    <t>W8170</t>
  </si>
  <si>
    <t>W8171</t>
  </si>
  <si>
    <t>W8172</t>
  </si>
  <si>
    <t>W8173</t>
  </si>
  <si>
    <t>W8174</t>
  </si>
  <si>
    <t>W8176</t>
  </si>
  <si>
    <t>W8177</t>
  </si>
  <si>
    <t>W8179</t>
  </si>
  <si>
    <t>W8180</t>
  </si>
  <si>
    <t>W8181</t>
  </si>
  <si>
    <t>W8182</t>
  </si>
  <si>
    <t>W8183</t>
  </si>
  <si>
    <t>W8184</t>
  </si>
  <si>
    <t>W8185</t>
  </si>
  <si>
    <t>W8186</t>
  </si>
  <si>
    <t>W8187</t>
  </si>
  <si>
    <t>W8188</t>
  </si>
  <si>
    <t>W8189</t>
  </si>
  <si>
    <t>W8190</t>
  </si>
  <si>
    <t>W8191</t>
  </si>
  <si>
    <t>W8194</t>
  </si>
  <si>
    <t>W8195</t>
  </si>
  <si>
    <t>W8196</t>
  </si>
  <si>
    <t>W8197</t>
  </si>
  <si>
    <t>W8198</t>
  </si>
  <si>
    <t>W8199</t>
  </si>
  <si>
    <t>San Ramon Valley Unified School District</t>
  </si>
  <si>
    <t>W8200</t>
  </si>
  <si>
    <t>W8201</t>
  </si>
  <si>
    <t>W8202</t>
  </si>
  <si>
    <t>W8203</t>
  </si>
  <si>
    <t>W8204</t>
  </si>
  <si>
    <t>W8205</t>
  </si>
  <si>
    <t>W8206</t>
  </si>
  <si>
    <t>W8207</t>
  </si>
  <si>
    <t>W8208</t>
  </si>
  <si>
    <t>W8209</t>
  </si>
  <si>
    <t>W8210</t>
  </si>
  <si>
    <t>W8211</t>
  </si>
  <si>
    <t>W8212</t>
  </si>
  <si>
    <t>W8213</t>
  </si>
  <si>
    <t>W8214</t>
  </si>
  <si>
    <t>W8215</t>
  </si>
  <si>
    <t>W8216</t>
  </si>
  <si>
    <t>W8217</t>
  </si>
  <si>
    <t>W8218</t>
  </si>
  <si>
    <t>W8219</t>
  </si>
  <si>
    <t>W8220</t>
  </si>
  <si>
    <t>W8221</t>
  </si>
  <si>
    <t>W8222</t>
  </si>
  <si>
    <t>W8223</t>
  </si>
  <si>
    <t>W8229</t>
  </si>
  <si>
    <t>W8230</t>
  </si>
  <si>
    <t>W8231</t>
  </si>
  <si>
    <t>W8232</t>
  </si>
  <si>
    <t>W8233</t>
  </si>
  <si>
    <t>W8234</t>
  </si>
  <si>
    <t>W8235</t>
  </si>
  <si>
    <t>W8236</t>
  </si>
  <si>
    <t>W8237</t>
  </si>
  <si>
    <t>W8238</t>
  </si>
  <si>
    <t>W8239</t>
  </si>
  <si>
    <t>W8240</t>
  </si>
  <si>
    <t>W8241</t>
  </si>
  <si>
    <t>W8242</t>
  </si>
  <si>
    <t>W8243</t>
  </si>
  <si>
    <t>W8244</t>
  </si>
  <si>
    <t>W8245</t>
  </si>
  <si>
    <t>W8246</t>
  </si>
  <si>
    <t>W8247</t>
  </si>
  <si>
    <t>W8248</t>
  </si>
  <si>
    <t>W8249</t>
  </si>
  <si>
    <t>W8251</t>
  </si>
  <si>
    <t>W8253</t>
  </si>
  <si>
    <t>W8254</t>
  </si>
  <si>
    <t>W8255</t>
  </si>
  <si>
    <t>W8256</t>
  </si>
  <si>
    <t>Tesla PG&amp;E PV SSA Group 001</t>
  </si>
  <si>
    <t>W8257</t>
  </si>
  <si>
    <t>Tesla PG&amp;E PV SSA Group 002</t>
  </si>
  <si>
    <t>W8258</t>
  </si>
  <si>
    <t>Tesla PG&amp;E PV SSA Group 003</t>
  </si>
  <si>
    <t>W8259</t>
  </si>
  <si>
    <t>Tesla PG&amp;E PV SSA Group 004</t>
  </si>
  <si>
    <t>W8262</t>
  </si>
  <si>
    <t>Tesla PG&amp;E PV SSA Group 007</t>
  </si>
  <si>
    <t>W8263</t>
  </si>
  <si>
    <t>Tesla PG&amp;E PV SSA Group 009</t>
  </si>
  <si>
    <t>W8265</t>
  </si>
  <si>
    <t>Tesla PG&amp;E PV SSA Group 010</t>
  </si>
  <si>
    <t>W8267</t>
  </si>
  <si>
    <t>Tesla PG&amp;E PV SSA Group 012</t>
  </si>
  <si>
    <t>W8269</t>
  </si>
  <si>
    <t>Tesla PG&amp;E PV SSA Group 014</t>
  </si>
  <si>
    <t>W8270</t>
  </si>
  <si>
    <t>Tesla PG&amp;E PV SSA Group 016</t>
  </si>
  <si>
    <t>W8271</t>
  </si>
  <si>
    <t>Tesla PG&amp;E PV SSA Group 015</t>
  </si>
  <si>
    <t>W8272</t>
  </si>
  <si>
    <t>Tesla PG&amp;E PV SSA Group 017</t>
  </si>
  <si>
    <t>W8273</t>
  </si>
  <si>
    <t>Tesla PG&amp;E PV SSA Group 018</t>
  </si>
  <si>
    <t>W8274</t>
  </si>
  <si>
    <t>Tesla PG&amp;E PV SSA Group 019</t>
  </si>
  <si>
    <t>W8278</t>
  </si>
  <si>
    <t>Tesla PG&amp;E PV SSA Group 022</t>
  </si>
  <si>
    <t>W8279</t>
  </si>
  <si>
    <t>Tesla PG&amp;E PV SSA Group 024</t>
  </si>
  <si>
    <t>W8280</t>
  </si>
  <si>
    <t>Tesla PG&amp;E PV SSA Group 025</t>
  </si>
  <si>
    <t>W8281</t>
  </si>
  <si>
    <t>Tesla PG&amp;E PV SSA Group 026</t>
  </si>
  <si>
    <t>W8283</t>
  </si>
  <si>
    <t>Tesla PG&amp;E PV SSA Group 028</t>
  </si>
  <si>
    <t>W8284</t>
  </si>
  <si>
    <t>Tesla PG&amp;E PV SSA Group 029</t>
  </si>
  <si>
    <t>W8285</t>
  </si>
  <si>
    <t>Tesla PG&amp;E PV SSA Group 030</t>
  </si>
  <si>
    <t>W8286</t>
  </si>
  <si>
    <t>Tesla PG&amp;E PV SSA Group 031</t>
  </si>
  <si>
    <t>W8292</t>
  </si>
  <si>
    <t>Tesla PG&amp;E PV SSA Group 038</t>
  </si>
  <si>
    <t>W8294</t>
  </si>
  <si>
    <t>Tesla PG&amp;E PV SSA Group 040</t>
  </si>
  <si>
    <t>W8295</t>
  </si>
  <si>
    <t>Tesla PG&amp;E PV SSA Group 041</t>
  </si>
  <si>
    <t>W8297</t>
  </si>
  <si>
    <t>Tesla PG&amp;E PV SSA Group 042</t>
  </si>
  <si>
    <t>W8299</t>
  </si>
  <si>
    <t>Tesla PG&amp;E PV SSA Group 044</t>
  </si>
  <si>
    <t>W8301</t>
  </si>
  <si>
    <t>Tesla PG&amp;E PV SSA Group 047</t>
  </si>
  <si>
    <t>W8302</t>
  </si>
  <si>
    <t>Tesla PG&amp;E PV SSA Group 046</t>
  </si>
  <si>
    <t>W8303</t>
  </si>
  <si>
    <t>Tesla PG&amp;E PV SSA Group 048</t>
  </si>
  <si>
    <t>W8304</t>
  </si>
  <si>
    <t>Tesla PG&amp;E PV SSA Group 049</t>
  </si>
  <si>
    <t>W8306</t>
  </si>
  <si>
    <t>Tesla PG&amp;E PV SSA Group 051</t>
  </si>
  <si>
    <t>W8308</t>
  </si>
  <si>
    <t>Tesla PG&amp;E PV SSA Group 052</t>
  </si>
  <si>
    <t>W8309</t>
  </si>
  <si>
    <t>Tesla PG&amp;E PV SSA Group 054</t>
  </si>
  <si>
    <t>W8312</t>
  </si>
  <si>
    <t>Tesla PG&amp;E PV SSA Group 057</t>
  </si>
  <si>
    <t>W8313</t>
  </si>
  <si>
    <t>Tesla PG&amp;E PV SSA Group 058</t>
  </si>
  <si>
    <t>W8314</t>
  </si>
  <si>
    <t>Tesla PG&amp;E PV SSA Group 059</t>
  </si>
  <si>
    <t>W8315</t>
  </si>
  <si>
    <t>Tesla PG&amp;E PV SSA Group 060</t>
  </si>
  <si>
    <t>W8317</t>
  </si>
  <si>
    <t>Tesla PG&amp;E PV SSA Group 062</t>
  </si>
  <si>
    <t>W8318</t>
  </si>
  <si>
    <t>Tesla PG&amp;E PV SSA Group 063</t>
  </si>
  <si>
    <t>W8319</t>
  </si>
  <si>
    <t>Tesla PG&amp;E PV SSA Group 064</t>
  </si>
  <si>
    <t>W8322</t>
  </si>
  <si>
    <t>Tesla PG&amp;E PV SSA Group 067</t>
  </si>
  <si>
    <t>W8324</t>
  </si>
  <si>
    <t>Tesla PG&amp;E PV SSA Group 069</t>
  </si>
  <si>
    <t>W8325</t>
  </si>
  <si>
    <t>Tesla PG&amp;E PV SSA Group 070</t>
  </si>
  <si>
    <t>W8326</t>
  </si>
  <si>
    <t>Tesla PG&amp;E PV SSA Group 071</t>
  </si>
  <si>
    <t>W8327</t>
  </si>
  <si>
    <t>Tesla PG&amp;E PV SSA Group 072</t>
  </si>
  <si>
    <t>W8328</t>
  </si>
  <si>
    <t>Tesla PG&amp;E PV SSA Group 073</t>
  </si>
  <si>
    <t>W8330</t>
  </si>
  <si>
    <t>Tesla PG&amp;E PV SSA Group 075</t>
  </si>
  <si>
    <t>W8331</t>
  </si>
  <si>
    <t>Tesla PG&amp;E PV SSA Group 076</t>
  </si>
  <si>
    <t>W8332</t>
  </si>
  <si>
    <t>Tesla PG&amp;E PV SSA Group 077</t>
  </si>
  <si>
    <t>W8333</t>
  </si>
  <si>
    <t>Tesla PG&amp;E PV SSA Group 078</t>
  </si>
  <si>
    <t>W8334</t>
  </si>
  <si>
    <t>Tesla PG&amp;E PV SSA Group 079</t>
  </si>
  <si>
    <t>W8335</t>
  </si>
  <si>
    <t>Tesla PG&amp;E PV SSA Group 080</t>
  </si>
  <si>
    <t>W8337</t>
  </si>
  <si>
    <t>Tesla PG&amp;E PV SSA Group 082</t>
  </si>
  <si>
    <t>W8339</t>
  </si>
  <si>
    <t>Tesla PG&amp;E PV SSA Group 084</t>
  </si>
  <si>
    <t>W8340</t>
  </si>
  <si>
    <t>Tesla PG&amp;E PV SSA Group 085</t>
  </si>
  <si>
    <t>W8341</t>
  </si>
  <si>
    <t>Tesla PG&amp;E PV SSA Group 086</t>
  </si>
  <si>
    <t>W8344</t>
  </si>
  <si>
    <t>Tesla PG&amp;E PV SSA Group 089</t>
  </si>
  <si>
    <t>W8345</t>
  </si>
  <si>
    <t>Tesla PG&amp;E PV SSA Group 090</t>
  </si>
  <si>
    <t>W8346</t>
  </si>
  <si>
    <t>Tesla PG&amp;E PV SSA Group 091</t>
  </si>
  <si>
    <t>W8347</t>
  </si>
  <si>
    <t>Tesla PG&amp;E PV SSA Group 092</t>
  </si>
  <si>
    <t>W8348</t>
  </si>
  <si>
    <t>Tesla PG&amp;E PV SSA Group 093</t>
  </si>
  <si>
    <t>W8349</t>
  </si>
  <si>
    <t>Tesla PG&amp;E PV SSA Group 094</t>
  </si>
  <si>
    <t>W8351</t>
  </si>
  <si>
    <t>Tesla PG&amp;E PV SSA Group 096</t>
  </si>
  <si>
    <t>W8353</t>
  </si>
  <si>
    <t>Tesla PG&amp;E PV SSA Group 098</t>
  </si>
  <si>
    <t>W8355</t>
  </si>
  <si>
    <t>Tesla PG&amp;E PV SSA Group 100</t>
  </si>
  <si>
    <t>W8357</t>
  </si>
  <si>
    <t>Tesla PG&amp;E PV SSA Group 102</t>
  </si>
  <si>
    <t>W8358</t>
  </si>
  <si>
    <t>Tesla PG&amp;E PV SSA Group 103</t>
  </si>
  <si>
    <t>W8360</t>
  </si>
  <si>
    <t>Tesla PG&amp;E PV SSA Group 105</t>
  </si>
  <si>
    <t>W8362</t>
  </si>
  <si>
    <t>Tesla PG&amp;E PV SSA Group 107</t>
  </si>
  <si>
    <t>W8364</t>
  </si>
  <si>
    <t>Tesla PG&amp;E PV SSA Group 109</t>
  </si>
  <si>
    <t>W8366</t>
  </si>
  <si>
    <t>Tesla PG&amp;E PV SSA Group 111</t>
  </si>
  <si>
    <t>W8367</t>
  </si>
  <si>
    <t>Tesla PG&amp;E PV SSA Group 112</t>
  </si>
  <si>
    <t>W8368</t>
  </si>
  <si>
    <t>Tesla PG&amp;E PV SSA Group 113</t>
  </si>
  <si>
    <t>W8369</t>
  </si>
  <si>
    <t>Tesla PG&amp;E PV SSA Group 114</t>
  </si>
  <si>
    <t>W8370</t>
  </si>
  <si>
    <t>Tesla PG&amp;E PV SSA Group 115</t>
  </si>
  <si>
    <t>W8371</t>
  </si>
  <si>
    <t>Tesla PG&amp;E PV SSA Group 116</t>
  </si>
  <si>
    <t>W8373</t>
  </si>
  <si>
    <t>Tesla PG&amp;E PV SSA Group 118</t>
  </si>
  <si>
    <t>W8374</t>
  </si>
  <si>
    <t>Tesla PG&amp;E PV SSA Group 119</t>
  </si>
  <si>
    <t>W8375</t>
  </si>
  <si>
    <t>Tesla PG&amp;E PV SSA Group 120</t>
  </si>
  <si>
    <t>W8376</t>
  </si>
  <si>
    <t>Tesla PG&amp;E PV SSA Group 121</t>
  </si>
  <si>
    <t>W8378</t>
  </si>
  <si>
    <t>Tesla PG&amp;E PV SSA Group 123</t>
  </si>
  <si>
    <t>W8380</t>
  </si>
  <si>
    <t>Tesla PG&amp;E PV SSA Group 125</t>
  </si>
  <si>
    <t>W8382</t>
  </si>
  <si>
    <t>Tesla PG&amp;E PV SSA Group 128</t>
  </si>
  <si>
    <t>W8383</t>
  </si>
  <si>
    <t>Tesla PG&amp;E PV SSA Group 129</t>
  </si>
  <si>
    <t>W8384</t>
  </si>
  <si>
    <t>Tesla PG&amp;E PV SSA Group 127</t>
  </si>
  <si>
    <t>W8386</t>
  </si>
  <si>
    <t>Tesla PG&amp;E PV SSA Group 131</t>
  </si>
  <si>
    <t>W8387</t>
  </si>
  <si>
    <t>Tesla PG&amp;E PV SSA Group 132</t>
  </si>
  <si>
    <t>W8389</t>
  </si>
  <si>
    <t>Tesla PG&amp;E PV SSA Group 133</t>
  </si>
  <si>
    <t>W8390</t>
  </si>
  <si>
    <t>Tesla PG&amp;E PV SSA Group 135</t>
  </si>
  <si>
    <t>W8391</t>
  </si>
  <si>
    <t>Tesla PG&amp;E PV SSA Group 137</t>
  </si>
  <si>
    <t>W8392</t>
  </si>
  <si>
    <t>Tesla PG&amp;E PV SSA Group 136</t>
  </si>
  <si>
    <t>W8393</t>
  </si>
  <si>
    <t>Tesla PG&amp;E PV SSA Group 138</t>
  </si>
  <si>
    <t>W8394</t>
  </si>
  <si>
    <t>Tesla PG&amp;E PV SSA Group 139</t>
  </si>
  <si>
    <t>W8395</t>
  </si>
  <si>
    <t>Tesla PG&amp;E PV SSA Group 140</t>
  </si>
  <si>
    <t>W8396</t>
  </si>
  <si>
    <t>Tesla PG&amp;E PV SSA Group 141</t>
  </si>
  <si>
    <t>W8397</t>
  </si>
  <si>
    <t>Tesla PG&amp;E PV SSA Group 142</t>
  </si>
  <si>
    <t>W8398</t>
  </si>
  <si>
    <t>Tesla PG&amp;E PV SSA Group 143</t>
  </si>
  <si>
    <t>W8399</t>
  </si>
  <si>
    <t>Tesla PG&amp;E PV SSA Group 144</t>
  </si>
  <si>
    <t>W8401</t>
  </si>
  <si>
    <t>Tesla PG&amp;E PV SSA Group 146</t>
  </si>
  <si>
    <t>W8403</t>
  </si>
  <si>
    <t>Tesla PG&amp;E PV SSA Group 148</t>
  </si>
  <si>
    <t>W8404</t>
  </si>
  <si>
    <t>Tesla PG&amp;E PV SSA Group 149</t>
  </si>
  <si>
    <t>W8405</t>
  </si>
  <si>
    <t>Tesla PG&amp;E PV SSA Group 150</t>
  </si>
  <si>
    <t>W8407</t>
  </si>
  <si>
    <t>Tesla PG&amp;E PV SSA Group 152</t>
  </si>
  <si>
    <t>W8409</t>
  </si>
  <si>
    <t>Tesla PG&amp;E PV SSA Group 154</t>
  </si>
  <si>
    <t>W8411</t>
  </si>
  <si>
    <t>Tesla PG&amp;E PV SSA Group 156</t>
  </si>
  <si>
    <t>W8416</t>
  </si>
  <si>
    <t>Tesla PG&amp;E PV SSA Group 161</t>
  </si>
  <si>
    <t>W8417</t>
  </si>
  <si>
    <t>Tesla PG&amp;E PV SSA Group 162</t>
  </si>
  <si>
    <t>W8418</t>
  </si>
  <si>
    <t>Tesla PG&amp;E PV SSA Group 163</t>
  </si>
  <si>
    <t>W8420</t>
  </si>
  <si>
    <t>Tesla PG&amp;E PV SSA Group 165</t>
  </si>
  <si>
    <t>W8421</t>
  </si>
  <si>
    <t>Tesla PG&amp;E PV SSA Group 166</t>
  </si>
  <si>
    <t>W8422</t>
  </si>
  <si>
    <t>Tesla PG&amp;E PV SSA Group 167</t>
  </si>
  <si>
    <t>W8423</t>
  </si>
  <si>
    <t>Tesla PG&amp;E PV SSA Group 168</t>
  </si>
  <si>
    <t>W8424</t>
  </si>
  <si>
    <t>Tesla PG&amp;E PV SSA Group 169</t>
  </si>
  <si>
    <t>W8426</t>
  </si>
  <si>
    <t>Tesla PG&amp;E PV SSA Group 171</t>
  </si>
  <si>
    <t>W8427</t>
  </si>
  <si>
    <t>Tesla PG&amp;E PV SSA Group 172</t>
  </si>
  <si>
    <t>W8428</t>
  </si>
  <si>
    <t>Tesla PG&amp;E PV SSA Group 173</t>
  </si>
  <si>
    <t>W8430</t>
  </si>
  <si>
    <t>Tesla PG&amp;E PV SSA Group 175</t>
  </si>
  <si>
    <t>W8435</t>
  </si>
  <si>
    <t>Tesla PG&amp;E PV SSA Group 180</t>
  </si>
  <si>
    <t>W8436</t>
  </si>
  <si>
    <t>Tesla PG&amp;E PV SSA Group 181</t>
  </si>
  <si>
    <t>W8439</t>
  </si>
  <si>
    <t>Tesla PG&amp;E PV SSA Group 184</t>
  </si>
  <si>
    <t>W8440</t>
  </si>
  <si>
    <t>Tesla PG&amp;E PV SSA Group 186</t>
  </si>
  <si>
    <t>W8445</t>
  </si>
  <si>
    <t>Tesla PG&amp;E PV SSA Group 190</t>
  </si>
  <si>
    <t>W8446</t>
  </si>
  <si>
    <t>Tesla PG&amp;E PV SSA Group 191</t>
  </si>
  <si>
    <t>W8447</t>
  </si>
  <si>
    <t>Tesla PG&amp;E PV SSA Group 192</t>
  </si>
  <si>
    <t>W8448</t>
  </si>
  <si>
    <t>Tesla PG&amp;E PV SSA Group 193</t>
  </si>
  <si>
    <t>W8450</t>
  </si>
  <si>
    <t>Tesla PG&amp;E PV SSA Group 195</t>
  </si>
  <si>
    <t>W8453</t>
  </si>
  <si>
    <t>Tesla PG&amp;E PV SSA Group 198</t>
  </si>
  <si>
    <t>W8454</t>
  </si>
  <si>
    <t>Tesla PG&amp;E PV SSA Group 199</t>
  </si>
  <si>
    <t>W8455</t>
  </si>
  <si>
    <t>Tesla PG&amp;E PV SSA Group 200</t>
  </si>
  <si>
    <t>W8459</t>
  </si>
  <si>
    <t>Tesla PG&amp;E PV SSA Group 204</t>
  </si>
  <si>
    <t>W8460</t>
  </si>
  <si>
    <t>Tesla PG&amp;E PV SSA Group 205</t>
  </si>
  <si>
    <t>W8461</t>
  </si>
  <si>
    <t>Tesla PG&amp;E PV SSA Group 206</t>
  </si>
  <si>
    <t>W8463</t>
  </si>
  <si>
    <t>Tesla PG&amp;E PV SSA Group 208</t>
  </si>
  <si>
    <t>W8464</t>
  </si>
  <si>
    <t>Tesla PG&amp;E PV SSA Group 209</t>
  </si>
  <si>
    <t>W8465</t>
  </si>
  <si>
    <t>Tesla PG&amp;E PV SSA Group 210</t>
  </si>
  <si>
    <t>W8468</t>
  </si>
  <si>
    <t>Tesla PG&amp;E PV SSA Group 213</t>
  </si>
  <si>
    <t>W8469</t>
  </si>
  <si>
    <t>Tesla PG&amp;E PV SSA Group 214</t>
  </si>
  <si>
    <t>W8470</t>
  </si>
  <si>
    <t>Tesla PG&amp;E PV SSA Group 215</t>
  </si>
  <si>
    <t>W8472</t>
  </si>
  <si>
    <t>Tesla PG&amp;E PV SSA Group 217</t>
  </si>
  <si>
    <t>W8475</t>
  </si>
  <si>
    <t>Tesla PG&amp;E PV SSA Group 220</t>
  </si>
  <si>
    <t>W8476</t>
  </si>
  <si>
    <t>Tesla PG&amp;E PV SSA Group 221</t>
  </si>
  <si>
    <t>W8477</t>
  </si>
  <si>
    <t>Tesla PG&amp;E PV SSA Group 222</t>
  </si>
  <si>
    <t>W8479</t>
  </si>
  <si>
    <t>Tesla PG&amp;E PV SSA Group 224</t>
  </si>
  <si>
    <t>W8480</t>
  </si>
  <si>
    <t>Tesla PG&amp;E PV SSA Group 225</t>
  </si>
  <si>
    <t>W8481</t>
  </si>
  <si>
    <t>Tesla PG&amp;E PV SSA Group 226</t>
  </si>
  <si>
    <t>W8482</t>
  </si>
  <si>
    <t>Tesla PG&amp;E PV SSA Group 227</t>
  </si>
  <si>
    <t>W8484</t>
  </si>
  <si>
    <t>Tesla PG&amp;E PV SSA Group 229</t>
  </si>
  <si>
    <t>W8488</t>
  </si>
  <si>
    <t>Tesla PG&amp;E PV SSA Group 233</t>
  </si>
  <si>
    <t>W8489</t>
  </si>
  <si>
    <t>Tesla PG&amp;E PV SSA Group 234</t>
  </si>
  <si>
    <t>W8492</t>
  </si>
  <si>
    <t>Tesla PG&amp;E PV SSA Group 237</t>
  </si>
  <si>
    <t>W8493</t>
  </si>
  <si>
    <t>Tesla PG&amp;E PV SSA Group 238</t>
  </si>
  <si>
    <t>W8497</t>
  </si>
  <si>
    <t>Tesla PG&amp;E PV SSA Group 242</t>
  </si>
  <si>
    <t>W8498</t>
  </si>
  <si>
    <t>Tesla PG&amp;E PV SSA Group 243</t>
  </si>
  <si>
    <t>W8499</t>
  </si>
  <si>
    <t>Tesla PG&amp;E PV SSA Group 244</t>
  </si>
  <si>
    <t>W8500</t>
  </si>
  <si>
    <t>Tesla PG&amp;E PV SSA Group 245</t>
  </si>
  <si>
    <t>W8502</t>
  </si>
  <si>
    <t>Tesla PG&amp;E PV SSA Group 247</t>
  </si>
  <si>
    <t>W8503</t>
  </si>
  <si>
    <t>Tesla PG&amp;E PV SSA Group 248</t>
  </si>
  <si>
    <t>W8505</t>
  </si>
  <si>
    <t>Tesla PG&amp;E PV SSA Group 250</t>
  </si>
  <si>
    <t>W8506</t>
  </si>
  <si>
    <t>Tesla PG&amp;E PV SSA Group 251</t>
  </si>
  <si>
    <t>W8507</t>
  </si>
  <si>
    <t>Tesla PG&amp;E PV SSA Group 252</t>
  </si>
  <si>
    <t>W8509</t>
  </si>
  <si>
    <t>Tesla PG&amp;E PV SSA Group 254</t>
  </si>
  <si>
    <t>W8512</t>
  </si>
  <si>
    <t>Tesla PG&amp;E PV SSA Group 256</t>
  </si>
  <si>
    <t>W8513</t>
  </si>
  <si>
    <t>Tesla PG&amp;E PV SSA Group 257</t>
  </si>
  <si>
    <t>W8514</t>
  </si>
  <si>
    <t>Tesla PG&amp;E PV SSA Group 258</t>
  </si>
  <si>
    <t>W8515</t>
  </si>
  <si>
    <t>CONS_SolarPV_Agg_Group8</t>
  </si>
  <si>
    <t>W8516</t>
  </si>
  <si>
    <t>Tesla PG&amp;E PV SSA Group 259</t>
  </si>
  <si>
    <t>W8518</t>
  </si>
  <si>
    <t>Tesla PG&amp;E PV SSA Group 261</t>
  </si>
  <si>
    <t>W8519</t>
  </si>
  <si>
    <t>Tesla PG&amp;E PV SSA Group 262</t>
  </si>
  <si>
    <t>W8520</t>
  </si>
  <si>
    <t>Tesla PG&amp;E PV SSA Group 263</t>
  </si>
  <si>
    <t>W8521</t>
  </si>
  <si>
    <t>DOUG_SolarPV_aggr_grp2</t>
  </si>
  <si>
    <t>W8522</t>
  </si>
  <si>
    <t>Tesla PG&amp;E PV SSA Group 264</t>
  </si>
  <si>
    <t>W8524</t>
  </si>
  <si>
    <t>Tesla PG&amp;E PV SSA Group 267</t>
  </si>
  <si>
    <t>W8527</t>
  </si>
  <si>
    <t>Tesla PG&amp;E PV SSA Group 269</t>
  </si>
  <si>
    <t>W8528</t>
  </si>
  <si>
    <t>Tesla PG&amp;E PV SSA Group 270</t>
  </si>
  <si>
    <t>W8529</t>
  </si>
  <si>
    <t>Tesla PG&amp;E PV SSA Group 271</t>
  </si>
  <si>
    <t>W8530</t>
  </si>
  <si>
    <t>Tesla PG&amp;E PV SSA Group 272</t>
  </si>
  <si>
    <t>W8531</t>
  </si>
  <si>
    <t>Tesla PG&amp;E PV SSA Group 273</t>
  </si>
  <si>
    <t>W8532</t>
  </si>
  <si>
    <t>Tesla PG&amp;E PV SSA Group 274</t>
  </si>
  <si>
    <t>W8533</t>
  </si>
  <si>
    <t>Tesla PG&amp;E PV SSA Group 275</t>
  </si>
  <si>
    <t>W8535</t>
  </si>
  <si>
    <t>Tesla PG&amp;E PV SSA Group 277</t>
  </si>
  <si>
    <t>W8536</t>
  </si>
  <si>
    <t>Tesla PG&amp;E PV SSA Group 278</t>
  </si>
  <si>
    <t>W8537</t>
  </si>
  <si>
    <t>Tesla PG&amp;E PV SSA Group 279</t>
  </si>
  <si>
    <t>W8540</t>
  </si>
  <si>
    <t>Tesla PG&amp;E PV SSA Group 281</t>
  </si>
  <si>
    <t>W8541</t>
  </si>
  <si>
    <t>Tesla PG&amp;E PV SSA Group 283</t>
  </si>
  <si>
    <t>W8542</t>
  </si>
  <si>
    <t>Tesla PG&amp;E PV SSA Group 284</t>
  </si>
  <si>
    <t>W8543</t>
  </si>
  <si>
    <t>Tesla PG&amp;E PV SSA Group 285</t>
  </si>
  <si>
    <t>W8544</t>
  </si>
  <si>
    <t>Tesla PG&amp;E PV SSA Group 286</t>
  </si>
  <si>
    <t>W8546</t>
  </si>
  <si>
    <t>Tesla PG&amp;E PV SSA Group 288</t>
  </si>
  <si>
    <t>W8547</t>
  </si>
  <si>
    <t>Tesla PG&amp;E PV SSA Group 289</t>
  </si>
  <si>
    <t>W8549</t>
  </si>
  <si>
    <t>Tesla PG&amp;E PV SSA Group 291</t>
  </si>
  <si>
    <t>W8550</t>
  </si>
  <si>
    <t>Tesla PG&amp;E PV SSA Group 292</t>
  </si>
  <si>
    <t>W8551</t>
  </si>
  <si>
    <t>Tesla PG&amp;E PV SSA Group 293</t>
  </si>
  <si>
    <t>W8553</t>
  </si>
  <si>
    <t>Tesla PG&amp;E PV SSA Group 295</t>
  </si>
  <si>
    <t>W8554</t>
  </si>
  <si>
    <t>W8557</t>
  </si>
  <si>
    <t>Tesla PG&amp;E PV SSA Group 299</t>
  </si>
  <si>
    <t>W8558</t>
  </si>
  <si>
    <t>Tesla PG&amp;E PV SSA Group 298</t>
  </si>
  <si>
    <t>W8559</t>
  </si>
  <si>
    <t>Tesla PG&amp;E PV SSA Group 300</t>
  </si>
  <si>
    <t>W8560</t>
  </si>
  <si>
    <t>Tesla PG&amp;E PV SSA Group 301</t>
  </si>
  <si>
    <t>W8561</t>
  </si>
  <si>
    <t>Tesla PG&amp;E PV SSA Group 302</t>
  </si>
  <si>
    <t>W8562</t>
  </si>
  <si>
    <t>Tesla PG&amp;E PV SSA Group 303</t>
  </si>
  <si>
    <t>W8563</t>
  </si>
  <si>
    <t>Tesla PG&amp;E PV SSA Group 304</t>
  </si>
  <si>
    <t>W8564</t>
  </si>
  <si>
    <t>Tesla PG&amp;E PV SSA Group 305</t>
  </si>
  <si>
    <t>W8565</t>
  </si>
  <si>
    <t>Tesla PG&amp;E PV SSA Group 306</t>
  </si>
  <si>
    <t>W8567</t>
  </si>
  <si>
    <t>Tesla PG&amp;E PV SSA Group 308</t>
  </si>
  <si>
    <t>W8568</t>
  </si>
  <si>
    <t>Tesla PG&amp;E PV SSA Group 309</t>
  </si>
  <si>
    <t>W8569</t>
  </si>
  <si>
    <t>Tesla PG&amp;E PV SSA Group 310</t>
  </si>
  <si>
    <t>W8570</t>
  </si>
  <si>
    <t>Tesla PG&amp;E PV SSA Group 311</t>
  </si>
  <si>
    <t>W8573</t>
  </si>
  <si>
    <t>Tesla PG&amp;E PV SSA Group 315</t>
  </si>
  <si>
    <t>W8575</t>
  </si>
  <si>
    <t>Tesla PG&amp;E PV SSA Group 316</t>
  </si>
  <si>
    <t>W8577</t>
  </si>
  <si>
    <t>Tesla PG&amp;E PV SSA Group 318</t>
  </si>
  <si>
    <t>W8578</t>
  </si>
  <si>
    <t>Tesla PG&amp;E PV SSA Group 319</t>
  </si>
  <si>
    <t>W8579</t>
  </si>
  <si>
    <t>Tesla PG&amp;E PV SSA Group 320</t>
  </si>
  <si>
    <t>W8580</t>
  </si>
  <si>
    <t>Tesla PG&amp;E PV SSA Group 321</t>
  </si>
  <si>
    <t>W8581</t>
  </si>
  <si>
    <t>Tesla PG&amp;E PV SSA Group 322</t>
  </si>
  <si>
    <t>W8584</t>
  </si>
  <si>
    <t>Tesla PG&amp;E PV SSA Group 325</t>
  </si>
  <si>
    <t>W8585</t>
  </si>
  <si>
    <t>Tesla PG&amp;E PV SSA Group 326</t>
  </si>
  <si>
    <t>W8586</t>
  </si>
  <si>
    <t>Tesla PG&amp;E PV SSA Group 327</t>
  </si>
  <si>
    <t>W8587</t>
  </si>
  <si>
    <t>Tesla PG&amp;E PV SSA Group 329</t>
  </si>
  <si>
    <t>W8588</t>
  </si>
  <si>
    <t>Tesla PG&amp;E PV SSA Group 328</t>
  </si>
  <si>
    <t>W8589</t>
  </si>
  <si>
    <t>Tesla PG&amp;E PV SSA Group 330</t>
  </si>
  <si>
    <t>W8593</t>
  </si>
  <si>
    <t>Tesla PG&amp;E PV SSA Group 334</t>
  </si>
  <si>
    <t>W8594</t>
  </si>
  <si>
    <t>Tesla PG&amp;E PV SSA Group 335</t>
  </si>
  <si>
    <t>W8596</t>
  </si>
  <si>
    <t>Tesla PG&amp;E PV SSA Group 337</t>
  </si>
  <si>
    <t>W8597</t>
  </si>
  <si>
    <t>Tesla PG&amp;E PV SSA Group 338</t>
  </si>
  <si>
    <t>W8598</t>
  </si>
  <si>
    <t>Tesla PG&amp;E PV SSA Group 339</t>
  </si>
  <si>
    <t>W8600</t>
  </si>
  <si>
    <t>Tesla PG&amp;E PV SSA Group 341</t>
  </si>
  <si>
    <t>W8601</t>
  </si>
  <si>
    <t>W8602</t>
  </si>
  <si>
    <t>Tesla PG&amp;E PV SSA Group 342</t>
  </si>
  <si>
    <t>W8603</t>
  </si>
  <si>
    <t>Tesla PG&amp;E PV SSA Group 343</t>
  </si>
  <si>
    <t>W8604</t>
  </si>
  <si>
    <t>Tesla PG&amp;E PV SSA Group 344</t>
  </si>
  <si>
    <t>W8605</t>
  </si>
  <si>
    <t>Tesla PG&amp;E PV SSA Group 345</t>
  </si>
  <si>
    <t>W8607</t>
  </si>
  <si>
    <t>Tesla PG&amp;E PV SSA Group 346</t>
  </si>
  <si>
    <t>W8609</t>
  </si>
  <si>
    <t>Tesla PG&amp;E PV SSA Group 349</t>
  </si>
  <si>
    <t>W8610</t>
  </si>
  <si>
    <t>Tesla PG&amp;E PV SSA Group 348</t>
  </si>
  <si>
    <t>W8611</t>
  </si>
  <si>
    <t>Tesla PG&amp;E PV SSA Group 350</t>
  </si>
  <si>
    <t>W8612</t>
  </si>
  <si>
    <t>Tesla PG&amp;E PV SSA Group 351</t>
  </si>
  <si>
    <t>W8613</t>
  </si>
  <si>
    <t>Tesla PG&amp;E PV SSA Group 352</t>
  </si>
  <si>
    <t>W8615</t>
  </si>
  <si>
    <t>Tesla PG&amp;E PV SSA Group 354</t>
  </si>
  <si>
    <t>W8616</t>
  </si>
  <si>
    <t>Tesla PG&amp;E PV SSA Group 356</t>
  </si>
  <si>
    <t>W8618</t>
  </si>
  <si>
    <t>Tesla PG&amp;E PV SSA Group 357</t>
  </si>
  <si>
    <t>W8620</t>
  </si>
  <si>
    <t>Tesla PG&amp;E PV SSA Group 359</t>
  </si>
  <si>
    <t>W8623</t>
  </si>
  <si>
    <t>Tesla PG&amp;E PV SSA Group 362</t>
  </si>
  <si>
    <t>W8624</t>
  </si>
  <si>
    <t>Tesla PG&amp;E PV SSA Group 363</t>
  </si>
  <si>
    <t>W8625</t>
  </si>
  <si>
    <t>Tesla PG&amp;E PV SSA Group 364</t>
  </si>
  <si>
    <t>W8626</t>
  </si>
  <si>
    <t>Tesla PG&amp;E PV SSA Group 365</t>
  </si>
  <si>
    <t>W8627</t>
  </si>
  <si>
    <t>Tesla PG&amp;E PV SSA Group 366</t>
  </si>
  <si>
    <t>W8628</t>
  </si>
  <si>
    <t>Tesla PG&amp;E PV SSA Group 367</t>
  </si>
  <si>
    <t>W8629</t>
  </si>
  <si>
    <t>Tesla PG&amp;E PV SSA Group 368</t>
  </si>
  <si>
    <t>W8630</t>
  </si>
  <si>
    <t>Tesla PG&amp;E PV SSA Group 370</t>
  </si>
  <si>
    <t>W8631</t>
  </si>
  <si>
    <t>Tesla PG&amp;E PV SSA Group 369</t>
  </si>
  <si>
    <t>W8633</t>
  </si>
  <si>
    <t>Tesla PG&amp;E PV SSA Group 372</t>
  </si>
  <si>
    <t>W8634</t>
  </si>
  <si>
    <t>Tesla PG&amp;E PV SSA Group 373</t>
  </si>
  <si>
    <t>W8635</t>
  </si>
  <si>
    <t>Tesla PG&amp;E PV SSA Group 374</t>
  </si>
  <si>
    <t>W8636</t>
  </si>
  <si>
    <t>Tesla PG&amp;E PV SSA Group 375</t>
  </si>
  <si>
    <t>W8638</t>
  </si>
  <si>
    <t>Tesla PG&amp;E PV SSA Group 377</t>
  </si>
  <si>
    <t>W8639</t>
  </si>
  <si>
    <t>Tesla PG&amp;E PV SSA Group 378</t>
  </si>
  <si>
    <t>W8640</t>
  </si>
  <si>
    <t>Tesla PG&amp;E PV SSA Group 380</t>
  </si>
  <si>
    <t>W8641</t>
  </si>
  <si>
    <t>Tesla PG&amp;E PV SSA Group 379</t>
  </si>
  <si>
    <t>W8642</t>
  </si>
  <si>
    <t>Tesla PG&amp;E PV SSA Group 381</t>
  </si>
  <si>
    <t>W8644</t>
  </si>
  <si>
    <t>Tesla PG&amp;E PV SSA Group 384</t>
  </si>
  <si>
    <t>W8647</t>
  </si>
  <si>
    <t>Tesla PG&amp;E PV SSA Group 386</t>
  </si>
  <si>
    <t>W8651</t>
  </si>
  <si>
    <t>Tesla PG&amp;E PV SSA Group 390</t>
  </si>
  <si>
    <t>W8653</t>
  </si>
  <si>
    <t>Tesla PG&amp;E PV SSA Group 392</t>
  </si>
  <si>
    <t>W8654</t>
  </si>
  <si>
    <t>Tesla PG&amp;E PV SSA Group 393</t>
  </si>
  <si>
    <t>W8656</t>
  </si>
  <si>
    <t>Tesla PG&amp;E PV SSA Group 394</t>
  </si>
  <si>
    <t>W8657</t>
  </si>
  <si>
    <t>Tesla PG&amp;E PV SSA Group 396</t>
  </si>
  <si>
    <t>W8658</t>
  </si>
  <si>
    <t>Tesla PG&amp;E PV SSA Group 397</t>
  </si>
  <si>
    <t>W8659</t>
  </si>
  <si>
    <t>Tesla PG&amp;E PV SSA Group 398</t>
  </si>
  <si>
    <t>W8660</t>
  </si>
  <si>
    <t>Tesla PG&amp;E PV SSA Group 399</t>
  </si>
  <si>
    <t>W8661</t>
  </si>
  <si>
    <t>Tesla PG&amp;E PV SSA Group 400</t>
  </si>
  <si>
    <t>W8662</t>
  </si>
  <si>
    <t>Tesla PG&amp;E PV SSA Group 401</t>
  </si>
  <si>
    <t>W8663</t>
  </si>
  <si>
    <t>Tesla PG&amp;E PV SSA Group 402</t>
  </si>
  <si>
    <t>W8664</t>
  </si>
  <si>
    <t>Tesla PG&amp;E PV SSA Group 403</t>
  </si>
  <si>
    <t>W8665</t>
  </si>
  <si>
    <t>Tesla PG&amp;E PV SSA Group 404</t>
  </si>
  <si>
    <t>Sundale Vineyards</t>
  </si>
  <si>
    <t>W8666</t>
  </si>
  <si>
    <t>W8667</t>
  </si>
  <si>
    <t>Tesla PG&amp;E PV SSA Group 405</t>
  </si>
  <si>
    <t>W8668</t>
  </si>
  <si>
    <t>Tesla PG&amp;E PV SSA Group 406</t>
  </si>
  <si>
    <t>W8669</t>
  </si>
  <si>
    <t>Tesla PG&amp;E PV SSA Group 407</t>
  </si>
  <si>
    <t>W8671</t>
  </si>
  <si>
    <t>Tesla PG&amp;E PV SSA Group 409</t>
  </si>
  <si>
    <t>W8672</t>
  </si>
  <si>
    <t>Tesla PG&amp;E PV SSA Group 410</t>
  </si>
  <si>
    <t>W8675</t>
  </si>
  <si>
    <t>Tesla PG&amp;E PV SSA Group 413</t>
  </si>
  <si>
    <t>W8676</t>
  </si>
  <si>
    <t>Tesla PG&amp;E PV SSA Group 414</t>
  </si>
  <si>
    <t>W8677</t>
  </si>
  <si>
    <t>Tesla PG&amp;E PV SSA Group 415</t>
  </si>
  <si>
    <t>W8680</t>
  </si>
  <si>
    <t>Tesla PG&amp;E PV SSA Group 418</t>
  </si>
  <si>
    <t>W8683</t>
  </si>
  <si>
    <t>Tesla PG&amp;E PV SSA Group 421</t>
  </si>
  <si>
    <t>W8684</t>
  </si>
  <si>
    <t>W8686</t>
  </si>
  <si>
    <t>Tesla PG&amp;E PV SSA Group 424</t>
  </si>
  <si>
    <t>W8687</t>
  </si>
  <si>
    <t>Tesla PG&amp;E PV SSA Group 425</t>
  </si>
  <si>
    <t>W8688</t>
  </si>
  <si>
    <t>Tesla PG&amp;E PV SSA Group 426</t>
  </si>
  <si>
    <t>W8690</t>
  </si>
  <si>
    <t>Tesla PG&amp;E PV SSA Group 422</t>
  </si>
  <si>
    <t>W8691</t>
  </si>
  <si>
    <t>Tesla PG&amp;E PV SSA Group 428</t>
  </si>
  <si>
    <t>W8694</t>
  </si>
  <si>
    <t>Tesla PG&amp;E PV SSA Group 431</t>
  </si>
  <si>
    <t>W8695</t>
  </si>
  <si>
    <t>Tesla PG&amp;E PV SSA Group 432</t>
  </si>
  <si>
    <t>W8696</t>
  </si>
  <si>
    <t>Tesla PG&amp;E PV SSA Group 434</t>
  </si>
  <si>
    <t>W8698</t>
  </si>
  <si>
    <t>Tesla PG&amp;E PV SSA Group 435</t>
  </si>
  <si>
    <t>W8699</t>
  </si>
  <si>
    <t>Tesla PG&amp;E PV SSA Group 436</t>
  </si>
  <si>
    <t>W8700</t>
  </si>
  <si>
    <t>Tesla PG&amp;E PV SSA Group 437</t>
  </si>
  <si>
    <t>W8701</t>
  </si>
  <si>
    <t>Tesla PG&amp;E PV SSA Group 438</t>
  </si>
  <si>
    <t>W8703</t>
  </si>
  <si>
    <t>Tesla PG&amp;E PV SSA Group 440</t>
  </si>
  <si>
    <t>W8704</t>
  </si>
  <si>
    <t>Tesla PG&amp;E PV SSA Group 441</t>
  </si>
  <si>
    <t>W8705</t>
  </si>
  <si>
    <t>Tesla PG&amp;E PV SSA Group 442</t>
  </si>
  <si>
    <t>W8707</t>
  </si>
  <si>
    <t>Tesla PG&amp;E PV SSA Group 444</t>
  </si>
  <si>
    <t>W8708</t>
  </si>
  <si>
    <t>Tesla PG&amp;E PV SSA Group 445</t>
  </si>
  <si>
    <t>W8712</t>
  </si>
  <si>
    <t>Tesla PG&amp;E PV SSA Group 449</t>
  </si>
  <si>
    <t>W8715</t>
  </si>
  <si>
    <t>Tesla PG&amp;E PV SSA Group 452</t>
  </si>
  <si>
    <t>W8716</t>
  </si>
  <si>
    <t>Tesla PG&amp;E PV SSA Group 453</t>
  </si>
  <si>
    <t>W8718</t>
  </si>
  <si>
    <t>Tesla PG&amp;E PV SSA Group 455</t>
  </si>
  <si>
    <t>W8719</t>
  </si>
  <si>
    <t>Tesla PG&amp;E PV SSA Group 456</t>
  </si>
  <si>
    <t>W8721</t>
  </si>
  <si>
    <t>Tesla PG&amp;E PV SSA Group 459</t>
  </si>
  <si>
    <t>W8722</t>
  </si>
  <si>
    <t>Tesla PG&amp;E PV SSA Group 460</t>
  </si>
  <si>
    <t>W8723</t>
  </si>
  <si>
    <t>Tesla PG&amp;E PV SSA Group 457</t>
  </si>
  <si>
    <t>W8724</t>
  </si>
  <si>
    <t>Tesla PG&amp;E PV SSA Group 461</t>
  </si>
  <si>
    <t>W8725</t>
  </si>
  <si>
    <t>Tesla PG&amp;E PV SSA Group 462</t>
  </si>
  <si>
    <t>W8726</t>
  </si>
  <si>
    <t>Tesla PG&amp;E PV SSA Group 463</t>
  </si>
  <si>
    <t>W8728</t>
  </si>
  <si>
    <t>Tesla PG&amp;E PV SSA Group 465</t>
  </si>
  <si>
    <t>W8729</t>
  </si>
  <si>
    <t>Tesla PG&amp;E PV SSA Group 466</t>
  </si>
  <si>
    <t>W8730</t>
  </si>
  <si>
    <t>Tesla PG&amp;E PV SSA Group 467</t>
  </si>
  <si>
    <t>W8732</t>
  </si>
  <si>
    <t>Tesla PG&amp;E PV SSA Group 469</t>
  </si>
  <si>
    <t>W8734</t>
  </si>
  <si>
    <t>Tesla PG&amp;E PV SSA Group 471</t>
  </si>
  <si>
    <t>W8736</t>
  </si>
  <si>
    <t>Tesla PG&amp;E PV SSA Group 473</t>
  </si>
  <si>
    <t>W8738</t>
  </si>
  <si>
    <t>Tesla PG&amp;E PV SSA Group 475</t>
  </si>
  <si>
    <t>W8739</t>
  </si>
  <si>
    <t>Tesla PG&amp;E PV SSA Group 476</t>
  </si>
  <si>
    <t>W8741</t>
  </si>
  <si>
    <t>Tesla PG&amp;E PV SSA Group 478</t>
  </si>
  <si>
    <t>W8742</t>
  </si>
  <si>
    <t>Tesla PG&amp;E PV SSA Group 480</t>
  </si>
  <si>
    <t>W8743</t>
  </si>
  <si>
    <t>Tesla PG&amp;E PV SSA Group 479</t>
  </si>
  <si>
    <t>W8744</t>
  </si>
  <si>
    <t>Tesla PG&amp;E PV SSA Group 481</t>
  </si>
  <si>
    <t>W8745</t>
  </si>
  <si>
    <t>Tesla PG&amp;E PV SSA Group 482</t>
  </si>
  <si>
    <t>W8746</t>
  </si>
  <si>
    <t>Tesla PG&amp;E PV SSA Group 483</t>
  </si>
  <si>
    <t>W8748</t>
  </si>
  <si>
    <t>Tesla PG&amp;E PV SSA Group 485</t>
  </si>
  <si>
    <t>W8749</t>
  </si>
  <si>
    <t>Tesla PG&amp;E PV SSA Group 486</t>
  </si>
  <si>
    <t>W8752</t>
  </si>
  <si>
    <t>Tesla PG&amp;E PV SSA Group 490</t>
  </si>
  <si>
    <t>W8753</t>
  </si>
  <si>
    <t>Tesla PG&amp;E PV SSA Group 489</t>
  </si>
  <si>
    <t>W8754</t>
  </si>
  <si>
    <t>Tesla PG&amp;E PV SSA Group 491</t>
  </si>
  <si>
    <t>W8756</t>
  </si>
  <si>
    <t>Tesla PG&amp;E PV SSA Group 493</t>
  </si>
  <si>
    <t>W8757</t>
  </si>
  <si>
    <t>Tesla PG&amp;E PV SSA Group 494</t>
  </si>
  <si>
    <t>W8758</t>
  </si>
  <si>
    <t>Tesla PG&amp;E PV SSA Group 496</t>
  </si>
  <si>
    <t>W8762</t>
  </si>
  <si>
    <t>Tesla PG&amp;E PV SSA Group 499</t>
  </si>
  <si>
    <t>W8763</t>
  </si>
  <si>
    <t>Tesla PG&amp;E PV SSA Group 500</t>
  </si>
  <si>
    <t>W8764</t>
  </si>
  <si>
    <t>Tesla PG&amp;E PV SSA Group 501</t>
  </si>
  <si>
    <t>W8765</t>
  </si>
  <si>
    <t>Tesla PG&amp;E PV SSA Group 502</t>
  </si>
  <si>
    <t>W8766</t>
  </si>
  <si>
    <t>Tesla PG&amp;E PV SSA Group 503</t>
  </si>
  <si>
    <t>W8767</t>
  </si>
  <si>
    <t>Tesla PG&amp;E PV SSA Group 504</t>
  </si>
  <si>
    <t>W8768</t>
  </si>
  <si>
    <t>Tesla PG&amp;E PV SSA Group 505</t>
  </si>
  <si>
    <t>W8771</t>
  </si>
  <si>
    <t>Tesla PG&amp;E PV SSA Group 506</t>
  </si>
  <si>
    <t>W8772</t>
  </si>
  <si>
    <t>Tesla PG&amp;E PV SSA Group 509</t>
  </si>
  <si>
    <t>W8774</t>
  </si>
  <si>
    <t>Tesla PG&amp;E PV SSA Group 512</t>
  </si>
  <si>
    <t>W8776</t>
  </si>
  <si>
    <t>Tesla PG&amp;E PV SSA Group 513</t>
  </si>
  <si>
    <t>W8777</t>
  </si>
  <si>
    <t>Tesla PG&amp;E PV SSA Group 514</t>
  </si>
  <si>
    <t>W8778</t>
  </si>
  <si>
    <t>Tesla PG&amp;E PV SSA Group 515</t>
  </si>
  <si>
    <t>W8780</t>
  </si>
  <si>
    <t>Tesla PG&amp;E PV SSA Group 517</t>
  </si>
  <si>
    <t>W8781</t>
  </si>
  <si>
    <t>Tesla PG&amp;E PV SSA Group 518</t>
  </si>
  <si>
    <t>W8782</t>
  </si>
  <si>
    <t>Tesla PG&amp;E PV SSA Group 519</t>
  </si>
  <si>
    <t>W8783</t>
  </si>
  <si>
    <t>Tesla PG&amp;E PV SSA Group 520</t>
  </si>
  <si>
    <t>W8784</t>
  </si>
  <si>
    <t>W8785</t>
  </si>
  <si>
    <t>W8786</t>
  </si>
  <si>
    <t>W8787</t>
  </si>
  <si>
    <t>W8788</t>
  </si>
  <si>
    <t>W8789</t>
  </si>
  <si>
    <t>W8791</t>
  </si>
  <si>
    <t>W8793</t>
  </si>
  <si>
    <t>W8794</t>
  </si>
  <si>
    <t>W8795</t>
  </si>
  <si>
    <t>W8796</t>
  </si>
  <si>
    <t>W8798</t>
  </si>
  <si>
    <t>W8799</t>
  </si>
  <si>
    <t>CalCity Solar I, LLC</t>
  </si>
  <si>
    <t>W8801</t>
  </si>
  <si>
    <t>Mtn Solar 1 LLC</t>
  </si>
  <si>
    <t>W8802</t>
  </si>
  <si>
    <t>Mtn Solar 2 LLC</t>
  </si>
  <si>
    <t>W8803</t>
  </si>
  <si>
    <t>CO LI CSG 1 LLC</t>
  </si>
  <si>
    <t>W8804</t>
  </si>
  <si>
    <t>W8805</t>
  </si>
  <si>
    <t>Valentine Solar, LLC</t>
  </si>
  <si>
    <t>W8806</t>
  </si>
  <si>
    <t>W8807</t>
  </si>
  <si>
    <t>W8809</t>
  </si>
  <si>
    <t>W8810</t>
  </si>
  <si>
    <t>W8812</t>
  </si>
  <si>
    <t>W8813</t>
  </si>
  <si>
    <t>W8814</t>
  </si>
  <si>
    <t>W8815</t>
  </si>
  <si>
    <t>W8816</t>
  </si>
  <si>
    <t>Hendrik Leyendekker</t>
  </si>
  <si>
    <t>W8817</t>
  </si>
  <si>
    <t>W8820</t>
  </si>
  <si>
    <t>W8821</t>
  </si>
  <si>
    <t>W8823</t>
  </si>
  <si>
    <t>W8825</t>
  </si>
  <si>
    <t>W8827</t>
  </si>
  <si>
    <t>W8829</t>
  </si>
  <si>
    <t>W8830</t>
  </si>
  <si>
    <t>W8832</t>
  </si>
  <si>
    <t>W8834</t>
  </si>
  <si>
    <t>W8835</t>
  </si>
  <si>
    <t>W8836</t>
  </si>
  <si>
    <t>W8837</t>
  </si>
  <si>
    <t>Ron Vanderpoel</t>
  </si>
  <si>
    <t>W8838</t>
  </si>
  <si>
    <t>W8839</t>
  </si>
  <si>
    <t>W8840</t>
  </si>
  <si>
    <t>W8842</t>
  </si>
  <si>
    <t>W8844</t>
  </si>
  <si>
    <t>W8845</t>
  </si>
  <si>
    <t>W8846</t>
  </si>
  <si>
    <t>W8847</t>
  </si>
  <si>
    <t>W8848</t>
  </si>
  <si>
    <t>W8849</t>
  </si>
  <si>
    <t>W8850</t>
  </si>
  <si>
    <t>El Rancho Unified School District</t>
  </si>
  <si>
    <t>W8856</t>
  </si>
  <si>
    <t>W8857</t>
  </si>
  <si>
    <t>W8858</t>
  </si>
  <si>
    <t>Sun Streams, LLC</t>
  </si>
  <si>
    <t>W8859</t>
  </si>
  <si>
    <t>W8860</t>
  </si>
  <si>
    <t>W8862</t>
  </si>
  <si>
    <t>W8863</t>
  </si>
  <si>
    <t>W8865</t>
  </si>
  <si>
    <t>W8866</t>
  </si>
  <si>
    <t>W8867</t>
  </si>
  <si>
    <t>W8870</t>
  </si>
  <si>
    <t>W8872</t>
  </si>
  <si>
    <t>W8873</t>
  </si>
  <si>
    <t>W8874</t>
  </si>
  <si>
    <t>W8875</t>
  </si>
  <si>
    <t>W8876</t>
  </si>
  <si>
    <t>W8877</t>
  </si>
  <si>
    <t>W8879</t>
  </si>
  <si>
    <t>W8880</t>
  </si>
  <si>
    <t>W8882</t>
  </si>
  <si>
    <t>W8883</t>
  </si>
  <si>
    <t>W8884</t>
  </si>
  <si>
    <t>W8885</t>
  </si>
  <si>
    <t>W8886</t>
  </si>
  <si>
    <t>W8887</t>
  </si>
  <si>
    <t>W8888</t>
  </si>
  <si>
    <t>W8889</t>
  </si>
  <si>
    <t>W8890</t>
  </si>
  <si>
    <t>Mtn. Solar 3 LLC</t>
  </si>
  <si>
    <t>W8891</t>
  </si>
  <si>
    <t>W8892</t>
  </si>
  <si>
    <t>Sunrun PGE 2018 Group 6</t>
  </si>
  <si>
    <t>W8893</t>
  </si>
  <si>
    <t>Sunrun PGE 2016 Group 50</t>
  </si>
  <si>
    <t>W8894</t>
  </si>
  <si>
    <t>Sunrun PGE 2018 Group 147</t>
  </si>
  <si>
    <t>W8895</t>
  </si>
  <si>
    <t>Sunrun PGE 2017 Group 1</t>
  </si>
  <si>
    <t>W8896</t>
  </si>
  <si>
    <t>W8897</t>
  </si>
  <si>
    <t>Sunrun PGE 2018 Group 148</t>
  </si>
  <si>
    <t>W8898</t>
  </si>
  <si>
    <t>Sunrun PGE 2016 Group 4</t>
  </si>
  <si>
    <t>W8899</t>
  </si>
  <si>
    <t>Sunrun PGE 2016 Group 5</t>
  </si>
  <si>
    <t>W8900</t>
  </si>
  <si>
    <t>Sunrun PGE 2016 Group 7</t>
  </si>
  <si>
    <t>W8901</t>
  </si>
  <si>
    <t>Sunrun PGE 2016 Group 8</t>
  </si>
  <si>
    <t>W8902</t>
  </si>
  <si>
    <t>Sunrun PGE 2016 Group 9</t>
  </si>
  <si>
    <t>W8903</t>
  </si>
  <si>
    <t>Sunrun PGE 2016 Group 10</t>
  </si>
  <si>
    <t>W8904</t>
  </si>
  <si>
    <t>Sunrun PGE 2016 Group 12</t>
  </si>
  <si>
    <t>W8905</t>
  </si>
  <si>
    <t>Sunrun PGE 2016 Group 13</t>
  </si>
  <si>
    <t>W8906</t>
  </si>
  <si>
    <t>Sunrun PGE 2016 Group 14</t>
  </si>
  <si>
    <t>W8907</t>
  </si>
  <si>
    <t>Sunrun PGE 2016 Group 15</t>
  </si>
  <si>
    <t>W8909</t>
  </si>
  <si>
    <t>Sunrun PGE 2016 Group 17</t>
  </si>
  <si>
    <t>W8910</t>
  </si>
  <si>
    <t>Sunrun PGE 2016 Group 18</t>
  </si>
  <si>
    <t>W8911</t>
  </si>
  <si>
    <t>Sunrun PGE 2016 Group 19</t>
  </si>
  <si>
    <t>W8913</t>
  </si>
  <si>
    <t>Sunrun PGE 2016 Group 11</t>
  </si>
  <si>
    <t>W8914</t>
  </si>
  <si>
    <t>Sunrun PGE 2018 Group 7</t>
  </si>
  <si>
    <t>W8915</t>
  </si>
  <si>
    <t>Sunrun PGE 2016 Group 21</t>
  </si>
  <si>
    <t>W8916</t>
  </si>
  <si>
    <t>Sunrun PGE 2016 Group 22</t>
  </si>
  <si>
    <t>W8917</t>
  </si>
  <si>
    <t>Sunrun PGE 2016 Group 23</t>
  </si>
  <si>
    <t>W8918</t>
  </si>
  <si>
    <t>Sunrun PGE 2018 Group 8</t>
  </si>
  <si>
    <t>W8919</t>
  </si>
  <si>
    <t>Sunrun PGE 2016 Group 24</t>
  </si>
  <si>
    <t>W8920</t>
  </si>
  <si>
    <t>Sunrun PGE 2016 Group 25</t>
  </si>
  <si>
    <t>W8921</t>
  </si>
  <si>
    <t>Sunrun PGE 2016 Group 26</t>
  </si>
  <si>
    <t>W8922</t>
  </si>
  <si>
    <t>Sunrun PGE 2016 Group 27</t>
  </si>
  <si>
    <t>W8923</t>
  </si>
  <si>
    <t>Sunrun PGE 2016 Group 28</t>
  </si>
  <si>
    <t>W8924</t>
  </si>
  <si>
    <t>Sunrun PGE 2016 Group 29</t>
  </si>
  <si>
    <t>W8925</t>
  </si>
  <si>
    <t>Sunrun PGE 2016 Group 30</t>
  </si>
  <si>
    <t>W8926</t>
  </si>
  <si>
    <t>Sunrun PGE 2016 Group 31</t>
  </si>
  <si>
    <t>W8927</t>
  </si>
  <si>
    <t>Sunrun PGE 2016 Group 32</t>
  </si>
  <si>
    <t>W8928</t>
  </si>
  <si>
    <t>Sunrun PGE 2016 Group 33</t>
  </si>
  <si>
    <t>W8929</t>
  </si>
  <si>
    <t>Sunrun PGE 2016 Group 34</t>
  </si>
  <si>
    <t>W8930</t>
  </si>
  <si>
    <t>Sunrun PGE 2016 Group 35</t>
  </si>
  <si>
    <t>W8931</t>
  </si>
  <si>
    <t>Sunrun PGE 2016 Group 36</t>
  </si>
  <si>
    <t>W8932</t>
  </si>
  <si>
    <t>Sunrun PGE 2016 Group 37</t>
  </si>
  <si>
    <t>W8933</t>
  </si>
  <si>
    <t>Sunrun PGE 2016 Group 38</t>
  </si>
  <si>
    <t>W8934</t>
  </si>
  <si>
    <t>Sunrun PGE 2016 Group 39</t>
  </si>
  <si>
    <t>W8935</t>
  </si>
  <si>
    <t>Sunrun PGE 2016 Group 40</t>
  </si>
  <si>
    <t>W8936</t>
  </si>
  <si>
    <t>Sunrun PGE 2016 Group 41</t>
  </si>
  <si>
    <t>W8937</t>
  </si>
  <si>
    <t>Sunrun PGE 2016 Group 42</t>
  </si>
  <si>
    <t>W8938</t>
  </si>
  <si>
    <t>Sunrun PGE 2017 Group 2</t>
  </si>
  <si>
    <t>W8939</t>
  </si>
  <si>
    <t>Sunrun PGE 2016 Group 43</t>
  </si>
  <si>
    <t>W8940</t>
  </si>
  <si>
    <t>Sunrun PGE 2016 Group 44</t>
  </si>
  <si>
    <t>W8941</t>
  </si>
  <si>
    <t>Sunrun PGE 2017 Group 3</t>
  </si>
  <si>
    <t>W8942</t>
  </si>
  <si>
    <t>Sunrun PGE 2016 Group 45</t>
  </si>
  <si>
    <t>W8943</t>
  </si>
  <si>
    <t>Sunrun PGE 2016 Group 46</t>
  </si>
  <si>
    <t>W8944</t>
  </si>
  <si>
    <t>Sunrun PGE 2016 Group 47</t>
  </si>
  <si>
    <t>W8945</t>
  </si>
  <si>
    <t>Sunrun PGE 2016 Group 48</t>
  </si>
  <si>
    <t>W8946</t>
  </si>
  <si>
    <t>Sunrun PGE 2016 Group 49</t>
  </si>
  <si>
    <t>W8947</t>
  </si>
  <si>
    <t>Sunrun PGE 2016 Group 51</t>
  </si>
  <si>
    <t>W8948</t>
  </si>
  <si>
    <t>Sunrun PGE 2016 Group 52</t>
  </si>
  <si>
    <t>W8949</t>
  </si>
  <si>
    <t>Sunrun PGE 2017 Group 4</t>
  </si>
  <si>
    <t>W8950</t>
  </si>
  <si>
    <t>Sunrun PGE 2016 Group 53</t>
  </si>
  <si>
    <t>W8951</t>
  </si>
  <si>
    <t>Sunrun PGE 2016 Group 54</t>
  </si>
  <si>
    <t>W8952</t>
  </si>
  <si>
    <t>Sunrun PGE 2016 Group 55</t>
  </si>
  <si>
    <t>W8953</t>
  </si>
  <si>
    <t>Sunrun PGE 2016 Group 56</t>
  </si>
  <si>
    <t>W8954</t>
  </si>
  <si>
    <t>Sunrun PGE 2016 Group 57</t>
  </si>
  <si>
    <t>W8955</t>
  </si>
  <si>
    <t>Sunrun PGE 2016 Group 58</t>
  </si>
  <si>
    <t>W8956</t>
  </si>
  <si>
    <t>Sunrun PGE 2016 Group 59</t>
  </si>
  <si>
    <t>W8957</t>
  </si>
  <si>
    <t>Sunrun PGE 2016 Group 60</t>
  </si>
  <si>
    <t>W8958</t>
  </si>
  <si>
    <t>Sunrun PGE 2016 Group 61</t>
  </si>
  <si>
    <t>W8959</t>
  </si>
  <si>
    <t>Sunrun PGE 2016 Group 62</t>
  </si>
  <si>
    <t>W8960</t>
  </si>
  <si>
    <t>Sunrun PGE 2017 Group 5</t>
  </si>
  <si>
    <t>W8961</t>
  </si>
  <si>
    <t>Sunrun PGE 2016 Group 63</t>
  </si>
  <si>
    <t>W8962</t>
  </si>
  <si>
    <t>Sunrun PGE 2016 Group 64</t>
  </si>
  <si>
    <t>W8963</t>
  </si>
  <si>
    <t>Sunrun PGE 2016 Group 65</t>
  </si>
  <si>
    <t>W8964</t>
  </si>
  <si>
    <t>Sunrun PGE 2016 Group 66</t>
  </si>
  <si>
    <t>W8965</t>
  </si>
  <si>
    <t>Sunrun PGE 2018 Group 9</t>
  </si>
  <si>
    <t>W8966</t>
  </si>
  <si>
    <t>Sunrun PGE 2016 Group 67</t>
  </si>
  <si>
    <t>W8967</t>
  </si>
  <si>
    <t>Sunrun PGE 2017 Group 6</t>
  </si>
  <si>
    <t>W8969</t>
  </si>
  <si>
    <t>Sunrun PGE 2016 Group 69</t>
  </si>
  <si>
    <t>W8970</t>
  </si>
  <si>
    <t>Sunrun PGE 2017 Group 7</t>
  </si>
  <si>
    <t>W8971</t>
  </si>
  <si>
    <t>Sunrun PGE 2018 Group 10</t>
  </si>
  <si>
    <t>W8972</t>
  </si>
  <si>
    <t>Sunrun PGE 2016 Group 70</t>
  </si>
  <si>
    <t>W8973</t>
  </si>
  <si>
    <t>Sunrun PGE 2017 Group 8</t>
  </si>
  <si>
    <t>W8974</t>
  </si>
  <si>
    <t>Sunrun PGE 2018 Group 11</t>
  </si>
  <si>
    <t>W8975</t>
  </si>
  <si>
    <t>Sunrun PGE 2017 Group 9</t>
  </si>
  <si>
    <t>W8976</t>
  </si>
  <si>
    <t>Sunrun PGE 2016 Group 71</t>
  </si>
  <si>
    <t>W8977</t>
  </si>
  <si>
    <t>Sunrun PGE 2016 Group 72</t>
  </si>
  <si>
    <t>W8979</t>
  </si>
  <si>
    <t>Sunrun PGE 2016 Group 74</t>
  </si>
  <si>
    <t>W8980</t>
  </si>
  <si>
    <t>Sunrun PGE 2016 Group 75</t>
  </si>
  <si>
    <t>W8981</t>
  </si>
  <si>
    <t>Sunrun PGE 2017 Group 10</t>
  </si>
  <si>
    <t>W8982</t>
  </si>
  <si>
    <t>Sunrun PGE 2018 Group 12</t>
  </si>
  <si>
    <t>W8983</t>
  </si>
  <si>
    <t>Sunrun PGE 2016 Group 76</t>
  </si>
  <si>
    <t>W8984</t>
  </si>
  <si>
    <t>Sunrun PGE 2016 Group 77</t>
  </si>
  <si>
    <t>W8985</t>
  </si>
  <si>
    <t>Sunrun PGE 2017 Group 11</t>
  </si>
  <si>
    <t>W8986</t>
  </si>
  <si>
    <t>Sunrun PGE 2018 Group 13</t>
  </si>
  <si>
    <t>W8987</t>
  </si>
  <si>
    <t>Sunrun PGE 2016 Group 78</t>
  </si>
  <si>
    <t>W8988</t>
  </si>
  <si>
    <t>Sunrun PGE 2017 Group 12</t>
  </si>
  <si>
    <t>W8989</t>
  </si>
  <si>
    <t>Sunrun PGE 2016 Group 79</t>
  </si>
  <si>
    <t>W8990</t>
  </si>
  <si>
    <t>Sunrun PGE 2016 Group 80</t>
  </si>
  <si>
    <t>W8991</t>
  </si>
  <si>
    <t>Sunrun PGE 2016 Group 81</t>
  </si>
  <si>
    <t>W8992</t>
  </si>
  <si>
    <t>Sunrun PGE 2018 Group 14</t>
  </si>
  <si>
    <t>W8993</t>
  </si>
  <si>
    <t>Sunrun PGE 2016 Group 82</t>
  </si>
  <si>
    <t>W8994</t>
  </si>
  <si>
    <t>Sunrun PGE 2016 Group 83</t>
  </si>
  <si>
    <t>W8995</t>
  </si>
  <si>
    <t>Sunrun PGE 2017 Group 13</t>
  </si>
  <si>
    <t>W8996</t>
  </si>
  <si>
    <t>Sunrun PGE 2016 Group 84</t>
  </si>
  <si>
    <t>W8997</t>
  </si>
  <si>
    <t>Sunrun PGE 2017 Group 14</t>
  </si>
  <si>
    <t>W8998</t>
  </si>
  <si>
    <t>Sunrun PGE 2016 Group 85</t>
  </si>
  <si>
    <t>W8999</t>
  </si>
  <si>
    <t>Sunrun PGE 2018 Group 15</t>
  </si>
  <si>
    <t>W9000</t>
  </si>
  <si>
    <t>Sunrun PGE 2016 Group 86</t>
  </si>
  <si>
    <t>W9002</t>
  </si>
  <si>
    <t>Sunrun PGE 2016 Group 87</t>
  </si>
  <si>
    <t>W9003</t>
  </si>
  <si>
    <t>Sunrun PGE 2017 Group 16</t>
  </si>
  <si>
    <t>W9005</t>
  </si>
  <si>
    <t>Sunrun PGE 2016 Group 89</t>
  </si>
  <si>
    <t>W9006</t>
  </si>
  <si>
    <t>Sunrun PGE 2017 Group 17</t>
  </si>
  <si>
    <t>W9007</t>
  </si>
  <si>
    <t>Sunrun PGE 2016 Group 90</t>
  </si>
  <si>
    <t>W9008</t>
  </si>
  <si>
    <t>Sunrun PGE 2018 Group 16</t>
  </si>
  <si>
    <t>W9009</t>
  </si>
  <si>
    <t>Sunrun PGE 2016 Group 91</t>
  </si>
  <si>
    <t>W9010</t>
  </si>
  <si>
    <t>Sunrun PGE 2017 Group 18</t>
  </si>
  <si>
    <t>W9011</t>
  </si>
  <si>
    <t>Sunrun PGE 2016 Group 92</t>
  </si>
  <si>
    <t>W9012</t>
  </si>
  <si>
    <t>Sunrun PGE 2017 Group 19</t>
  </si>
  <si>
    <t>W9013</t>
  </si>
  <si>
    <t>Sunrun PGE 2016 Group 93</t>
  </si>
  <si>
    <t>W9014</t>
  </si>
  <si>
    <t>Sunrun PGE 2017 Group 20</t>
  </si>
  <si>
    <t>W9015</t>
  </si>
  <si>
    <t>Sunrun PGE 2016 Group 94</t>
  </si>
  <si>
    <t>W9016</t>
  </si>
  <si>
    <t>Sunrun PGE 2018 Group 17</t>
  </si>
  <si>
    <t>W9017</t>
  </si>
  <si>
    <t>Sunrun PGE 2016 Group 95</t>
  </si>
  <si>
    <t>W9018</t>
  </si>
  <si>
    <t>Sunrun PGE 2017 Group 21</t>
  </si>
  <si>
    <t>W9019</t>
  </si>
  <si>
    <t>Sunrun PGE 2016 Group 96</t>
  </si>
  <si>
    <t>W9020</t>
  </si>
  <si>
    <t>Sunrun PGE 2017 Group 22</t>
  </si>
  <si>
    <t>W9021</t>
  </si>
  <si>
    <t>Sunrun PGE 2016 Group 97</t>
  </si>
  <si>
    <t>W9022</t>
  </si>
  <si>
    <t>Sunrun PGE 2018 Group 18</t>
  </si>
  <si>
    <t>W9023</t>
  </si>
  <si>
    <t>Sunrun PGE 2017 Group 88</t>
  </si>
  <si>
    <t>W9026</t>
  </si>
  <si>
    <t>Sunrun PGE 2016 Group 99</t>
  </si>
  <si>
    <t>W9027</t>
  </si>
  <si>
    <t>Sunrun PGE 2016 Group 100</t>
  </si>
  <si>
    <t>W9028</t>
  </si>
  <si>
    <t>Sunrun PGE 2017 Group 24</t>
  </si>
  <si>
    <t>W9029</t>
  </si>
  <si>
    <t>Sunrun PGE 2016 Group 101</t>
  </si>
  <si>
    <t>W9030</t>
  </si>
  <si>
    <t>Sunrun PGE 2016 Group 102</t>
  </si>
  <si>
    <t>W9031</t>
  </si>
  <si>
    <t>Sunrun PGE 2017 Group 25</t>
  </si>
  <si>
    <t>W9032</t>
  </si>
  <si>
    <t>Sunrun PGE 2016 Group 103</t>
  </si>
  <si>
    <t>W9033</t>
  </si>
  <si>
    <t>Sunrun PGE 2017 Group 26</t>
  </si>
  <si>
    <t>W9034</t>
  </si>
  <si>
    <t>Sunrun PGE 2016 Group 104</t>
  </si>
  <si>
    <t>W9035</t>
  </si>
  <si>
    <t>Sunrun PGE 2017 Group 27</t>
  </si>
  <si>
    <t>W9036</t>
  </si>
  <si>
    <t>Sunrun PGE 2016 Group 105</t>
  </si>
  <si>
    <t>W9038</t>
  </si>
  <si>
    <t>Sunrun PGE 2017 Group 29</t>
  </si>
  <si>
    <t>W9039</t>
  </si>
  <si>
    <t>Sunrun PGE 2017 Group 30</t>
  </si>
  <si>
    <t>W9040</t>
  </si>
  <si>
    <t>Sunrun PGE 2017 Group 31</t>
  </si>
  <si>
    <t>W9041</t>
  </si>
  <si>
    <t>Sunrun PGE 2017 Group 32</t>
  </si>
  <si>
    <t>W9042</t>
  </si>
  <si>
    <t>Sunrun PGE 2017 Group 33</t>
  </si>
  <si>
    <t>W9043</t>
  </si>
  <si>
    <t>Sunrun PGE 2017 Group 34</t>
  </si>
  <si>
    <t>W9044</t>
  </si>
  <si>
    <t>Sunrun PGE 2017 Group 35</t>
  </si>
  <si>
    <t>W9045</t>
  </si>
  <si>
    <t>Sunrun PGE 2017 Group 36</t>
  </si>
  <si>
    <t>W9046</t>
  </si>
  <si>
    <t>Sunrun PGE 2017 Group 37</t>
  </si>
  <si>
    <t>W9047</t>
  </si>
  <si>
    <t>Sunrun PGE 2017 Group 38</t>
  </si>
  <si>
    <t>W9048</t>
  </si>
  <si>
    <t>Sunrun PGE 2017 Group 39</t>
  </si>
  <si>
    <t>W9049</t>
  </si>
  <si>
    <t>Sunrun PGE 2017 Group 40</t>
  </si>
  <si>
    <t>W9051</t>
  </si>
  <si>
    <t>Sunrun PGE 2017 Group 42</t>
  </si>
  <si>
    <t>W9052</t>
  </si>
  <si>
    <t>Sunrun PGE 2017 Group 43</t>
  </si>
  <si>
    <t>W9053</t>
  </si>
  <si>
    <t>Sunrun PGE 2017 Group 44</t>
  </si>
  <si>
    <t>W9054</t>
  </si>
  <si>
    <t>Sunrun PGE 2017 Group 45</t>
  </si>
  <si>
    <t>W9055</t>
  </si>
  <si>
    <t>Sunrun PGE 2017 Group 46</t>
  </si>
  <si>
    <t>W9056</t>
  </si>
  <si>
    <t>Sunrun PGE 2017 Group 47</t>
  </si>
  <si>
    <t>W9059</t>
  </si>
  <si>
    <t>Sunrun PGE 2018 Group 19</t>
  </si>
  <si>
    <t>W9060</t>
  </si>
  <si>
    <t>Sunrun PGE 2018 Group 20</t>
  </si>
  <si>
    <t>W9061</t>
  </si>
  <si>
    <t>Sunrun PGE 2018 Group 21</t>
  </si>
  <si>
    <t>W9062</t>
  </si>
  <si>
    <t>Sunrun PGE 2018 Group 22</t>
  </si>
  <si>
    <t>W9063</t>
  </si>
  <si>
    <t>Sunrun PGE 2018 Group 23</t>
  </si>
  <si>
    <t>W9064</t>
  </si>
  <si>
    <t>Sunrun PGE 2018 Group 24</t>
  </si>
  <si>
    <t>W9065</t>
  </si>
  <si>
    <t>Sunrun PGE 2018 Group 25</t>
  </si>
  <si>
    <t>W9066</t>
  </si>
  <si>
    <t>Sunrun PGE 2016 Group 106</t>
  </si>
  <si>
    <t>W9067</t>
  </si>
  <si>
    <t>Sunrun PGE 2016 Group 107</t>
  </si>
  <si>
    <t>W9068</t>
  </si>
  <si>
    <t>Sunrun PGE 2018 Group 26</t>
  </si>
  <si>
    <t>W9069</t>
  </si>
  <si>
    <t>Sunrun PGE 2016 Group 108</t>
  </si>
  <si>
    <t>W9070</t>
  </si>
  <si>
    <t>Sunrun PGE 2018 Group 27</t>
  </si>
  <si>
    <t>W9071</t>
  </si>
  <si>
    <t>Sunrun PGE 2016 Group 109</t>
  </si>
  <si>
    <t>W9072</t>
  </si>
  <si>
    <t>Sunrun PGE 2016 Group 110</t>
  </si>
  <si>
    <t>W9073</t>
  </si>
  <si>
    <t>Sunrun PGE 2016 Group 111</t>
  </si>
  <si>
    <t>W9074</t>
  </si>
  <si>
    <t>Sunrun PGE 2018 Group 28</t>
  </si>
  <si>
    <t>W9075</t>
  </si>
  <si>
    <t>Sunrun PGE 2018 Group 29</t>
  </si>
  <si>
    <t>W9076</t>
  </si>
  <si>
    <t>Sunrun PGE 2018 Group 30</t>
  </si>
  <si>
    <t>W9077</t>
  </si>
  <si>
    <t>Sunrun PGE 2017 Group 49</t>
  </si>
  <si>
    <t>W9078</t>
  </si>
  <si>
    <t>Sunrun PGE 2017 Group 50</t>
  </si>
  <si>
    <t>W9079</t>
  </si>
  <si>
    <t>Sunrun PGE 2017 Group 51</t>
  </si>
  <si>
    <t>W9080</t>
  </si>
  <si>
    <t>Sunrun PGE 2017 Group 52</t>
  </si>
  <si>
    <t>W9081</t>
  </si>
  <si>
    <t>Sunrun PGE 2017 Group 53</t>
  </si>
  <si>
    <t>W9082</t>
  </si>
  <si>
    <t>Sunrun PGE 2017 Group 54</t>
  </si>
  <si>
    <t>W9083</t>
  </si>
  <si>
    <t>Sunrun PGE 2017 Group 55</t>
  </si>
  <si>
    <t>W9084</t>
  </si>
  <si>
    <t>Sunrun PGE 2017 Group 56</t>
  </si>
  <si>
    <t>W9085</t>
  </si>
  <si>
    <t>Sunrun PGE 2018 Group 31</t>
  </si>
  <si>
    <t>W9086</t>
  </si>
  <si>
    <t>Sunrun PGE 2017 Group 57</t>
  </si>
  <si>
    <t>W9087</t>
  </si>
  <si>
    <t>Sunrun PGE 2017 Group 58</t>
  </si>
  <si>
    <t>W9088</t>
  </si>
  <si>
    <t>Sunrun PGE 2017 Group 59</t>
  </si>
  <si>
    <t>W9089</t>
  </si>
  <si>
    <t>Sunrun PGE 2017 Group 60</t>
  </si>
  <si>
    <t>W9090</t>
  </si>
  <si>
    <t>Sunrun PGE 2018 Group 32</t>
  </si>
  <si>
    <t>W9091</t>
  </si>
  <si>
    <t>Sunrun PGE 2017 Group 61</t>
  </si>
  <si>
    <t>W9092</t>
  </si>
  <si>
    <t>Sunrun PGE 2017 Group 62</t>
  </si>
  <si>
    <t>W9094</t>
  </si>
  <si>
    <t>Sunrun PGE 2017 Group 89</t>
  </si>
  <si>
    <t>W9095</t>
  </si>
  <si>
    <t>Sunrun PGE 2017 Group 64</t>
  </si>
  <si>
    <t>W9096</t>
  </si>
  <si>
    <t>Sunrun PGE 2017 Group 90</t>
  </si>
  <si>
    <t>W9098</t>
  </si>
  <si>
    <t>W9100</t>
  </si>
  <si>
    <t>Sunrun PGE 2018 Group 33</t>
  </si>
  <si>
    <t>W9101</t>
  </si>
  <si>
    <t>Sunrun PGE 2018 Group 34</t>
  </si>
  <si>
    <t>W9102</t>
  </si>
  <si>
    <t>Sunrun PGE 2017 Group 65</t>
  </si>
  <si>
    <t>W9104</t>
  </si>
  <si>
    <t>Sunrun PGE 2017 Group 67</t>
  </si>
  <si>
    <t>W9105</t>
  </si>
  <si>
    <t>Sunrun PGE 2017 Group 68</t>
  </si>
  <si>
    <t>W9106</t>
  </si>
  <si>
    <t>Sunrun PGE 2017 Group 69</t>
  </si>
  <si>
    <t>W9107</t>
  </si>
  <si>
    <t>Sunrun PGE 2017 Group 70</t>
  </si>
  <si>
    <t>W9108</t>
  </si>
  <si>
    <t>Sunrun PGE 2017 Group 71</t>
  </si>
  <si>
    <t>W9109</t>
  </si>
  <si>
    <t>Sunrun PGE 2017 Group 91</t>
  </si>
  <si>
    <t>W9110</t>
  </si>
  <si>
    <t>Sunrun PGE 2017 Group 72</t>
  </si>
  <si>
    <t>W9111</t>
  </si>
  <si>
    <t>Sunrun PGE 2017 Group 73</t>
  </si>
  <si>
    <t>W9112</t>
  </si>
  <si>
    <t>Sunrun PGE 2017 Group 74</t>
  </si>
  <si>
    <t>W9113</t>
  </si>
  <si>
    <t>Sunrun PGE 2017 Group 75</t>
  </si>
  <si>
    <t>W9114</t>
  </si>
  <si>
    <t>Sunrun PGE 2017 Group 76</t>
  </si>
  <si>
    <t>W9115</t>
  </si>
  <si>
    <t>Sunrun PGE 2017 Group 77</t>
  </si>
  <si>
    <t>W9116</t>
  </si>
  <si>
    <t>Sunrun PGE 2017 Group 78</t>
  </si>
  <si>
    <t>W9117</t>
  </si>
  <si>
    <t>Sunrun PGE 2017 Group 79</t>
  </si>
  <si>
    <t>W9118</t>
  </si>
  <si>
    <t>Sunrun PGE 2017 Group 80</t>
  </si>
  <si>
    <t>W9119</t>
  </si>
  <si>
    <t>Sunrun PGE 2017 Group 81</t>
  </si>
  <si>
    <t>W9120</t>
  </si>
  <si>
    <t>Sunrun PGE 2017 Group 82</t>
  </si>
  <si>
    <t>W9121</t>
  </si>
  <si>
    <t>Sunrun PGE 2017 Group 83</t>
  </si>
  <si>
    <t>W9122</t>
  </si>
  <si>
    <t>Sunrun PGE 2017 Group 84</t>
  </si>
  <si>
    <t>W9125</t>
  </si>
  <si>
    <t>Sunrun PGE 2017 Group 87</t>
  </si>
  <si>
    <t>W9126</t>
  </si>
  <si>
    <t>Sunrun PGE 2018 Group 35</t>
  </si>
  <si>
    <t>W9127</t>
  </si>
  <si>
    <t>Sunrun PGE 2018 Group 36</t>
  </si>
  <si>
    <t>W9128</t>
  </si>
  <si>
    <t>Sunrun PGE 2018 Group 37</t>
  </si>
  <si>
    <t>W9129</t>
  </si>
  <si>
    <t>Sunrun PGE 2017 Group 92</t>
  </si>
  <si>
    <t>W9130</t>
  </si>
  <si>
    <t>Sunrun PGE 2018 Group 38</t>
  </si>
  <si>
    <t>W9131</t>
  </si>
  <si>
    <t>Sunrun PGE 2018 Group 39</t>
  </si>
  <si>
    <t>W9132</t>
  </si>
  <si>
    <t>Sunrun PGE 2018 Group 40</t>
  </si>
  <si>
    <t>W9133</t>
  </si>
  <si>
    <t>Sunrun PGE 2018 Group 41</t>
  </si>
  <si>
    <t>W9134</t>
  </si>
  <si>
    <t>Sunrun PGE 2018 Group 42</t>
  </si>
  <si>
    <t>W9135</t>
  </si>
  <si>
    <t>Sunrun PGE 2018 Group 43</t>
  </si>
  <si>
    <t>W9136</t>
  </si>
  <si>
    <t>Sunrun PGE 2018 Group 44</t>
  </si>
  <si>
    <t>W9138</t>
  </si>
  <si>
    <t>Sunrun PGE 2018 Group 46</t>
  </si>
  <si>
    <t>W9139</t>
  </si>
  <si>
    <t>Sunrun PGE 2018 Group 47</t>
  </si>
  <si>
    <t>W9140</t>
  </si>
  <si>
    <t>Sunrun PGE 2018 Group 48</t>
  </si>
  <si>
    <t>W9141</t>
  </si>
  <si>
    <t>Sunrun PGE 2018 Group 49</t>
  </si>
  <si>
    <t>W9142</t>
  </si>
  <si>
    <t>Sunrun PGE 2018 Group 50</t>
  </si>
  <si>
    <t>W9143</t>
  </si>
  <si>
    <t>Sunrun PGE 2018 Group 51</t>
  </si>
  <si>
    <t>W9145</t>
  </si>
  <si>
    <t>Sunrun PGE 2018 Group 53</t>
  </si>
  <si>
    <t>W9146</t>
  </si>
  <si>
    <t>Sunrun PGE 2018 Group 54</t>
  </si>
  <si>
    <t>W9147</t>
  </si>
  <si>
    <t>Sunrun PGE 2018 Group 55</t>
  </si>
  <si>
    <t>W9148</t>
  </si>
  <si>
    <t>Sunrun PGE 2018 Group 56</t>
  </si>
  <si>
    <t>W9149</t>
  </si>
  <si>
    <t>Sunrun PGE 2018 Group 57</t>
  </si>
  <si>
    <t>W9150</t>
  </si>
  <si>
    <t>Sunrun PGE 2018 Group 58</t>
  </si>
  <si>
    <t>W9151</t>
  </si>
  <si>
    <t>Sunrun PGE 2018 Group 59</t>
  </si>
  <si>
    <t>W9152</t>
  </si>
  <si>
    <t>Sunrun PGE 2018 Group 60</t>
  </si>
  <si>
    <t>W9153</t>
  </si>
  <si>
    <t>Sunrun PGE 2018 Group 61</t>
  </si>
  <si>
    <t>W9154</t>
  </si>
  <si>
    <t>Sunrun PGE 2018 Group 62</t>
  </si>
  <si>
    <t>W9155</t>
  </si>
  <si>
    <t>Sunrun PGE 2018 Group 63</t>
  </si>
  <si>
    <t>W9156</t>
  </si>
  <si>
    <t>Sunrun PGE 2018 Group 64</t>
  </si>
  <si>
    <t>W9157</t>
  </si>
  <si>
    <t>Sunrun PGE 2018 Group 65</t>
  </si>
  <si>
    <t>W9158</t>
  </si>
  <si>
    <t>Sunrun PGE 2018 Group 66</t>
  </si>
  <si>
    <t>W9159</t>
  </si>
  <si>
    <t>Sunrun PGE 2018 Group 67</t>
  </si>
  <si>
    <t>W9160</t>
  </si>
  <si>
    <t>Sunrun PGE 2018 Group 68</t>
  </si>
  <si>
    <t>W9161</t>
  </si>
  <si>
    <t>Sunrun PGE 2018 Group 69</t>
  </si>
  <si>
    <t>W9162</t>
  </si>
  <si>
    <t>W9163</t>
  </si>
  <si>
    <t>Sunrun PGE 2018 Group 70</t>
  </si>
  <si>
    <t>W9164</t>
  </si>
  <si>
    <t>Sunrun PGE 2018 Group 71</t>
  </si>
  <si>
    <t>W9165</t>
  </si>
  <si>
    <t>Sunrun PGE 2018 Group 72</t>
  </si>
  <si>
    <t>W9166</t>
  </si>
  <si>
    <t>Sunrun PGE 2018 Group 73</t>
  </si>
  <si>
    <t>W9167</t>
  </si>
  <si>
    <t>Sunrun PGE 2018 Group 74</t>
  </si>
  <si>
    <t>W9168</t>
  </si>
  <si>
    <t>Sunrun PGE 2018 Group 75</t>
  </si>
  <si>
    <t>W9169</t>
  </si>
  <si>
    <t>Sunrun PGE 2018 Group 76</t>
  </si>
  <si>
    <t>W9170</t>
  </si>
  <si>
    <t>Sunrun PGE 2018 Group 77</t>
  </si>
  <si>
    <t>W9171</t>
  </si>
  <si>
    <t>Sunrun PGE 2018 Group 78</t>
  </si>
  <si>
    <t>W9172</t>
  </si>
  <si>
    <t>Sunrun PGE 2018 Group 79</t>
  </si>
  <si>
    <t>W9173</t>
  </si>
  <si>
    <t>Sunrun PGE 2018 Group 80</t>
  </si>
  <si>
    <t>W9174</t>
  </si>
  <si>
    <t>Sunrun PGE 2018 Group 81</t>
  </si>
  <si>
    <t>W9175</t>
  </si>
  <si>
    <t>Sunrun PGE 2018 Group 82</t>
  </si>
  <si>
    <t>W9176</t>
  </si>
  <si>
    <t>Sunrun PGE 2018 Group 83</t>
  </si>
  <si>
    <t>W9177</t>
  </si>
  <si>
    <t>Sunrun PGE 2018 Group 84</t>
  </si>
  <si>
    <t>W9178</t>
  </si>
  <si>
    <t>Sunrun PGE 2018 Group 85</t>
  </si>
  <si>
    <t>W9179</t>
  </si>
  <si>
    <t>Sunrun PGE 2018 Group 86</t>
  </si>
  <si>
    <t>W9180</t>
  </si>
  <si>
    <t>Sunrun PGE 2018 Group 87</t>
  </si>
  <si>
    <t>W9181</t>
  </si>
  <si>
    <t>Sunrun PGE 2018 Group 88</t>
  </si>
  <si>
    <t>W9182</t>
  </si>
  <si>
    <t>Sunrun PGE 2018 Group 89</t>
  </si>
  <si>
    <t>W9183</t>
  </si>
  <si>
    <t>Sunrun PGE 2018 Group 90</t>
  </si>
  <si>
    <t>W9184</t>
  </si>
  <si>
    <t>Sunrun PGE 2018 Group 91</t>
  </si>
  <si>
    <t>W9185</t>
  </si>
  <si>
    <t>Sunrun PGE 2018 Group 92</t>
  </si>
  <si>
    <t>W9186</t>
  </si>
  <si>
    <t>Sunrun PGE 2018 Group 93</t>
  </si>
  <si>
    <t>W9188</t>
  </si>
  <si>
    <t>Sunrun PGE 2018 Group 95</t>
  </si>
  <si>
    <t>W9189</t>
  </si>
  <si>
    <t>Sunrun PGE 2018 Group 96</t>
  </si>
  <si>
    <t>W9190</t>
  </si>
  <si>
    <t>Sunrun PGE 2018 Group 97</t>
  </si>
  <si>
    <t>W9191</t>
  </si>
  <si>
    <t>Sunrun PGE 2018 Group 98</t>
  </si>
  <si>
    <t>W9192</t>
  </si>
  <si>
    <t>Sunrun PGE 2018 Group 99</t>
  </si>
  <si>
    <t>W9193</t>
  </si>
  <si>
    <t>Sunrun PGE 2018 Group 100</t>
  </si>
  <si>
    <t>W9194</t>
  </si>
  <si>
    <t>Sunrun PGE 2018 Group 101</t>
  </si>
  <si>
    <t>W9195</t>
  </si>
  <si>
    <t>Sunrun PGE 2018 Group 102</t>
  </si>
  <si>
    <t>W9196</t>
  </si>
  <si>
    <t>Sunrun PGE 2018 Group 103</t>
  </si>
  <si>
    <t>W9197</t>
  </si>
  <si>
    <t>Sunrun PGE 2018 Group 104</t>
  </si>
  <si>
    <t>W9198</t>
  </si>
  <si>
    <t>Sunrun PGE 2018 Group 105</t>
  </si>
  <si>
    <t>W9199</t>
  </si>
  <si>
    <t>Sunrun PGE 2018 Group 106</t>
  </si>
  <si>
    <t>W9200</t>
  </si>
  <si>
    <t>Sunrun PGE 2018 Group 107</t>
  </si>
  <si>
    <t>W9201</t>
  </si>
  <si>
    <t>Sunrun PGE 2018 Group 108</t>
  </si>
  <si>
    <t>W9202</t>
  </si>
  <si>
    <t>Sunrun PGE 2018 Group 109</t>
  </si>
  <si>
    <t>W9203</t>
  </si>
  <si>
    <t>Sunrun PGE 2018 Group 110</t>
  </si>
  <si>
    <t>W9204</t>
  </si>
  <si>
    <t>Sunrun PGE 2018 Group 111</t>
  </si>
  <si>
    <t>W9205</t>
  </si>
  <si>
    <t>Sunrun PGE 2018 Group 112</t>
  </si>
  <si>
    <t>W9206</t>
  </si>
  <si>
    <t>Sunrun PGE 2017 Group 93</t>
  </si>
  <si>
    <t>W9207</t>
  </si>
  <si>
    <t>Sunrun PGE 2018 Group 113</t>
  </si>
  <si>
    <t>W9208</t>
  </si>
  <si>
    <t>Sunrun PGE 2018 Group 114</t>
  </si>
  <si>
    <t>W9209</t>
  </si>
  <si>
    <t>Sunrun PGE 2018 Group 115</t>
  </si>
  <si>
    <t>W9210</t>
  </si>
  <si>
    <t>Sunrun PGE 2018 Group 116</t>
  </si>
  <si>
    <t>W9211</t>
  </si>
  <si>
    <t>Sunrun PGE 2018 Group 117</t>
  </si>
  <si>
    <t>W9212</t>
  </si>
  <si>
    <t>Sunrun PGE 2018 Group 118</t>
  </si>
  <si>
    <t>W9213</t>
  </si>
  <si>
    <t>Sunrun PGE 2018 Group 119</t>
  </si>
  <si>
    <t>W9214</t>
  </si>
  <si>
    <t>Sunrun PGE 2018 Group 120</t>
  </si>
  <si>
    <t>W9215</t>
  </si>
  <si>
    <t>Sunrun PGE 2017 Group 95</t>
  </si>
  <si>
    <t>W9216</t>
  </si>
  <si>
    <t>Sunrun PGE 2017 Group 96</t>
  </si>
  <si>
    <t>W9217</t>
  </si>
  <si>
    <t>Sunrun PGE 2017 Group 97</t>
  </si>
  <si>
    <t>W9218</t>
  </si>
  <si>
    <t>Sunrun PGE 2017 Group 98</t>
  </si>
  <si>
    <t>W9219</t>
  </si>
  <si>
    <t>Sunrun PGE 2017 Group 99</t>
  </si>
  <si>
    <t>W9220</t>
  </si>
  <si>
    <t>Sunrun PGE 2017 Group 100</t>
  </si>
  <si>
    <t>W9221</t>
  </si>
  <si>
    <t>Sunrun PGE 2017 Group 101</t>
  </si>
  <si>
    <t>W9222</t>
  </si>
  <si>
    <t>Sunrun PGE 2017 Group 102</t>
  </si>
  <si>
    <t>W9223</t>
  </si>
  <si>
    <t>Sunrun PGE 2017 Group 103</t>
  </si>
  <si>
    <t>W9224</t>
  </si>
  <si>
    <t>Sunrun PGE 2017 Group 104</t>
  </si>
  <si>
    <t>W9225</t>
  </si>
  <si>
    <t>Sunrun PGE 2017 Group 105</t>
  </si>
  <si>
    <t>W9227</t>
  </si>
  <si>
    <t>Sunrun PGE 2017 Group 106</t>
  </si>
  <si>
    <t>W9228</t>
  </si>
  <si>
    <t>W9229</t>
  </si>
  <si>
    <t>Sunrun PGE 2017 Group 107</t>
  </si>
  <si>
    <t>W9230</t>
  </si>
  <si>
    <t>Sunrun PGE 2017 Group 108</t>
  </si>
  <si>
    <t>W9231</t>
  </si>
  <si>
    <t>Sunrun PGE 2017 Group 109</t>
  </si>
  <si>
    <t>W9232</t>
  </si>
  <si>
    <t>Sunrun PGE 2017 Group 110</t>
  </si>
  <si>
    <t>W9233</t>
  </si>
  <si>
    <t>Sunrun PGE 2017 Group 111</t>
  </si>
  <si>
    <t>W9234</t>
  </si>
  <si>
    <t>W9235</t>
  </si>
  <si>
    <t>Sunrun PGE 2017 Group 112</t>
  </si>
  <si>
    <t>W9236</t>
  </si>
  <si>
    <t>Sunrun PGE 2017 Group 113</t>
  </si>
  <si>
    <t>W9237</t>
  </si>
  <si>
    <t>W9238</t>
  </si>
  <si>
    <t>Sunrun PGE 2017 Group 114</t>
  </si>
  <si>
    <t>W9239</t>
  </si>
  <si>
    <t>Sunrun PGE 2017 Group 115</t>
  </si>
  <si>
    <t>W9240</t>
  </si>
  <si>
    <t>Sunrun PGE 2017 Group 116</t>
  </si>
  <si>
    <t>W9241</t>
  </si>
  <si>
    <t>Sunrun PGE 2017 Group 117</t>
  </si>
  <si>
    <t>W9243</t>
  </si>
  <si>
    <t>W9244</t>
  </si>
  <si>
    <t>Sunrun PGE 2018 Group 121</t>
  </si>
  <si>
    <t>W9246</t>
  </si>
  <si>
    <t>Sunrun PGE 2018 Group 123</t>
  </si>
  <si>
    <t>W9247</t>
  </si>
  <si>
    <t>Sunrun PGE 2018 Group 124</t>
  </si>
  <si>
    <t>W9248</t>
  </si>
  <si>
    <t>Sunrun PGE 2018 Group 125</t>
  </si>
  <si>
    <t>W9249</t>
  </si>
  <si>
    <t>Sunrun PGE 2018 Group 126</t>
  </si>
  <si>
    <t>W9250</t>
  </si>
  <si>
    <t>Sunrun PGE 2018 Group 127</t>
  </si>
  <si>
    <t>W9252</t>
  </si>
  <si>
    <t>Sunrun PGE 2018 Group 129</t>
  </si>
  <si>
    <t>W9253</t>
  </si>
  <si>
    <t>Sunrun PGE 2018 Group 130</t>
  </si>
  <si>
    <t>W9254</t>
  </si>
  <si>
    <t>Sunrun PGE 2018 Group 131</t>
  </si>
  <si>
    <t>W9255</t>
  </si>
  <si>
    <t>Sunrun PGE 2018 Group 132</t>
  </si>
  <si>
    <t>W9257</t>
  </si>
  <si>
    <t>Sunrun PGE 2018 Group 134</t>
  </si>
  <si>
    <t>W9258</t>
  </si>
  <si>
    <t>Sunrun PGE 2018 Group 135</t>
  </si>
  <si>
    <t>W9259</t>
  </si>
  <si>
    <t>Sunrun PGE 2018 Group 136</t>
  </si>
  <si>
    <t>W9260</t>
  </si>
  <si>
    <t>Sunrun PGE 2018 Group 137</t>
  </si>
  <si>
    <t>W9261</t>
  </si>
  <si>
    <t>Sunrun PGE 2018 Group 138</t>
  </si>
  <si>
    <t>W9262</t>
  </si>
  <si>
    <t>Sunrun PGE 2018 Group 139</t>
  </si>
  <si>
    <t>W9263</t>
  </si>
  <si>
    <t>Sunrun PGE 2018 Group 140</t>
  </si>
  <si>
    <t>W9264</t>
  </si>
  <si>
    <t>Sunrun PGE 2018 Group 141</t>
  </si>
  <si>
    <t>W9266</t>
  </si>
  <si>
    <t>Sunrun PGE 2018 Group 143</t>
  </si>
  <si>
    <t>W9267</t>
  </si>
  <si>
    <t>Sunrun PGE 2018 Group 144</t>
  </si>
  <si>
    <t>W9268</t>
  </si>
  <si>
    <t>Sunrun PGE 2018 Group 145</t>
  </si>
  <si>
    <t>W9269</t>
  </si>
  <si>
    <t>Sunrun PGE 2018 Group 146</t>
  </si>
  <si>
    <t>W9270</t>
  </si>
  <si>
    <t>W9272</t>
  </si>
  <si>
    <t>Sunrun PGE 2018 Group 150</t>
  </si>
  <si>
    <t>W9273</t>
  </si>
  <si>
    <t>W9274</t>
  </si>
  <si>
    <t>W9275</t>
  </si>
  <si>
    <t>W9276</t>
  </si>
  <si>
    <t>W9278</t>
  </si>
  <si>
    <t>W9279</t>
  </si>
  <si>
    <t>W9280</t>
  </si>
  <si>
    <t>W9281</t>
  </si>
  <si>
    <t>W9283</t>
  </si>
  <si>
    <t>W B LASHER-Audi/VW</t>
  </si>
  <si>
    <t>W9285</t>
  </si>
  <si>
    <t>W B LASHER-ACURA</t>
  </si>
  <si>
    <t>W9286</t>
  </si>
  <si>
    <t>Belridge Water Storage District</t>
  </si>
  <si>
    <t>W9287</t>
  </si>
  <si>
    <t>W B LASHER-Dodge</t>
  </si>
  <si>
    <t>W9288</t>
  </si>
  <si>
    <t>W9291</t>
  </si>
  <si>
    <t>W9292</t>
  </si>
  <si>
    <t>W9293</t>
  </si>
  <si>
    <t>W9294</t>
  </si>
  <si>
    <t>W9295</t>
  </si>
  <si>
    <t>W9296</t>
  </si>
  <si>
    <t>W9297</t>
  </si>
  <si>
    <t>W9300</t>
  </si>
  <si>
    <t>W9302</t>
  </si>
  <si>
    <t>W9303</t>
  </si>
  <si>
    <t>W9304</t>
  </si>
  <si>
    <t>W9308</t>
  </si>
  <si>
    <t>W9309</t>
  </si>
  <si>
    <t>W9311</t>
  </si>
  <si>
    <t>W9312</t>
  </si>
  <si>
    <t>W9313</t>
  </si>
  <si>
    <t>W9316</t>
  </si>
  <si>
    <t>W9317</t>
  </si>
  <si>
    <t>W9318</t>
  </si>
  <si>
    <t>W9320</t>
  </si>
  <si>
    <t>W9323</t>
  </si>
  <si>
    <t>W9328</t>
  </si>
  <si>
    <t>W9332</t>
  </si>
  <si>
    <t>W9333</t>
  </si>
  <si>
    <t>W9334</t>
  </si>
  <si>
    <t>W9335</t>
  </si>
  <si>
    <t>W9336</t>
  </si>
  <si>
    <t>W9338</t>
  </si>
  <si>
    <t>W9340</t>
  </si>
  <si>
    <t>W9341</t>
  </si>
  <si>
    <t>W9342</t>
  </si>
  <si>
    <t>W9347</t>
  </si>
  <si>
    <t>W9348</t>
  </si>
  <si>
    <t>W9349</t>
  </si>
  <si>
    <t>W9357</t>
  </si>
  <si>
    <t>W9364</t>
  </si>
  <si>
    <t>W9365</t>
  </si>
  <si>
    <t>W9366</t>
  </si>
  <si>
    <t>W9371</t>
  </si>
  <si>
    <t>W9374</t>
  </si>
  <si>
    <t>W9392</t>
  </si>
  <si>
    <t>W9393</t>
  </si>
  <si>
    <t>Oasis Power Partners, LLC</t>
  </si>
  <si>
    <t>Burney Forest Products</t>
  </si>
  <si>
    <t>Covanta Delano, Inc.</t>
  </si>
  <si>
    <t>FPL Energy Green Power Wind, LLC</t>
  </si>
  <si>
    <t>Douglas County Forest Products</t>
  </si>
  <si>
    <t>W1004</t>
  </si>
  <si>
    <t>Cottonwood Hydro, LLC</t>
  </si>
  <si>
    <t>Blakes Landing Farms</t>
  </si>
  <si>
    <t>W2491</t>
  </si>
  <si>
    <t>W2538</t>
  </si>
  <si>
    <t>W2545</t>
  </si>
  <si>
    <t>W2586</t>
  </si>
  <si>
    <t>W2587</t>
  </si>
  <si>
    <t>W2588</t>
  </si>
  <si>
    <t>W2589</t>
  </si>
  <si>
    <t>W2590</t>
  </si>
  <si>
    <t>W2591</t>
  </si>
  <si>
    <t>W2592</t>
  </si>
  <si>
    <t>W2593</t>
  </si>
  <si>
    <t>W2594</t>
  </si>
  <si>
    <t>W2595</t>
  </si>
  <si>
    <t>W2596</t>
  </si>
  <si>
    <t>W2597</t>
  </si>
  <si>
    <t>W2598</t>
  </si>
  <si>
    <t>Palouse Wind, LLC</t>
  </si>
  <si>
    <t>MOUNTAIN VIEW SOLAR, LLC</t>
  </si>
  <si>
    <t>Zero Waste Energy Development Company</t>
  </si>
  <si>
    <t>Whitney Point Solar, LLC</t>
  </si>
  <si>
    <t>W7178</t>
  </si>
  <si>
    <t>W7179</t>
  </si>
  <si>
    <t>W7180</t>
  </si>
  <si>
    <t>W7181</t>
  </si>
  <si>
    <t>W7377</t>
  </si>
  <si>
    <t>W7379</t>
  </si>
  <si>
    <t>W7698</t>
  </si>
  <si>
    <t>W8118</t>
  </si>
  <si>
    <t>W8120</t>
  </si>
  <si>
    <t>W8125</t>
  </si>
  <si>
    <t>Central California Solar</t>
  </si>
  <si>
    <t>W8250</t>
  </si>
  <si>
    <t>W8252</t>
  </si>
  <si>
    <t>W8261</t>
  </si>
  <si>
    <t>Tesla PG&amp;E PV SSA Group 006</t>
  </si>
  <si>
    <t>W8293</t>
  </si>
  <si>
    <t>Tesla PG&amp;E PV SSA Group 034</t>
  </si>
  <si>
    <t>W8321</t>
  </si>
  <si>
    <t>Tesla PG&amp;E PV SSA Group 066</t>
  </si>
  <si>
    <t>W8359</t>
  </si>
  <si>
    <t>Tesla PG&amp;E PV SSA Group 104</t>
  </si>
  <si>
    <t>W8363</t>
  </si>
  <si>
    <t>Tesla PG&amp;E PV SSA Group 108</t>
  </si>
  <si>
    <t>W8402</t>
  </si>
  <si>
    <t>Tesla PG&amp;E PV SSA Group 147</t>
  </si>
  <si>
    <t>W8408</t>
  </si>
  <si>
    <t>Tesla PG&amp;E PV SSA Group 153</t>
  </si>
  <si>
    <t>W8429</t>
  </si>
  <si>
    <t>Tesla PG&amp;E PV SSA Group 174</t>
  </si>
  <si>
    <t>W8437</t>
  </si>
  <si>
    <t>Tesla PG&amp;E PV SSA Group 182</t>
  </si>
  <si>
    <t>W8438</t>
  </si>
  <si>
    <t>Tesla PG&amp;E PV SSA Group 183</t>
  </si>
  <si>
    <t>W8451</t>
  </si>
  <si>
    <t>Tesla PG&amp;E PV SSA Group 196</t>
  </si>
  <si>
    <t>W8467</t>
  </si>
  <si>
    <t>Tesla PG&amp;E PV SSA Group 211</t>
  </si>
  <si>
    <t>W8486</t>
  </si>
  <si>
    <t>Tesla PG&amp;E PV SSA Group 232</t>
  </si>
  <si>
    <t>W8494</t>
  </si>
  <si>
    <t>Tesla PG&amp;E PV SSA Group 239</t>
  </si>
  <si>
    <t>W8504</t>
  </si>
  <si>
    <t>Tesla PG&amp;E PV SSA Group 249</t>
  </si>
  <si>
    <t>W8508</t>
  </si>
  <si>
    <t>Tesla PG&amp;E PV SSA Group 253</t>
  </si>
  <si>
    <t>W8523</t>
  </si>
  <si>
    <t>Tesla PG&amp;E PV SSA Group 265</t>
  </si>
  <si>
    <t>W8534</t>
  </si>
  <si>
    <t>Tesla PG&amp;E PV SSA Group 276</t>
  </si>
  <si>
    <t>W8576</t>
  </si>
  <si>
    <t>Tesla PG&amp;E PV SSA Group 317</t>
  </si>
  <si>
    <t>W8617</t>
  </si>
  <si>
    <t>Tesla PG&amp;E PV SSA Group 355</t>
  </si>
  <si>
    <t>W8652</t>
  </si>
  <si>
    <t>Tesla PG&amp;E PV SSA Group 391</t>
  </si>
  <si>
    <t>W8681</t>
  </si>
  <si>
    <t>Tesla PG&amp;E PV SSA Group 419</t>
  </si>
  <si>
    <t>W8702</t>
  </si>
  <si>
    <t>Tesla PG&amp;E PV SSA Group 439</t>
  </si>
  <si>
    <t>W8713</t>
  </si>
  <si>
    <t>Tesla PG&amp;E PV SSA Group 451</t>
  </si>
  <si>
    <t>W8733</t>
  </si>
  <si>
    <t>Tesla PG&amp;E PV SSA Group 470</t>
  </si>
  <si>
    <t>W8755</t>
  </si>
  <si>
    <t>Tesla PG&amp;E PV SSA Group 492</t>
  </si>
  <si>
    <t>W8790</t>
  </si>
  <si>
    <t>W8792</t>
  </si>
  <si>
    <t>W8797</t>
  </si>
  <si>
    <t>W8800</t>
  </si>
  <si>
    <t>W8808</t>
  </si>
  <si>
    <t>W8811</t>
  </si>
  <si>
    <t>W8822</t>
  </si>
  <si>
    <t>W8824</t>
  </si>
  <si>
    <t>W8826</t>
  </si>
  <si>
    <t>W8828</t>
  </si>
  <si>
    <t>W8831</t>
  </si>
  <si>
    <t>W8833</t>
  </si>
  <si>
    <t>W8841</t>
  </si>
  <si>
    <t>W8861</t>
  </si>
  <si>
    <t>W8864</t>
  </si>
  <si>
    <t>W8868</t>
  </si>
  <si>
    <t>W8869</t>
  </si>
  <si>
    <t>W8871</t>
  </si>
  <si>
    <t>W8878</t>
  </si>
  <si>
    <t>W8881</t>
  </si>
  <si>
    <t>W9057</t>
  </si>
  <si>
    <t>Sunrun PGE 2017 Group 48</t>
  </si>
  <si>
    <t>W9097</t>
  </si>
  <si>
    <t>W9099</t>
  </si>
  <si>
    <t>W9265</t>
  </si>
  <si>
    <t>Sunrun PGE 2018 Group 142</t>
  </si>
  <si>
    <t>W9298</t>
  </si>
  <si>
    <t>W9299</t>
  </si>
  <si>
    <t>Dusty Niece</t>
  </si>
  <si>
    <t>W9310</t>
  </si>
  <si>
    <t>W9314</t>
  </si>
  <si>
    <t>W9319</t>
  </si>
  <si>
    <t>W9324</t>
  </si>
  <si>
    <t>W9325</t>
  </si>
  <si>
    <t>W9326</t>
  </si>
  <si>
    <t>W9329</t>
  </si>
  <si>
    <t>W9337</t>
  </si>
  <si>
    <t>W9339</t>
  </si>
  <si>
    <t>Julie Rooney</t>
  </si>
  <si>
    <t>W9343</t>
  </si>
  <si>
    <t>W9344</t>
  </si>
  <si>
    <t>W9345</t>
  </si>
  <si>
    <t>W9346</t>
  </si>
  <si>
    <t>Tustin USD Phase II</t>
  </si>
  <si>
    <t>W9350</t>
  </si>
  <si>
    <t>W9353</t>
  </si>
  <si>
    <t>W9354</t>
  </si>
  <si>
    <t>W9355</t>
  </si>
  <si>
    <t>Vista USD</t>
  </si>
  <si>
    <t>W9356</t>
  </si>
  <si>
    <t>W9358</t>
  </si>
  <si>
    <t>W9359</t>
  </si>
  <si>
    <t>W9360</t>
  </si>
  <si>
    <t>W9361</t>
  </si>
  <si>
    <t>W9362</t>
  </si>
  <si>
    <t>W9363</t>
  </si>
  <si>
    <t>W9367</t>
  </si>
  <si>
    <t>W9368</t>
  </si>
  <si>
    <t>W9369</t>
  </si>
  <si>
    <t>County of San Diego</t>
  </si>
  <si>
    <t>W9370</t>
  </si>
  <si>
    <t>W9372</t>
  </si>
  <si>
    <t>W9373</t>
  </si>
  <si>
    <t>W9375</t>
  </si>
  <si>
    <t>W9376</t>
  </si>
  <si>
    <t>W9377</t>
  </si>
  <si>
    <t>W9378</t>
  </si>
  <si>
    <t>W9379</t>
  </si>
  <si>
    <t>W9381</t>
  </si>
  <si>
    <t>W9386</t>
  </si>
  <si>
    <t>W9387</t>
  </si>
  <si>
    <t>W9388</t>
  </si>
  <si>
    <t>W9389</t>
  </si>
  <si>
    <t>W9390</t>
  </si>
  <si>
    <t>W9391</t>
  </si>
  <si>
    <t>W9394</t>
  </si>
  <si>
    <t>W9395</t>
  </si>
  <si>
    <t>W9396</t>
  </si>
  <si>
    <t>W9397</t>
  </si>
  <si>
    <t>W9398</t>
  </si>
  <si>
    <t>W9399</t>
  </si>
  <si>
    <t>Sunrun PGE 2019 Group 1</t>
  </si>
  <si>
    <t>W9400</t>
  </si>
  <si>
    <t>W9401</t>
  </si>
  <si>
    <t>Sunrun PGE 2019 Group 2</t>
  </si>
  <si>
    <t>W9402</t>
  </si>
  <si>
    <t>Sunrun PGE 2019 Group 3</t>
  </si>
  <si>
    <t>W9403</t>
  </si>
  <si>
    <t>Sunrun PGE 2019 Group 4</t>
  </si>
  <si>
    <t>W9404</t>
  </si>
  <si>
    <t>Sunrun PGE 2019 Group 5</t>
  </si>
  <si>
    <t>W9405</t>
  </si>
  <si>
    <t>Sunrun PGE 2019 Group 6</t>
  </si>
  <si>
    <t>W9406</t>
  </si>
  <si>
    <t>Sunrun PGE 2019 Group 7</t>
  </si>
  <si>
    <t>W9407</t>
  </si>
  <si>
    <t>Sunrun PGE 2019 Group 8</t>
  </si>
  <si>
    <t>W9408</t>
  </si>
  <si>
    <t>Sunrun PGE 2019 Group 9</t>
  </si>
  <si>
    <t>W9409</t>
  </si>
  <si>
    <t>Sunrun PGE 2019 Group 10</t>
  </si>
  <si>
    <t>W9410</t>
  </si>
  <si>
    <t>Sunrun PGE 2019 Group 11</t>
  </si>
  <si>
    <t>W9411</t>
  </si>
  <si>
    <t>Sunrun PGE 2019 Group 12</t>
  </si>
  <si>
    <t>W9412</t>
  </si>
  <si>
    <t>Sunrun PGE 2019 Group 13</t>
  </si>
  <si>
    <t>W9413</t>
  </si>
  <si>
    <t>Sunrun PGE 2019 Group 14</t>
  </si>
  <si>
    <t>W9415</t>
  </si>
  <si>
    <t>Sunrun PGE 2019 Group 16</t>
  </si>
  <si>
    <t>W9416</t>
  </si>
  <si>
    <t>Sunrun PGE 2019 Group 17</t>
  </si>
  <si>
    <t>W9417</t>
  </si>
  <si>
    <t>Sunrun PGE 2019 Group 18</t>
  </si>
  <si>
    <t>W9418</t>
  </si>
  <si>
    <t>Sunrun PGE 2019 Group 19</t>
  </si>
  <si>
    <t>W9419</t>
  </si>
  <si>
    <t>Sunrun PGE 2019 Group 20</t>
  </si>
  <si>
    <t>W9420</t>
  </si>
  <si>
    <t>Sunrun PGE 2019 Group 21</t>
  </si>
  <si>
    <t>W9421</t>
  </si>
  <si>
    <t>Sunrun PGE 2019 Group 22</t>
  </si>
  <si>
    <t>W9422</t>
  </si>
  <si>
    <t>Sunrun PGE 2019 Group 23</t>
  </si>
  <si>
    <t>W9423</t>
  </si>
  <si>
    <t>Sunrun PGE 2019 Group 24</t>
  </si>
  <si>
    <t>W9425</t>
  </si>
  <si>
    <t>Sunrun PGE 2019 Group 26</t>
  </si>
  <si>
    <t>W9426</t>
  </si>
  <si>
    <t>Sunrun PGE 2019 Group 27</t>
  </si>
  <si>
    <t>W9427</t>
  </si>
  <si>
    <t>Sunrun PGE 2019 Group 28</t>
  </si>
  <si>
    <t>W9428</t>
  </si>
  <si>
    <t>Sunrun PGE 2019 Group 29</t>
  </si>
  <si>
    <t>W9429</t>
  </si>
  <si>
    <t>Sunrun PGE 2019 Group 30</t>
  </si>
  <si>
    <t>W9430</t>
  </si>
  <si>
    <t>Sunrun PGE 2019 Group 31</t>
  </si>
  <si>
    <t>W9431</t>
  </si>
  <si>
    <t>Sunrun PGE 2019 Group 32</t>
  </si>
  <si>
    <t>W9432</t>
  </si>
  <si>
    <t>Sunrun PGE 2019 Group 33</t>
  </si>
  <si>
    <t>W9433</t>
  </si>
  <si>
    <t>Sunrun PGE 2019 Group 34</t>
  </si>
  <si>
    <t>W9434</t>
  </si>
  <si>
    <t>Sunrun PGE 2019 Group 35</t>
  </si>
  <si>
    <t>W9435</t>
  </si>
  <si>
    <t>Sunrun PGE 2019 Group 36</t>
  </si>
  <si>
    <t>W9436</t>
  </si>
  <si>
    <t>Sunrun PGE 2019 Group 37</t>
  </si>
  <si>
    <t>W9437</t>
  </si>
  <si>
    <t>Sunrun PGE 2019 Group 38</t>
  </si>
  <si>
    <t>W9438</t>
  </si>
  <si>
    <t>Sunrun PGE 2019 Group 39</t>
  </si>
  <si>
    <t>W9439</t>
  </si>
  <si>
    <t>Sunrun PGE 2019 Group 40</t>
  </si>
  <si>
    <t>W9440</t>
  </si>
  <si>
    <t>Sunrun PGE 2019 Group 41</t>
  </si>
  <si>
    <t>W9441</t>
  </si>
  <si>
    <t>Sunrun PGE 2019 Group 42</t>
  </si>
  <si>
    <t>W9442</t>
  </si>
  <si>
    <t>Sunrun PGE 2019 Group 43</t>
  </si>
  <si>
    <t>W9443</t>
  </si>
  <si>
    <t>Sunrun PGE 2019 Group 44</t>
  </si>
  <si>
    <t>W9444</t>
  </si>
  <si>
    <t>Sunrun PGE 2019 Group 45</t>
  </si>
  <si>
    <t>W9445</t>
  </si>
  <si>
    <t>Sunrun PGE 2019 Group 46</t>
  </si>
  <si>
    <t>W9446</t>
  </si>
  <si>
    <t>Sunrun PGE 2019 Group 47</t>
  </si>
  <si>
    <t>W9447</t>
  </si>
  <si>
    <t>Sunrun PGE 2019 Group 48</t>
  </si>
  <si>
    <t>W9449</t>
  </si>
  <si>
    <t>Sunrun PGE 2019 Group 50</t>
  </si>
  <si>
    <t>W9450</t>
  </si>
  <si>
    <t>Sunrun PGE 2019 Group 51</t>
  </si>
  <si>
    <t>W9451</t>
  </si>
  <si>
    <t>Sunrun PGE 2019 Group 52</t>
  </si>
  <si>
    <t>W9452</t>
  </si>
  <si>
    <t>Sunrun PGE 2019 Group 53</t>
  </si>
  <si>
    <t>W9453</t>
  </si>
  <si>
    <t>Sunrun PGE 2019 Group 54</t>
  </si>
  <si>
    <t>W9454</t>
  </si>
  <si>
    <t>Sunrun PGE 2019 Group 55</t>
  </si>
  <si>
    <t>W9455</t>
  </si>
  <si>
    <t>Sunrun PGE 2019 Group 56</t>
  </si>
  <si>
    <t>W9456</t>
  </si>
  <si>
    <t>Sunrun PGE 2019 Group 57</t>
  </si>
  <si>
    <t>W9457</t>
  </si>
  <si>
    <t>Sunrun PGE 2019 Group 58</t>
  </si>
  <si>
    <t>W9458</t>
  </si>
  <si>
    <t>Sunrun PGE 2019 Group 59</t>
  </si>
  <si>
    <t>W9459</t>
  </si>
  <si>
    <t>Sunrun PGE 2019 Group 60</t>
  </si>
  <si>
    <t>W9460</t>
  </si>
  <si>
    <t>Sunrun PGE 2019 Group 61</t>
  </si>
  <si>
    <t>W9461</t>
  </si>
  <si>
    <t>Sunrun PGE 2019 Group 62</t>
  </si>
  <si>
    <t>W9462</t>
  </si>
  <si>
    <t>Sunrun PGE 2019 Group 63</t>
  </si>
  <si>
    <t>W9463</t>
  </si>
  <si>
    <t>Sunrun PGE 2019 Group 64</t>
  </si>
  <si>
    <t>W9464</t>
  </si>
  <si>
    <t>Sunrun PGE 2019 Group 65</t>
  </si>
  <si>
    <t>W9467</t>
  </si>
  <si>
    <t>Sunrun PGE 2019 Group 68</t>
  </si>
  <si>
    <t>W9468</t>
  </si>
  <si>
    <t>Sunrun PGE 2019 Group 69</t>
  </si>
  <si>
    <t>W9469</t>
  </si>
  <si>
    <t>Sunrun PGE 2019 Group 70</t>
  </si>
  <si>
    <t>W9470</t>
  </si>
  <si>
    <t>Sunrun PGE 2019 Group 71</t>
  </si>
  <si>
    <t>W9471</t>
  </si>
  <si>
    <t>Sunrun PGE 2019 Group 72</t>
  </si>
  <si>
    <t>W9472</t>
  </si>
  <si>
    <t>Sunrun PGE 2019 Group 73</t>
  </si>
  <si>
    <t>W9473</t>
  </si>
  <si>
    <t>Sunrun PGE 2019 Group 74</t>
  </si>
  <si>
    <t>W9474</t>
  </si>
  <si>
    <t>Sunrun PGE 2019 Group 75</t>
  </si>
  <si>
    <t>W9475</t>
  </si>
  <si>
    <t>Sunrun PGE 2019 Group 76</t>
  </si>
  <si>
    <t>W9476</t>
  </si>
  <si>
    <t>Sunrun PGE 2019 Group 77</t>
  </si>
  <si>
    <t>W9477</t>
  </si>
  <si>
    <t>Sunrun PGE 2019 Group 78</t>
  </si>
  <si>
    <t>W9478</t>
  </si>
  <si>
    <t>Sunrun PGE 2019 Group 79</t>
  </si>
  <si>
    <t>W9479</t>
  </si>
  <si>
    <t>Sunrun PGE 2019 Group 80</t>
  </si>
  <si>
    <t>W9481</t>
  </si>
  <si>
    <t>Sunrun PGE 2019 Group 81</t>
  </si>
  <si>
    <t>W9482</t>
  </si>
  <si>
    <t>Sunrun PGE 2019 Group 82</t>
  </si>
  <si>
    <t>W9483</t>
  </si>
  <si>
    <t>Sunrun PGE 2019 Group 83</t>
  </si>
  <si>
    <t>W9484</t>
  </si>
  <si>
    <t>Sunrun PGE 2019 Group 84</t>
  </si>
  <si>
    <t>W9485</t>
  </si>
  <si>
    <t>Sunrun PGE 2019 Group 85</t>
  </si>
  <si>
    <t>W9486</t>
  </si>
  <si>
    <t>Sunrun PGE 2019 Group 86</t>
  </si>
  <si>
    <t>W9488</t>
  </si>
  <si>
    <t>Sunrun PGE 2019 Group 88</t>
  </si>
  <si>
    <t>W9489</t>
  </si>
  <si>
    <t>Sunrun PGE 2019 Group 89</t>
  </si>
  <si>
    <t>W9490</t>
  </si>
  <si>
    <t>Sunrun PGE 2019 Group 90</t>
  </si>
  <si>
    <t>W9491</t>
  </si>
  <si>
    <t>Sunrun PGE 2019 Group 91</t>
  </si>
  <si>
    <t>W9492</t>
  </si>
  <si>
    <t>Sunrun PGE 2019 Group 92</t>
  </si>
  <si>
    <t>W9493</t>
  </si>
  <si>
    <t>Sunrun PGE 2019 Group 93</t>
  </si>
  <si>
    <t>W9494</t>
  </si>
  <si>
    <t>Sunrun PGE 2019 Group 94</t>
  </si>
  <si>
    <t>W9495</t>
  </si>
  <si>
    <t>Sunrun PGE 2019 Group 95</t>
  </si>
  <si>
    <t>W9496</t>
  </si>
  <si>
    <t>Sunrun PGE 2019 Group 96</t>
  </si>
  <si>
    <t>W9497</t>
  </si>
  <si>
    <t>Sunrun PGE 2019 Group 97</t>
  </si>
  <si>
    <t>W9498</t>
  </si>
  <si>
    <t>Sunrun PGE 2019 Group 98</t>
  </si>
  <si>
    <t>W9499</t>
  </si>
  <si>
    <t>Sunrun PGE 2019 Group 100</t>
  </si>
  <si>
    <t>W9500</t>
  </si>
  <si>
    <t>Sunrun PGE 2019 Group 101</t>
  </si>
  <si>
    <t>W9501</t>
  </si>
  <si>
    <t>Sunrun PGE 2019 Group 103</t>
  </si>
  <si>
    <t>W9502</t>
  </si>
  <si>
    <t>Sunrun PGE 2019 Group 104</t>
  </si>
  <si>
    <t>W9503</t>
  </si>
  <si>
    <t>Sunrun PGE 2019 Group 105</t>
  </si>
  <si>
    <t>W9504</t>
  </si>
  <si>
    <t>Sunrun PGE 2019 Group 106</t>
  </si>
  <si>
    <t>W9505</t>
  </si>
  <si>
    <t>Sunrun PGE 2019 Group 110</t>
  </si>
  <si>
    <t>W9506</t>
  </si>
  <si>
    <t>Sunrun PGE 2019 Group 111</t>
  </si>
  <si>
    <t>W9508</t>
  </si>
  <si>
    <t>Sunrun PGE 2019 Group 113</t>
  </si>
  <si>
    <t>W9509</t>
  </si>
  <si>
    <t>Sunrun PGE 2019 Group 114</t>
  </si>
  <si>
    <t>W9510</t>
  </si>
  <si>
    <t>Sunrun PGE 2019 Group 115</t>
  </si>
  <si>
    <t>W9511</t>
  </si>
  <si>
    <t>Sunrun PGE 2019 Group 116</t>
  </si>
  <si>
    <t>W9512</t>
  </si>
  <si>
    <t>Sunrun PGE 2019 Group 117</t>
  </si>
  <si>
    <t>W9513</t>
  </si>
  <si>
    <t>Sunrun PGE 2019 Group 118</t>
  </si>
  <si>
    <t>W9514</t>
  </si>
  <si>
    <t>Sunrun PGE 2019 Group 119</t>
  </si>
  <si>
    <t>W9515</t>
  </si>
  <si>
    <t>Sunrun PGE 2019 Group 120</t>
  </si>
  <si>
    <t>W9516</t>
  </si>
  <si>
    <t>Sunrun PGE 2019 Group 121</t>
  </si>
  <si>
    <t>W9517</t>
  </si>
  <si>
    <t>Sunrun PGE 2019 Group 122</t>
  </si>
  <si>
    <t>W9518</t>
  </si>
  <si>
    <t>Sunrun PGE 2019 Group 123</t>
  </si>
  <si>
    <t>W9519</t>
  </si>
  <si>
    <t>W9520</t>
  </si>
  <si>
    <t>Sunrun PGE 2019 Group 124</t>
  </si>
  <si>
    <t>W9521</t>
  </si>
  <si>
    <t>Sunrun PGE 2019 Group 125</t>
  </si>
  <si>
    <t>W9522</t>
  </si>
  <si>
    <t>Sunrun PGE 2019 Group 126</t>
  </si>
  <si>
    <t>W9523</t>
  </si>
  <si>
    <t>Sunrun PGE 2019 Group 127</t>
  </si>
  <si>
    <t>W9524</t>
  </si>
  <si>
    <t>Sunrun PGE 2019 Group 128</t>
  </si>
  <si>
    <t>W9525</t>
  </si>
  <si>
    <t>Sunrun PGE 2019 Group 129</t>
  </si>
  <si>
    <t>W9526</t>
  </si>
  <si>
    <t>Sunrun PGE 2019 Group 130</t>
  </si>
  <si>
    <t>W9527</t>
  </si>
  <si>
    <t>Sunrun PGE 2019 Group 131</t>
  </si>
  <si>
    <t>W9528</t>
  </si>
  <si>
    <t>W9529</t>
  </si>
  <si>
    <t>Sunrun PGE 2019 Group 132</t>
  </si>
  <si>
    <t>W9530</t>
  </si>
  <si>
    <t>Sunrun PGE 2019 Group 133</t>
  </si>
  <si>
    <t>W9531</t>
  </si>
  <si>
    <t>Sunrun PGE 2019 Group 134</t>
  </si>
  <si>
    <t>W9532</t>
  </si>
  <si>
    <t>Sunrun PGE 2019 Group 135</t>
  </si>
  <si>
    <t>W9533</t>
  </si>
  <si>
    <t>Sunrun PGE 2019 Group 136</t>
  </si>
  <si>
    <t>W9534</t>
  </si>
  <si>
    <t>Sunrun PGE 2019 Group 137</t>
  </si>
  <si>
    <t>W9535</t>
  </si>
  <si>
    <t>Sunrun PGE 2019 Group 138</t>
  </si>
  <si>
    <t>W9536</t>
  </si>
  <si>
    <t>Sunrun PGE 2019 Group 139</t>
  </si>
  <si>
    <t>W9537</t>
  </si>
  <si>
    <t>W9538</t>
  </si>
  <si>
    <t>Sunrun PGE 2019 Group 140</t>
  </si>
  <si>
    <t>W9539</t>
  </si>
  <si>
    <t>Sunrun PGE 2019 Group 141</t>
  </si>
  <si>
    <t>W9540</t>
  </si>
  <si>
    <t>Sunrun PGE 2019 Group 142</t>
  </si>
  <si>
    <t>W9541</t>
  </si>
  <si>
    <t>Sunrun PGE 2019 Group 143</t>
  </si>
  <si>
    <t>W9542</t>
  </si>
  <si>
    <t>Sunrun PGE 2019 Group 144</t>
  </si>
  <si>
    <t>W9543</t>
  </si>
  <si>
    <t>Sunrun PGE 2019 Group 145</t>
  </si>
  <si>
    <t>W9544</t>
  </si>
  <si>
    <t>Sunrun PGE 2019 Group 146</t>
  </si>
  <si>
    <t>W9545</t>
  </si>
  <si>
    <t>Sunrun PGE 2019 Group 147</t>
  </si>
  <si>
    <t>W9546</t>
  </si>
  <si>
    <t>Sunrun PGE 2019 Group 148</t>
  </si>
  <si>
    <t>W9547</t>
  </si>
  <si>
    <t>Sunrun PGE 2019 Group 149</t>
  </si>
  <si>
    <t>W9548</t>
  </si>
  <si>
    <t>Sunrun PGE 2019 Group 150</t>
  </si>
  <si>
    <t>W9549</t>
  </si>
  <si>
    <t>Sunrun PGE 2019 Group 151</t>
  </si>
  <si>
    <t>W9550</t>
  </si>
  <si>
    <t>Sunrun PGE 2019 Group 152</t>
  </si>
  <si>
    <t>W9551</t>
  </si>
  <si>
    <t>Sunrun PGE 2019 Group 153</t>
  </si>
  <si>
    <t>W9552</t>
  </si>
  <si>
    <t>Sunrun PGE 2019 Group 154</t>
  </si>
  <si>
    <t>W9553</t>
  </si>
  <si>
    <t>Sunrun PGE 2019 Group 155</t>
  </si>
  <si>
    <t>W9554</t>
  </si>
  <si>
    <t>Sunrun PGE 2019 Group 99</t>
  </si>
  <si>
    <t>W9555</t>
  </si>
  <si>
    <t>Sunrun PGE 2019 Group 102</t>
  </si>
  <si>
    <t>W9556</t>
  </si>
  <si>
    <t>Sunrun PGE 2019 Group 107</t>
  </si>
  <si>
    <t>W9557</t>
  </si>
  <si>
    <t>Sunrun PGE 2019 Group 108</t>
  </si>
  <si>
    <t>W9558</t>
  </si>
  <si>
    <t>Sunrun PGE 2019 Group 109</t>
  </si>
  <si>
    <t>W9559</t>
  </si>
  <si>
    <t>W9560</t>
  </si>
  <si>
    <t>W9561</t>
  </si>
  <si>
    <t>Sunrun PGE 2020 Group 1</t>
  </si>
  <si>
    <t>W9562</t>
  </si>
  <si>
    <t>Sunrun PGE 2020 Group 2</t>
  </si>
  <si>
    <t>W9563</t>
  </si>
  <si>
    <t>Sunrun PGE 2020 Group 3</t>
  </si>
  <si>
    <t>W9564</t>
  </si>
  <si>
    <t>Sunrun PGE 2020 Group 4</t>
  </si>
  <si>
    <t>W9565</t>
  </si>
  <si>
    <t>Sunrun PGE 2020 Group 5</t>
  </si>
  <si>
    <t>W9566</t>
  </si>
  <si>
    <t>Sunrun PGE 2020 Group 6</t>
  </si>
  <si>
    <t>W9567</t>
  </si>
  <si>
    <t>Sunrun PGE 2020 Group 7</t>
  </si>
  <si>
    <t>W9568</t>
  </si>
  <si>
    <t>Sunrun PGE 2020 Group 8</t>
  </si>
  <si>
    <t>W9569</t>
  </si>
  <si>
    <t>Sunrun PGE 2020 Group 9</t>
  </si>
  <si>
    <t>W9570</t>
  </si>
  <si>
    <t>Sunrun PGE 2020 Group 10</t>
  </si>
  <si>
    <t>W9571</t>
  </si>
  <si>
    <t>W9572</t>
  </si>
  <si>
    <t>Sunrun PGE 2020 Group 11</t>
  </si>
  <si>
    <t>W9573</t>
  </si>
  <si>
    <t>Sunrun PGE 2020 Group 12</t>
  </si>
  <si>
    <t>W9574</t>
  </si>
  <si>
    <t>Sunrun PGE 2020 Group 13</t>
  </si>
  <si>
    <t>W9575</t>
  </si>
  <si>
    <t>Sunrun PGE 2020 Group 14</t>
  </si>
  <si>
    <t>W9576</t>
  </si>
  <si>
    <t>W9577</t>
  </si>
  <si>
    <t>Sunrun PGE 2020 Group 15</t>
  </si>
  <si>
    <t>W9578</t>
  </si>
  <si>
    <t>Sunrun PGE 2020 Group 16</t>
  </si>
  <si>
    <t>W9579</t>
  </si>
  <si>
    <t>Sunrun PGE 2020 Group 17</t>
  </si>
  <si>
    <t>W9580</t>
  </si>
  <si>
    <t>Sunrun PGE 2020 Group 18</t>
  </si>
  <si>
    <t>W9581</t>
  </si>
  <si>
    <t>Sunrun PGE 2020 Group 19</t>
  </si>
  <si>
    <t>W9582</t>
  </si>
  <si>
    <t>Sunrun PGE 2020 Group 20</t>
  </si>
  <si>
    <t>W9583</t>
  </si>
  <si>
    <t>Sunrun PGE 2020 Group 21</t>
  </si>
  <si>
    <t>W9584</t>
  </si>
  <si>
    <t>Sunrun PGE 2020 Group 22</t>
  </si>
  <si>
    <t>W9585</t>
  </si>
  <si>
    <t>Sunrun PGE 2020 Group 23</t>
  </si>
  <si>
    <t>W9586</t>
  </si>
  <si>
    <t>Sunrun PGE 2020 Group 24</t>
  </si>
  <si>
    <t>W9587</t>
  </si>
  <si>
    <t>Sunrun PGE 2020 Group 25</t>
  </si>
  <si>
    <t>W9588</t>
  </si>
  <si>
    <t>Sunrun PGE 2020 Group 26</t>
  </si>
  <si>
    <t>W9589</t>
  </si>
  <si>
    <t>W9590</t>
  </si>
  <si>
    <t>W9592</t>
  </si>
  <si>
    <t>W9593</t>
  </si>
  <si>
    <t>W9594</t>
  </si>
  <si>
    <t>W9598</t>
  </si>
  <si>
    <t>W9599</t>
  </si>
  <si>
    <t>W9601</t>
  </si>
  <si>
    <t>W9602</t>
  </si>
  <si>
    <t>W9603</t>
  </si>
  <si>
    <t>W9604</t>
  </si>
  <si>
    <t>W9605</t>
  </si>
  <si>
    <t>W9606</t>
  </si>
  <si>
    <t>W9607</t>
  </si>
  <si>
    <t>W9609</t>
  </si>
  <si>
    <t>W9611</t>
  </si>
  <si>
    <t>W9612</t>
  </si>
  <si>
    <t>W9613</t>
  </si>
  <si>
    <t>W9614</t>
  </si>
  <si>
    <t>W9615</t>
  </si>
  <si>
    <t>W9616</t>
  </si>
  <si>
    <t>W9617</t>
  </si>
  <si>
    <t>W9618</t>
  </si>
  <si>
    <t>W9619</t>
  </si>
  <si>
    <t>W9620</t>
  </si>
  <si>
    <t>W9621</t>
  </si>
  <si>
    <t>W9622</t>
  </si>
  <si>
    <t>W9623</t>
  </si>
  <si>
    <t>W9624</t>
  </si>
  <si>
    <t>W9625</t>
  </si>
  <si>
    <t>W9626</t>
  </si>
  <si>
    <t>W9627</t>
  </si>
  <si>
    <t>W9628</t>
  </si>
  <si>
    <t>W9629</t>
  </si>
  <si>
    <t>W9630</t>
  </si>
  <si>
    <t>W9632</t>
  </si>
  <si>
    <t>W9633</t>
  </si>
  <si>
    <t>W9634</t>
  </si>
  <si>
    <t>W9635</t>
  </si>
  <si>
    <t>W9636</t>
  </si>
  <si>
    <t>W9637</t>
  </si>
  <si>
    <t>W9639</t>
  </si>
  <si>
    <t>W9640</t>
  </si>
  <si>
    <t>W9641</t>
  </si>
  <si>
    <t>W9642</t>
  </si>
  <si>
    <t>W9643</t>
  </si>
  <si>
    <t>W9644</t>
  </si>
  <si>
    <t>W9645</t>
  </si>
  <si>
    <t>W9646</t>
  </si>
  <si>
    <t>W9647</t>
  </si>
  <si>
    <t>W9648</t>
  </si>
  <si>
    <t>W9649</t>
  </si>
  <si>
    <t>W9650</t>
  </si>
  <si>
    <t>W9651</t>
  </si>
  <si>
    <t>W9652</t>
  </si>
  <si>
    <t>W9653</t>
  </si>
  <si>
    <t>W9654</t>
  </si>
  <si>
    <t>W9655</t>
  </si>
  <si>
    <t>W9656</t>
  </si>
  <si>
    <t>W9657</t>
  </si>
  <si>
    <t>W9658</t>
  </si>
  <si>
    <t>W9659</t>
  </si>
  <si>
    <t>W9660</t>
  </si>
  <si>
    <t>W9661</t>
  </si>
  <si>
    <t>W9662</t>
  </si>
  <si>
    <t>W9663</t>
  </si>
  <si>
    <t>W9664</t>
  </si>
  <si>
    <t>W9665</t>
  </si>
  <si>
    <t>W9666</t>
  </si>
  <si>
    <t>W9667</t>
  </si>
  <si>
    <t>W9668</t>
  </si>
  <si>
    <t>W9669</t>
  </si>
  <si>
    <t>W9670</t>
  </si>
  <si>
    <t>W9671</t>
  </si>
  <si>
    <t>W9672</t>
  </si>
  <si>
    <t>W9673</t>
  </si>
  <si>
    <t>W9674</t>
  </si>
  <si>
    <t>W9675</t>
  </si>
  <si>
    <t>W9676</t>
  </si>
  <si>
    <t>W9677</t>
  </si>
  <si>
    <t>W9678</t>
  </si>
  <si>
    <t>W9679</t>
  </si>
  <si>
    <t>Sunrun SDGE 2016 Group 1</t>
  </si>
  <si>
    <t>W9680</t>
  </si>
  <si>
    <t>Sunrun SDGE 2016 Group 2</t>
  </si>
  <si>
    <t>W9681</t>
  </si>
  <si>
    <t>Sunrun SDGE 2016 Group 3</t>
  </si>
  <si>
    <t>W9682</t>
  </si>
  <si>
    <t>Sunrun SDGE 2016 Group 4</t>
  </si>
  <si>
    <t>W9683</t>
  </si>
  <si>
    <t>Sunrun SDGE 2016 Group 5</t>
  </si>
  <si>
    <t>W9684</t>
  </si>
  <si>
    <t>Sunrun SDGE 2016 Group 6</t>
  </si>
  <si>
    <t>W9685</t>
  </si>
  <si>
    <t>Sunrun SDGE 2016 Group 7</t>
  </si>
  <si>
    <t>W9686</t>
  </si>
  <si>
    <t>Sunrun SDGE 2016 Group 8</t>
  </si>
  <si>
    <t>W9687</t>
  </si>
  <si>
    <t>Sunrun SDGE 2016 Group 9</t>
  </si>
  <si>
    <t>W9688</t>
  </si>
  <si>
    <t>Sunrun SDGE 2016 Group 10</t>
  </si>
  <si>
    <t>W9689</t>
  </si>
  <si>
    <t>Sunrun SDGE 2016 Group 11</t>
  </si>
  <si>
    <t>W9690</t>
  </si>
  <si>
    <t>Sunrun SDGE 2016 Group 12</t>
  </si>
  <si>
    <t>W9691</t>
  </si>
  <si>
    <t>Sunrun SDGE 2016 Group 13</t>
  </si>
  <si>
    <t>W9692</t>
  </si>
  <si>
    <t>Sunrun SDGE 2016 Group 14</t>
  </si>
  <si>
    <t>W9693</t>
  </si>
  <si>
    <t>Sunrun SDGE 2016 Group 15</t>
  </si>
  <si>
    <t>W9694</t>
  </si>
  <si>
    <t>Sunrun SDGE 2016 Group 16</t>
  </si>
  <si>
    <t>W9696</t>
  </si>
  <si>
    <t>Sunrun SDGE 2016 Group 17</t>
  </si>
  <si>
    <t>W9697</t>
  </si>
  <si>
    <t>Sunrun SDGE 2016 Group 18</t>
  </si>
  <si>
    <t>W9698</t>
  </si>
  <si>
    <t>Sunrun SDGE 2016 Group 19</t>
  </si>
  <si>
    <t>W9699</t>
  </si>
  <si>
    <t>Sunrun SDGE 2016 Group 20</t>
  </si>
  <si>
    <t>W9700</t>
  </si>
  <si>
    <t>Sunrun SDGE 2016 Group 21</t>
  </si>
  <si>
    <t>W9701</t>
  </si>
  <si>
    <t>Sunrun SDGE 2016 Group 22</t>
  </si>
  <si>
    <t>W9702</t>
  </si>
  <si>
    <t>Sunrun SDGE 2016 Group 23</t>
  </si>
  <si>
    <t>W9703</t>
  </si>
  <si>
    <t>Sunrun SDGE 2016 Group 24</t>
  </si>
  <si>
    <t>W9704</t>
  </si>
  <si>
    <t>Sunrun SDGE 2016 Group 25</t>
  </si>
  <si>
    <t>W9705</t>
  </si>
  <si>
    <t>Sunrun SDGE 2016 Group 26</t>
  </si>
  <si>
    <t>W9706</t>
  </si>
  <si>
    <t>Sunrun SDGE 2016 Group 27</t>
  </si>
  <si>
    <t>W9707</t>
  </si>
  <si>
    <t>Sunrun SDGE 2016 Group 28</t>
  </si>
  <si>
    <t>W9708</t>
  </si>
  <si>
    <t>Sunrun SDGE 2016 Group 29</t>
  </si>
  <si>
    <t>W9709</t>
  </si>
  <si>
    <t>Sunrun SDGE 2016 Group 30</t>
  </si>
  <si>
    <t>W9710</t>
  </si>
  <si>
    <t>Sunrun SDGE 2016 Group 31</t>
  </si>
  <si>
    <t>W9711</t>
  </si>
  <si>
    <t>Sunrun SDGE 2016 Group 32</t>
  </si>
  <si>
    <t>W9712</t>
  </si>
  <si>
    <t>Sunrun SDGE 2016 Group 33</t>
  </si>
  <si>
    <t>W9713</t>
  </si>
  <si>
    <t>Sunrun SDGE 2016 Group 34</t>
  </si>
  <si>
    <t>W9714</t>
  </si>
  <si>
    <t>Sunrun SDGE 2016 Group 35</t>
  </si>
  <si>
    <t>W9715</t>
  </si>
  <si>
    <t>Sunrun SDGE 2016 Group 48</t>
  </si>
  <si>
    <t>W9718</t>
  </si>
  <si>
    <t>Sunrun SDGE 2016 Group 51</t>
  </si>
  <si>
    <t>W9721</t>
  </si>
  <si>
    <t>Sunrun SDGE 2016 Group 54</t>
  </si>
  <si>
    <t>W9722</t>
  </si>
  <si>
    <t>Sunrun SDGE 2016 Group 55</t>
  </si>
  <si>
    <t>W9723</t>
  </si>
  <si>
    <t>Sunrun SDGE 2016 Group 56</t>
  </si>
  <si>
    <t>W9725</t>
  </si>
  <si>
    <t>Sunrun SDGE 2016 Group 36</t>
  </si>
  <si>
    <t>W9726</t>
  </si>
  <si>
    <t>Sunrun SDGE 2016 Group 37</t>
  </si>
  <si>
    <t>W9727</t>
  </si>
  <si>
    <t>Sunrun SDGE 2016 Group 38</t>
  </si>
  <si>
    <t>W9728</t>
  </si>
  <si>
    <t>Sunrun SDGE 2016 Group 39</t>
  </si>
  <si>
    <t>W9729</t>
  </si>
  <si>
    <t>Sunrun SDGE 2016 Group 40</t>
  </si>
  <si>
    <t>W9730</t>
  </si>
  <si>
    <t>Sunrun SDGE 2016 Group 41</t>
  </si>
  <si>
    <t>W9731</t>
  </si>
  <si>
    <t>Sunrun SDGE 2016 Group 42</t>
  </si>
  <si>
    <t>W9733</t>
  </si>
  <si>
    <t>Sunrun SDGE 2016 Group 44</t>
  </si>
  <si>
    <t>W9734</t>
  </si>
  <si>
    <t>Sunrun SDGE 2016 Group 45</t>
  </si>
  <si>
    <t>W9736</t>
  </si>
  <si>
    <t>W9737</t>
  </si>
  <si>
    <t>W9738</t>
  </si>
  <si>
    <t>Sunrun SDGE 2017 Group 1</t>
  </si>
  <si>
    <t>W9739</t>
  </si>
  <si>
    <t>Sunrun SDGE 2017 Group 2</t>
  </si>
  <si>
    <t>W9740</t>
  </si>
  <si>
    <t>Sunrun SDGE 2017 Group 3</t>
  </si>
  <si>
    <t>W9741</t>
  </si>
  <si>
    <t>Sunrun SDGE 2017 Group 4</t>
  </si>
  <si>
    <t>W9742</t>
  </si>
  <si>
    <t>Sunrun SDGE 2017 Group 5</t>
  </si>
  <si>
    <t>W9743</t>
  </si>
  <si>
    <t>Sunrun SDGE 2017 Group 6</t>
  </si>
  <si>
    <t>W9744</t>
  </si>
  <si>
    <t>Sunrun SDGE 2017 Group 7</t>
  </si>
  <si>
    <t>W9745</t>
  </si>
  <si>
    <t>Sunrun SDGE 2017 Group 8</t>
  </si>
  <si>
    <t>W9746</t>
  </si>
  <si>
    <t>Sunrun SDGE 2017 Group 9</t>
  </si>
  <si>
    <t>W9747</t>
  </si>
  <si>
    <t>Sunrun SDGE 2017 Group 10</t>
  </si>
  <si>
    <t>W9748</t>
  </si>
  <si>
    <t>Sunrun SDGE 2017 Group 11</t>
  </si>
  <si>
    <t>W9749</t>
  </si>
  <si>
    <t>Sunrun SDGE 2017 Group 12</t>
  </si>
  <si>
    <t>W9750</t>
  </si>
  <si>
    <t>Sunrun SDGE 2017 Group 13</t>
  </si>
  <si>
    <t>W9751</t>
  </si>
  <si>
    <t>Sunrun SDGE 2017 Group 14</t>
  </si>
  <si>
    <t>W9752</t>
  </si>
  <si>
    <t>Sunrun SDGE 2017 Group 15</t>
  </si>
  <si>
    <t>W9753</t>
  </si>
  <si>
    <t>Sunrun SDGE 2017 Group 16</t>
  </si>
  <si>
    <t>W9754</t>
  </si>
  <si>
    <t>Sunrun SDGE 2017 Group 17</t>
  </si>
  <si>
    <t>W9755</t>
  </si>
  <si>
    <t>Sunrun SDGE 2017 Group 18</t>
  </si>
  <si>
    <t>W9756</t>
  </si>
  <si>
    <t>Sunrun SDGE 2017 Group 19</t>
  </si>
  <si>
    <t>W9757</t>
  </si>
  <si>
    <t>Sunrun SDGE 2017 Group 20</t>
  </si>
  <si>
    <t>W9758</t>
  </si>
  <si>
    <t>Sunrun SDGE 2017 Group 21</t>
  </si>
  <si>
    <t>W9760</t>
  </si>
  <si>
    <t>Sunrun SDGE 2017 Group 23</t>
  </si>
  <si>
    <t>W9763</t>
  </si>
  <si>
    <t>Sunrun SDGE 2017 Group 26</t>
  </si>
  <si>
    <t>W9764</t>
  </si>
  <si>
    <t>Sunrun SDGE 2017 Group 27</t>
  </si>
  <si>
    <t>W9765</t>
  </si>
  <si>
    <t>Sunrun SDGE 2017 Group 28</t>
  </si>
  <si>
    <t>W9766</t>
  </si>
  <si>
    <t>Sunrun SDGE 2017 Group 29</t>
  </si>
  <si>
    <t>W9767</t>
  </si>
  <si>
    <t>Sunrun SDGE 2017 Group 30</t>
  </si>
  <si>
    <t>W9768</t>
  </si>
  <si>
    <t>Sunrun SDGE 2017 Group 31</t>
  </si>
  <si>
    <t>W9769</t>
  </si>
  <si>
    <t>Sunrun SDGE 2017 Group 32</t>
  </si>
  <si>
    <t>W9770</t>
  </si>
  <si>
    <t>Sunrun SDGE 2017 Group 33</t>
  </si>
  <si>
    <t>W9771</t>
  </si>
  <si>
    <t>Sunrun SDGE 2017 Group 34</t>
  </si>
  <si>
    <t>W9772</t>
  </si>
  <si>
    <t>Sunrun SDGE 2017 Group 35</t>
  </si>
  <si>
    <t>W9773</t>
  </si>
  <si>
    <t>Sunrun SDGE 2017 Group 36</t>
  </si>
  <si>
    <t>W9774</t>
  </si>
  <si>
    <t>Sunrun SDGE 2017 Group 37</t>
  </si>
  <si>
    <t>W9775</t>
  </si>
  <si>
    <t>Sunrun SDGE 2017 Group 38</t>
  </si>
  <si>
    <t>W9780</t>
  </si>
  <si>
    <t>Sunrun SDGE 2018 Group 1</t>
  </si>
  <si>
    <t>W9781</t>
  </si>
  <si>
    <t>Sunrun SDGE 2018 Group 2</t>
  </si>
  <si>
    <t>W9782</t>
  </si>
  <si>
    <t>Sunrun SDGE 2018 Group 3</t>
  </si>
  <si>
    <t>W9783</t>
  </si>
  <si>
    <t>Sunrun SDGE 2018 Group 4</t>
  </si>
  <si>
    <t>W9784</t>
  </si>
  <si>
    <t>Sunrun SDGE 2018 Group 5</t>
  </si>
  <si>
    <t>W9785</t>
  </si>
  <si>
    <t>Sunrun SDGE 2018 Group 6</t>
  </si>
  <si>
    <t>W9786</t>
  </si>
  <si>
    <t>Sunrun SDGE 2018 Group 7</t>
  </si>
  <si>
    <t>W9787</t>
  </si>
  <si>
    <t>Sunrun SDGE 2018 Group 8</t>
  </si>
  <si>
    <t>W9788</t>
  </si>
  <si>
    <t>Sunrun SDGE 2018 Group 9</t>
  </si>
  <si>
    <t>W9789</t>
  </si>
  <si>
    <t>Sunrun SDGE 2018 Group 10</t>
  </si>
  <si>
    <t>Baldwin Park USD</t>
  </si>
  <si>
    <t>W9790</t>
  </si>
  <si>
    <t>W9791</t>
  </si>
  <si>
    <t>W9792</t>
  </si>
  <si>
    <t>W9793</t>
  </si>
  <si>
    <t>Sunrun SDGE 2018 Group 11</t>
  </si>
  <si>
    <t>W9794</t>
  </si>
  <si>
    <t>Sunrun SDGE 2018 Group 12</t>
  </si>
  <si>
    <t>W9795</t>
  </si>
  <si>
    <t>Sunrun SDGE 2018 Group 13</t>
  </si>
  <si>
    <t>W9796</t>
  </si>
  <si>
    <t>Sunrun SDGE 2018 Group 14</t>
  </si>
  <si>
    <t>W9797</t>
  </si>
  <si>
    <t>Sunrun SDGE 2018 Group 15</t>
  </si>
  <si>
    <t>W9798</t>
  </si>
  <si>
    <t>Sunrun SDGE 2018 Group 16</t>
  </si>
  <si>
    <t>W9799</t>
  </si>
  <si>
    <t>Sunrun SDGE 2018 Group 17</t>
  </si>
  <si>
    <t>W9800</t>
  </si>
  <si>
    <t>Sunrun SDGE 2018 Group 18</t>
  </si>
  <si>
    <t>W9801</t>
  </si>
  <si>
    <t>Sunrun SDGE 2018 Group 19</t>
  </si>
  <si>
    <t>W9802</t>
  </si>
  <si>
    <t>Sunrun SDGE 2018 Group 20</t>
  </si>
  <si>
    <t>W9803</t>
  </si>
  <si>
    <t>Sunrun SDGE 2018 Group 21</t>
  </si>
  <si>
    <t>W9804</t>
  </si>
  <si>
    <t>Sunrun SDGE 2018 Group 22</t>
  </si>
  <si>
    <t>W9805</t>
  </si>
  <si>
    <t>Sunrun SDGE 2018 Group 23</t>
  </si>
  <si>
    <t>W9806</t>
  </si>
  <si>
    <t>Sunrun SDGE 2018 Group 24</t>
  </si>
  <si>
    <t>W9807</t>
  </si>
  <si>
    <t>Sunrun SDGE 2018 Group 25</t>
  </si>
  <si>
    <t>W9808</t>
  </si>
  <si>
    <t>Sunrun SDGE 2017 Group 43</t>
  </si>
  <si>
    <t>W9809</t>
  </si>
  <si>
    <t>Sunrun SDGE 2018 Group 26</t>
  </si>
  <si>
    <t>W9810</t>
  </si>
  <si>
    <t>Sunrun SDGE 2018 Group 27</t>
  </si>
  <si>
    <t>W9811</t>
  </si>
  <si>
    <t>Sunrun SDGE 2018 Group 28</t>
  </si>
  <si>
    <t>W9812</t>
  </si>
  <si>
    <t>Sunrun SDGE 2018 Group 29</t>
  </si>
  <si>
    <t>W9813</t>
  </si>
  <si>
    <t>Sunrun SDGE 2018 Group 30</t>
  </si>
  <si>
    <t>W9814</t>
  </si>
  <si>
    <t>Sunrun SDGE 2018 Group 31</t>
  </si>
  <si>
    <t>W9815</t>
  </si>
  <si>
    <t>Sunrun SDGE 2018 Group 32</t>
  </si>
  <si>
    <t>W9816</t>
  </si>
  <si>
    <t>Sunrun SDGE 2018 Group 33</t>
  </si>
  <si>
    <t>W9817</t>
  </si>
  <si>
    <t>Sunrun SDGE 2018 Group 34</t>
  </si>
  <si>
    <t>W9818</t>
  </si>
  <si>
    <t>Sunrun SDGE 2018 Group 35</t>
  </si>
  <si>
    <t>W9819</t>
  </si>
  <si>
    <t>Sunrun SDGE 2018 Group 36</t>
  </si>
  <si>
    <t>W9820</t>
  </si>
  <si>
    <t>Sunrun SDGE 2018 Group 37</t>
  </si>
  <si>
    <t>W9821</t>
  </si>
  <si>
    <t>Sunrun SDGE 2018 Group 38</t>
  </si>
  <si>
    <t>W9822</t>
  </si>
  <si>
    <t>Sunrun SDGE 2018 Group 39</t>
  </si>
  <si>
    <t>W9824</t>
  </si>
  <si>
    <t>W9825</t>
  </si>
  <si>
    <t>Sunrun SDGE 2018 Group 41</t>
  </si>
  <si>
    <t>W9826</t>
  </si>
  <si>
    <t>Sunrun SDGE 2018 Group 42</t>
  </si>
  <si>
    <t>W9827</t>
  </si>
  <si>
    <t>Sunrun SDGE 2018 Group 43</t>
  </si>
  <si>
    <t>W9828</t>
  </si>
  <si>
    <t>Sunrun SDGE 2018 Group 44</t>
  </si>
  <si>
    <t>W9829</t>
  </si>
  <si>
    <t>W9830</t>
  </si>
  <si>
    <t>Sunrun SDGE 2018 Group 45</t>
  </si>
  <si>
    <t>W9831</t>
  </si>
  <si>
    <t>Sunrun SDGE 2018 Group 46</t>
  </si>
  <si>
    <t>W9832</t>
  </si>
  <si>
    <t>Sunrun SDGE 2018 Group 47</t>
  </si>
  <si>
    <t>W9833</t>
  </si>
  <si>
    <t>Sunrun SDGE 2018 Group 48</t>
  </si>
  <si>
    <t>W9834</t>
  </si>
  <si>
    <t>Sunrun SDGE 2018 Group 49</t>
  </si>
  <si>
    <t>W9835</t>
  </si>
  <si>
    <t>W9836</t>
  </si>
  <si>
    <t>Sunrun SDGE 2018 Group 50</t>
  </si>
  <si>
    <t>W9837</t>
  </si>
  <si>
    <t>Sunrun SDGE 2018 Group 51</t>
  </si>
  <si>
    <t>W9838</t>
  </si>
  <si>
    <t>Sunrun SDGE 2018 Group 52</t>
  </si>
  <si>
    <t>W9839</t>
  </si>
  <si>
    <t>Sunrun SDGE 2018 Group 53</t>
  </si>
  <si>
    <t>W9840</t>
  </si>
  <si>
    <t>Sunrun SDGE 2018 Group 54</t>
  </si>
  <si>
    <t>W9841</t>
  </si>
  <si>
    <t>Sunrun SDGE 2018 Group 55</t>
  </si>
  <si>
    <t>W9842</t>
  </si>
  <si>
    <t>W9843</t>
  </si>
  <si>
    <t>W9844</t>
  </si>
  <si>
    <t>Sunrun SDGE 2019 Group 1</t>
  </si>
  <si>
    <t>W9846</t>
  </si>
  <si>
    <t>Sunrun SDGE 2019 Group 3</t>
  </si>
  <si>
    <t>W9847</t>
  </si>
  <si>
    <t>Sunrun SDGE 2019 Group 4</t>
  </si>
  <si>
    <t>W9849</t>
  </si>
  <si>
    <t>Sunrun SDGE 2019 Group 6</t>
  </si>
  <si>
    <t>W9850</t>
  </si>
  <si>
    <t>Sunrun SDGE 2019 Group 7</t>
  </si>
  <si>
    <t>W9851</t>
  </si>
  <si>
    <t>Sunrun SDGE 2019 Group 8</t>
  </si>
  <si>
    <t>W9852</t>
  </si>
  <si>
    <t>Sunrun SDGE 2019 Group 9</t>
  </si>
  <si>
    <t>W9853</t>
  </si>
  <si>
    <t>W9854</t>
  </si>
  <si>
    <t>Sunrun SDGE 2019 Group 10</t>
  </si>
  <si>
    <t>W9855</t>
  </si>
  <si>
    <t>W9856</t>
  </si>
  <si>
    <t>W9857</t>
  </si>
  <si>
    <t>W9858</t>
  </si>
  <si>
    <t>W9859</t>
  </si>
  <si>
    <t>W9860</t>
  </si>
  <si>
    <t>Sunrun SDGE 2019 Group 11</t>
  </si>
  <si>
    <t>W9861</t>
  </si>
  <si>
    <t>Sunrun SDGE 2019 Group 12</t>
  </si>
  <si>
    <t>W9862</t>
  </si>
  <si>
    <t>Sunrun SDGE 2019 Group 13</t>
  </si>
  <si>
    <t>W9863</t>
  </si>
  <si>
    <t>Sunrun SDGE 2019 Group 14</t>
  </si>
  <si>
    <t>W9864</t>
  </si>
  <si>
    <t>Sunrun SDGE 2019 Group 15</t>
  </si>
  <si>
    <t>W9865</t>
  </si>
  <si>
    <t>Sunrun SDGE 2019 Group 16</t>
  </si>
  <si>
    <t>W9866</t>
  </si>
  <si>
    <t>Sunrun SDGE 2019 Group 17</t>
  </si>
  <si>
    <t>W9867</t>
  </si>
  <si>
    <t>Sunrun SDGE 2019 Group 18</t>
  </si>
  <si>
    <t>W9868</t>
  </si>
  <si>
    <t>Sunrun SDGE 2019 Group 19</t>
  </si>
  <si>
    <t>W9869</t>
  </si>
  <si>
    <t>Sunrun SDGE 2019 Group 20</t>
  </si>
  <si>
    <t>W9870</t>
  </si>
  <si>
    <t>Sunrun SDGE 2019 Group 21</t>
  </si>
  <si>
    <t>W9871</t>
  </si>
  <si>
    <t>Sunrun SDGE 2019 Group 22</t>
  </si>
  <si>
    <t>W9872</t>
  </si>
  <si>
    <t>Sunrun SDGE 2019 Group 23</t>
  </si>
  <si>
    <t>W9873</t>
  </si>
  <si>
    <t>Sunrun SDGE 2019 Group 24</t>
  </si>
  <si>
    <t>W9874</t>
  </si>
  <si>
    <t>Sunrun SDGE 2019 Group 25</t>
  </si>
  <si>
    <t>W9875</t>
  </si>
  <si>
    <t>Sunrun SDGE 2019 Group 26</t>
  </si>
  <si>
    <t>W9876</t>
  </si>
  <si>
    <t>Sunrun SDGE 2019 Group 27</t>
  </si>
  <si>
    <t>W9877</t>
  </si>
  <si>
    <t>Sunrun SDGE 2019 Group 28</t>
  </si>
  <si>
    <t>W9878</t>
  </si>
  <si>
    <t>Sunrun SDGE 2019 Group 29</t>
  </si>
  <si>
    <t>W9879</t>
  </si>
  <si>
    <t>Sunrun SDGE 2019 Group 30</t>
  </si>
  <si>
    <t>W9880</t>
  </si>
  <si>
    <t>Sunrun SDGE 2019 Group 31</t>
  </si>
  <si>
    <t>W9881</t>
  </si>
  <si>
    <t>Sunrun SDGE 2019 Group 32</t>
  </si>
  <si>
    <t>W9882</t>
  </si>
  <si>
    <t>Sunrun SDGE 2019 Group 33</t>
  </si>
  <si>
    <t>W9883</t>
  </si>
  <si>
    <t>Sunrun SDGE 2019 Group 34</t>
  </si>
  <si>
    <t>W9884</t>
  </si>
  <si>
    <t>Sunrun SDGE 2019 Group 35</t>
  </si>
  <si>
    <t>W9885</t>
  </si>
  <si>
    <t>Sunrun SDGE 2019 Group 36</t>
  </si>
  <si>
    <t>W9886</t>
  </si>
  <si>
    <t>Sunrun SDGE 2019 Group 37</t>
  </si>
  <si>
    <t>W9887</t>
  </si>
  <si>
    <t>Sunrun SDGE 2019 Group 38</t>
  </si>
  <si>
    <t>W9888</t>
  </si>
  <si>
    <t>Sunrun SDGE 2019 Group 39</t>
  </si>
  <si>
    <t>W9889</t>
  </si>
  <si>
    <t>Sunrun SDGE 2019 Group 40</t>
  </si>
  <si>
    <t>W9890</t>
  </si>
  <si>
    <t>Sunrun SDGE 2019 Group 41</t>
  </si>
  <si>
    <t>W9891</t>
  </si>
  <si>
    <t>Sunrun SDGE 2019 Group 42</t>
  </si>
  <si>
    <t>W9892</t>
  </si>
  <si>
    <t>Sunrun SDGE 2019 Group 43</t>
  </si>
  <si>
    <t>W9893</t>
  </si>
  <si>
    <t>Sunrun SDGE 2019 Group 44</t>
  </si>
  <si>
    <t>W9894</t>
  </si>
  <si>
    <t>Sunrun SDGE 2019 Group 45</t>
  </si>
  <si>
    <t>W9895</t>
  </si>
  <si>
    <t>Sunrun SDGE 2019 Group 46</t>
  </si>
  <si>
    <t>W9896</t>
  </si>
  <si>
    <t>Sunrun SDGE 2019 Group 47</t>
  </si>
  <si>
    <t>W9897</t>
  </si>
  <si>
    <t>Sunrun SDGE 2019 Group 48</t>
  </si>
  <si>
    <t>W9898</t>
  </si>
  <si>
    <t>Sunrun SDGE 2019 Group 49</t>
  </si>
  <si>
    <t>W9899</t>
  </si>
  <si>
    <t>Sunrun SDGE 2019 Group 50</t>
  </si>
  <si>
    <t>W9900</t>
  </si>
  <si>
    <t>Sunrun SDGE 2019 Group 51</t>
  </si>
  <si>
    <t>W9901</t>
  </si>
  <si>
    <t>Sunrun SDGE 2019 Group 52</t>
  </si>
  <si>
    <t>W9902</t>
  </si>
  <si>
    <t>Sunrun SDGE 2019 Group 53</t>
  </si>
  <si>
    <t>W9903</t>
  </si>
  <si>
    <t>Sunrun SDGE 2019 Group 54</t>
  </si>
  <si>
    <t>W9904</t>
  </si>
  <si>
    <t>Sunrun SDGE 2019 Group 55</t>
  </si>
  <si>
    <t>W9905</t>
  </si>
  <si>
    <t>Sunrun SDGE 2019 Group 56</t>
  </si>
  <si>
    <t>W9906</t>
  </si>
  <si>
    <t>Sunrun SDGE 2019 Group 57</t>
  </si>
  <si>
    <t>W9907</t>
  </si>
  <si>
    <t>Sunrun SDGE 2019 Group 58</t>
  </si>
  <si>
    <t>W9908</t>
  </si>
  <si>
    <t>Sunrun SDGE 2019 Group 59</t>
  </si>
  <si>
    <t>W9909</t>
  </si>
  <si>
    <t>Sunrun SDGE 2019 Group 60</t>
  </si>
  <si>
    <t>W9910</t>
  </si>
  <si>
    <t>Sunrun SDGE 2019 Group 61</t>
  </si>
  <si>
    <t>W9911</t>
  </si>
  <si>
    <t>Sunrun SDGE 2019 Group 62</t>
  </si>
  <si>
    <t>W9912</t>
  </si>
  <si>
    <t>Sunrun SDGE 2019 Group 63</t>
  </si>
  <si>
    <t>W9913</t>
  </si>
  <si>
    <t>Sunrun SDGE 2019 Group 64</t>
  </si>
  <si>
    <t>W9914</t>
  </si>
  <si>
    <t>Sunrun SDGE 2019 Group 65</t>
  </si>
  <si>
    <t>W9915</t>
  </si>
  <si>
    <t>Sunrun SDGE 2019 Group 66</t>
  </si>
  <si>
    <t>W9916</t>
  </si>
  <si>
    <t>Sunrun SDGE 2019 Group 67</t>
  </si>
  <si>
    <t>W9917</t>
  </si>
  <si>
    <t>W9919</t>
  </si>
  <si>
    <t>Sunrun SDGE 2020 Group 2</t>
  </si>
  <si>
    <t>W9920</t>
  </si>
  <si>
    <t>Sunrun SDGE 2020 Group 3</t>
  </si>
  <si>
    <t>W9921</t>
  </si>
  <si>
    <t>Sunrun SDGE 2020 Group 4</t>
  </si>
  <si>
    <t>W9922</t>
  </si>
  <si>
    <t>Sunrun SDGE 2020 Group 5</t>
  </si>
  <si>
    <t>W9923</t>
  </si>
  <si>
    <t>Sunrun SDGE 2020 Group 6</t>
  </si>
  <si>
    <t>W9924</t>
  </si>
  <si>
    <t>Sunrun SDGE 2020 Group 7</t>
  </si>
  <si>
    <t>W9925</t>
  </si>
  <si>
    <t>Sunrun SDGE 2020 Group 8</t>
  </si>
  <si>
    <t>W9926</t>
  </si>
  <si>
    <t>Sunrun SDGE 2020 Group 9</t>
  </si>
  <si>
    <t>W9927</t>
  </si>
  <si>
    <t>Sunrun SDGE 2020 Group 10</t>
  </si>
  <si>
    <t>W9928</t>
  </si>
  <si>
    <t>Sunrun SDGE 2020 Group 11</t>
  </si>
  <si>
    <t>W9929</t>
  </si>
  <si>
    <t>Sunrun SDGE 2020 Group 12</t>
  </si>
  <si>
    <t>W9930</t>
  </si>
  <si>
    <t>Sunrun SDGE 2020 Group 13</t>
  </si>
  <si>
    <t>W9931</t>
  </si>
  <si>
    <t>Sunrun SDGE 2020 Group 14</t>
  </si>
  <si>
    <t>W9934</t>
  </si>
  <si>
    <t>Sunrun SDGE 2020 Group 17</t>
  </si>
  <si>
    <t>W9935</t>
  </si>
  <si>
    <t>Sunrun SDGE 2020 Group 18</t>
  </si>
  <si>
    <t>W9937</t>
  </si>
  <si>
    <t>W9938</t>
  </si>
  <si>
    <t>W9939</t>
  </si>
  <si>
    <t>W9940</t>
  </si>
  <si>
    <t>W9941</t>
  </si>
  <si>
    <t>W9944</t>
  </si>
  <si>
    <t>Sunrun PGE BB 2019 Group 1</t>
  </si>
  <si>
    <t>W9945</t>
  </si>
  <si>
    <t>Sunrun PGE BB 2019 Group 2</t>
  </si>
  <si>
    <t>W9946</t>
  </si>
  <si>
    <t>Sunrun PGE BB 2019 Group 3</t>
  </si>
  <si>
    <t>W9947</t>
  </si>
  <si>
    <t>Sunrun PGE BB 2019 Group 4</t>
  </si>
  <si>
    <t>W9948</t>
  </si>
  <si>
    <t>Sunrun PGE BB 2019 Group 5</t>
  </si>
  <si>
    <t>W9949</t>
  </si>
  <si>
    <t>Sunrun PGE BB 2019 Group 6</t>
  </si>
  <si>
    <t>W9950</t>
  </si>
  <si>
    <t>Sunrun PGE BB 2019 Group 7</t>
  </si>
  <si>
    <t>W9951</t>
  </si>
  <si>
    <t>Sunrun PGE BB 2019 Group 8</t>
  </si>
  <si>
    <t>W9952</t>
  </si>
  <si>
    <t>Sunrun PGE BB 2019 Group 9</t>
  </si>
  <si>
    <t>W9953</t>
  </si>
  <si>
    <t>Sunrun PGE BB 2019 Group 10</t>
  </si>
  <si>
    <t>W9954</t>
  </si>
  <si>
    <t>Sunrun PGE BB 2019 Group 11</t>
  </si>
  <si>
    <t>W9956</t>
  </si>
  <si>
    <t>Sunrun PGE BB 2019 Group 13</t>
  </si>
  <si>
    <t>W9957</t>
  </si>
  <si>
    <t>Sunrun PGE BB 2019 Group 14</t>
  </si>
  <si>
    <t>W9958</t>
  </si>
  <si>
    <t>Sunrun PGE BB 2019 Group 15</t>
  </si>
  <si>
    <t>W9959</t>
  </si>
  <si>
    <t>Sunrun PGE BB 2019 Group 16</t>
  </si>
  <si>
    <t>W9960</t>
  </si>
  <si>
    <t>Sunrun PGE BB 2019 Group 17</t>
  </si>
  <si>
    <t>W9961</t>
  </si>
  <si>
    <t>Sunrun PGE BB 2020 Group 1</t>
  </si>
  <si>
    <t>W9962</t>
  </si>
  <si>
    <t>Sunrun PGE BB 2020 Group 2</t>
  </si>
  <si>
    <t>W9963</t>
  </si>
  <si>
    <t>Sunrun PGE BB 2020 Group 3</t>
  </si>
  <si>
    <t>W9964</t>
  </si>
  <si>
    <t>Sunrun PGE BB 2020 Group 4</t>
  </si>
  <si>
    <t>W9965</t>
  </si>
  <si>
    <t>Sunrun PGE BB 2020 Group 5</t>
  </si>
  <si>
    <t>W9966</t>
  </si>
  <si>
    <t>Sunrun PGE BB 2020 Group 6</t>
  </si>
  <si>
    <t>W9967</t>
  </si>
  <si>
    <t>Sunrun PGE BB 2020 Group 7</t>
  </si>
  <si>
    <t>W9968</t>
  </si>
  <si>
    <t>Sunrun PGE BB 2020 Group 8</t>
  </si>
  <si>
    <t>W9969</t>
  </si>
  <si>
    <t>Sunrun PGE BB 2020 Group 9</t>
  </si>
  <si>
    <t>W9970</t>
  </si>
  <si>
    <t>Sunrun PGE BB 2020 Group 10</t>
  </si>
  <si>
    <t>W9971</t>
  </si>
  <si>
    <t>W9972</t>
  </si>
  <si>
    <t>W9973</t>
  </si>
  <si>
    <t>W9975</t>
  </si>
  <si>
    <t>W9976</t>
  </si>
  <si>
    <t>W9977</t>
  </si>
  <si>
    <t>W9978</t>
  </si>
  <si>
    <t>W9979</t>
  </si>
  <si>
    <t>W9980</t>
  </si>
  <si>
    <t>W9981</t>
  </si>
  <si>
    <t>W9982</t>
  </si>
  <si>
    <t>W9983</t>
  </si>
  <si>
    <t>W9984</t>
  </si>
  <si>
    <t>W9985</t>
  </si>
  <si>
    <t>W9986</t>
  </si>
  <si>
    <t>W9987</t>
  </si>
  <si>
    <t>W9988</t>
  </si>
  <si>
    <t>W9989</t>
  </si>
  <si>
    <t>W9990</t>
  </si>
  <si>
    <t>W9991</t>
  </si>
  <si>
    <t>W9992</t>
  </si>
  <si>
    <t>W9993</t>
  </si>
  <si>
    <t>W9994</t>
  </si>
  <si>
    <t>W9995</t>
  </si>
  <si>
    <t>W9996</t>
  </si>
  <si>
    <t>W9997</t>
  </si>
  <si>
    <t>W9998</t>
  </si>
  <si>
    <t>W9999</t>
  </si>
  <si>
    <t>W10000</t>
  </si>
  <si>
    <t>W10002</t>
  </si>
  <si>
    <t>W10003</t>
  </si>
  <si>
    <t>W10004</t>
  </si>
  <si>
    <t>W10005</t>
  </si>
  <si>
    <t>W10006</t>
  </si>
  <si>
    <t>W10007</t>
  </si>
  <si>
    <t>W10008</t>
  </si>
  <si>
    <t>W10009</t>
  </si>
  <si>
    <t>W10010</t>
  </si>
  <si>
    <t>W10011</t>
  </si>
  <si>
    <t>W10012</t>
  </si>
  <si>
    <t>W10013</t>
  </si>
  <si>
    <t>W10014</t>
  </si>
  <si>
    <t>W10015</t>
  </si>
  <si>
    <t>W10016</t>
  </si>
  <si>
    <t>W10017</t>
  </si>
  <si>
    <t>W10018</t>
  </si>
  <si>
    <t>W10019</t>
  </si>
  <si>
    <t>W10020</t>
  </si>
  <si>
    <t>W10021</t>
  </si>
  <si>
    <t>W10022</t>
  </si>
  <si>
    <t>W10023</t>
  </si>
  <si>
    <t>W10024</t>
  </si>
  <si>
    <t>W10025</t>
  </si>
  <si>
    <t>W10026</t>
  </si>
  <si>
    <t>W10027</t>
  </si>
  <si>
    <t>W10028</t>
  </si>
  <si>
    <t>W10029</t>
  </si>
  <si>
    <t>W10030</t>
  </si>
  <si>
    <t>W10031</t>
  </si>
  <si>
    <t>W10032</t>
  </si>
  <si>
    <t>W10033</t>
  </si>
  <si>
    <t>W10034</t>
  </si>
  <si>
    <t>W10035</t>
  </si>
  <si>
    <t>W10036</t>
  </si>
  <si>
    <t>W10037</t>
  </si>
  <si>
    <t>W10038</t>
  </si>
  <si>
    <t>W10039</t>
  </si>
  <si>
    <t>W10040</t>
  </si>
  <si>
    <t>W10041</t>
  </si>
  <si>
    <t>W10042</t>
  </si>
  <si>
    <t>W10043</t>
  </si>
  <si>
    <t>W10044</t>
  </si>
  <si>
    <t>W10045</t>
  </si>
  <si>
    <t>W10046</t>
  </si>
  <si>
    <t>W10047</t>
  </si>
  <si>
    <t>W10048</t>
  </si>
  <si>
    <t>W10049</t>
  </si>
  <si>
    <t>W10050</t>
  </si>
  <si>
    <t>W10051</t>
  </si>
  <si>
    <t>W10052</t>
  </si>
  <si>
    <t>South Suburban Sanitary District</t>
  </si>
  <si>
    <t>W10057</t>
  </si>
  <si>
    <t>W10058</t>
  </si>
  <si>
    <t>SPV Agg 0_10_0025_13</t>
  </si>
  <si>
    <t>Iskate Inc</t>
  </si>
  <si>
    <t>W10059</t>
  </si>
  <si>
    <t>W10060</t>
  </si>
  <si>
    <t>W10061</t>
  </si>
  <si>
    <t>W10062</t>
  </si>
  <si>
    <t>W10063</t>
  </si>
  <si>
    <t>W10064</t>
  </si>
  <si>
    <t>W10065</t>
  </si>
  <si>
    <t>W10066</t>
  </si>
  <si>
    <t>W10067</t>
  </si>
  <si>
    <t>W10068</t>
  </si>
  <si>
    <t>W10069</t>
  </si>
  <si>
    <t>W10070</t>
  </si>
  <si>
    <t>W10071</t>
  </si>
  <si>
    <t>W10072</t>
  </si>
  <si>
    <t>W10073</t>
  </si>
  <si>
    <t>W10074</t>
  </si>
  <si>
    <t>W10075</t>
  </si>
  <si>
    <t>W10076</t>
  </si>
  <si>
    <t>W10077</t>
  </si>
  <si>
    <t>W10078</t>
  </si>
  <si>
    <t>W10079</t>
  </si>
  <si>
    <t>W10080</t>
  </si>
  <si>
    <t>W10081</t>
  </si>
  <si>
    <t>W10082</t>
  </si>
  <si>
    <t>W10083</t>
  </si>
  <si>
    <t>W10084</t>
  </si>
  <si>
    <t>W10085</t>
  </si>
  <si>
    <t>W10086</t>
  </si>
  <si>
    <t>W10087</t>
  </si>
  <si>
    <t>W10088</t>
  </si>
  <si>
    <t>W10089</t>
  </si>
  <si>
    <t>W10090</t>
  </si>
  <si>
    <t>W10091</t>
  </si>
  <si>
    <t>W10092</t>
  </si>
  <si>
    <t>W10093</t>
  </si>
  <si>
    <t>Seth McAvoy</t>
  </si>
  <si>
    <t>W10094</t>
  </si>
  <si>
    <t>W10095</t>
  </si>
  <si>
    <t>W10097</t>
  </si>
  <si>
    <t>W10098</t>
  </si>
  <si>
    <t>W10099</t>
  </si>
  <si>
    <t>W10100</t>
  </si>
  <si>
    <t>W10101</t>
  </si>
  <si>
    <t>W10102</t>
  </si>
  <si>
    <t>W10103</t>
  </si>
  <si>
    <t>W10104</t>
  </si>
  <si>
    <t>W10105</t>
  </si>
  <si>
    <t>W10106</t>
  </si>
  <si>
    <t>W10107</t>
  </si>
  <si>
    <t>Fullerton SD</t>
  </si>
  <si>
    <t>W10108</t>
  </si>
  <si>
    <t>W10109</t>
  </si>
  <si>
    <t>W10110</t>
  </si>
  <si>
    <t>W10111</t>
  </si>
  <si>
    <t>W10112</t>
  </si>
  <si>
    <t>W10113</t>
  </si>
  <si>
    <t>W10115</t>
  </si>
  <si>
    <t>W10116</t>
  </si>
  <si>
    <t>W10117</t>
  </si>
  <si>
    <t>W10118</t>
  </si>
  <si>
    <t>W10119</t>
  </si>
  <si>
    <t>W10120</t>
  </si>
  <si>
    <t>W10121</t>
  </si>
  <si>
    <t>W10122</t>
  </si>
  <si>
    <t>W10123</t>
  </si>
  <si>
    <t>W10124</t>
  </si>
  <si>
    <t>W10125</t>
  </si>
  <si>
    <t>W10126</t>
  </si>
  <si>
    <t>W10127</t>
  </si>
  <si>
    <t>W10128</t>
  </si>
  <si>
    <t>W10129</t>
  </si>
  <si>
    <t>W10130</t>
  </si>
  <si>
    <t>W10131</t>
  </si>
  <si>
    <t>W10132</t>
  </si>
  <si>
    <t>W10134</t>
  </si>
  <si>
    <t>W10138</t>
  </si>
  <si>
    <t>W10139</t>
  </si>
  <si>
    <t>W10140</t>
  </si>
  <si>
    <t>Porterville Unified School District</t>
  </si>
  <si>
    <t>W10141</t>
  </si>
  <si>
    <t>W10142</t>
  </si>
  <si>
    <t>Scott Sharp</t>
  </si>
  <si>
    <t>W10143</t>
  </si>
  <si>
    <t>W10144</t>
  </si>
  <si>
    <t>W10145</t>
  </si>
  <si>
    <t>Priscilla Andrews</t>
  </si>
  <si>
    <t>W10146</t>
  </si>
  <si>
    <t>W10148</t>
  </si>
  <si>
    <t>W10149</t>
  </si>
  <si>
    <t>W10150</t>
  </si>
  <si>
    <t>W10151</t>
  </si>
  <si>
    <t>W10152</t>
  </si>
  <si>
    <t>W10153</t>
  </si>
  <si>
    <t>W10154</t>
  </si>
  <si>
    <t>W10155</t>
  </si>
  <si>
    <t>W10156</t>
  </si>
  <si>
    <t>Blythe Solar III, LLC</t>
  </si>
  <si>
    <t>W10157</t>
  </si>
  <si>
    <t>W10158</t>
  </si>
  <si>
    <t>W10159</t>
  </si>
  <si>
    <t>W10160</t>
  </si>
  <si>
    <t>W10162</t>
  </si>
  <si>
    <t>W10163</t>
  </si>
  <si>
    <t>W10164</t>
  </si>
  <si>
    <t>W10165</t>
  </si>
  <si>
    <t>W10166</t>
  </si>
  <si>
    <t>Sunrun SCE 2016 Group 2</t>
  </si>
  <si>
    <t>W10167</t>
  </si>
  <si>
    <t>W10168</t>
  </si>
  <si>
    <t>Sunrun SCE 2017 Group 6</t>
  </si>
  <si>
    <t>W10169</t>
  </si>
  <si>
    <t>Sunrun SCE 2018 Group 6</t>
  </si>
  <si>
    <t>W10170</t>
  </si>
  <si>
    <t>W10171</t>
  </si>
  <si>
    <t>W10172</t>
  </si>
  <si>
    <t>W10173</t>
  </si>
  <si>
    <t>W10174</t>
  </si>
  <si>
    <t>W10175</t>
  </si>
  <si>
    <t>W10176</t>
  </si>
  <si>
    <t>W10177</t>
  </si>
  <si>
    <t>W10178</t>
  </si>
  <si>
    <t>W10179</t>
  </si>
  <si>
    <t>W10180</t>
  </si>
  <si>
    <t>W10181</t>
  </si>
  <si>
    <t>W10182</t>
  </si>
  <si>
    <t>W10183</t>
  </si>
  <si>
    <t>W10184</t>
  </si>
  <si>
    <t>W10185</t>
  </si>
  <si>
    <t>W10186</t>
  </si>
  <si>
    <t>W10187</t>
  </si>
  <si>
    <t>W10188</t>
  </si>
  <si>
    <t>W10189</t>
  </si>
  <si>
    <t>W10191</t>
  </si>
  <si>
    <t>W10192</t>
  </si>
  <si>
    <t>W10193</t>
  </si>
  <si>
    <t>W10194</t>
  </si>
  <si>
    <t>W10195</t>
  </si>
  <si>
    <t>W10196</t>
  </si>
  <si>
    <t>W10197</t>
  </si>
  <si>
    <t>W10198</t>
  </si>
  <si>
    <t>W10199</t>
  </si>
  <si>
    <t>Sunrun SCE 2016 Group 1</t>
  </si>
  <si>
    <t>W10200</t>
  </si>
  <si>
    <t>Sunrun SCE 2016 Group 3</t>
  </si>
  <si>
    <t>W10201</t>
  </si>
  <si>
    <t>Sunrun SCE 2016 Group 4</t>
  </si>
  <si>
    <t>W10202</t>
  </si>
  <si>
    <t>Sunrun SCE 2016 Group 5</t>
  </si>
  <si>
    <t>W10203</t>
  </si>
  <si>
    <t>Sunrun SCE 2016 Group 6</t>
  </si>
  <si>
    <t>W10205</t>
  </si>
  <si>
    <t>Sunrun SCE 2016 Group 8</t>
  </si>
  <si>
    <t>W10206</t>
  </si>
  <si>
    <t>Sunrun SCE 2016 Group 9</t>
  </si>
  <si>
    <t>W10207</t>
  </si>
  <si>
    <t>Sunrun SCE 2016 Group 10</t>
  </si>
  <si>
    <t>W10208</t>
  </si>
  <si>
    <t>Sunrun SCE 2016 Group 11</t>
  </si>
  <si>
    <t>W10209</t>
  </si>
  <si>
    <t>Sunrun SCE 2016 Group 12</t>
  </si>
  <si>
    <t>W10210</t>
  </si>
  <si>
    <t>Sunrun SCE 2016 Group 13</t>
  </si>
  <si>
    <t>W10211</t>
  </si>
  <si>
    <t>Sunrun SCE 2016 Group 14</t>
  </si>
  <si>
    <t>W10212</t>
  </si>
  <si>
    <t>Sunrun SCE 2016 Group 15</t>
  </si>
  <si>
    <t>W10213</t>
  </si>
  <si>
    <t>Sunrun SCE 2016 Group 16</t>
  </si>
  <si>
    <t>W10214</t>
  </si>
  <si>
    <t>Sunrun SCE 2016 Group 17</t>
  </si>
  <si>
    <t>W10216</t>
  </si>
  <si>
    <t>Sunrun SCE 2016 Group 19</t>
  </si>
  <si>
    <t>W10217</t>
  </si>
  <si>
    <t>Sunrun SCE 2016 Group 20</t>
  </si>
  <si>
    <t>W10218</t>
  </si>
  <si>
    <t>Sunrun SCE 2016 Group 21</t>
  </si>
  <si>
    <t>W10219</t>
  </si>
  <si>
    <t>Sunrun SCE 2016 Group 22</t>
  </si>
  <si>
    <t>W10220</t>
  </si>
  <si>
    <t>Sunrun SCE 2016 Group 23</t>
  </si>
  <si>
    <t>W10221</t>
  </si>
  <si>
    <t>Sunrun SCE 2016 Group 24</t>
  </si>
  <si>
    <t>W10222</t>
  </si>
  <si>
    <t>Sunrun SCE 2016 Group 25</t>
  </si>
  <si>
    <t>W10223</t>
  </si>
  <si>
    <t>Sunrun SCE 2016 Group 26</t>
  </si>
  <si>
    <t>W10224</t>
  </si>
  <si>
    <t>Sunrun SCE 2016 Group 27</t>
  </si>
  <si>
    <t>W10225</t>
  </si>
  <si>
    <t>Sunrun SCE 2016 Group 28</t>
  </si>
  <si>
    <t>W10227</t>
  </si>
  <si>
    <t>Sunrun SCE 2016 Group 29</t>
  </si>
  <si>
    <t>W10228</t>
  </si>
  <si>
    <t>Sunrun SCE 2016 Group 30</t>
  </si>
  <si>
    <t>W10230</t>
  </si>
  <si>
    <t>Sunrun SCE 2016 Group 32</t>
  </si>
  <si>
    <t>W10231</t>
  </si>
  <si>
    <t>Sunrun SCE 2016 Group 33</t>
  </si>
  <si>
    <t>W10232</t>
  </si>
  <si>
    <t>Sunrun SCE 2016 Group 34</t>
  </si>
  <si>
    <t>W10233</t>
  </si>
  <si>
    <t>Sunrun SCE 2016 Group 35</t>
  </si>
  <si>
    <t>W10234</t>
  </si>
  <si>
    <t>Sunrun SCE 2016 Group 36</t>
  </si>
  <si>
    <t>W10235</t>
  </si>
  <si>
    <t>Sunrun SCE 2016 Group 37</t>
  </si>
  <si>
    <t>W10237</t>
  </si>
  <si>
    <t>Sunrun SCE 2016 Group 39</t>
  </si>
  <si>
    <t>W10238</t>
  </si>
  <si>
    <t>Sunrun SCE 2016 Group 40</t>
  </si>
  <si>
    <t>W10239</t>
  </si>
  <si>
    <t>Sunrun SCE 2016 Group 41</t>
  </si>
  <si>
    <t>W10240</t>
  </si>
  <si>
    <t>Sunrun SCE 2016 Group 42</t>
  </si>
  <si>
    <t>W10241</t>
  </si>
  <si>
    <t>Sunrun SCE 2016 Group 43</t>
  </si>
  <si>
    <t>W10242</t>
  </si>
  <si>
    <t>Sunrun SCE 2016 Group 44</t>
  </si>
  <si>
    <t>W10243</t>
  </si>
  <si>
    <t>Sunrun SCE 2016 Group 45</t>
  </si>
  <si>
    <t>W10245</t>
  </si>
  <si>
    <t>Sunrun SCE 2016 Group 47</t>
  </si>
  <si>
    <t>W10246</t>
  </si>
  <si>
    <t>Sunrun SCE 2016 Group 48</t>
  </si>
  <si>
    <t>W10247</t>
  </si>
  <si>
    <t>Sunrun SCE 2016 Group 49</t>
  </si>
  <si>
    <t>W10248</t>
  </si>
  <si>
    <t>Sunrun SCE 2016 Group 50</t>
  </si>
  <si>
    <t>W10250</t>
  </si>
  <si>
    <t>W10252</t>
  </si>
  <si>
    <t>Sunrun SCE 2016 Group 51</t>
  </si>
  <si>
    <t>W10253</t>
  </si>
  <si>
    <t>Sunrun SCE 2016 Group 52</t>
  </si>
  <si>
    <t>W10254</t>
  </si>
  <si>
    <t>Sunrun SCE 2016 Group 53</t>
  </si>
  <si>
    <t>W10255</t>
  </si>
  <si>
    <t>Sunrun SCE 2016 Group 54</t>
  </si>
  <si>
    <t>W10256</t>
  </si>
  <si>
    <t>Sunrun SCE 2016 Group 55</t>
  </si>
  <si>
    <t>W10257</t>
  </si>
  <si>
    <t>Sunrun SCE 2016 Group 56</t>
  </si>
  <si>
    <t>W10258</t>
  </si>
  <si>
    <t>Sunrun SCE 2016 Group 57</t>
  </si>
  <si>
    <t>W10259</t>
  </si>
  <si>
    <t>Sunrun SCE 2016 Group 58</t>
  </si>
  <si>
    <t>W10260</t>
  </si>
  <si>
    <t>Sunrun SCE 2016 Group 59</t>
  </si>
  <si>
    <t>W10261</t>
  </si>
  <si>
    <t>Sunrun SCE 2016 Group 60</t>
  </si>
  <si>
    <t>W10262</t>
  </si>
  <si>
    <t>Sunrun SCE 2016 Group 61</t>
  </si>
  <si>
    <t>W10263</t>
  </si>
  <si>
    <t>Sunrun SCE 2016 Group 62</t>
  </si>
  <si>
    <t>W10264</t>
  </si>
  <si>
    <t>Sunrun SCE 2016 Group 63</t>
  </si>
  <si>
    <t>W10265</t>
  </si>
  <si>
    <t>Sunrun SCE 2016 Group 64</t>
  </si>
  <si>
    <t>W10267</t>
  </si>
  <si>
    <t>Sunrun SCE 2016 Group 66</t>
  </si>
  <si>
    <t>W10270</t>
  </si>
  <si>
    <t>Sunrun SCE 2016 Group 69</t>
  </si>
  <si>
    <t>W10271</t>
  </si>
  <si>
    <t>Sunrun SCE 2016 Group 70</t>
  </si>
  <si>
    <t>Tom Poulin Design Remodeling</t>
  </si>
  <si>
    <t>W10272</t>
  </si>
  <si>
    <t>W10273</t>
  </si>
  <si>
    <t>W10274</t>
  </si>
  <si>
    <t>Sunrun SCE 2016 Group 71</t>
  </si>
  <si>
    <t>W10275</t>
  </si>
  <si>
    <t>Sunrun SCE 2016 Group 72</t>
  </si>
  <si>
    <t>W10276</t>
  </si>
  <si>
    <t>Sunrun SCE 2016 Group 73</t>
  </si>
  <si>
    <t>W10277</t>
  </si>
  <si>
    <t>Sunrun SCE 2016 Group 74</t>
  </si>
  <si>
    <t>W10278</t>
  </si>
  <si>
    <t>Sunrun SCE 2016 Group 75</t>
  </si>
  <si>
    <t>W10279</t>
  </si>
  <si>
    <t>Sunrun SCE 2016 Group 76</t>
  </si>
  <si>
    <t>W10280</t>
  </si>
  <si>
    <t>Sunrun SCE 2016 Group 77</t>
  </si>
  <si>
    <t>W10281</t>
  </si>
  <si>
    <t>Sunrun SCE 2016 Group 78</t>
  </si>
  <si>
    <t>W10282</t>
  </si>
  <si>
    <t>Sunrun SCE 2016 Group 80</t>
  </si>
  <si>
    <t>W10283</t>
  </si>
  <si>
    <t>Sunrun SCE 2016 Group 81</t>
  </si>
  <si>
    <t>W10285</t>
  </si>
  <si>
    <t>Sunrun SCE 2016 Group 83</t>
  </si>
  <si>
    <t>W10286</t>
  </si>
  <si>
    <t>Sunrun SCE 2016 Group 84</t>
  </si>
  <si>
    <t>W10287</t>
  </si>
  <si>
    <t>Sunrun SCE 2016 Group 85</t>
  </si>
  <si>
    <t>W10288</t>
  </si>
  <si>
    <t>Sunrun SCE 2016 Group 86</t>
  </si>
  <si>
    <t>W10289</t>
  </si>
  <si>
    <t>Sunrun SCE 2016 Group 87</t>
  </si>
  <si>
    <t>W10290</t>
  </si>
  <si>
    <t>Sunrun SCE 2016 Group 88</t>
  </si>
  <si>
    <t>W10291</t>
  </si>
  <si>
    <t>Sunrun SCE 2016 Group 89</t>
  </si>
  <si>
    <t>W10292</t>
  </si>
  <si>
    <t>Sunrun SCE 2016 Group 90</t>
  </si>
  <si>
    <t>W10293</t>
  </si>
  <si>
    <t>Sunrun SCE 2016 Group 91</t>
  </si>
  <si>
    <t>W10294</t>
  </si>
  <si>
    <t>Sunrun SCE 2016 Group 92</t>
  </si>
  <si>
    <t>W10295</t>
  </si>
  <si>
    <t>Sunrun SCE 2016 Group 94</t>
  </si>
  <si>
    <t>W10296</t>
  </si>
  <si>
    <t>Sunrun SCE 2016 Group 95</t>
  </si>
  <si>
    <t>W10297</t>
  </si>
  <si>
    <t>Sunrun SCE 2016 Group 96</t>
  </si>
  <si>
    <t>W10298</t>
  </si>
  <si>
    <t>Sunrun SCE 2016 Group 93</t>
  </si>
  <si>
    <t>W10299</t>
  </si>
  <si>
    <t>Sunrun SCE 2016 Group 97</t>
  </si>
  <si>
    <t>W10300</t>
  </si>
  <si>
    <t>Sunrun SCE 2016 Group 98</t>
  </si>
  <si>
    <t>W10301</t>
  </si>
  <si>
    <t>Sunrun SCE 2016 Group 99</t>
  </si>
  <si>
    <t>W10302</t>
  </si>
  <si>
    <t>Sunrun SCE 2016 Group 100</t>
  </si>
  <si>
    <t>W10303</t>
  </si>
  <si>
    <t>Sunrun SCE 2016 Group 101</t>
  </si>
  <si>
    <t>W10304</t>
  </si>
  <si>
    <t>Sunrun SCE 2016 Group 102</t>
  </si>
  <si>
    <t>W10305</t>
  </si>
  <si>
    <t>Sunrun SCE 2016 Group 103</t>
  </si>
  <si>
    <t>W10307</t>
  </si>
  <si>
    <t>Sunrun SCE 2016 Group 105</t>
  </si>
  <si>
    <t>W10308</t>
  </si>
  <si>
    <t>Sunrun SCE 2016 Group 106</t>
  </si>
  <si>
    <t>W10309</t>
  </si>
  <si>
    <t>Sunrun SCE 2016 Group 107</t>
  </si>
  <si>
    <t>W10310</t>
  </si>
  <si>
    <t>Sunrun SCE 2016 Group 108</t>
  </si>
  <si>
    <t>W10311</t>
  </si>
  <si>
    <t>Sunrun SCE 2016 Group 109</t>
  </si>
  <si>
    <t>W10312</t>
  </si>
  <si>
    <t>Sunrun SCE 2016 Group 110</t>
  </si>
  <si>
    <t>W10313</t>
  </si>
  <si>
    <t>Sunrun SCE 2016 Group 111</t>
  </si>
  <si>
    <t>W10314</t>
  </si>
  <si>
    <t>Sunrun SCE 2016 Group 112</t>
  </si>
  <si>
    <t>W10316</t>
  </si>
  <si>
    <t>Sunrun SCE 2016 Group 114</t>
  </si>
  <si>
    <t>W10317</t>
  </si>
  <si>
    <t>Sunrun SCE 2016 Group 115</t>
  </si>
  <si>
    <t>W10318</t>
  </si>
  <si>
    <t>W10319</t>
  </si>
  <si>
    <t>W10320</t>
  </si>
  <si>
    <t>W10321</t>
  </si>
  <si>
    <t>W10322</t>
  </si>
  <si>
    <t>W10323</t>
  </si>
  <si>
    <t>W10324</t>
  </si>
  <si>
    <t>W10325</t>
  </si>
  <si>
    <t>Sunrun SCE 2017 Group 2</t>
  </si>
  <si>
    <t>W10326</t>
  </si>
  <si>
    <t>Sunrun SCE 2017 Group 3</t>
  </si>
  <si>
    <t>W10327</t>
  </si>
  <si>
    <t>W10328</t>
  </si>
  <si>
    <t>Sunrun SCE 2017 Group 4</t>
  </si>
  <si>
    <t>W10329</t>
  </si>
  <si>
    <t>Sunrun SCE 2017 Group 5</t>
  </si>
  <si>
    <t>W10330</t>
  </si>
  <si>
    <t>Sunrun SCE 2017 Group 7</t>
  </si>
  <si>
    <t>W10331</t>
  </si>
  <si>
    <t>Sunrun SCE 2017 Group 8</t>
  </si>
  <si>
    <t>W10333</t>
  </si>
  <si>
    <t>Sunrun SCE 2017 Group 11</t>
  </si>
  <si>
    <t>W10335</t>
  </si>
  <si>
    <t>Sunrun SCE 2017 Group 10</t>
  </si>
  <si>
    <t>W10336</t>
  </si>
  <si>
    <t>Sunrun SCE 2017 Group 12</t>
  </si>
  <si>
    <t>W10337</t>
  </si>
  <si>
    <t>Sunrun SCE 2017 Group 13</t>
  </si>
  <si>
    <t>W10338</t>
  </si>
  <si>
    <t>Sunrun SCE 2017 Group 14</t>
  </si>
  <si>
    <t>W10339</t>
  </si>
  <si>
    <t>Sunrun SCE 2017 Group 15</t>
  </si>
  <si>
    <t>W10340</t>
  </si>
  <si>
    <t>Sunrun SCE 2017 Group 16</t>
  </si>
  <si>
    <t>W10341</t>
  </si>
  <si>
    <t>Sunrun SCE 2017 Group 17</t>
  </si>
  <si>
    <t>W10342</t>
  </si>
  <si>
    <t>Sunrun SCE 2017 Group 18</t>
  </si>
  <si>
    <t>W10343</t>
  </si>
  <si>
    <t>Sunrun SCE 2017 Group 19</t>
  </si>
  <si>
    <t>W10344</t>
  </si>
  <si>
    <t>Sunrun SCE 2017 Group 20</t>
  </si>
  <si>
    <t>W10346</t>
  </si>
  <si>
    <t>W10347</t>
  </si>
  <si>
    <t>W10348</t>
  </si>
  <si>
    <t>W10349</t>
  </si>
  <si>
    <t>W10350</t>
  </si>
  <si>
    <t>W10351</t>
  </si>
  <si>
    <t>W10352</t>
  </si>
  <si>
    <t>W10353</t>
  </si>
  <si>
    <t>W10355</t>
  </si>
  <si>
    <t>Sunrun SCE 2017 Group 21</t>
  </si>
  <si>
    <t>W10356</t>
  </si>
  <si>
    <t>Sunrun SCE 2017 Group 22</t>
  </si>
  <si>
    <t>W10357</t>
  </si>
  <si>
    <t>Sunrun SCE 2017 Group 23</t>
  </si>
  <si>
    <t>W10359</t>
  </si>
  <si>
    <t>Sunrun SCE 2017 Group 24</t>
  </si>
  <si>
    <t>W10361</t>
  </si>
  <si>
    <t>Sunrun SCE 2017 Group 26</t>
  </si>
  <si>
    <t>W10362</t>
  </si>
  <si>
    <t>Sunrun SCE 2017 Group 27</t>
  </si>
  <si>
    <t>W10363</t>
  </si>
  <si>
    <t>Sunrun SCE 2017 Group 28</t>
  </si>
  <si>
    <t>W10364</t>
  </si>
  <si>
    <t>Sunrun SCE 2017 Group 29</t>
  </si>
  <si>
    <t>Pasadena USD</t>
  </si>
  <si>
    <t>W10366</t>
  </si>
  <si>
    <t>W10368</t>
  </si>
  <si>
    <t>Sunrun SCE 2017 Group 32</t>
  </si>
  <si>
    <t>W10370</t>
  </si>
  <si>
    <t>W10371</t>
  </si>
  <si>
    <t>Sunrun SCE 2017 Group 34</t>
  </si>
  <si>
    <t>W10372</t>
  </si>
  <si>
    <t>Sunrun SCE 2017 Group 35</t>
  </si>
  <si>
    <t>W10373</t>
  </si>
  <si>
    <t>Sunrun SCE 2017 Group 36</t>
  </si>
  <si>
    <t>W10374</t>
  </si>
  <si>
    <t>W10375</t>
  </si>
  <si>
    <t>Sunrun SCE 2017 Group 37</t>
  </si>
  <si>
    <t>W10377</t>
  </si>
  <si>
    <t>Sunrun SCE 2017 Group 38</t>
  </si>
  <si>
    <t>W10379</t>
  </si>
  <si>
    <t>W10380</t>
  </si>
  <si>
    <t>Sunrun SCE 2017 Group 40</t>
  </si>
  <si>
    <t>W10382</t>
  </si>
  <si>
    <t>Sunrun SCE 2017 Group 41</t>
  </si>
  <si>
    <t>W10383</t>
  </si>
  <si>
    <t>Sunrun SCE 2017 Group 42</t>
  </si>
  <si>
    <t>W10384</t>
  </si>
  <si>
    <t>Sunrun SCE 2017 Group 43</t>
  </si>
  <si>
    <t>W10387</t>
  </si>
  <si>
    <t>Sunrun SCE 2017 Group 44</t>
  </si>
  <si>
    <t>W10388</t>
  </si>
  <si>
    <t>W10389</t>
  </si>
  <si>
    <t>W10390</t>
  </si>
  <si>
    <t>Sunrun SCE 2017 Group 45</t>
  </si>
  <si>
    <t>W10391</t>
  </si>
  <si>
    <t>Sunrun SCE 2017 Group 46</t>
  </si>
  <si>
    <t>W10392</t>
  </si>
  <si>
    <t>Sunrun SCE 2017 Group 47</t>
  </si>
  <si>
    <t>W10393</t>
  </si>
  <si>
    <t>Sunrun SCE 2017 Group 48</t>
  </si>
  <si>
    <t>W10394</t>
  </si>
  <si>
    <t>Sunrun SCE 2017 Group 49</t>
  </si>
  <si>
    <t>W10395</t>
  </si>
  <si>
    <t>Sunrun SCE 2017 Group 50</t>
  </si>
  <si>
    <t>W10397</t>
  </si>
  <si>
    <t>W10398</t>
  </si>
  <si>
    <t>W10403</t>
  </si>
  <si>
    <t>W10409</t>
  </si>
  <si>
    <t>W10410</t>
  </si>
  <si>
    <t>W10411</t>
  </si>
  <si>
    <t>Sunrun SCE 2017 Group 51</t>
  </si>
  <si>
    <t>W10412</t>
  </si>
  <si>
    <t>Sunrun SCE 2017 Group 52</t>
  </si>
  <si>
    <t>W10413</t>
  </si>
  <si>
    <t>Sunrun SCE 2017 Group 53</t>
  </si>
  <si>
    <t>W10414</t>
  </si>
  <si>
    <t>Sunrun SCE 2017 Group 54</t>
  </si>
  <si>
    <t>W10415</t>
  </si>
  <si>
    <t>Sunrun SCE 2017 Group 55</t>
  </si>
  <si>
    <t>W10416</t>
  </si>
  <si>
    <t>Sunrun SCE 2017 Group 56</t>
  </si>
  <si>
    <t>W10417</t>
  </si>
  <si>
    <t>Sunrun SCE 2017 Group 57</t>
  </si>
  <si>
    <t>W10418</t>
  </si>
  <si>
    <t>Sunrun SCE 2017 Group 58</t>
  </si>
  <si>
    <t>W10419</t>
  </si>
  <si>
    <t>Sunrun SCE 2017 Group 59</t>
  </si>
  <si>
    <t>W10420</t>
  </si>
  <si>
    <t>Sunrun SCE 2017 Group 60</t>
  </si>
  <si>
    <t>W10421</t>
  </si>
  <si>
    <t>Sunrun SCE 2017 Group 61</t>
  </si>
  <si>
    <t>W10422</t>
  </si>
  <si>
    <t>Sunrun SCE 2017 Group 62</t>
  </si>
  <si>
    <t>W10423</t>
  </si>
  <si>
    <t>Sunrun SCE 2017 Group 63</t>
  </si>
  <si>
    <t>W10424</t>
  </si>
  <si>
    <t>Sunrun SCE 2017 Group 64</t>
  </si>
  <si>
    <t>W10425</t>
  </si>
  <si>
    <t>Sunrun SCE 2017 Group 65</t>
  </si>
  <si>
    <t>W10426</t>
  </si>
  <si>
    <t>Sunrun SCE 2017 Group 66</t>
  </si>
  <si>
    <t>W10427</t>
  </si>
  <si>
    <t>Sunrun SCE 2017 Group 67</t>
  </si>
  <si>
    <t>W10428</t>
  </si>
  <si>
    <t>Sunrun SCE 2017 Group 68</t>
  </si>
  <si>
    <t>W10429</t>
  </si>
  <si>
    <t>Sunrun SCE 2017 Group 69</t>
  </si>
  <si>
    <t>W10430</t>
  </si>
  <si>
    <t>Sunrun SCE 2017 Group 70</t>
  </si>
  <si>
    <t>W10431</t>
  </si>
  <si>
    <t>Sunrun SCE 2017 Group 71</t>
  </si>
  <si>
    <t>W10432</t>
  </si>
  <si>
    <t>Sunrun SCE 2017 Group 72</t>
  </si>
  <si>
    <t>W10433</t>
  </si>
  <si>
    <t>Sunrun SCE 2017 Group 73</t>
  </si>
  <si>
    <t>W10434</t>
  </si>
  <si>
    <t>Sunrun SCE 2017 Group 74</t>
  </si>
  <si>
    <t>W10435</t>
  </si>
  <si>
    <t>Sunrun SCE 2017 Group 75</t>
  </si>
  <si>
    <t>W10436</t>
  </si>
  <si>
    <t>W10437</t>
  </si>
  <si>
    <t>W10438</t>
  </si>
  <si>
    <t>W10439</t>
  </si>
  <si>
    <t>W10440</t>
  </si>
  <si>
    <t>Sunrun SCE 2017 Group 76</t>
  </si>
  <si>
    <t>W10441</t>
  </si>
  <si>
    <t>Sunrun SCE 2017 Group 77</t>
  </si>
  <si>
    <t>W10442</t>
  </si>
  <si>
    <t>Sunrun SCE 2017 Group 78</t>
  </si>
  <si>
    <t>W10444</t>
  </si>
  <si>
    <t>Sunrun SCE 2017 Group 80</t>
  </si>
  <si>
    <t>W10445</t>
  </si>
  <si>
    <t>Sunrun SCE 2017 Group 81</t>
  </si>
  <si>
    <t>W10447</t>
  </si>
  <si>
    <t>Sunrun SCE 2017 Group 83</t>
  </si>
  <si>
    <t>W10448</t>
  </si>
  <si>
    <t>Sunrun SCE 2017 Group 84</t>
  </si>
  <si>
    <t>W10449</t>
  </si>
  <si>
    <t>Sunrun SCE 2017 Group 85</t>
  </si>
  <si>
    <t>W10450</t>
  </si>
  <si>
    <t>Sunrun SCE 2017 Group 86</t>
  </si>
  <si>
    <t>W10451</t>
  </si>
  <si>
    <t>Sunrun SCE 2017 Group 87</t>
  </si>
  <si>
    <t>W10452</t>
  </si>
  <si>
    <t>Sunrun SCE 2017 Group 88</t>
  </si>
  <si>
    <t>W10453</t>
  </si>
  <si>
    <t>Sunrun SCE 2017 Group 89</t>
  </si>
  <si>
    <t>W10455</t>
  </si>
  <si>
    <t>Sunrun SCE 2017 Group 91</t>
  </si>
  <si>
    <t>W10456</t>
  </si>
  <si>
    <t>Sunrun SCE 2017 Group 92</t>
  </si>
  <si>
    <t>W10457</t>
  </si>
  <si>
    <t>Sunrun SCE 2017 Group 93</t>
  </si>
  <si>
    <t>W10458</t>
  </si>
  <si>
    <t>Sunrun SCE 2017 Group 94</t>
  </si>
  <si>
    <t>W10459</t>
  </si>
  <si>
    <t>Sunrun SCE 2017 Group 95</t>
  </si>
  <si>
    <t>W10460</t>
  </si>
  <si>
    <t>W10461</t>
  </si>
  <si>
    <t>W10462</t>
  </si>
  <si>
    <t>Sunrun SCE 2017 Group 96</t>
  </si>
  <si>
    <t>W10463</t>
  </si>
  <si>
    <t>Sunrun SCE 2017 Group 97</t>
  </si>
  <si>
    <t>W10464</t>
  </si>
  <si>
    <t>Sunrun SCE 2017 Group 98</t>
  </si>
  <si>
    <t>W10465</t>
  </si>
  <si>
    <t>Sunrun SCE 2017 Group 99</t>
  </si>
  <si>
    <t>W10466</t>
  </si>
  <si>
    <t>Sunrun SCE 2017 Group 100</t>
  </si>
  <si>
    <t>W10467</t>
  </si>
  <si>
    <t>Sunrun SCE 2017 Group 101</t>
  </si>
  <si>
    <t>W10469</t>
  </si>
  <si>
    <t>Sunrun SCE 2017 Group 103</t>
  </si>
  <si>
    <t>W10470</t>
  </si>
  <si>
    <t>Sunrun SCE 2017 Group 104</t>
  </si>
  <si>
    <t>W10471</t>
  </si>
  <si>
    <t>Sunrun SCE 2017 Group 105</t>
  </si>
  <si>
    <t>W10472</t>
  </si>
  <si>
    <t>Sunrun SCE 2017 Group 106</t>
  </si>
  <si>
    <t>W10473</t>
  </si>
  <si>
    <t>Sunrun SCE 2017 Group 107</t>
  </si>
  <si>
    <t>W10474</t>
  </si>
  <si>
    <t>Sunrun SCE 2017 Group 108</t>
  </si>
  <si>
    <t>W10475</t>
  </si>
  <si>
    <t>Sunrun SCE 2017 Group 109</t>
  </si>
  <si>
    <t>W10476</t>
  </si>
  <si>
    <t>Sunrun SCE 2017 Group 110</t>
  </si>
  <si>
    <t>W10477</t>
  </si>
  <si>
    <t>Sunrun SCE 2017 Group 111</t>
  </si>
  <si>
    <t>W10478</t>
  </si>
  <si>
    <t>Sunrun SCE 2017 Group 112</t>
  </si>
  <si>
    <t>W10479</t>
  </si>
  <si>
    <t>Sunrun SCE 2017 Group 113</t>
  </si>
  <si>
    <t>W10481</t>
  </si>
  <si>
    <t>Sunrun SCE 2017 Group 115</t>
  </si>
  <si>
    <t>W10482</t>
  </si>
  <si>
    <t>Sunrun SCE 2017 Group 116</t>
  </si>
  <si>
    <t>W10483</t>
  </si>
  <si>
    <t>Sunrun SCE 2017 Group 117</t>
  </si>
  <si>
    <t>W10484</t>
  </si>
  <si>
    <t>Sunrun SCE 2017 Group 118</t>
  </si>
  <si>
    <t>W10485</t>
  </si>
  <si>
    <t>Sunrun SCE 2017 Group 119</t>
  </si>
  <si>
    <t>W10486</t>
  </si>
  <si>
    <t>Sunrun SCE 2017 Group 120</t>
  </si>
  <si>
    <t>W10487</t>
  </si>
  <si>
    <t>Sunrun SCE 2017 Group 121</t>
  </si>
  <si>
    <t>W10488</t>
  </si>
  <si>
    <t>Sunrun SCE 2017 Group 122</t>
  </si>
  <si>
    <t>W10489</t>
  </si>
  <si>
    <t>Sunrun SCE 2017 Group 123</t>
  </si>
  <si>
    <t>W10490</t>
  </si>
  <si>
    <t>Sunrun SCE 2017 Group 124</t>
  </si>
  <si>
    <t>W10491</t>
  </si>
  <si>
    <t>W10492</t>
  </si>
  <si>
    <t>W10493</t>
  </si>
  <si>
    <t>W10494</t>
  </si>
  <si>
    <t>W10495</t>
  </si>
  <si>
    <t>W10498</t>
  </si>
  <si>
    <t>Sunrun SCE 2018 Group 2</t>
  </si>
  <si>
    <t>W10499</t>
  </si>
  <si>
    <t>Sunrun SCE 2018 Group 3</t>
  </si>
  <si>
    <t>W10500</t>
  </si>
  <si>
    <t>Sunrun SCE 2018 Group 4</t>
  </si>
  <si>
    <t>W10501</t>
  </si>
  <si>
    <t>Sunrun SCE 2018 Group 5</t>
  </si>
  <si>
    <t>W10502</t>
  </si>
  <si>
    <t>Sunrun SCE 2018 Group 7</t>
  </si>
  <si>
    <t>W10503</t>
  </si>
  <si>
    <t>Sunrun SCE 2018 Group 8</t>
  </si>
  <si>
    <t>W10504</t>
  </si>
  <si>
    <t>Sunrun SCE 2018 Group 9</t>
  </si>
  <si>
    <t>W10506</t>
  </si>
  <si>
    <t>Sunrun SCE 2018 Group 11</t>
  </si>
  <si>
    <t>W10507</t>
  </si>
  <si>
    <t>Sunrun SCE 2018 Group 12</t>
  </si>
  <si>
    <t>W10508</t>
  </si>
  <si>
    <t>Sunrun SCE 2018 Group 13</t>
  </si>
  <si>
    <t>W10509</t>
  </si>
  <si>
    <t>Sunrun SCE 2018 Group 14</t>
  </si>
  <si>
    <t>W10510</t>
  </si>
  <si>
    <t>Sunrun SCE 2018 Group 15</t>
  </si>
  <si>
    <t>W10512</t>
  </si>
  <si>
    <t>Sunrun SCE 2018 Group 17</t>
  </si>
  <si>
    <t>W10513</t>
  </si>
  <si>
    <t>Sunrun SCE 2018 Group 18</t>
  </si>
  <si>
    <t>W10514</t>
  </si>
  <si>
    <t>Sunrun SCE 2018 Group 19</t>
  </si>
  <si>
    <t>W10516</t>
  </si>
  <si>
    <t>Sunrun SCE 2018 Group 21</t>
  </si>
  <si>
    <t>W10517</t>
  </si>
  <si>
    <t>Sunrun SCE 2018 Group 22</t>
  </si>
  <si>
    <t>W10519</t>
  </si>
  <si>
    <t>Sunrun SCE 2018 Group 24</t>
  </si>
  <si>
    <t>W10520</t>
  </si>
  <si>
    <t>Sunrun SCE 2018 Group 25</t>
  </si>
  <si>
    <t>W10521</t>
  </si>
  <si>
    <t>Sunrun SCE 2018 Group 26</t>
  </si>
  <si>
    <t>W10522</t>
  </si>
  <si>
    <t>Sunrun SCE 2018 Group 27</t>
  </si>
  <si>
    <t>W10523</t>
  </si>
  <si>
    <t>Sunrun SCE 2018 Group 28</t>
  </si>
  <si>
    <t>W10524</t>
  </si>
  <si>
    <t>Sunrun SCE 2018 Group 29</t>
  </si>
  <si>
    <t>W10525</t>
  </si>
  <si>
    <t>Sunrun SCE 2018 Group 30</t>
  </si>
  <si>
    <t>W10527</t>
  </si>
  <si>
    <t>Sunrun SCE 2018 Group 32</t>
  </si>
  <si>
    <t>W10530</t>
  </si>
  <si>
    <t>Sunrun SCE 2018 Group 34</t>
  </si>
  <si>
    <t>W10531</t>
  </si>
  <si>
    <t>Sunrun SCE 2018 Group 35</t>
  </si>
  <si>
    <t>W10532</t>
  </si>
  <si>
    <t>Sunrun SCE 2018 Group 36</t>
  </si>
  <si>
    <t>W10533</t>
  </si>
  <si>
    <t>Sunrun SCE 2018 Group 37</t>
  </si>
  <si>
    <t>W10534</t>
  </si>
  <si>
    <t>Sunrun SCE 2018 Group 38</t>
  </si>
  <si>
    <t>W10535</t>
  </si>
  <si>
    <t>Sunrun SCE 2018 Group 39</t>
  </si>
  <si>
    <t>W10536</t>
  </si>
  <si>
    <t>Sunrun SCE 2018 Group 40</t>
  </si>
  <si>
    <t>W10537</t>
  </si>
  <si>
    <t>Sunrun SCE 2018 Group 41</t>
  </si>
  <si>
    <t>W10538</t>
  </si>
  <si>
    <t>Sunrun SCE 2018 Group 42</t>
  </si>
  <si>
    <t>W10540</t>
  </si>
  <si>
    <t>Sunrun SCE 2018 Group 44</t>
  </si>
  <si>
    <t>W10541</t>
  </si>
  <si>
    <t>Sunrun SCE 2018 Group 45</t>
  </si>
  <si>
    <t>W10542</t>
  </si>
  <si>
    <t>Sunrun SCE 2018 Group 46</t>
  </si>
  <si>
    <t>W10543</t>
  </si>
  <si>
    <t>Sunrun SCE 2018 Group 47</t>
  </si>
  <si>
    <t>W10546</t>
  </si>
  <si>
    <t>Sunrun SCE 2018 Group 50</t>
  </si>
  <si>
    <t>W10547</t>
  </si>
  <si>
    <t>W10549</t>
  </si>
  <si>
    <t>Sunrun SCE 2018 Group 52</t>
  </si>
  <si>
    <t>W10550</t>
  </si>
  <si>
    <t>Sunrun SCE 2018 Group 53</t>
  </si>
  <si>
    <t>W10551</t>
  </si>
  <si>
    <t>Sunrun SCE 2018 Group 54</t>
  </si>
  <si>
    <t>W10552</t>
  </si>
  <si>
    <t>Sunrun SCE 2018 Group 55</t>
  </si>
  <si>
    <t>W10553</t>
  </si>
  <si>
    <t>Sunrun SCE 2018 Group 56</t>
  </si>
  <si>
    <t>W10554</t>
  </si>
  <si>
    <t>Sunrun SCE 2018 Group 57</t>
  </si>
  <si>
    <t>W10555</t>
  </si>
  <si>
    <t>Sunrun SCE 2018 Group 58</t>
  </si>
  <si>
    <t>W10556</t>
  </si>
  <si>
    <t>Sunrun SCE 2018 Group 59</t>
  </si>
  <si>
    <t>W10557</t>
  </si>
  <si>
    <t>Sunrun SCE 2018 Group 60</t>
  </si>
  <si>
    <t>W10558</t>
  </si>
  <si>
    <t>Sunrun SCE 2018 Group 61</t>
  </si>
  <si>
    <t>W10559</t>
  </si>
  <si>
    <t>Sunrun SCE 2018 Group 62</t>
  </si>
  <si>
    <t>W10560</t>
  </si>
  <si>
    <t>Sunrun SCE 2018 Group 63</t>
  </si>
  <si>
    <t>W10561</t>
  </si>
  <si>
    <t>Sunrun SCE 2018 Group 64</t>
  </si>
  <si>
    <t>W10562</t>
  </si>
  <si>
    <t>Sunrun SCE 2018 Group 65</t>
  </si>
  <si>
    <t>W10564</t>
  </si>
  <si>
    <t>Sunrun SCE 2018 Group 67</t>
  </si>
  <si>
    <t>W10566</t>
  </si>
  <si>
    <t>Sunrun SCE 2018 Group 69</t>
  </si>
  <si>
    <t>W10567</t>
  </si>
  <si>
    <t>Sunrun SCE 2018 Group 70</t>
  </si>
  <si>
    <t>W10569</t>
  </si>
  <si>
    <t>Sunrun SCE 2018 Group 72</t>
  </si>
  <si>
    <t>W10570</t>
  </si>
  <si>
    <t>Sunrun SCE 2018 Group 73</t>
  </si>
  <si>
    <t>W10571</t>
  </si>
  <si>
    <t>Sunrun SCE 2018 Group 74</t>
  </si>
  <si>
    <t>W10573</t>
  </si>
  <si>
    <t>Sunrun SCE 2018 Group 76</t>
  </si>
  <si>
    <t>W10574</t>
  </si>
  <si>
    <t>Sunrun SCE 2018 Group 77</t>
  </si>
  <si>
    <t>W10575</t>
  </si>
  <si>
    <t>Sunrun SCE 2018 Group 78</t>
  </si>
  <si>
    <t>W10576</t>
  </si>
  <si>
    <t>Sunrun SCE 2018 Group 79</t>
  </si>
  <si>
    <t>W10577</t>
  </si>
  <si>
    <t>Sunrun SCE 2018 Group 80</t>
  </si>
  <si>
    <t>W10578</t>
  </si>
  <si>
    <t>W10579</t>
  </si>
  <si>
    <t>W10580</t>
  </si>
  <si>
    <t>Sunrun SCE 2018 Group 81</t>
  </si>
  <si>
    <t>W10581</t>
  </si>
  <si>
    <t>Sunrun SCE 2018 Group 82</t>
  </si>
  <si>
    <t>W10582</t>
  </si>
  <si>
    <t>Sunrun SCE 2018 Group 83</t>
  </si>
  <si>
    <t>W10584</t>
  </si>
  <si>
    <t>Sunrun SCE 2018 Group 85</t>
  </si>
  <si>
    <t>W10585</t>
  </si>
  <si>
    <t>Sunrun SCE 2018 Group 86</t>
  </si>
  <si>
    <t>W10586</t>
  </si>
  <si>
    <t>Sunrun SCE 2018 Group 87</t>
  </si>
  <si>
    <t>W10587</t>
  </si>
  <si>
    <t>Sunrun SCE 2018 Group 88</t>
  </si>
  <si>
    <t>W10588</t>
  </si>
  <si>
    <t>Sunrun SCE 2018 Group 89</t>
  </si>
  <si>
    <t>W10589</t>
  </si>
  <si>
    <t>Sunrun SCE 2018 Group 90</t>
  </si>
  <si>
    <t>W10590</t>
  </si>
  <si>
    <t>Sunrun SCE 2018 Group 91</t>
  </si>
  <si>
    <t>W10591</t>
  </si>
  <si>
    <t>Sunrun SCE 2018 Group 92</t>
  </si>
  <si>
    <t>W10592</t>
  </si>
  <si>
    <t>Sunrun SCE 2018 Group 93</t>
  </si>
  <si>
    <t>W10593</t>
  </si>
  <si>
    <t>Sunrun SCE 2018 Group 94</t>
  </si>
  <si>
    <t>W10594</t>
  </si>
  <si>
    <t>Sunrun SCE 2018 Group 95</t>
  </si>
  <si>
    <t>W10595</t>
  </si>
  <si>
    <t>W10596</t>
  </si>
  <si>
    <t>W10597</t>
  </si>
  <si>
    <t>W10598</t>
  </si>
  <si>
    <t>W10599</t>
  </si>
  <si>
    <t>W10600</t>
  </si>
  <si>
    <t>Darlyne Pena</t>
  </si>
  <si>
    <t>W10601</t>
  </si>
  <si>
    <t>W10602</t>
  </si>
  <si>
    <t>Sunrun SCE 2018 Group 96</t>
  </si>
  <si>
    <t>W10603</t>
  </si>
  <si>
    <t>Sunrun SCE 2018 Group 97</t>
  </si>
  <si>
    <t>W10604</t>
  </si>
  <si>
    <t>Sunrun SCE 2018 Group 98</t>
  </si>
  <si>
    <t>W10605</t>
  </si>
  <si>
    <t>Sunrun SCE 2018 Group 99</t>
  </si>
  <si>
    <t>W10606</t>
  </si>
  <si>
    <t>Sunrun SCE 2018 Group 100</t>
  </si>
  <si>
    <t>W10607</t>
  </si>
  <si>
    <t>Sunrun SCE 2018 Group 101</t>
  </si>
  <si>
    <t>W10609</t>
  </si>
  <si>
    <t>Sunrun SCE 2018 Group 103</t>
  </si>
  <si>
    <t>W10610</t>
  </si>
  <si>
    <t>Sunrun SCE 2018 Group 104</t>
  </si>
  <si>
    <t>W10611</t>
  </si>
  <si>
    <t>Sunrun SCE 2018 Group 106</t>
  </si>
  <si>
    <t>W10612</t>
  </si>
  <si>
    <t>Sunrun SCE 2018 Group 107</t>
  </si>
  <si>
    <t>W10613</t>
  </si>
  <si>
    <t>Sunrun SCE 2018 Group 108</t>
  </si>
  <si>
    <t>W10615</t>
  </si>
  <si>
    <t>Sunrun SCE 2018 Group 110</t>
  </si>
  <si>
    <t>W10617</t>
  </si>
  <si>
    <t>Sunrun SCE 2019 Group 2</t>
  </si>
  <si>
    <t>W10618</t>
  </si>
  <si>
    <t>W10619</t>
  </si>
  <si>
    <t>W10620</t>
  </si>
  <si>
    <t>W10621</t>
  </si>
  <si>
    <t>71 Ranch, LP</t>
  </si>
  <si>
    <t>W10622</t>
  </si>
  <si>
    <t>DA Wind Investors, LLC</t>
  </si>
  <si>
    <t>W10623</t>
  </si>
  <si>
    <t>W10624</t>
  </si>
  <si>
    <t>W10625</t>
  </si>
  <si>
    <t>W10626</t>
  </si>
  <si>
    <t>W10627</t>
  </si>
  <si>
    <t>W10628</t>
  </si>
  <si>
    <t>W10630</t>
  </si>
  <si>
    <t>W10631</t>
  </si>
  <si>
    <t>W10632</t>
  </si>
  <si>
    <t>W10633</t>
  </si>
  <si>
    <t>Sunrun SCE 2019 Group 3</t>
  </si>
  <si>
    <t>W10634</t>
  </si>
  <si>
    <t>Sunrun SCE 2019 Group 4</t>
  </si>
  <si>
    <t>W10635</t>
  </si>
  <si>
    <t>Sunrun SCE 2019 Group 5</t>
  </si>
  <si>
    <t>W10636</t>
  </si>
  <si>
    <t>Sunrun SCE 2019 Group 6</t>
  </si>
  <si>
    <t>W10637</t>
  </si>
  <si>
    <t>Sunrun SCE 2019 Group 7</t>
  </si>
  <si>
    <t>W10639</t>
  </si>
  <si>
    <t>W10640</t>
  </si>
  <si>
    <t>W10641</t>
  </si>
  <si>
    <t>W10643</t>
  </si>
  <si>
    <t>Sunrun SCE 2019 Group 9</t>
  </si>
  <si>
    <t>W10644</t>
  </si>
  <si>
    <t>Sunrun SCE 2019 Group 10</t>
  </si>
  <si>
    <t>W10645</t>
  </si>
  <si>
    <t>Sunrun SCE 2019 Group 11</t>
  </si>
  <si>
    <t>W10647</t>
  </si>
  <si>
    <t>Sunrun SCE 2019 Group 13</t>
  </si>
  <si>
    <t>W10648</t>
  </si>
  <si>
    <t>Sunrun SCE 2019 Group 14</t>
  </si>
  <si>
    <t>W10649</t>
  </si>
  <si>
    <t>Sunrun SCE 2019 Group 15</t>
  </si>
  <si>
    <t>W10650</t>
  </si>
  <si>
    <t>Sunrun SCE 2019 Group 16</t>
  </si>
  <si>
    <t>W10651</t>
  </si>
  <si>
    <t>Sunrun SCE 2019 Group 17</t>
  </si>
  <si>
    <t>W10652</t>
  </si>
  <si>
    <t>Sunrun SCE 2019 Group 18</t>
  </si>
  <si>
    <t>W10654</t>
  </si>
  <si>
    <t>Sunrun SCE 2019 Group 20</t>
  </si>
  <si>
    <t>W10656</t>
  </si>
  <si>
    <t>Sunrun SCE 2019 Group 22</t>
  </si>
  <si>
    <t>W10657</t>
  </si>
  <si>
    <t>Sunrun SCE 2019 Group 23</t>
  </si>
  <si>
    <t>W10658</t>
  </si>
  <si>
    <t>Sunrun SCE 2019 Group 24</t>
  </si>
  <si>
    <t>W10659</t>
  </si>
  <si>
    <t>Sunrun SCE 2019 Group 26</t>
  </si>
  <si>
    <t>W10660</t>
  </si>
  <si>
    <t>Sunrun SCE 2019 Group 27</t>
  </si>
  <si>
    <t>W10661</t>
  </si>
  <si>
    <t>Sunrun SCE 2019 Group 28</t>
  </si>
  <si>
    <t>W10662</t>
  </si>
  <si>
    <t>Sunrun SCE 2019 Group 29</t>
  </si>
  <si>
    <t>W10663</t>
  </si>
  <si>
    <t>Sunrun SCE 2019 Group 30</t>
  </si>
  <si>
    <t>W10664</t>
  </si>
  <si>
    <t>Sunrun SCE 2019 Group 31</t>
  </si>
  <si>
    <t>W10665</t>
  </si>
  <si>
    <t>Sunrun SCE 2019 Group 32</t>
  </si>
  <si>
    <t>W10666</t>
  </si>
  <si>
    <t>Sunrun SCE 2019 Group 33</t>
  </si>
  <si>
    <t>W10667</t>
  </si>
  <si>
    <t>Sunrun SCE 2019 Group 34</t>
  </si>
  <si>
    <t>W10669</t>
  </si>
  <si>
    <t>Sunrun SCE 2019 Group 36</t>
  </si>
  <si>
    <t>W10670</t>
  </si>
  <si>
    <t>Sunrun SCE 2019 Group 37</t>
  </si>
  <si>
    <t>W10671</t>
  </si>
  <si>
    <t>Sunrun SCE 2019 Group 38</t>
  </si>
  <si>
    <t>W10672</t>
  </si>
  <si>
    <t>Sunrun SCE 2019 Group 39</t>
  </si>
  <si>
    <t>W10674</t>
  </si>
  <si>
    <t>Sunrun SCE 2019 Group 41</t>
  </si>
  <si>
    <t>W10675</t>
  </si>
  <si>
    <t>Sunrun SCE 2019 Group 42</t>
  </si>
  <si>
    <t>W10676</t>
  </si>
  <si>
    <t>Sunrun SCE 2019 Group 43</t>
  </si>
  <si>
    <t>W10677</t>
  </si>
  <si>
    <t>Sunrun SCE 2019 Group 44</t>
  </si>
  <si>
    <t>W10678</t>
  </si>
  <si>
    <t>Sunrun SCE 2019 Group 45</t>
  </si>
  <si>
    <t>W10679</t>
  </si>
  <si>
    <t>Sunrun SCE 2019 Group 46</t>
  </si>
  <si>
    <t>W10680</t>
  </si>
  <si>
    <t>Sunrun SCE 2019 Group 47</t>
  </si>
  <si>
    <t>W10681</t>
  </si>
  <si>
    <t>Sunrun SCE 2019 Group 48</t>
  </si>
  <si>
    <t>W10682</t>
  </si>
  <si>
    <t>Sunrun SCE 2019 Group 49</t>
  </si>
  <si>
    <t>W10683</t>
  </si>
  <si>
    <t>Sunrun SCE 2019 Group 50</t>
  </si>
  <si>
    <t>W10684</t>
  </si>
  <si>
    <t>Sunrun SCE 2019 Group 51</t>
  </si>
  <si>
    <t>W10686</t>
  </si>
  <si>
    <t>Sunrun SCE 2019 Group 53</t>
  </si>
  <si>
    <t>W10687</t>
  </si>
  <si>
    <t>Sunrun SCE 2019 Group 54</t>
  </si>
  <si>
    <t>W10688</t>
  </si>
  <si>
    <t>Sunrun SCE 2019 Group 55</t>
  </si>
  <si>
    <t>W10689</t>
  </si>
  <si>
    <t>Sunrun SCE 2019 Group 56</t>
  </si>
  <si>
    <t>W10690</t>
  </si>
  <si>
    <t>Sunrun SCE 2019 Group 57</t>
  </si>
  <si>
    <t>W10692</t>
  </si>
  <si>
    <t>Sunrun SCE 2019 Group 58</t>
  </si>
  <si>
    <t>W10693</t>
  </si>
  <si>
    <t>Sunrun SCE 2019 Group 59</t>
  </si>
  <si>
    <t>W10694</t>
  </si>
  <si>
    <t>Sunrun SCE 2019 Group 60</t>
  </si>
  <si>
    <t>W10695</t>
  </si>
  <si>
    <t>W10696</t>
  </si>
  <si>
    <t>Sunrun SCE 2019 Group 61</t>
  </si>
  <si>
    <t>W10697</t>
  </si>
  <si>
    <t>Sunrun SCE 2019 Group 62</t>
  </si>
  <si>
    <t>W10700</t>
  </si>
  <si>
    <t>Sunrun SCE 2019 Group 65</t>
  </si>
  <si>
    <t>W10701</t>
  </si>
  <si>
    <t>Sunrun SCE 2019 Group 66</t>
  </si>
  <si>
    <t>W10702</t>
  </si>
  <si>
    <t>Sunrun SCE 2019 Group 67</t>
  </si>
  <si>
    <t>W10703</t>
  </si>
  <si>
    <t>Sunrun SCE 2019 Group 68</t>
  </si>
  <si>
    <t>W10704</t>
  </si>
  <si>
    <t>Sunrun SCE 2019 Group 69</t>
  </si>
  <si>
    <t>W10708</t>
  </si>
  <si>
    <t>Sunrun SCE 2019 Group 73</t>
  </si>
  <si>
    <t>W10711</t>
  </si>
  <si>
    <t>Sunrun SCE 2019 Group 76</t>
  </si>
  <si>
    <t>W10712</t>
  </si>
  <si>
    <t>Sunrun SCE 2019 Group 77</t>
  </si>
  <si>
    <t>W10713</t>
  </si>
  <si>
    <t>Sunrun SCE 2019 Group 78</t>
  </si>
  <si>
    <t>W10714</t>
  </si>
  <si>
    <t>Sunrun SCE 2019 Group 79</t>
  </si>
  <si>
    <t>W10715</t>
  </si>
  <si>
    <t>Sunrun SCE 2019 Group 80</t>
  </si>
  <si>
    <t>W10716</t>
  </si>
  <si>
    <t>Sunrun SCE 2019 Group 81</t>
  </si>
  <si>
    <t>W10718</t>
  </si>
  <si>
    <t>Sunrun SCE 2019 Group 83</t>
  </si>
  <si>
    <t>W10719</t>
  </si>
  <si>
    <t>Sunrun SCE 2019 Group 84</t>
  </si>
  <si>
    <t>W10720</t>
  </si>
  <si>
    <t>Sunrun SCE 2019 Group 85</t>
  </si>
  <si>
    <t>W10721</t>
  </si>
  <si>
    <t>Sunrun SCE 2019 Group 86</t>
  </si>
  <si>
    <t>W10722</t>
  </si>
  <si>
    <t>Sunrun SCE 2019 Group 87</t>
  </si>
  <si>
    <t>W10723</t>
  </si>
  <si>
    <t>Sunrun SCE 2019 Group 88</t>
  </si>
  <si>
    <t>W10724</t>
  </si>
  <si>
    <t>Sunrun SCE 2019 Group 89</t>
  </si>
  <si>
    <t>W10725</t>
  </si>
  <si>
    <t>Sunrun SCE 2019 Group 90</t>
  </si>
  <si>
    <t>W10726</t>
  </si>
  <si>
    <t>Sunrun SCE 2019 Group 91</t>
  </si>
  <si>
    <t>W10727</t>
  </si>
  <si>
    <t>Sunrun SCE 2019 Group 92</t>
  </si>
  <si>
    <t>W10728</t>
  </si>
  <si>
    <t>Sunrun SCE 2019 Group 93</t>
  </si>
  <si>
    <t>W10729</t>
  </si>
  <si>
    <t>Sunrun SCE 2019 Group 94</t>
  </si>
  <si>
    <t>W10730</t>
  </si>
  <si>
    <t>Sunrun SCE 2019 Group 95</t>
  </si>
  <si>
    <t>W10731</t>
  </si>
  <si>
    <t>Sunrun SCE 2019 Group 96</t>
  </si>
  <si>
    <t>W10732</t>
  </si>
  <si>
    <t>Sunrun SCE 2019 Group 97</t>
  </si>
  <si>
    <t>W10735</t>
  </si>
  <si>
    <t>Sunrun SCE 2019 Group 100</t>
  </si>
  <si>
    <t>W10736</t>
  </si>
  <si>
    <t>W10737</t>
  </si>
  <si>
    <t>Sunrun SCE 2019 Group 101</t>
  </si>
  <si>
    <t>W10738</t>
  </si>
  <si>
    <t>Sunrun SCE 2019 Group 102</t>
  </si>
  <si>
    <t>W10739</t>
  </si>
  <si>
    <t>Sunrun SCE 2019 Group 103</t>
  </si>
  <si>
    <t>W10740</t>
  </si>
  <si>
    <t>Sunrun SCE 2019 Group 104</t>
  </si>
  <si>
    <t>W10743</t>
  </si>
  <si>
    <t>Sunrun SCE 2019 Group 107</t>
  </si>
  <si>
    <t>W10744</t>
  </si>
  <si>
    <t>Sunrun SCE 2019 Group 108</t>
  </si>
  <si>
    <t>W10745</t>
  </si>
  <si>
    <t>Sunrun SCE 2019 Group 109</t>
  </si>
  <si>
    <t>W10746</t>
  </si>
  <si>
    <t>Sunrun SCE 2019 Group 110</t>
  </si>
  <si>
    <t>W10747</t>
  </si>
  <si>
    <t>Sunrun SCE 2019 Group 111</t>
  </si>
  <si>
    <t>W10748</t>
  </si>
  <si>
    <t>Sunrun SCE 2019 Group 112</t>
  </si>
  <si>
    <t>W10749</t>
  </si>
  <si>
    <t>Sunrun SCE 2019 Group 113</t>
  </si>
  <si>
    <t>W10751</t>
  </si>
  <si>
    <t>Sunrun SCE 2019 Group 115</t>
  </si>
  <si>
    <t>W10752</t>
  </si>
  <si>
    <t>Sunrun SCE 2019 Group 116</t>
  </si>
  <si>
    <t>W10753</t>
  </si>
  <si>
    <t>Sunrun SCE 2019 Group 117</t>
  </si>
  <si>
    <t>W10754</t>
  </si>
  <si>
    <t>Sunrun SCE 2019 Group 118</t>
  </si>
  <si>
    <t>W10755</t>
  </si>
  <si>
    <t>Sunrun SCE 2019 Group 119</t>
  </si>
  <si>
    <t>W10756</t>
  </si>
  <si>
    <t>Sunrun SCE 2019 Group 120</t>
  </si>
  <si>
    <t>W10757</t>
  </si>
  <si>
    <t>Sunrun SCE 2019 Group 121</t>
  </si>
  <si>
    <t>W10759</t>
  </si>
  <si>
    <t>Sunrun SCE 2019 Group 123</t>
  </si>
  <si>
    <t>W10760</t>
  </si>
  <si>
    <t>Sunrun SCE 2019 Group 124</t>
  </si>
  <si>
    <t>W10761</t>
  </si>
  <si>
    <t>Sunrun SCE 2019 Group 125</t>
  </si>
  <si>
    <t>W10762</t>
  </si>
  <si>
    <t>Sunrun SCE 2019 Group 126</t>
  </si>
  <si>
    <t>W10763</t>
  </si>
  <si>
    <t>Sunrun SCE 2019 Group 127</t>
  </si>
  <si>
    <t>W10764</t>
  </si>
  <si>
    <t>Sunrun SCE 2019 Group 128</t>
  </si>
  <si>
    <t>W10765</t>
  </si>
  <si>
    <t>Sunrun SCE 2019 Group 129</t>
  </si>
  <si>
    <t>W10766</t>
  </si>
  <si>
    <t>Sunrun SCE 2019 Group 130</t>
  </si>
  <si>
    <t>W10767</t>
  </si>
  <si>
    <t>Sunrun SCE 2019 Group 131</t>
  </si>
  <si>
    <t>W10768</t>
  </si>
  <si>
    <t>Sunrun SCE 2019 Group 132</t>
  </si>
  <si>
    <t>W10769</t>
  </si>
  <si>
    <t>Sunrun SCE 2019 Group 133</t>
  </si>
  <si>
    <t>W10770</t>
  </si>
  <si>
    <t>Sunrun SCE 2019 Group 134</t>
  </si>
  <si>
    <t>W10771</t>
  </si>
  <si>
    <t>Sunrun SCE 2019 Group 135</t>
  </si>
  <si>
    <t>W10772</t>
  </si>
  <si>
    <t>Sunrun SCE 2019 Group 136</t>
  </si>
  <si>
    <t>W10773</t>
  </si>
  <si>
    <t>Sunrun SCE 2019 Group 137</t>
  </si>
  <si>
    <t>W10774</t>
  </si>
  <si>
    <t>Sunrun SCE 2019 Group 138</t>
  </si>
  <si>
    <t>W10775</t>
  </si>
  <si>
    <t>Sunrun SCE 2019 Group 139</t>
  </si>
  <si>
    <t>W10776</t>
  </si>
  <si>
    <t>Sunrun SCE 2019 Group 140</t>
  </si>
  <si>
    <t>W10777</t>
  </si>
  <si>
    <t>Sunrun SCE 2019 Group 141</t>
  </si>
  <si>
    <t>W10778</t>
  </si>
  <si>
    <t>Sunrun SCE 2019 Group 142</t>
  </si>
  <si>
    <t>W10780</t>
  </si>
  <si>
    <t>Sunrun SCE 2019 Group 144</t>
  </si>
  <si>
    <t>W10781</t>
  </si>
  <si>
    <t>Sunrun SCE 2019 Group 145</t>
  </si>
  <si>
    <t>W10782</t>
  </si>
  <si>
    <t>Sunrun SCE 2019 Group 146</t>
  </si>
  <si>
    <t>W10783</t>
  </si>
  <si>
    <t>Sunrun SCE 2019 Group 147</t>
  </si>
  <si>
    <t>W10785</t>
  </si>
  <si>
    <t>Sunrun SCE 2019 Group 149</t>
  </si>
  <si>
    <t>W10786</t>
  </si>
  <si>
    <t>Sunrun SCE 2019 Group 150</t>
  </si>
  <si>
    <t>W10795</t>
  </si>
  <si>
    <t>Sunrun SCE 2018 Group 105</t>
  </si>
  <si>
    <t>W10796</t>
  </si>
  <si>
    <t>Blake's Landing Farms, Inc.</t>
  </si>
  <si>
    <t>W10797</t>
  </si>
  <si>
    <t>W10798</t>
  </si>
  <si>
    <t>W10800</t>
  </si>
  <si>
    <t>W10801</t>
  </si>
  <si>
    <t>W10802</t>
  </si>
  <si>
    <t>SPV Agg 0_10_0025_14</t>
  </si>
  <si>
    <t>W10803</t>
  </si>
  <si>
    <t>W10804</t>
  </si>
  <si>
    <t>W10805</t>
  </si>
  <si>
    <t>W10806</t>
  </si>
  <si>
    <t>W10807</t>
  </si>
  <si>
    <t>W10808</t>
  </si>
  <si>
    <t>W10809</t>
  </si>
  <si>
    <t>W10810</t>
  </si>
  <si>
    <t>W10811</t>
  </si>
  <si>
    <t>W10812</t>
  </si>
  <si>
    <t>W10813</t>
  </si>
  <si>
    <t>W10814</t>
  </si>
  <si>
    <t>W10815</t>
  </si>
  <si>
    <t>W10816</t>
  </si>
  <si>
    <t>Blythe Solar IV, LLC</t>
  </si>
  <si>
    <t>W10817</t>
  </si>
  <si>
    <t>W10820</t>
  </si>
  <si>
    <t>W10821</t>
  </si>
  <si>
    <t>W10823</t>
  </si>
  <si>
    <t>W10824</t>
  </si>
  <si>
    <t>W10825</t>
  </si>
  <si>
    <t>W10826</t>
  </si>
  <si>
    <t>W10827</t>
  </si>
  <si>
    <t>W10828</t>
  </si>
  <si>
    <t>W10829</t>
  </si>
  <si>
    <t>W10836</t>
  </si>
  <si>
    <t>Cons_SolarPV_Agg_Group9</t>
  </si>
  <si>
    <t>W10838</t>
  </si>
  <si>
    <t>W10839</t>
  </si>
  <si>
    <t>W10840</t>
  </si>
  <si>
    <t>W10841</t>
  </si>
  <si>
    <t>W10842</t>
  </si>
  <si>
    <t>W10843</t>
  </si>
  <si>
    <t>W10844</t>
  </si>
  <si>
    <t>W10845</t>
  </si>
  <si>
    <t>W10846</t>
  </si>
  <si>
    <t>W10847</t>
  </si>
  <si>
    <t>Sunrun SCE 2020 Group 1</t>
  </si>
  <si>
    <t>W10848</t>
  </si>
  <si>
    <t>Sunrun SCE 2020 Group 2</t>
  </si>
  <si>
    <t>W10849</t>
  </si>
  <si>
    <t>Sunrun SCE 2020 Group 3</t>
  </si>
  <si>
    <t>W10850</t>
  </si>
  <si>
    <t>W10851</t>
  </si>
  <si>
    <t>W10852</t>
  </si>
  <si>
    <t>W10853</t>
  </si>
  <si>
    <t>W10855</t>
  </si>
  <si>
    <t>W10856</t>
  </si>
  <si>
    <t>W10857</t>
  </si>
  <si>
    <t>W10858</t>
  </si>
  <si>
    <t>W10861</t>
  </si>
  <si>
    <t>W10862</t>
  </si>
  <si>
    <t>W10863</t>
  </si>
  <si>
    <t>W10864</t>
  </si>
  <si>
    <t>W10865</t>
  </si>
  <si>
    <t>W10867</t>
  </si>
  <si>
    <t>W10868</t>
  </si>
  <si>
    <t>Vaca Solar Millennium Fund LLC</t>
  </si>
  <si>
    <t>W10872</t>
  </si>
  <si>
    <t>CSI Menlo LLC</t>
  </si>
  <si>
    <t>W10873</t>
  </si>
  <si>
    <t>W10874</t>
  </si>
  <si>
    <t>W10875</t>
  </si>
  <si>
    <t>W10876</t>
  </si>
  <si>
    <t>W10877</t>
  </si>
  <si>
    <t>W10880</t>
  </si>
  <si>
    <t>Wonderful Orchards - New Columbia</t>
  </si>
  <si>
    <t>W10883</t>
  </si>
  <si>
    <t>W10884</t>
  </si>
  <si>
    <t>W10885</t>
  </si>
  <si>
    <t>W10886</t>
  </si>
  <si>
    <t>W10887</t>
  </si>
  <si>
    <t>W10888</t>
  </si>
  <si>
    <t>W10889</t>
  </si>
  <si>
    <t>W10890</t>
  </si>
  <si>
    <t>W10891</t>
  </si>
  <si>
    <t>W10892</t>
  </si>
  <si>
    <t>W10893</t>
  </si>
  <si>
    <t>W10894</t>
  </si>
  <si>
    <t>W10895</t>
  </si>
  <si>
    <t>W10896</t>
  </si>
  <si>
    <t>W10897</t>
  </si>
  <si>
    <t>W10898</t>
  </si>
  <si>
    <t>W10899</t>
  </si>
  <si>
    <t>W10900</t>
  </si>
  <si>
    <t>W10901</t>
  </si>
  <si>
    <t>W10902</t>
  </si>
  <si>
    <t>W10903</t>
  </si>
  <si>
    <t>W10904</t>
  </si>
  <si>
    <t>W10905</t>
  </si>
  <si>
    <t>W10907</t>
  </si>
  <si>
    <t>W10908</t>
  </si>
  <si>
    <t>W10909</t>
  </si>
  <si>
    <t>W10910</t>
  </si>
  <si>
    <t>W10911</t>
  </si>
  <si>
    <t>W10912</t>
  </si>
  <si>
    <t>W10913</t>
  </si>
  <si>
    <t>W10914</t>
  </si>
  <si>
    <t>W10915</t>
  </si>
  <si>
    <t>W10917</t>
  </si>
  <si>
    <t>Nobell Energy Solutions LLC</t>
  </si>
  <si>
    <t>W10920</t>
  </si>
  <si>
    <t>W10921</t>
  </si>
  <si>
    <t>W10922</t>
  </si>
  <si>
    <t>W10923</t>
  </si>
  <si>
    <t>W10931</t>
  </si>
  <si>
    <t>W10932</t>
  </si>
  <si>
    <t>Sunnova Sol Owner - SCE 2019 Group 1</t>
  </si>
  <si>
    <t>W10933</t>
  </si>
  <si>
    <t>Sunnova Sol Owner - SCE 2019 Group 2</t>
  </si>
  <si>
    <t>W10934</t>
  </si>
  <si>
    <t>Sunnova Sol Owner - SCE 2019 Group 3</t>
  </si>
  <si>
    <t>W10935</t>
  </si>
  <si>
    <t>Sunnova Sol Owner - SCE 2019 Group 4</t>
  </si>
  <si>
    <t>W10936</t>
  </si>
  <si>
    <t>Sunnova Sol Owner - SCE 2019 Group 5</t>
  </si>
  <si>
    <t>W10937</t>
  </si>
  <si>
    <t>W10939</t>
  </si>
  <si>
    <t>Milford Solar I, LLC</t>
  </si>
  <si>
    <t>W10940</t>
  </si>
  <si>
    <t>W10944</t>
  </si>
  <si>
    <t>W10945</t>
  </si>
  <si>
    <t>W10946</t>
  </si>
  <si>
    <t>W10947</t>
  </si>
  <si>
    <t>W10948</t>
  </si>
  <si>
    <t>W10949</t>
  </si>
  <si>
    <t>W10950</t>
  </si>
  <si>
    <t>W10951</t>
  </si>
  <si>
    <t>W10952</t>
  </si>
  <si>
    <t>Cedar Springs Wind, LLC</t>
  </si>
  <si>
    <t>W10953</t>
  </si>
  <si>
    <t>Avalon Bay</t>
  </si>
  <si>
    <t>W10954</t>
  </si>
  <si>
    <t>W10955</t>
  </si>
  <si>
    <t>W10962</t>
  </si>
  <si>
    <t>W10966</t>
  </si>
  <si>
    <t>W10967</t>
  </si>
  <si>
    <t>W10968</t>
  </si>
  <si>
    <t>W10971</t>
  </si>
  <si>
    <t>Cedar Springs Wind III, LLC</t>
  </si>
  <si>
    <t>W10972</t>
  </si>
  <si>
    <t>Maverick Solar, LLC</t>
  </si>
  <si>
    <t>W10973</t>
  </si>
  <si>
    <t>W10977</t>
  </si>
  <si>
    <t>LPV Agg 11_49_0025_01</t>
  </si>
  <si>
    <t>W10978</t>
  </si>
  <si>
    <t>W10979</t>
  </si>
  <si>
    <t>W10985</t>
  </si>
  <si>
    <t>W10987</t>
  </si>
  <si>
    <t>W10988</t>
  </si>
  <si>
    <t>W10989</t>
  </si>
  <si>
    <t>W10990</t>
  </si>
  <si>
    <t>W10991</t>
  </si>
  <si>
    <t>W10993</t>
  </si>
  <si>
    <t>W10994</t>
  </si>
  <si>
    <t>W10995</t>
  </si>
  <si>
    <t>Rattlesnake Flat, LLC</t>
  </si>
  <si>
    <t>W10997</t>
  </si>
  <si>
    <t>W10998</t>
  </si>
  <si>
    <t>Mohave County Wind Farm LLC</t>
  </si>
  <si>
    <t>W10999</t>
  </si>
  <si>
    <t>W11000</t>
  </si>
  <si>
    <t>W11001</t>
  </si>
  <si>
    <t>W11002</t>
  </si>
  <si>
    <t>W11003</t>
  </si>
  <si>
    <t>W11004</t>
  </si>
  <si>
    <t>W11006</t>
  </si>
  <si>
    <t>W11011</t>
  </si>
  <si>
    <t>W11012</t>
  </si>
  <si>
    <t>W11013</t>
  </si>
  <si>
    <t>W11014</t>
  </si>
  <si>
    <t>W11018</t>
  </si>
  <si>
    <t>W11019</t>
  </si>
  <si>
    <t>W11020</t>
  </si>
  <si>
    <t>AC Transit</t>
  </si>
  <si>
    <t>W11021</t>
  </si>
  <si>
    <t>W11023</t>
  </si>
  <si>
    <t>W11025</t>
  </si>
  <si>
    <t>W11026</t>
  </si>
  <si>
    <t>W11027</t>
  </si>
  <si>
    <t>W11028</t>
  </si>
  <si>
    <t>W11032</t>
  </si>
  <si>
    <t>W11033</t>
  </si>
  <si>
    <t>W11034</t>
  </si>
  <si>
    <t>W11035</t>
  </si>
  <si>
    <t>W11037</t>
  </si>
  <si>
    <t>W11038</t>
  </si>
  <si>
    <t>Saint Solar, LLC</t>
  </si>
  <si>
    <t>W11039</t>
  </si>
  <si>
    <t>W11041</t>
  </si>
  <si>
    <t>W11042</t>
  </si>
  <si>
    <t>W11043</t>
  </si>
  <si>
    <t>Two Dot Wind Broadview East LLC</t>
  </si>
  <si>
    <t>W11044</t>
  </si>
  <si>
    <t>W11046</t>
  </si>
  <si>
    <t>W11051</t>
  </si>
  <si>
    <t>W11052</t>
  </si>
  <si>
    <t>W11053</t>
  </si>
  <si>
    <t>W11054</t>
  </si>
  <si>
    <t>W11055</t>
  </si>
  <si>
    <t>W11056</t>
  </si>
  <si>
    <t>W11057</t>
  </si>
  <si>
    <t>W11058</t>
  </si>
  <si>
    <t>W11059</t>
  </si>
  <si>
    <t>W11060</t>
  </si>
  <si>
    <t>W11061</t>
  </si>
  <si>
    <t>W11062</t>
  </si>
  <si>
    <t>W11063</t>
  </si>
  <si>
    <t>W11064</t>
  </si>
  <si>
    <t>W11065</t>
  </si>
  <si>
    <t>QOA Energy, LLC</t>
  </si>
  <si>
    <t>W11067</t>
  </si>
  <si>
    <t>W11068</t>
  </si>
  <si>
    <t>W11069</t>
  </si>
  <si>
    <t>W11125</t>
  </si>
  <si>
    <t>W11190</t>
  </si>
  <si>
    <t>W11255</t>
  </si>
  <si>
    <t>W11256</t>
  </si>
  <si>
    <t>W11285</t>
  </si>
  <si>
    <t>W11286</t>
  </si>
  <si>
    <t>W11287</t>
  </si>
  <si>
    <r>
      <t xml:space="preserve">In addition to submitting the 2023 report, each qualifying utility should review the renewable energy report it submitted in 2021. In many cases, the specific resources and quantities actually used to comply with the 2021 target differ from what the utility reported in June 2021. </t>
    </r>
    <r>
      <rPr>
        <u/>
        <sz val="11"/>
        <color theme="1"/>
        <rFont val="Arial"/>
        <family val="2"/>
      </rPr>
      <t>Utilities should submit a revised 2021 report if the actual values differ from the values reported in 2021.</t>
    </r>
    <r>
      <rPr>
        <sz val="11"/>
        <color theme="1"/>
        <rFont val="Arial"/>
        <family val="2"/>
      </rPr>
      <t xml:space="preserve"> </t>
    </r>
  </si>
  <si>
    <t xml:space="preserve">Please use the 2021 template and mark it as "revised." Contact Commerce to obtain a copy of the 2021 reporting template if necessary. </t>
  </si>
  <si>
    <t>2022 Annual Load (MWh)</t>
  </si>
  <si>
    <r>
      <t>Deadline:</t>
    </r>
    <r>
      <rPr>
        <sz val="11"/>
        <color rgb="FF000000"/>
        <rFont val="Arial"/>
        <family val="2"/>
      </rPr>
      <t xml:space="preserve"> June 1, 2023</t>
    </r>
  </si>
  <si>
    <t>Published: April 20, 2023</t>
  </si>
  <si>
    <t>REN_Expenditure_Amount_Last_Year</t>
  </si>
  <si>
    <t>REN_Expenditure_Percent_Last_Year</t>
  </si>
  <si>
    <t>REN_Load_Two_Years_Prior</t>
  </si>
  <si>
    <t>REN_Load_Last_Year</t>
  </si>
  <si>
    <t>REN_Total_This_Year</t>
  </si>
  <si>
    <t>REN_RetailRevenueRequirement_Last_Year</t>
  </si>
  <si>
    <t>REN_REC_Water</t>
  </si>
  <si>
    <r>
      <t>Questions:</t>
    </r>
    <r>
      <rPr>
        <sz val="11"/>
        <color rgb="FF000000"/>
        <rFont val="Arial"/>
        <family val="2"/>
      </rPr>
      <t xml:space="preserve"> Austin Scharff, State Energy Office, 360-764-9632, </t>
    </r>
    <r>
      <rPr>
        <b/>
        <sz val="11"/>
        <color theme="3"/>
        <rFont val="Arial"/>
        <family val="2"/>
      </rPr>
      <t>austin.scharff@commerce.wa.gov</t>
    </r>
  </si>
  <si>
    <t>updated years in column headings</t>
  </si>
  <si>
    <t>Rialto - Milor / Zupanic HS</t>
  </si>
  <si>
    <t>Rialto - Merle S Casey Elementary School</t>
  </si>
  <si>
    <t>Rialto - Kucera Elementary School</t>
  </si>
  <si>
    <t>Rialto - Levis Bemis Elementary School</t>
  </si>
  <si>
    <t>Rialto - L.M.Preston PreK</t>
  </si>
  <si>
    <t>Rialto - Kordyak Elementary School</t>
  </si>
  <si>
    <t>Rialto - J.P. Kelley Elementary School</t>
  </si>
  <si>
    <t>Rialto - J.C. Boyd Elementary School</t>
  </si>
  <si>
    <t>Rialto - George Dunn Elementary School</t>
  </si>
  <si>
    <t>Rialto - Fitzgerald Elementary School</t>
  </si>
  <si>
    <t>Rialto - Ernest Garcia Elementary School</t>
  </si>
  <si>
    <t>Rialto - Dollahan Elementary School</t>
  </si>
  <si>
    <t>Rialto - Curtis Elementary School</t>
  </si>
  <si>
    <t>Rialto - Ben F. Kolb Middle School</t>
  </si>
  <si>
    <t>Rialto - A. H. Morgan Elementary School</t>
  </si>
  <si>
    <t>Casitas Del Valle</t>
  </si>
  <si>
    <t>Rialto - Jehue Middle School</t>
  </si>
  <si>
    <t>Rialto - Rialto Middle School</t>
  </si>
  <si>
    <t>Rialto - Eisenhower High School</t>
  </si>
  <si>
    <t>Irvine - Portola High School</t>
  </si>
  <si>
    <t>York School</t>
  </si>
  <si>
    <t>Rialto - Carter High School</t>
  </si>
  <si>
    <t>Rialto - Rialto High School</t>
  </si>
  <si>
    <t>Irvine - Portola Springs Elementary School</t>
  </si>
  <si>
    <t>Irvine - Cypress Village Elementary School</t>
  </si>
  <si>
    <t>Irvine - Beacon Park / Heritage Fields</t>
  </si>
  <si>
    <t>Ontario Montclair - Lehigh Middle School</t>
  </si>
  <si>
    <t>Ontario Montclair - De Anza Middle School</t>
  </si>
  <si>
    <t>Ontario Montclair - Berlyn Elementary School</t>
  </si>
  <si>
    <t>Phase 1</t>
  </si>
  <si>
    <t>Sunrun PGE BB 2019 Group 12</t>
  </si>
  <si>
    <t>W9955</t>
  </si>
  <si>
    <t>Lewis and Clark</t>
  </si>
  <si>
    <t>Diamond H Dairy Power</t>
  </si>
  <si>
    <t>W9943</t>
  </si>
  <si>
    <t>Target Store Corona</t>
  </si>
  <si>
    <t>Cahn Solar</t>
  </si>
  <si>
    <t>Mt Hood</t>
  </si>
  <si>
    <t>KP Richmond Hospital</t>
  </si>
  <si>
    <t>Valley View Elementary School (2)</t>
  </si>
  <si>
    <t>Valley View Elementary School (1)</t>
  </si>
  <si>
    <t>PHASE 2</t>
  </si>
  <si>
    <t>Right</t>
  </si>
  <si>
    <t>Fort Rock Solar I, LLC</t>
  </si>
  <si>
    <t>La Grange</t>
  </si>
  <si>
    <t>Primary School</t>
  </si>
  <si>
    <t>North Kern State Prison Phase II</t>
  </si>
  <si>
    <t>Sunrun SDGE 2019 Group 2</t>
  </si>
  <si>
    <t>W9845</t>
  </si>
  <si>
    <t>Maintenance</t>
  </si>
  <si>
    <t>CRES</t>
  </si>
  <si>
    <t>Kohl's - Pleasanton (#761)</t>
  </si>
  <si>
    <t>Dykstra Dairy</t>
  </si>
  <si>
    <t>Pebble Springs</t>
  </si>
  <si>
    <t>Hay Canyon</t>
  </si>
  <si>
    <t>Tunnel Hydro</t>
  </si>
  <si>
    <t>Seven Mile Hill II</t>
  </si>
  <si>
    <t>Sunrun SDGE 2017 Group 22</t>
  </si>
  <si>
    <t>W9759</t>
  </si>
  <si>
    <t>Seven Mile Hill I</t>
  </si>
  <si>
    <t>Marshall Medical</t>
  </si>
  <si>
    <t>Rob Van Grouw Dairy</t>
  </si>
  <si>
    <t>Dunn Rd Solar</t>
  </si>
  <si>
    <t>Sunrun SDGE 2016 Group 43</t>
  </si>
  <si>
    <t>W9732</t>
  </si>
  <si>
    <t>Sunrun SDGE 2016 Group 50</t>
  </si>
  <si>
    <t>W9717</t>
  </si>
  <si>
    <t>Oak Valley Middle School</t>
  </si>
  <si>
    <t>Kohl's - Fresno North # 724</t>
  </si>
  <si>
    <t>Chaparal Elementary School</t>
  </si>
  <si>
    <t>Poway High School</t>
  </si>
  <si>
    <t>Colton Unified School District Paul J Rogers ES</t>
  </si>
  <si>
    <t>City of California City</t>
  </si>
  <si>
    <t>Mile 28 Hydro</t>
  </si>
  <si>
    <t>Five Rivers Aviation - JB-94539094-00</t>
  </si>
  <si>
    <t>Colton Unified School District McKinley ES</t>
  </si>
  <si>
    <t>Target Colma</t>
  </si>
  <si>
    <t>Target Store San Mateo</t>
  </si>
  <si>
    <t>Target Store Livermore</t>
  </si>
  <si>
    <t>Target Store Rohnert Park</t>
  </si>
  <si>
    <t>Westview</t>
  </si>
  <si>
    <t>Target Store Yuba City</t>
  </si>
  <si>
    <t>Target Store Fresno 2</t>
  </si>
  <si>
    <t>PGE-SPO-G77</t>
  </si>
  <si>
    <t>Target Store Vacaville</t>
  </si>
  <si>
    <t>Target Store San Ramon</t>
  </si>
  <si>
    <t>Target Store Hollister</t>
  </si>
  <si>
    <t>Target Store Auburn</t>
  </si>
  <si>
    <t>Target Store Paso Robles</t>
  </si>
  <si>
    <t>Rio Arriba Solar Project</t>
  </si>
  <si>
    <t>San Andreas Common Area</t>
  </si>
  <si>
    <t>Target Store Salinas</t>
  </si>
  <si>
    <t>Target Store Fairfield</t>
  </si>
  <si>
    <t>Target Store Santa Rosa</t>
  </si>
  <si>
    <t>Riverbend Dairy</t>
  </si>
  <si>
    <t>Target Store Eureka</t>
  </si>
  <si>
    <t>Target Store San Jose 5- T2238</t>
  </si>
  <si>
    <t>Target Store Chico</t>
  </si>
  <si>
    <t>Target Store Redwood City</t>
  </si>
  <si>
    <t>Glenrock III</t>
  </si>
  <si>
    <t>Target Store Marina</t>
  </si>
  <si>
    <t>Target Store Tracy</t>
  </si>
  <si>
    <t>Target Store Cypress</t>
  </si>
  <si>
    <t>Target Store Pinole</t>
  </si>
  <si>
    <t>Target Store Napa</t>
  </si>
  <si>
    <t>Platte Valley II (Kersey II)</t>
  </si>
  <si>
    <t>Skylark III (Skylark C)</t>
  </si>
  <si>
    <t>Target Store Vallejo</t>
  </si>
  <si>
    <t>South Peak Wind, LLC</t>
  </si>
  <si>
    <t>Target Store Escondido</t>
  </si>
  <si>
    <t>Glenrock I</t>
  </si>
  <si>
    <t>Fernjo Farms</t>
  </si>
  <si>
    <t>Target Store Stockton</t>
  </si>
  <si>
    <t>Target Store Carson</t>
  </si>
  <si>
    <t>Target Store Murrieta</t>
  </si>
  <si>
    <t>Target Store Davis</t>
  </si>
  <si>
    <t>Target Store Fresno 1</t>
  </si>
  <si>
    <t>Target Store Bakersfield 1</t>
  </si>
  <si>
    <t>Target Store San Jose 2</t>
  </si>
  <si>
    <t>W9631</t>
  </si>
  <si>
    <t>Target Store Bakersfield 2</t>
  </si>
  <si>
    <t>West County Wastewater District</t>
  </si>
  <si>
    <t>Target Store Lake Elsinore</t>
  </si>
  <si>
    <t>T&amp;W Farms</t>
  </si>
  <si>
    <t>Target Store Ventura</t>
  </si>
  <si>
    <t>Target Store Watsonville</t>
  </si>
  <si>
    <t>Lakeview BV Solar Project</t>
  </si>
  <si>
    <t>Lakeview Dairy</t>
  </si>
  <si>
    <t>AJB Ranch</t>
  </si>
  <si>
    <t>Comfort Suites - Bakersfield JB-93312515-00</t>
  </si>
  <si>
    <t>Trilogy Dairy</t>
  </si>
  <si>
    <t>Still Water Power</t>
  </si>
  <si>
    <t>Mustang Two Barbaro</t>
  </si>
  <si>
    <t>Mustang Two Whirlaway</t>
  </si>
  <si>
    <t>Monterey Village</t>
  </si>
  <si>
    <t>Target Store Woodland</t>
  </si>
  <si>
    <t>Target Store Albany</t>
  </si>
  <si>
    <t>Target Store El Cajon 1</t>
  </si>
  <si>
    <t>Target Store San Luis Obispo</t>
  </si>
  <si>
    <t>Target Store Fremont</t>
  </si>
  <si>
    <t>Impressions at Valley Center</t>
  </si>
  <si>
    <t>Reliant Mira Vista LP Mira Vista</t>
  </si>
  <si>
    <t>Waterman Gardens Partners I LP Olive Meadow</t>
  </si>
  <si>
    <t>EPENMAGG1S NM112S</t>
  </si>
  <si>
    <t>EPENMAGG1S NM111S</t>
  </si>
  <si>
    <t>Target Store- El Centro</t>
  </si>
  <si>
    <t>Kohl's - Petaluma # 760</t>
  </si>
  <si>
    <t>Maple Dairy</t>
  </si>
  <si>
    <t>25000 Ave Stanford</t>
  </si>
  <si>
    <t>Stockton East Water District -  Low Side</t>
  </si>
  <si>
    <t>Stockton East Water District -  High Side</t>
  </si>
  <si>
    <t>Imperial County Jail - RADF</t>
  </si>
  <si>
    <t>St. Mary's Medical Center</t>
  </si>
  <si>
    <t>Rialto USD - Linda M.Henry Elementary</t>
  </si>
  <si>
    <t>Iron Mountain - Oakland</t>
  </si>
  <si>
    <t>Iron Mountain - Livermore</t>
  </si>
  <si>
    <t>Iron Mountain - Flanders - San Diego</t>
  </si>
  <si>
    <t>Iron Mountain - Valencia</t>
  </si>
  <si>
    <t>Techren V</t>
  </si>
  <si>
    <t>Lydiksen</t>
  </si>
  <si>
    <t>Techren IV</t>
  </si>
  <si>
    <t>Hart</t>
  </si>
  <si>
    <t>Techren III</t>
  </si>
  <si>
    <t>Hearst</t>
  </si>
  <si>
    <t>Sunrun PGE 2019 Group 112</t>
  </si>
  <si>
    <t>W9507</t>
  </si>
  <si>
    <t>Foothill</t>
  </si>
  <si>
    <t>Kohl's - Bakersfield NW #702</t>
  </si>
  <si>
    <t>Pleasanton Middle</t>
  </si>
  <si>
    <t>Hunter Solar (Utah)</t>
  </si>
  <si>
    <t>W9480</t>
  </si>
  <si>
    <t>Harvest Park</t>
  </si>
  <si>
    <t>Walnut Grove</t>
  </si>
  <si>
    <t>Public Works</t>
  </si>
  <si>
    <t>Fire Station</t>
  </si>
  <si>
    <t>City Hall</t>
  </si>
  <si>
    <t>Senior Center</t>
  </si>
  <si>
    <t>Library</t>
  </si>
  <si>
    <t>Sunrun PGE 2019 Group 15</t>
  </si>
  <si>
    <t>W9414</t>
  </si>
  <si>
    <t>Santa Cruz</t>
  </si>
  <si>
    <t>Kohl's - Stockton # 708</t>
  </si>
  <si>
    <t>Iron Mountain Otay Mesa</t>
  </si>
  <si>
    <t>Westside Elementary School</t>
  </si>
  <si>
    <t>Valle Del Sol Elementary School</t>
  </si>
  <si>
    <t>Toro Canyon Middle School</t>
  </si>
  <si>
    <t>Saul Martinez Elementary School</t>
  </si>
  <si>
    <t>OC443-007-S</t>
  </si>
  <si>
    <t>Holiday Inn Express &amp; Suites</t>
  </si>
  <si>
    <t>Mountain Vista Elementary School</t>
  </si>
  <si>
    <t>Las Palmitas Elementary School</t>
  </si>
  <si>
    <t>Desert Mirage High School</t>
  </si>
  <si>
    <t>Oasis Elementary School</t>
  </si>
  <si>
    <t>West Shores High School</t>
  </si>
  <si>
    <t>Cahuilla Desert Academy</t>
  </si>
  <si>
    <t>Hearst Castle</t>
  </si>
  <si>
    <t>W9385</t>
  </si>
  <si>
    <t>DOT Gold Camp</t>
  </si>
  <si>
    <t>W9383</t>
  </si>
  <si>
    <t>OES Mather</t>
  </si>
  <si>
    <t>W9382</t>
  </si>
  <si>
    <t>DOT Marysville</t>
  </si>
  <si>
    <t>W9380</t>
  </si>
  <si>
    <t>Cahuilla Mecca Elementary School</t>
  </si>
  <si>
    <t>Sea View Elementary School</t>
  </si>
  <si>
    <t>Peter Pendleton Elementary School</t>
  </si>
  <si>
    <t>Coral Mountain Academy</t>
  </si>
  <si>
    <t>SPV Agg 0_10_0025_12</t>
  </si>
  <si>
    <t>Cesar Chavez Elementary School</t>
  </si>
  <si>
    <t>Bobby Duke Middle School</t>
  </si>
  <si>
    <t>Terra Linda Dairy</t>
  </si>
  <si>
    <t>City of Rio Rancho Water</t>
  </si>
  <si>
    <t>Macy's</t>
  </si>
  <si>
    <t>Cove Mountain 2</t>
  </si>
  <si>
    <t>Cove Mountain 1</t>
  </si>
  <si>
    <t>Quick and Clean Car Wash - JB-9349330-00</t>
  </si>
  <si>
    <t>Point Loma Nazarene University</t>
  </si>
  <si>
    <t>Gallo Cattle Company</t>
  </si>
  <si>
    <t>Cascade 2 Hydro Plant</t>
  </si>
  <si>
    <t>Britton</t>
  </si>
  <si>
    <t>EPENMAGG1S NM110S</t>
  </si>
  <si>
    <t>EPENMAGG1S NM109S</t>
  </si>
  <si>
    <t>Safeway-Albertsons - American Canyon #1883</t>
  </si>
  <si>
    <t>Safeway-Albertsons - Morgan Hill #1891</t>
  </si>
  <si>
    <t>Safeway-Albertsons - Simi Valley #2692</t>
  </si>
  <si>
    <t>Tulare BioMat Fuel Cell</t>
  </si>
  <si>
    <t>Safeway-Albertsons - Camarillo #2094</t>
  </si>
  <si>
    <t>ALB Chico</t>
  </si>
  <si>
    <t>Safeway-Albertsons - Fairfield #1722</t>
  </si>
  <si>
    <t>Safeway-Albertsons - Placerville #1724</t>
  </si>
  <si>
    <t>Love's Country Store</t>
  </si>
  <si>
    <t>Holland's Dairy</t>
  </si>
  <si>
    <t>USD NPC Group 11</t>
  </si>
  <si>
    <t>W9331</t>
  </si>
  <si>
    <t>USD NPC Group 10</t>
  </si>
  <si>
    <t>W9330</t>
  </si>
  <si>
    <t>Colton Unified School District</t>
  </si>
  <si>
    <t>Felicita Dairy</t>
  </si>
  <si>
    <t>EPENMAGG1S NM108S</t>
  </si>
  <si>
    <t>EPENMAGG1S NM107S</t>
  </si>
  <si>
    <t>Holiday Inn &amp; Staybridge Suites</t>
  </si>
  <si>
    <t>USD NPC Group 9</t>
  </si>
  <si>
    <t>W9322</t>
  </si>
  <si>
    <t>USD NPC Group 8</t>
  </si>
  <si>
    <t>W9321</t>
  </si>
  <si>
    <t>Staybridge Suites</t>
  </si>
  <si>
    <t>St Louis Solar</t>
  </si>
  <si>
    <t>Thomas Creek Solar</t>
  </si>
  <si>
    <t>Tickle Creek Solar</t>
  </si>
  <si>
    <t>Volcano Solar</t>
  </si>
  <si>
    <t>USD NPC Group 7</t>
  </si>
  <si>
    <t>W9315</t>
  </si>
  <si>
    <t>Baker City Solar</t>
  </si>
  <si>
    <t>Windhub Solar A</t>
  </si>
  <si>
    <t>Lagunitas School</t>
  </si>
  <si>
    <t>R &amp; M Cattle</t>
  </si>
  <si>
    <t>Sheep Creek Hydro</t>
  </si>
  <si>
    <t>San Francisco Unified School District</t>
  </si>
  <si>
    <t>SFDK Solar</t>
  </si>
  <si>
    <t>Chatsworth 1</t>
  </si>
  <si>
    <t>W9301</t>
  </si>
  <si>
    <t>Espinoza PE and Golf</t>
  </si>
  <si>
    <t>Kohl's - Vallejo #763</t>
  </si>
  <si>
    <t>CoA Ladera Golf Course</t>
  </si>
  <si>
    <t>Manuel Leal &amp; Son Dairy</t>
  </si>
  <si>
    <t>Grants Solar</t>
  </si>
  <si>
    <t>Bluewater Solar</t>
  </si>
  <si>
    <t>Fraser Solar</t>
  </si>
  <si>
    <t>North Park Solar</t>
  </si>
  <si>
    <t>Riverview Solar</t>
  </si>
  <si>
    <t>Firwood Solar</t>
  </si>
  <si>
    <t>Whole Foods Market - Folsom</t>
  </si>
  <si>
    <t>Iron Mountain Unit 2</t>
  </si>
  <si>
    <t>W9289</t>
  </si>
  <si>
    <t>Duus Solar</t>
  </si>
  <si>
    <t>Wasco Real Properties - WRP I</t>
  </si>
  <si>
    <t>Decade Dairy</t>
  </si>
  <si>
    <t>Rolling Hills</t>
  </si>
  <si>
    <t>Richard Westra Dairy</t>
  </si>
  <si>
    <t>Rancho Murieta Community Service District (WTP)</t>
  </si>
  <si>
    <t>Sacramento Downtown Arena LLC (2SE1)</t>
  </si>
  <si>
    <t>Sacramento Downtown Arena LLC (2NE1)</t>
  </si>
  <si>
    <t>John Mendonca &amp; Sons Dairy</t>
  </si>
  <si>
    <t>Whitla Wind Farm</t>
  </si>
  <si>
    <t>Sunrun PGE 2018 Group 128</t>
  </si>
  <si>
    <t>W9251</t>
  </si>
  <si>
    <t>Valley Center Municipal Water District</t>
  </si>
  <si>
    <t>SB1_2020G3</t>
  </si>
  <si>
    <t>SB1_2020G2</t>
  </si>
  <si>
    <t>CA - Anheuser Busch - Fairfield</t>
  </si>
  <si>
    <t>SB1_2020G1</t>
  </si>
  <si>
    <t>Wintec V Project</t>
  </si>
  <si>
    <t>CA - Kohl's - Fremont #759</t>
  </si>
  <si>
    <t>Staples - Rialto, CA (DC) - Expansion</t>
  </si>
  <si>
    <t>CA - Kohl's - Milpitas #10994</t>
  </si>
  <si>
    <t>SLRP-Padre Dam-Sycamore</t>
  </si>
  <si>
    <t>Sunrun PGE 2018 Group 94</t>
  </si>
  <si>
    <t>W9187</t>
  </si>
  <si>
    <t>SLRP-Padre Dam-Willow</t>
  </si>
  <si>
    <t>SLRP-Padre Dam-Oak</t>
  </si>
  <si>
    <t>Moonlight Dairy</t>
  </si>
  <si>
    <t>Barneveld Dorman</t>
  </si>
  <si>
    <t>Apparel Palou</t>
  </si>
  <si>
    <t>Apparel Dorman</t>
  </si>
  <si>
    <t>Sunrun PGE 2018 Group 45</t>
  </si>
  <si>
    <t>W9137</t>
  </si>
  <si>
    <t>Walgreens - Oregon City, OR #3801</t>
  </si>
  <si>
    <t>Sunrun PGE 2017 Group 86</t>
  </si>
  <si>
    <t>W9124</t>
  </si>
  <si>
    <t>Sunrun PGE 2017 Group 85</t>
  </si>
  <si>
    <t>W9123</t>
  </si>
  <si>
    <t>Dillard Powerhouse</t>
  </si>
  <si>
    <t>Colorado Green</t>
  </si>
  <si>
    <t>Kohl's - Santa Maria #477</t>
  </si>
  <si>
    <t>Sunrun PGE 2017 Group 63</t>
  </si>
  <si>
    <t>W9093</t>
  </si>
  <si>
    <t>Threemile Canyon Wind</t>
  </si>
  <si>
    <t>El Dorado Powerhouse</t>
  </si>
  <si>
    <t>Anchor Flats</t>
  </si>
  <si>
    <t>W9058</t>
  </si>
  <si>
    <t>Roche Palo Alto</t>
  </si>
  <si>
    <t>Sunrun PGE 2017 Group 28</t>
  </si>
  <si>
    <t>W9037</t>
  </si>
  <si>
    <t>Sunrun PGE 2016 Group 98</t>
  </si>
  <si>
    <t>W9025</t>
  </si>
  <si>
    <t>Sunrun PGE 2017 Group 23</t>
  </si>
  <si>
    <t>W9024</t>
  </si>
  <si>
    <t>Sunrun PGE 2016 Group 88</t>
  </si>
  <si>
    <t>W9004</t>
  </si>
  <si>
    <t>Sunrun PGE 2017 Group 15</t>
  </si>
  <si>
    <t>W9001</t>
  </si>
  <si>
    <t>Kohl's - Gilroy #737</t>
  </si>
  <si>
    <t>Kohl's - Laguna Niguel #618</t>
  </si>
  <si>
    <t>Sunrun PGE 2016 Group 73</t>
  </si>
  <si>
    <t>W8978</t>
  </si>
  <si>
    <t>Willow Creek Energy Center</t>
  </si>
  <si>
    <t>Sunrun PGE 2016 Group 68</t>
  </si>
  <si>
    <t>W8968</t>
  </si>
  <si>
    <t>Spring Canyon</t>
  </si>
  <si>
    <t>Twin Buttes</t>
  </si>
  <si>
    <t>Peetz Table Wind Energy</t>
  </si>
  <si>
    <t>Logan Wind Energy</t>
  </si>
  <si>
    <t>Cedar Creek</t>
  </si>
  <si>
    <t>Sunrun PGE 2016 Group 20</t>
  </si>
  <si>
    <t>W8912</t>
  </si>
  <si>
    <t>Walgreens - Troutdale, OR (#5910)</t>
  </si>
  <si>
    <t>Sunrun PGE 2016 Group 16</t>
  </si>
  <si>
    <t>W8908</t>
  </si>
  <si>
    <t>JBY Facility - Rooftops - Multnomah, OR</t>
  </si>
  <si>
    <t>George D Watte Farms</t>
  </si>
  <si>
    <t>Lansing LLC</t>
  </si>
  <si>
    <t>Walgreens - 12335 Glisan, Portland, OR (#6426)</t>
  </si>
  <si>
    <t>Friesian Farms Dairy</t>
  </si>
  <si>
    <t>Jer-Z-Boyz Ranch</t>
  </si>
  <si>
    <t>Joe M Simoes Family Dairy</t>
  </si>
  <si>
    <t>B&amp;R Tevelde Dairy Farm</t>
  </si>
  <si>
    <t>Starvation Solar I, LLC</t>
  </si>
  <si>
    <t>Robert Vander Eyk Dairy</t>
  </si>
  <si>
    <t>LPV Agg 10_100_0025_06</t>
  </si>
  <si>
    <t>SPV Agg 0_10_0025_11</t>
  </si>
  <si>
    <t>Sonic</t>
  </si>
  <si>
    <t>IP Malbec Solar</t>
  </si>
  <si>
    <t>Walgreens - 82nd Portland, OR (#1100)</t>
  </si>
  <si>
    <t>King and Gardiner Farms</t>
  </si>
  <si>
    <t>Clear Springs Ranch</t>
  </si>
  <si>
    <t>KP Livermore</t>
  </si>
  <si>
    <t>KP Pleasanton Data Center</t>
  </si>
  <si>
    <t>KP Murrieta MOB</t>
  </si>
  <si>
    <t>Walgreens - Milwaukie, OR (#9544)</t>
  </si>
  <si>
    <t>Dedeaux</t>
  </si>
  <si>
    <t>Walgreens - Hillsboro, OR #6831</t>
  </si>
  <si>
    <t>Sunrun PGE 2018 Group 5</t>
  </si>
  <si>
    <t>W8855</t>
  </si>
  <si>
    <t>Sunrun PGE 2018 Group 4</t>
  </si>
  <si>
    <t>W8854</t>
  </si>
  <si>
    <t>Sunrun PGE 2018 Group 3</t>
  </si>
  <si>
    <t>W8853</t>
  </si>
  <si>
    <t>Sunrun PGE 2018 Group 2</t>
  </si>
  <si>
    <t>W8852</t>
  </si>
  <si>
    <t>Sunrun PGE 2018 Group 1</t>
  </si>
  <si>
    <t>W8851</t>
  </si>
  <si>
    <t>Sierra Land and Farming</t>
  </si>
  <si>
    <t>Old River Ranch</t>
  </si>
  <si>
    <t>Four J Farms</t>
  </si>
  <si>
    <t>Moore Farms</t>
  </si>
  <si>
    <t>Arbora</t>
  </si>
  <si>
    <t>W8843</t>
  </si>
  <si>
    <t>David C Vander Eyk</t>
  </si>
  <si>
    <t>Rio Bravo</t>
  </si>
  <si>
    <t>Vanderpoel Dairy</t>
  </si>
  <si>
    <t>Five Star II</t>
  </si>
  <si>
    <t>EPENMAGG1S NM106S</t>
  </si>
  <si>
    <t>EPENMAGG1S NM105S</t>
  </si>
  <si>
    <t>SBS AG Dairy</t>
  </si>
  <si>
    <t>SBS AG</t>
  </si>
  <si>
    <t>Borda Delfino</t>
  </si>
  <si>
    <t>Vetter Ranches</t>
  </si>
  <si>
    <t>F&amp;L Barcellos Dairy</t>
  </si>
  <si>
    <t>CM10</t>
  </si>
  <si>
    <t>JR Ranch</t>
  </si>
  <si>
    <t>R &amp; S Vandertuig</t>
  </si>
  <si>
    <t>Grossmont Union High School District</t>
  </si>
  <si>
    <t>Oak Bend Dairy</t>
  </si>
  <si>
    <t>Garrett Solar</t>
  </si>
  <si>
    <t>Richard Vandertuig-Heritage Dairy</t>
  </si>
  <si>
    <t>S &amp; S Dairy</t>
  </si>
  <si>
    <t>Frank Schott Dairy</t>
  </si>
  <si>
    <t>Curti Terra Inc</t>
  </si>
  <si>
    <t>Oak View Dairy</t>
  </si>
  <si>
    <t>Happy Jack</t>
  </si>
  <si>
    <t>Gerben Leyendekker</t>
  </si>
  <si>
    <t>W8819</t>
  </si>
  <si>
    <t>Tony Dragt</t>
  </si>
  <si>
    <t>W8818</t>
  </si>
  <si>
    <t>Rio Rancho Solar Energy Center</t>
  </si>
  <si>
    <t>Gilmore-San Joaquin</t>
  </si>
  <si>
    <t>Gilmore-Annadale</t>
  </si>
  <si>
    <t>Mountain Empire Unified School District</t>
  </si>
  <si>
    <t>Sage III</t>
  </si>
  <si>
    <t>Akhavi North</t>
  </si>
  <si>
    <t>Akhavi South</t>
  </si>
  <si>
    <t>Sage II</t>
  </si>
  <si>
    <t>Voyager Wind I</t>
  </si>
  <si>
    <t>CO LI CSG 2 FRA</t>
  </si>
  <si>
    <t>Sage I</t>
  </si>
  <si>
    <t>New Mexico Wind Energy Center</t>
  </si>
  <si>
    <t>CA - Kohl's - Manteca #976</t>
  </si>
  <si>
    <t>Visser Farms</t>
  </si>
  <si>
    <t>Ed Leyendekker Dairy</t>
  </si>
  <si>
    <t>Palmer Solar</t>
  </si>
  <si>
    <t>EPENMAGG1S NM104S</t>
  </si>
  <si>
    <t>Chris Dejong Dairy</t>
  </si>
  <si>
    <t>Ontario Montclair - Vineyard  Elementary School</t>
  </si>
  <si>
    <t>Boertje and Sons Dairy</t>
  </si>
  <si>
    <t>Sierra Cattle Company</t>
  </si>
  <si>
    <t>Round Butte</t>
  </si>
  <si>
    <t>Spray 2 Hydro Plant</t>
  </si>
  <si>
    <t>Rundle 2 Hydro Plant</t>
  </si>
  <si>
    <t>Kananaskis 3 Hydro Plant</t>
  </si>
  <si>
    <t>Ghost Hydro 4 Plant</t>
  </si>
  <si>
    <t>Wright Solar Park</t>
  </si>
  <si>
    <t>Brazeau 2 Hydro Plant</t>
  </si>
  <si>
    <t>Tesla PG&amp;E PV SSA Group 516</t>
  </si>
  <si>
    <t>W8779</t>
  </si>
  <si>
    <t>Tesla PG&amp;E PV SSA Group 511</t>
  </si>
  <si>
    <t>W8775</t>
  </si>
  <si>
    <t>Tesla PG&amp;E PV SSA Group 510</t>
  </si>
  <si>
    <t>W8773</t>
  </si>
  <si>
    <t>Tesla PG&amp;E PV SSA Group 508</t>
  </si>
  <si>
    <t>W8770</t>
  </si>
  <si>
    <t>Tesla PG&amp;E PV SSA Group 507</t>
  </si>
  <si>
    <t>W8769</t>
  </si>
  <si>
    <t>Tesla PG&amp;E PV SSA Group 498</t>
  </si>
  <si>
    <t>W8761</t>
  </si>
  <si>
    <t>Tesla PG&amp;E PV SSA Group 497</t>
  </si>
  <si>
    <t>W8760</t>
  </si>
  <si>
    <t>Pelton</t>
  </si>
  <si>
    <t>Tesla PG&amp;E PV SSA Group 495</t>
  </si>
  <si>
    <t>W8759</t>
  </si>
  <si>
    <t>Tesla PG&amp;E PV SSA Group 488</t>
  </si>
  <si>
    <t>W8751</t>
  </si>
  <si>
    <t>Tesla PG&amp;E PV SSA Group 487</t>
  </si>
  <si>
    <t>W8750</t>
  </si>
  <si>
    <t>Tesla PG&amp;E PV SSA Group 484</t>
  </si>
  <si>
    <t>W8747</t>
  </si>
  <si>
    <t>Tesla PG&amp;E PV SSA Group 477</t>
  </si>
  <si>
    <t>W8740</t>
  </si>
  <si>
    <t>Tesla PG&amp;E PV SSA Group 474</t>
  </si>
  <si>
    <t>W8737</t>
  </si>
  <si>
    <t>Tesla PG&amp;E PV SSA Group 472</t>
  </si>
  <si>
    <t>W8735</t>
  </si>
  <si>
    <t>Tesla PG&amp;E PV SSA Group 468</t>
  </si>
  <si>
    <t>W8731</t>
  </si>
  <si>
    <t>Tesla PG&amp;E PV SSA Group 464</t>
  </si>
  <si>
    <t>W8727</t>
  </si>
  <si>
    <t>Tesla PG&amp;E PV SSA Group 458</t>
  </si>
  <si>
    <t>W8720</t>
  </si>
  <si>
    <t>Tesla PG&amp;E PV SSA Group 454</t>
  </si>
  <si>
    <t>W8717</t>
  </si>
  <si>
    <t>Tesla PG&amp;E PV SSA Group 450</t>
  </si>
  <si>
    <t>W8714</t>
  </si>
  <si>
    <t>Tesla PG&amp;E PV SSA Group 447</t>
  </si>
  <si>
    <t>W8711</t>
  </si>
  <si>
    <t>Tesla PG&amp;E PV SSA Group 448</t>
  </si>
  <si>
    <t>W8710</t>
  </si>
  <si>
    <t>Robert O. Schulz Solar Farm</t>
  </si>
  <si>
    <t>Tesla PG&amp;E PV SSA Group 446</t>
  </si>
  <si>
    <t>W8709</t>
  </si>
  <si>
    <t>Tesla PG&amp;E PV SSA Group 443</t>
  </si>
  <si>
    <t>W8706</t>
  </si>
  <si>
    <t>CA - Kohl's - Yuba City #1020</t>
  </si>
  <si>
    <t>Tesla PG&amp;E PV SSA Group 433</t>
  </si>
  <si>
    <t>W8697</t>
  </si>
  <si>
    <t>Tesla PG&amp;E PV SSA Group 429</t>
  </si>
  <si>
    <t>W8693</t>
  </si>
  <si>
    <t>Tesla PG&amp;E PV SSA Group 430</t>
  </si>
  <si>
    <t>W8692</t>
  </si>
  <si>
    <t>Tesla PG&amp;E PV SSA Group 427</t>
  </si>
  <si>
    <t>W8689</t>
  </si>
  <si>
    <t>Tesla PG&amp;E PV SSA Group 423</t>
  </si>
  <si>
    <t>W8685</t>
  </si>
  <si>
    <t>Tesla PG&amp;E PV SSA Group 420</t>
  </si>
  <si>
    <t>W8682</t>
  </si>
  <si>
    <t>Total Energy Facility</t>
  </si>
  <si>
    <t>Tesla PG&amp;E PV SSA Group 417</t>
  </si>
  <si>
    <t>W8679</t>
  </si>
  <si>
    <t>Tesla PG&amp;E PV SSA Group 416</t>
  </si>
  <si>
    <t>W8678</t>
  </si>
  <si>
    <t>Tesla PG&amp;E PV SSA Group 412</t>
  </si>
  <si>
    <t>W8674</t>
  </si>
  <si>
    <t>Tesla PG&amp;E PV SSA Group 411</t>
  </si>
  <si>
    <t>W8673</t>
  </si>
  <si>
    <t>Tesla PG&amp;E PV SSA Group 408</t>
  </si>
  <si>
    <t>W8670</t>
  </si>
  <si>
    <t>Tesla PG&amp;E PV SSA Group 395</t>
  </si>
  <si>
    <t>W8655</t>
  </si>
  <si>
    <t>Tesla PG&amp;E PV SSA Group 389</t>
  </si>
  <si>
    <t>W8650</t>
  </si>
  <si>
    <t>North Brawley Project</t>
  </si>
  <si>
    <t>Tesla PG&amp;E PV SSA Group 387</t>
  </si>
  <si>
    <t>W8649</t>
  </si>
  <si>
    <t>Tesla PG&amp;E PV SSA Group 388</t>
  </si>
  <si>
    <t>W8648</t>
  </si>
  <si>
    <t>Tesla PG&amp;E PV SSA Group 385</t>
  </si>
  <si>
    <t>W8646</t>
  </si>
  <si>
    <t>Tesla PG&amp;E PV SSA Group 383</t>
  </si>
  <si>
    <t>W8645</t>
  </si>
  <si>
    <t>Tesla PG&amp;E PV SSA Group 382</t>
  </si>
  <si>
    <t>W8643</t>
  </si>
  <si>
    <t>Tesla PG&amp;E PV SSA Group 376</t>
  </si>
  <si>
    <t>W8637</t>
  </si>
  <si>
    <t>Tesla PG&amp;E PV SSA Group 371</t>
  </si>
  <si>
    <t>W8632</t>
  </si>
  <si>
    <t>Tesla PG&amp;E PV SSA Group 360</t>
  </si>
  <si>
    <t>W8622</t>
  </si>
  <si>
    <t>Tesla PG&amp;E PV SSA Group 361</t>
  </si>
  <si>
    <t>W8621</t>
  </si>
  <si>
    <t>Tesla PG&amp;E PV SSA Group 358</t>
  </si>
  <si>
    <t>W8619</t>
  </si>
  <si>
    <t>Tesla PG&amp;E PV SSA Group 353</t>
  </si>
  <si>
    <t>W8614</t>
  </si>
  <si>
    <t>Tesla PG&amp;E PV SSA Group 347</t>
  </si>
  <si>
    <t>W8608</t>
  </si>
  <si>
    <t>Sierra View Dairy</t>
  </si>
  <si>
    <t>CA - Kohl's - Vacaville #757</t>
  </si>
  <si>
    <t>Tesla PG&amp;E PV SSA Group 340</t>
  </si>
  <si>
    <t>W8599</t>
  </si>
  <si>
    <t>Tesla PG&amp;E PV SSA Group 336</t>
  </si>
  <si>
    <t>W8595</t>
  </si>
  <si>
    <t>Tesla PG&amp;E PV SSA Group 333</t>
  </si>
  <si>
    <t>W8592</t>
  </si>
  <si>
    <t>Tesla PG&amp;E PV SSA Group 332</t>
  </si>
  <si>
    <t>W8591</t>
  </si>
  <si>
    <t>Tesla PG&amp;E PV SSA Group 331</t>
  </si>
  <si>
    <t>W8590</t>
  </si>
  <si>
    <t>Tesla PG&amp;E PV SSA Group 324</t>
  </si>
  <si>
    <t>W8583</t>
  </si>
  <si>
    <t>Tesla PG&amp;E PV SSA Group 323</t>
  </si>
  <si>
    <t>W8582</t>
  </si>
  <si>
    <t>Tesla PG&amp;E PV SSA Group 314</t>
  </si>
  <si>
    <t>W8574</t>
  </si>
  <si>
    <t>Tesla PG&amp;E PV SSA Group 313</t>
  </si>
  <si>
    <t>W8572</t>
  </si>
  <si>
    <t>Tesla PG&amp;E PV SSA Group 312</t>
  </si>
  <si>
    <t>W8571</t>
  </si>
  <si>
    <t>Woodland Biomass Power</t>
  </si>
  <si>
    <t>Tesla PG&amp;E PV SSA Group 307</t>
  </si>
  <si>
    <t>W8566</t>
  </si>
  <si>
    <t>Staples - Costa Mesa, CA (#1078)</t>
  </si>
  <si>
    <t>Tesla PG&amp;E PV SSA Group 297</t>
  </si>
  <si>
    <t>W8556</t>
  </si>
  <si>
    <t>Tesla PG&amp;E PV SSA Group 296</t>
  </si>
  <si>
    <t>W8555</t>
  </si>
  <si>
    <t>Grazing Yak Solar</t>
  </si>
  <si>
    <t>Tesla PG&amp;E PV SSA Group 294</t>
  </si>
  <si>
    <t>W8552</t>
  </si>
  <si>
    <t>Staples - San Clemente, CA (#891)</t>
  </si>
  <si>
    <t>Tesla PG&amp;E PV SSA Group 290</t>
  </si>
  <si>
    <t>W8548</t>
  </si>
  <si>
    <t>Tesla PG&amp;E PV SSA Group 287</t>
  </si>
  <si>
    <t>W8545</t>
  </si>
  <si>
    <t>Staples - Lake Elsinore, CA (#1387)</t>
  </si>
  <si>
    <t>Tesla PG&amp;E PV SSA Group 282</t>
  </si>
  <si>
    <t>W8539</t>
  </si>
  <si>
    <t>Tesla PG&amp;E PV SSA Group 280</t>
  </si>
  <si>
    <t>W8538</t>
  </si>
  <si>
    <t>Tesla PG&amp;E PV SSA Group 268</t>
  </si>
  <si>
    <t>W8526</t>
  </si>
  <si>
    <t>Tesla PG&amp;E PV SSA Group 266</t>
  </si>
  <si>
    <t>W8525</t>
  </si>
  <si>
    <t>Sierra Pacific Sonora</t>
  </si>
  <si>
    <t>Tesla PG&amp;E PV SSA Group 260</t>
  </si>
  <si>
    <t>W8517</t>
  </si>
  <si>
    <t>Tesla PG&amp;E PV SSA Group 255</t>
  </si>
  <si>
    <t>W8511</t>
  </si>
  <si>
    <t>L.A. Co. Sanitation Dist</t>
  </si>
  <si>
    <t>W8510</t>
  </si>
  <si>
    <t>Whiskeytown</t>
  </si>
  <si>
    <t>Tesla PG&amp;E PV SSA Group 246</t>
  </si>
  <si>
    <t>W8501</t>
  </si>
  <si>
    <t>Kohl's - Fresno West #709</t>
  </si>
  <si>
    <t>Tesla PG&amp;E PV SSA Group 241</t>
  </si>
  <si>
    <t>W8496</t>
  </si>
  <si>
    <t>Tesla PG&amp;E PV SSA Group 240</t>
  </si>
  <si>
    <t>W8495</t>
  </si>
  <si>
    <t>Tesla PG&amp;E PV SSA Group 236</t>
  </si>
  <si>
    <t>W8491</t>
  </si>
  <si>
    <t>Tesla PG&amp;E PV SSA Group 235</t>
  </si>
  <si>
    <t>W8490</t>
  </si>
  <si>
    <t>Ripon Solar</t>
  </si>
  <si>
    <t>Tesla PG&amp;E PV SSA Group 231</t>
  </si>
  <si>
    <t>W8487</t>
  </si>
  <si>
    <t>Tesla PG&amp;E PV SSA Group 230</t>
  </si>
  <si>
    <t>W8485</t>
  </si>
  <si>
    <t>Tesla PG&amp;E PV SSA Group 228</t>
  </si>
  <si>
    <t>W8483</t>
  </si>
  <si>
    <t>CA - Kohl's - Chico</t>
  </si>
  <si>
    <t>Tesla PG&amp;E PV SSA Group 223</t>
  </si>
  <si>
    <t>W8478</t>
  </si>
  <si>
    <t>Tesla PG&amp;E PV SSA Group 219</t>
  </si>
  <si>
    <t>W8474</t>
  </si>
  <si>
    <t>Tesla PG&amp;E PV SSA Group 218</t>
  </si>
  <si>
    <t>W8473</t>
  </si>
  <si>
    <t>Tesla PG&amp;E PV SSA Group 216</t>
  </si>
  <si>
    <t>W8471</t>
  </si>
  <si>
    <t>Tesla PG&amp;E PV SSA Group 212</t>
  </si>
  <si>
    <t>W8466</t>
  </si>
  <si>
    <t>Tesla PG&amp;E PV SSA Group 207</t>
  </si>
  <si>
    <t>W8462</t>
  </si>
  <si>
    <t>Cal Expo Parking Solarport</t>
  </si>
  <si>
    <t>Tesla PG&amp;E PV SSA Group 203</t>
  </si>
  <si>
    <t>W8458</t>
  </si>
  <si>
    <t>Tesla PG&amp;E PV SSA Group 202</t>
  </si>
  <si>
    <t>W8457</t>
  </si>
  <si>
    <t>Tesla PG&amp;E PV SSA Group 201</t>
  </si>
  <si>
    <t>W8456</t>
  </si>
  <si>
    <t>Tesla PG&amp;E PV SSA Group 197</t>
  </si>
  <si>
    <t>W8452</t>
  </si>
  <si>
    <t>CVFA Cogen 1</t>
  </si>
  <si>
    <t>Tesla PG&amp;E PV SSA Group 194</t>
  </si>
  <si>
    <t>W8449</t>
  </si>
  <si>
    <t>Tesla PG&amp;E PV SSA Group 189</t>
  </si>
  <si>
    <t>W8444</t>
  </si>
  <si>
    <t>Tesla PG&amp;E PV SSA Group 188</t>
  </si>
  <si>
    <t>W8443</t>
  </si>
  <si>
    <t>Tesla PG&amp;E PV SSA Group 185</t>
  </si>
  <si>
    <t>W8442</t>
  </si>
  <si>
    <t>Tesla PG&amp;E PV SSA Group 187</t>
  </si>
  <si>
    <t>W8441</t>
  </si>
  <si>
    <t>Sacramento Soleil, LLC</t>
  </si>
  <si>
    <t>Tesla PG&amp;E PV SSA Group 179</t>
  </si>
  <si>
    <t>W8434</t>
  </si>
  <si>
    <t>Tesla PG&amp;E PV SSA Group 178</t>
  </si>
  <si>
    <t>W8433</t>
  </si>
  <si>
    <t>Tesla PG&amp;E PV SSA Group 177</t>
  </si>
  <si>
    <t>W8432</t>
  </si>
  <si>
    <t>Tesla PG&amp;E PV SSA Group 176</t>
  </si>
  <si>
    <t>W8431</t>
  </si>
  <si>
    <t>Tesla PG&amp;E PV SSA Group 170</t>
  </si>
  <si>
    <t>W8425</t>
  </si>
  <si>
    <t>Tesla PG&amp;E PV SSA Group 164</t>
  </si>
  <si>
    <t>W8419</t>
  </si>
  <si>
    <t>Tesla PG&amp;E PV SSA Group 160</t>
  </si>
  <si>
    <t>W8415</t>
  </si>
  <si>
    <t>Tesla PG&amp;E PV SSA Group 159</t>
  </si>
  <si>
    <t>W8414</t>
  </si>
  <si>
    <t>Tesla PG&amp;E PV SSA Group 158</t>
  </si>
  <si>
    <t>W8413</t>
  </si>
  <si>
    <t>Tesla PG&amp;E PV SSA Group 157</t>
  </si>
  <si>
    <t>W8412</t>
  </si>
  <si>
    <t>Tesla PG&amp;E PV SSA Group 155</t>
  </si>
  <si>
    <t>W8410</t>
  </si>
  <si>
    <t>Tesla PG&amp;E PV SSA Group 151</t>
  </si>
  <si>
    <t>W8406</t>
  </si>
  <si>
    <t>Tesla PG&amp;E PV SSA Group 145</t>
  </si>
  <si>
    <t>W8400</t>
  </si>
  <si>
    <t>Kohl's - Visalia #701</t>
  </si>
  <si>
    <t>Biglow Canyon Wind Farm</t>
  </si>
  <si>
    <t>Tesla PG&amp;E PV SSA Group 134</t>
  </si>
  <si>
    <t>W8388</t>
  </si>
  <si>
    <t>Tesla PG&amp;E PV SSA Group 130</t>
  </si>
  <si>
    <t>W8385</t>
  </si>
  <si>
    <t>Tesla PG&amp;E PV SSA Group 126</t>
  </si>
  <si>
    <t>W8381</t>
  </si>
  <si>
    <t>CA - Kohl's - Bakersfield - Gosford</t>
  </si>
  <si>
    <t>Tesla PG&amp;E PV SSA Group 124</t>
  </si>
  <si>
    <t>W8379</t>
  </si>
  <si>
    <t>Tesla PG&amp;E PV SSA Group 122</t>
  </si>
  <si>
    <t>W8377</t>
  </si>
  <si>
    <t>Tesla PG&amp;E PV SSA Group 117</t>
  </si>
  <si>
    <t>W8372</t>
  </si>
  <si>
    <t>Staples-Poway #90</t>
  </si>
  <si>
    <t>Tesla PG&amp;E PV SSA Group 110</t>
  </si>
  <si>
    <t>W8365</t>
  </si>
  <si>
    <t>Tesla PG&amp;E PV SSA Group 106</t>
  </si>
  <si>
    <t>W8361</t>
  </si>
  <si>
    <t>Kaiser Building 7</t>
  </si>
  <si>
    <t>Tesla PG&amp;E PV SSA Group 101</t>
  </si>
  <si>
    <t>W8356</t>
  </si>
  <si>
    <t>Tesla PG&amp;E PV SSA Group 099</t>
  </si>
  <si>
    <t>W8354</t>
  </si>
  <si>
    <t>Tesla PG&amp;E PV SSA Group 097</t>
  </si>
  <si>
    <t>W8352</t>
  </si>
  <si>
    <t>Tesla PG&amp;E PV SSA Group 095</t>
  </si>
  <si>
    <t>W8350</t>
  </si>
  <si>
    <t>Whitewater Hill Wind Partners</t>
  </si>
  <si>
    <t>Tesla PG&amp;E PV SSA Group 088</t>
  </si>
  <si>
    <t>W8343</t>
  </si>
  <si>
    <t>Tesla PG&amp;E PV SSA Group 087</t>
  </si>
  <si>
    <t>W8342</t>
  </si>
  <si>
    <t>Cabazon Wind Partners</t>
  </si>
  <si>
    <t>Tesla PG&amp;E PV SSA Group 083</t>
  </si>
  <si>
    <t>W8338</t>
  </si>
  <si>
    <t>Tesla PG&amp;E PV SSA Group 081</t>
  </si>
  <si>
    <t>W8336</t>
  </si>
  <si>
    <t>Condon Wind Power Project</t>
  </si>
  <si>
    <t>Tesla PG&amp;E PV SSA Group 074</t>
  </si>
  <si>
    <t>W8329</t>
  </si>
  <si>
    <t>Tesla PG&amp;E PV SSA Group 068</t>
  </si>
  <si>
    <t>W8323</t>
  </si>
  <si>
    <t>Tesla PG&amp;E PV SSA Group 065</t>
  </si>
  <si>
    <t>W8320</t>
  </si>
  <si>
    <t>Tesla PG&amp;E PV SSA Group 061</t>
  </si>
  <si>
    <t>W8316</t>
  </si>
  <si>
    <t>Tesla PG&amp;E PV SSA Group 056</t>
  </si>
  <si>
    <t>W8311</t>
  </si>
  <si>
    <t>Tesla PG&amp;E PV SSA Group 055</t>
  </si>
  <si>
    <t>W8310</t>
  </si>
  <si>
    <t>Fossil Gulch Wind Park</t>
  </si>
  <si>
    <t>Tesla PG&amp;E PV SSA Group 053</t>
  </si>
  <si>
    <t>W8307</t>
  </si>
  <si>
    <t>Tesla PG&amp;E PV SSA Group 050</t>
  </si>
  <si>
    <t>W8305</t>
  </si>
  <si>
    <t>Tesla PG&amp;E PV SSA Group 045</t>
  </si>
  <si>
    <t>W8300</t>
  </si>
  <si>
    <t>CA - Anderson SD - West Valley High School</t>
  </si>
  <si>
    <t>Tesla PG&amp;E PV SSA Group 043</t>
  </si>
  <si>
    <t>W8298</t>
  </si>
  <si>
    <t>Tesla PG&amp;E PV SSA Group 039</t>
  </si>
  <si>
    <t>W8296</t>
  </si>
  <si>
    <t>Tesla PG&amp;E PV SSA Group 037</t>
  </si>
  <si>
    <t>W8291</t>
  </si>
  <si>
    <t>Tesla PG&amp;E PV SSA Group 036</t>
  </si>
  <si>
    <t>W8290</t>
  </si>
  <si>
    <t>Tesla PG&amp;E PV SSA Group 035</t>
  </si>
  <si>
    <t>W8289</t>
  </si>
  <si>
    <t>Tesla PG&amp;E PV SSA Group 033</t>
  </si>
  <si>
    <t>W8288</t>
  </si>
  <si>
    <t>Tesla PG&amp;E PV SSA Group 032</t>
  </si>
  <si>
    <t>W8287</t>
  </si>
  <si>
    <t>Tesla PG&amp;E PV SSA Group 027</t>
  </si>
  <si>
    <t>W8282</t>
  </si>
  <si>
    <t>Tesla PG&amp;E PV SSA Group 023</t>
  </si>
  <si>
    <t>W8277</t>
  </si>
  <si>
    <t>Tesla PG&amp;E PV SSA Group 021</t>
  </si>
  <si>
    <t>W8276</t>
  </si>
  <si>
    <t>Tesla PG&amp;E PV SSA Group 020</t>
  </si>
  <si>
    <t>W8275</t>
  </si>
  <si>
    <t>Tesla PG&amp;E PV SSA Group 013</t>
  </si>
  <si>
    <t>W8268</t>
  </si>
  <si>
    <t>Tesla PG&amp;E PV SSA Group 011</t>
  </si>
  <si>
    <t>W8266</t>
  </si>
  <si>
    <t>Tesla PG&amp;E PV SSA Group 008</t>
  </si>
  <si>
    <t>W8264</t>
  </si>
  <si>
    <t>Tesla PG&amp;E PV SSA Group 005</t>
  </si>
  <si>
    <t>W8260</t>
  </si>
  <si>
    <t>JM439-007-S</t>
  </si>
  <si>
    <t>San Miguel II Solar Energy Center</t>
  </si>
  <si>
    <t>San Miguel I Solar Energy Center</t>
  </si>
  <si>
    <t>Zelzah</t>
  </si>
  <si>
    <t>SPV Agg 0_10_0025_10</t>
  </si>
  <si>
    <t>MSW Pomona, LLC</t>
  </si>
  <si>
    <t>Cassia Gulch Wind Park</t>
  </si>
  <si>
    <t>Cassia Wind Farm</t>
  </si>
  <si>
    <t>Walgreens DC - Woodland</t>
  </si>
  <si>
    <t>EPENMAGG1S NM103S</t>
  </si>
  <si>
    <t>EPENMAGG1S NM102S</t>
  </si>
  <si>
    <t>Escondido Union High School District</t>
  </si>
  <si>
    <t>Meyers Falls Hydroelectric Project</t>
  </si>
  <si>
    <t>Red Collar</t>
  </si>
  <si>
    <t>Glacier Wind 1</t>
  </si>
  <si>
    <t>Target Store #2271 Dublin</t>
  </si>
  <si>
    <t>Vista Irrigation District</t>
  </si>
  <si>
    <t>San Diego Community College District</t>
  </si>
  <si>
    <t>Klondike IIIa</t>
  </si>
  <si>
    <t>Sierra Community College District</t>
  </si>
  <si>
    <t>Bonsall Union School District</t>
  </si>
  <si>
    <t>Liberty Union High School District</t>
  </si>
  <si>
    <t>City of Morgan Hill</t>
  </si>
  <si>
    <t>Madera Community Hospital</t>
  </si>
  <si>
    <t>Helix Water District</t>
  </si>
  <si>
    <t>Edwards Air Force Base</t>
  </si>
  <si>
    <t>EPRR Cal Center</t>
  </si>
  <si>
    <t>W8139</t>
  </si>
  <si>
    <t>TRCC</t>
  </si>
  <si>
    <t>Soda Lake 3</t>
  </si>
  <si>
    <t>stimson lumber-plummer</t>
  </si>
  <si>
    <t>Soderglen Wind Farm</t>
  </si>
  <si>
    <t>Sunshine Valley Solar</t>
  </si>
  <si>
    <t>Busch Ranch II</t>
  </si>
  <si>
    <t>Brownlee Unit #4</t>
  </si>
  <si>
    <t>Bliss</t>
  </si>
  <si>
    <t>EPENMAGG1S NM101S</t>
  </si>
  <si>
    <t>EPENMAGG1S NM100S</t>
  </si>
  <si>
    <t>City of ABQ</t>
  </si>
  <si>
    <t>Sandoval Cty Admin Bldg</t>
  </si>
  <si>
    <t>APD Forensics Service Center</t>
  </si>
  <si>
    <t>Target Distribution Center</t>
  </si>
  <si>
    <t>Bidart Farms</t>
  </si>
  <si>
    <t>Shiloh Wind Project 2, LLC</t>
  </si>
  <si>
    <t>Whitegrass No. 1</t>
  </si>
  <si>
    <t>Tesla SCE PV SSA Group 357</t>
  </si>
  <si>
    <t>W8088</t>
  </si>
  <si>
    <t>Mountain View</t>
  </si>
  <si>
    <t>Eastside Union School District</t>
  </si>
  <si>
    <t>El Nido Biomass Facility</t>
  </si>
  <si>
    <t>Wheat Field</t>
  </si>
  <si>
    <t>Rattlesnake Road</t>
  </si>
  <si>
    <t>American Canyon Solar C</t>
  </si>
  <si>
    <t>American Canyon Solar B</t>
  </si>
  <si>
    <t>American Canyon Solar A</t>
  </si>
  <si>
    <t>Chowchilla Biomass Facility</t>
  </si>
  <si>
    <t>San Juan Mesa</t>
  </si>
  <si>
    <t>Caprock Wind Farm</t>
  </si>
  <si>
    <t>CA - Port of Oakland - Site 1</t>
  </si>
  <si>
    <t>Tesla SCE PV SSA Group 270</t>
  </si>
  <si>
    <t>W7996</t>
  </si>
  <si>
    <t>Tesla SCE PV SSA Group 257</t>
  </si>
  <si>
    <t>W7983</t>
  </si>
  <si>
    <t>Kettle Falls Woodwaste Plant</t>
  </si>
  <si>
    <t>Turquoise Liberty Solar</t>
  </si>
  <si>
    <t>Post Falls HED</t>
  </si>
  <si>
    <t>Tesla SCE PV SSA Group 234</t>
  </si>
  <si>
    <t>W7959</t>
  </si>
  <si>
    <t>OC443-006-S</t>
  </si>
  <si>
    <t>J. Frank Schmidt &amp; Son Co. JFSS97</t>
  </si>
  <si>
    <t>Second Imperial Geothermal</t>
  </si>
  <si>
    <t>Tesla SCE PV SSA Group 197</t>
  </si>
  <si>
    <t>W7920</t>
  </si>
  <si>
    <t>Tesla SCE PV SSA Group 190</t>
  </si>
  <si>
    <t>W7913</t>
  </si>
  <si>
    <t>Pacific Lumber Co.</t>
  </si>
  <si>
    <t>Tesla SCE PV SSA Group 164</t>
  </si>
  <si>
    <t>W7887</t>
  </si>
  <si>
    <t>Tulloch</t>
  </si>
  <si>
    <t>Beardsley</t>
  </si>
  <si>
    <t>CA - Macys 1 - Newpark</t>
  </si>
  <si>
    <t>CA - Macys 1 - Puente Hills</t>
  </si>
  <si>
    <t>CA - Macys 1 - Simi Valley</t>
  </si>
  <si>
    <t>Tesla SCE PV SSA Group 108</t>
  </si>
  <si>
    <t>W7831</t>
  </si>
  <si>
    <t>CA - Macys 1 - Temecula 51A</t>
  </si>
  <si>
    <t>Tesla SCE PV SSA Group 98</t>
  </si>
  <si>
    <t>W7821</t>
  </si>
  <si>
    <t>Tesla SCE PV SSA Group 85</t>
  </si>
  <si>
    <t>W7808</t>
  </si>
  <si>
    <t>CA - Happy Valley SD - Cloverdale</t>
  </si>
  <si>
    <t>Barstow USD Central HS JB-923554-00</t>
  </si>
  <si>
    <t>W7793</t>
  </si>
  <si>
    <t>CA - Roche - Pleasanton</t>
  </si>
  <si>
    <t>J8 Master JB-935195-00</t>
  </si>
  <si>
    <t>J8 Master JB-935195-01</t>
  </si>
  <si>
    <t>Mount Signal Solar Farm II</t>
  </si>
  <si>
    <t>SPV Agg 0_10_0025_09</t>
  </si>
  <si>
    <t>Airport Solar</t>
  </si>
  <si>
    <t>Tesla SCE PV SSA Group 37</t>
  </si>
  <si>
    <t>W7745</t>
  </si>
  <si>
    <t>Tesla SCE PV SSA Group 28</t>
  </si>
  <si>
    <t>W7735</t>
  </si>
  <si>
    <t>Eagle Creek Solar</t>
  </si>
  <si>
    <t>Bozeman Solar Project</t>
  </si>
  <si>
    <t>Marengo II</t>
  </si>
  <si>
    <t>Direct Relief HQ and Distribution Center JB-931901</t>
  </si>
  <si>
    <t>Poplar Elementary School JB-9236591</t>
  </si>
  <si>
    <t>EPENMAGG1S NM099S</t>
  </si>
  <si>
    <t>EPENMAGG1S NM098S</t>
  </si>
  <si>
    <t>Paramount Distribution Center</t>
  </si>
  <si>
    <t>S. Ogden 770</t>
  </si>
  <si>
    <t>W7689</t>
  </si>
  <si>
    <t>HP Inc.</t>
  </si>
  <si>
    <t>Citizens Imperial Solar</t>
  </si>
  <si>
    <t>LPV Agg 10_100_0025_05</t>
  </si>
  <si>
    <t>Springbok 3 Solar Farm</t>
  </si>
  <si>
    <t>Montague Wind</t>
  </si>
  <si>
    <t>EPENMAGG1S NM097S</t>
  </si>
  <si>
    <t>EPENMAGG1S NM096S</t>
  </si>
  <si>
    <t>EPENMAGG1S NM095S</t>
  </si>
  <si>
    <t>EPENMAGG1S NM094S</t>
  </si>
  <si>
    <t>Tesla Supercharger</t>
  </si>
  <si>
    <t>EPRR - Marina Apartments Office</t>
  </si>
  <si>
    <t>Palisades Dam</t>
  </si>
  <si>
    <t>Unit 3</t>
  </si>
  <si>
    <t>SPV Agg 0_10_0025_08</t>
  </si>
  <si>
    <t>Oxbow Powerhouse</t>
  </si>
  <si>
    <t>French Meadows Powerhouse</t>
  </si>
  <si>
    <t>Mc Swain Powerhouse</t>
  </si>
  <si>
    <t>Kelly Ridge Powerhouse</t>
  </si>
  <si>
    <t>Native Suns Tiny Town Denver SLB</t>
  </si>
  <si>
    <t>Mesa CSG2 Massicotte</t>
  </si>
  <si>
    <t>Mesa CSG1 Murdock</t>
  </si>
  <si>
    <t>Coffin Butte Resource Project</t>
  </si>
  <si>
    <t>Shasta</t>
  </si>
  <si>
    <t>KP Dublin Hub &amp; Cancer Center</t>
  </si>
  <si>
    <t>KP SCA Skyport MOB</t>
  </si>
  <si>
    <t>KP Santa Rosa MOB 6</t>
  </si>
  <si>
    <t>San Pablo Raceway</t>
  </si>
  <si>
    <t>Three Forks Water Power Project</t>
  </si>
  <si>
    <t>UBS Sun Valley Transmission HQ</t>
  </si>
  <si>
    <t>UBS Sierra Highway Solar Skid 50kW</t>
  </si>
  <si>
    <t>Safeway-Albertsons - Dublin #1953</t>
  </si>
  <si>
    <t>HZIU Kompogas SLO</t>
  </si>
  <si>
    <t>Techren II</t>
  </si>
  <si>
    <t>Friant Dam</t>
  </si>
  <si>
    <t>HL Solar</t>
  </si>
  <si>
    <t>Magrath Wind</t>
  </si>
  <si>
    <t>Rio De Oro RDO Solar Energy Center</t>
  </si>
  <si>
    <t>KP Irwindale MOB</t>
  </si>
  <si>
    <t>KP Chino Grand MOB</t>
  </si>
  <si>
    <t>KP La Habra MOB</t>
  </si>
  <si>
    <t>N Domingo Baca Multigen Center</t>
  </si>
  <si>
    <t>EPENMAGG1S NM093S</t>
  </si>
  <si>
    <t>Unser Racing Museum</t>
  </si>
  <si>
    <t>Calaveras Yuba Hydro #3</t>
  </si>
  <si>
    <t>EPENMAGG1S NM092S</t>
  </si>
  <si>
    <t>EPENMAGG1S NM091S</t>
  </si>
  <si>
    <t>EPENMAGG1S NM090S</t>
  </si>
  <si>
    <t>EPENMAGG1S NM089S</t>
  </si>
  <si>
    <t>EPENMAGG1S NM088S</t>
  </si>
  <si>
    <t>EPENMAGG1S NM087S</t>
  </si>
  <si>
    <t>Arlington Microgrid Community Solar</t>
  </si>
  <si>
    <t>KP San Leandro Medical Center</t>
  </si>
  <si>
    <t>KP Pleasanton MOB South</t>
  </si>
  <si>
    <t>Calaveras Yuba Hydro #2</t>
  </si>
  <si>
    <t>KP Pleasanton MOB North</t>
  </si>
  <si>
    <t>KP Antelope Valley MOB 1</t>
  </si>
  <si>
    <t>EPENMAGG1S NM086S</t>
  </si>
  <si>
    <t>Calaveras Yuba Hydro #1</t>
  </si>
  <si>
    <t>KP South San Francisco Parking Structure</t>
  </si>
  <si>
    <t>Etiwanda - MWD</t>
  </si>
  <si>
    <t>KP Napa MOB - Claremont</t>
  </si>
  <si>
    <t>Moose Lake Wind</t>
  </si>
  <si>
    <t>Foundation Nestle Waters Cabazon</t>
  </si>
  <si>
    <t>Priest Rapids</t>
  </si>
  <si>
    <t>Wanapum</t>
  </si>
  <si>
    <t>Guadalupe Parkway Solar Farm</t>
  </si>
  <si>
    <t>City of Albuquerque Senior Affairs</t>
  </si>
  <si>
    <t>Summerview H1 Wind Turbine</t>
  </si>
  <si>
    <t>Sinnott Wind Project 5</t>
  </si>
  <si>
    <t>Sinnott Wind Project 4</t>
  </si>
  <si>
    <t>Sinnott Wind Project 3</t>
  </si>
  <si>
    <t>Sinnott Wind Project 2</t>
  </si>
  <si>
    <t>Sinnott Wind Project 1</t>
  </si>
  <si>
    <t>Drop 4, 5, and 6</t>
  </si>
  <si>
    <t>Chin Chute</t>
  </si>
  <si>
    <t>Raymond Reservoir</t>
  </si>
  <si>
    <t>DRES Quarry 2.4</t>
  </si>
  <si>
    <t>Preferred Freezer - San Leandro</t>
  </si>
  <si>
    <t>Sandoval County Idalia Bldg A</t>
  </si>
  <si>
    <t>Cowley North Wind Farm</t>
  </si>
  <si>
    <t>Vista Solar Energy Center</t>
  </si>
  <si>
    <t>Great Oaks 1267</t>
  </si>
  <si>
    <t>Ormesa Geothermal I</t>
  </si>
  <si>
    <t>Santa Maria 1275</t>
  </si>
  <si>
    <t>Walmart Visalia #5635 - JB-9324190</t>
  </si>
  <si>
    <t>APS 196 Professional Development Center</t>
  </si>
  <si>
    <t>City of Albuquerque AFD 5</t>
  </si>
  <si>
    <t>Summerview 1 Wind Farm</t>
  </si>
  <si>
    <t>Castle River Wind Farm</t>
  </si>
  <si>
    <t>SPV Agg 0_10_0025_07</t>
  </si>
  <si>
    <t>EPENMAGG1S NM085S</t>
  </si>
  <si>
    <t>EPENMAGG1S NM084S</t>
  </si>
  <si>
    <t>Spray 1 Hydro Plant</t>
  </si>
  <si>
    <t>Rundle 1 Hydro Plant</t>
  </si>
  <si>
    <t>Pocaterra Hydro Plant</t>
  </si>
  <si>
    <t>Kananaskis 1-2 Hydro Plant</t>
  </si>
  <si>
    <t>Interlakes Hydro Plant</t>
  </si>
  <si>
    <t>Horseshoe Hydro Plant</t>
  </si>
  <si>
    <t>Ghost Hydro 2 and 3 Plant</t>
  </si>
  <si>
    <t>Cascade 1 Hydro Plant</t>
  </si>
  <si>
    <t>Brazeau 1 Hydro Plant</t>
  </si>
  <si>
    <t>Bearspaw-Seebe Hydro Plant</t>
  </si>
  <si>
    <t>Bighorn Hydro Plant</t>
  </si>
  <si>
    <t>Barrier-Bow Hydro Plant</t>
  </si>
  <si>
    <t>Vandenberg Air Force Base AFB Solar Project</t>
  </si>
  <si>
    <t>Lightning Dock Geothermal HI-01, LLC (LDG)</t>
  </si>
  <si>
    <t>De Soto</t>
  </si>
  <si>
    <t>Canoga Chatsworth</t>
  </si>
  <si>
    <t>Trout Creek Solar Project</t>
  </si>
  <si>
    <t>Johnston Farms</t>
  </si>
  <si>
    <t>LPV Agg 10_100_0025_04</t>
  </si>
  <si>
    <t>Estancia Solar Facility</t>
  </si>
  <si>
    <t>Mosher Enterprises 1 Central</t>
  </si>
  <si>
    <t>Gunnison County Electric Assoc. Community Solar</t>
  </si>
  <si>
    <t>Regency Centers Walnut Creek CA 2018 - Whole Foods</t>
  </si>
  <si>
    <t>Piceance Creek Phase 1 Solar Project</t>
  </si>
  <si>
    <t>Unitarian Universalist Church of Palo Alto</t>
  </si>
  <si>
    <t>Northwood NWP</t>
  </si>
  <si>
    <t>Visalia USD_El Diamante HS JB-93210617</t>
  </si>
  <si>
    <t>Visalia USD_Oak Grove ES JB-93210616</t>
  </si>
  <si>
    <t>SW2, LLC</t>
  </si>
  <si>
    <t>Napa FIT</t>
  </si>
  <si>
    <t>Sweetwater</t>
  </si>
  <si>
    <t>Green Beanworks B</t>
  </si>
  <si>
    <t>Dickson Dam Hydro</t>
  </si>
  <si>
    <t>KP Fairfield MOB</t>
  </si>
  <si>
    <t>KP Santa Rose MOB 4</t>
  </si>
  <si>
    <t>KP Santa Rosa Hospital</t>
  </si>
  <si>
    <t>KP Union City MOB C</t>
  </si>
  <si>
    <t>KP Santa Rosa MOB 5</t>
  </si>
  <si>
    <t>KP Union City MOB A</t>
  </si>
  <si>
    <t>Flathead Solar Utility Network</t>
  </si>
  <si>
    <t>SR444-002-S</t>
  </si>
  <si>
    <t>Vaughn Solar</t>
  </si>
  <si>
    <t>Adams Nielson Solar</t>
  </si>
  <si>
    <t>Berth 54-55 Fruit Terminal Roof</t>
  </si>
  <si>
    <t>Ardagh Cannery Building 8</t>
  </si>
  <si>
    <t>Berths 153 154-155</t>
  </si>
  <si>
    <t>US Customhouse</t>
  </si>
  <si>
    <t>EPENMAGG1S NM083S</t>
  </si>
  <si>
    <t>EPENMAGG1S NM082S</t>
  </si>
  <si>
    <t>KP East Hills MOB</t>
  </si>
  <si>
    <t>KP Palmdale MOB</t>
  </si>
  <si>
    <t>KP Livermore MOB</t>
  </si>
  <si>
    <t>EPENMAGG1S NM081S</t>
  </si>
  <si>
    <t>EPENMAGG1S NM080S</t>
  </si>
  <si>
    <t>Peterson Plant</t>
  </si>
  <si>
    <t>Century House Apartments Solar</t>
  </si>
  <si>
    <t>UBS North Main Street Bldg 3</t>
  </si>
  <si>
    <t>UBS Ascot Water Tank Reservoir</t>
  </si>
  <si>
    <t>Van Nuys District Warehouse</t>
  </si>
  <si>
    <t>W7314</t>
  </si>
  <si>
    <t>UBS Lincoln Heights</t>
  </si>
  <si>
    <t>UBS Port of LA Site 6</t>
  </si>
  <si>
    <t>UBS Port of LA 16A Berth 225-232</t>
  </si>
  <si>
    <t>UBS Port of LA 16C Berth 225-232</t>
  </si>
  <si>
    <t>GRS - Sycamore II</t>
  </si>
  <si>
    <t>UBS Port of LA Site 5</t>
  </si>
  <si>
    <t>UBS LA Convention Center</t>
  </si>
  <si>
    <t>UBS West Valley Water District</t>
  </si>
  <si>
    <t>UBS John Ferraro Bldg JFB Solar (RA)</t>
  </si>
  <si>
    <t>UBS Truesdale Center (P of E) Warehouse</t>
  </si>
  <si>
    <t>UBS Main Street Bldg 9</t>
  </si>
  <si>
    <t>Techren I</t>
  </si>
  <si>
    <t>Sycamore Energy 1 LLC</t>
  </si>
  <si>
    <t>KP Chino Hills Regional Lab</t>
  </si>
  <si>
    <t>KP Yorba Linda MOB</t>
  </si>
  <si>
    <t>KP Harbor-MacAuthur MOB</t>
  </si>
  <si>
    <t>WE Solar FiT Project</t>
  </si>
  <si>
    <t>BJE Solar FiT Project</t>
  </si>
  <si>
    <t>Horseshoe Bend Wind Park</t>
  </si>
  <si>
    <t>Anaheim Elementary School District</t>
  </si>
  <si>
    <t>Savanna Unified School District</t>
  </si>
  <si>
    <t>Placentia Yorba Linda Unified School District</t>
  </si>
  <si>
    <t>Magnolia School District</t>
  </si>
  <si>
    <t>Centralia School District</t>
  </si>
  <si>
    <t>Woodman and Nordhoff Center</t>
  </si>
  <si>
    <t>JM439-006-S</t>
  </si>
  <si>
    <t>Dillon</t>
  </si>
  <si>
    <t>Valley Solar 6</t>
  </si>
  <si>
    <t>Valley Solar 5</t>
  </si>
  <si>
    <t>Panoche Valley Solar</t>
  </si>
  <si>
    <t>McBride Lake Wind Farm</t>
  </si>
  <si>
    <t>CA - Walgreens - San Diego WG17</t>
  </si>
  <si>
    <t>Voyager Wind 4</t>
  </si>
  <si>
    <t>Voyager Wind 3</t>
  </si>
  <si>
    <t>Voyager Wind 2</t>
  </si>
  <si>
    <t>Eagles Nest</t>
  </si>
  <si>
    <t>Valley Solar 1</t>
  </si>
  <si>
    <t>M&amp;D 25-30 LLC</t>
  </si>
  <si>
    <t>M&amp;D 19-24 LLC</t>
  </si>
  <si>
    <t>M&amp;D 13-18 LLC</t>
  </si>
  <si>
    <t>Badger Filtration Plant</t>
  </si>
  <si>
    <t>M&amp;D 9-12 LLC</t>
  </si>
  <si>
    <t>M&amp;D 5-8 LLC</t>
  </si>
  <si>
    <t>M&amp;D 1-4 LLC</t>
  </si>
  <si>
    <t>Flight Building 14</t>
  </si>
  <si>
    <t>Flight Building 9</t>
  </si>
  <si>
    <t>Walmart - Sam's Club Gardena #6617 - JB-9021976</t>
  </si>
  <si>
    <t>Valley Electric Association</t>
  </si>
  <si>
    <t>Amazon - Redlands (ONT9) - JB-9236731</t>
  </si>
  <si>
    <t>CA - Kohl's - Santa Rosa</t>
  </si>
  <si>
    <t>BJE Solar FiT Project II</t>
  </si>
  <si>
    <t>Perris Union High School District</t>
  </si>
  <si>
    <t>Kohls-Brentwood</t>
  </si>
  <si>
    <t>Willow Springs 2</t>
  </si>
  <si>
    <t>CA - Staples - Napa</t>
  </si>
  <si>
    <t>New Hope</t>
  </si>
  <si>
    <t>Rush Creek Wind Farm</t>
  </si>
  <si>
    <t>Lower Boulder Plant</t>
  </si>
  <si>
    <t>Stillwater Wind LLC</t>
  </si>
  <si>
    <t>Holloman Atlas Solar Array</t>
  </si>
  <si>
    <t>City of Albuquerque AFD 21</t>
  </si>
  <si>
    <t>SPV Agg 0_10_0025_06</t>
  </si>
  <si>
    <t>CA - DOT - Caltrans-Stockton</t>
  </si>
  <si>
    <t>Reid Hillview Airport</t>
  </si>
  <si>
    <t>San Martin Airport</t>
  </si>
  <si>
    <t>Malech Road Solar Farm</t>
  </si>
  <si>
    <t>Hellyer County Park Solar Farm</t>
  </si>
  <si>
    <t>Metropolitan Operations Complex</t>
  </si>
  <si>
    <t>City of Porterville</t>
  </si>
  <si>
    <t>Alegria Clean Energy</t>
  </si>
  <si>
    <t>Francisco</t>
  </si>
  <si>
    <t>Staples-Stockton</t>
  </si>
  <si>
    <t>Sun Valley 2</t>
  </si>
  <si>
    <t>Sun Valley 1</t>
  </si>
  <si>
    <t>Holden Ranch</t>
  </si>
  <si>
    <t>Verwey-Madera Dairy Digester Genset #2</t>
  </si>
  <si>
    <t>Verwey-Hanford Dairy Digester Genset #3</t>
  </si>
  <si>
    <t>Verwey-Hanford Dairy Digester Genset #2</t>
  </si>
  <si>
    <t>Open Sky Dairy Digester Genset #2</t>
  </si>
  <si>
    <t>Cloud Cap Farms #82</t>
  </si>
  <si>
    <t>Cloud Cap Farms #81</t>
  </si>
  <si>
    <t>CA - Staples - Aliso Viejo</t>
  </si>
  <si>
    <t>Cloud Cap Farms #80</t>
  </si>
  <si>
    <t>Cloud Cap Farms #79</t>
  </si>
  <si>
    <t>Flight Building 13</t>
  </si>
  <si>
    <t>Flight Building 12</t>
  </si>
  <si>
    <t>Flight Building 11</t>
  </si>
  <si>
    <t>Foundation Mann Packing Wind Facility</t>
  </si>
  <si>
    <t>Foundation CDCR SVSP Wind Facility</t>
  </si>
  <si>
    <t>Foundation CDCR CTF Wind Facility</t>
  </si>
  <si>
    <t>AMAZON COM KYDC INC</t>
  </si>
  <si>
    <t>Roseville Community Solar</t>
  </si>
  <si>
    <t>13207 Bradley Avenue</t>
  </si>
  <si>
    <t>CA - Staples - Yorba Linda</t>
  </si>
  <si>
    <t>Flight Building 5</t>
  </si>
  <si>
    <t>Flight Building 4</t>
  </si>
  <si>
    <t>Flight Building 3</t>
  </si>
  <si>
    <t>Flight Building 2</t>
  </si>
  <si>
    <t>CA - Staples - Ontario - Milliken</t>
  </si>
  <si>
    <t>Rocky Mtn RV World</t>
  </si>
  <si>
    <t>Ormat Dixie Valley, LLC</t>
  </si>
  <si>
    <t>Van Nuys Air - 16620 Stagg St</t>
  </si>
  <si>
    <t>Green Beanworks D</t>
  </si>
  <si>
    <t>Green Beanworks C</t>
  </si>
  <si>
    <t>CN436-004-S</t>
  </si>
  <si>
    <t>Anderson High School NV</t>
  </si>
  <si>
    <t>Flight Building 10</t>
  </si>
  <si>
    <t>Flight Building 8</t>
  </si>
  <si>
    <t>Flight Building 7</t>
  </si>
  <si>
    <t>Flight Building 6</t>
  </si>
  <si>
    <t>Flight Building 1</t>
  </si>
  <si>
    <t>Antelope Expansion 2</t>
  </si>
  <si>
    <t>Alvarado-City of San Diego</t>
  </si>
  <si>
    <t>LPV_AGG - 10_100_0025_03</t>
  </si>
  <si>
    <t>Wy'East Solar</t>
  </si>
  <si>
    <t>Aeroplex 2</t>
  </si>
  <si>
    <t>Aeroplex</t>
  </si>
  <si>
    <t>EPENMAGG1S NM079S</t>
  </si>
  <si>
    <t>EPENMAGG1S NM078S</t>
  </si>
  <si>
    <t>Staple's-Ontario</t>
  </si>
  <si>
    <t>EPENMAGG1S NM077S</t>
  </si>
  <si>
    <t>EPENMAGG1S NM076S</t>
  </si>
  <si>
    <t>EPENMAGG1S NM075S</t>
  </si>
  <si>
    <t>EPENMAGG1S NM074S</t>
  </si>
  <si>
    <t>Brownlee Unit #3</t>
  </si>
  <si>
    <t>McGinness Hills 3</t>
  </si>
  <si>
    <t>Bayview Reservoir and Pump Station</t>
  </si>
  <si>
    <t>CA Flats 150</t>
  </si>
  <si>
    <t>CEC Solar #1133</t>
  </si>
  <si>
    <t>CEC Solar #1130</t>
  </si>
  <si>
    <t>Albuquerque Public Schools</t>
  </si>
  <si>
    <t>CEC Solar #1128</t>
  </si>
  <si>
    <t>CEC Solar #1122</t>
  </si>
  <si>
    <t>CEC Solar #1121</t>
  </si>
  <si>
    <t>Oakley Boat RV Storage Phase 2</t>
  </si>
  <si>
    <t>CEC Solar #1119</t>
  </si>
  <si>
    <t>Fort St James - Biomass</t>
  </si>
  <si>
    <t>Merritt Green Energy</t>
  </si>
  <si>
    <t>CA - Happy Valley SD - Palm Ave</t>
  </si>
  <si>
    <t>SPV Agg 0_10_0025_05</t>
  </si>
  <si>
    <t>Caliente - II</t>
  </si>
  <si>
    <t>Buckeye Hydro</t>
  </si>
  <si>
    <t>Silver Health Care - Gila Clinic</t>
  </si>
  <si>
    <t>Lake Chelan Hydro</t>
  </si>
  <si>
    <t>RPUWD Cooley Pumping Station</t>
  </si>
  <si>
    <t>RPUWD Garner Pumping Station</t>
  </si>
  <si>
    <t>OC443-005-S</t>
  </si>
  <si>
    <t>San Marcos Energy LLC</t>
  </si>
  <si>
    <t>RPUWD Scheuer Wells</t>
  </si>
  <si>
    <t>KP Brea MOB PV</t>
  </si>
  <si>
    <t>KP Kenyon Street MOB PV</t>
  </si>
  <si>
    <t>KP Oceanside Ranch Del Oro Medical Offices</t>
  </si>
  <si>
    <t>KP San Bernardino Medical Offices</t>
  </si>
  <si>
    <t>Rabobank PV -- 845 Spring St JB-934049</t>
  </si>
  <si>
    <t>Rabobank PV -- 1285 N. Davis JB-939008</t>
  </si>
  <si>
    <t>Fair Oaks Baptist Church JB-945635</t>
  </si>
  <si>
    <t>Tehiyah Day School JB-945606</t>
  </si>
  <si>
    <t>Unitarian Universalist Church of Fresno JB-936172</t>
  </si>
  <si>
    <t>Waldorf School of the Peninsula JB-940532</t>
  </si>
  <si>
    <t>Kareco, Inc</t>
  </si>
  <si>
    <t>Bear Creek Solar Center</t>
  </si>
  <si>
    <t>Bly Solar Center</t>
  </si>
  <si>
    <t>Elbe Solar Center</t>
  </si>
  <si>
    <t>FMG - Prima Deshecha</t>
  </si>
  <si>
    <t>Adams Solar Center</t>
  </si>
  <si>
    <t>Sonoma Central Landfill Phase III</t>
  </si>
  <si>
    <t>Middle Daisy Solar Project</t>
  </si>
  <si>
    <t>Regency Centers Point Loma CA 2018-Marshalls T.I.</t>
  </si>
  <si>
    <t>Walmart (CA) - Store #5603 Downey JB-9021844</t>
  </si>
  <si>
    <t>Walmart (CA) - Store #5956 Visalia JB-9323107</t>
  </si>
  <si>
    <t>SFJV - South Forks Joint Venture</t>
  </si>
  <si>
    <t>Sly Creek Powerhouse</t>
  </si>
  <si>
    <t>HWJV - Hazelton/Wilson Joint Venture</t>
  </si>
  <si>
    <t>MHP - Marysville Hydro Partners</t>
  </si>
  <si>
    <t>Facebook 3</t>
  </si>
  <si>
    <t>Winter Wheat</t>
  </si>
  <si>
    <t>Monticello Powerhouse</t>
  </si>
  <si>
    <t>Apple Park Fuel Cells</t>
  </si>
  <si>
    <t>Lancaster Baptist Church JB-935043</t>
  </si>
  <si>
    <t>Sonoma Valley Treatment Plant PV</t>
  </si>
  <si>
    <t>SPV Agg 0_10_0025_04</t>
  </si>
  <si>
    <t>Rollins Powerhouse</t>
  </si>
  <si>
    <t>Carrizozo Solar Project</t>
  </si>
  <si>
    <t>North Beach Library Solar</t>
  </si>
  <si>
    <t>Landfill Gas Recovery Project</t>
  </si>
  <si>
    <t>DSH - Department of State Hospitals</t>
  </si>
  <si>
    <t>CDCR - California Department of Corrections</t>
  </si>
  <si>
    <t>Facebook 2</t>
  </si>
  <si>
    <t>Facebook 1</t>
  </si>
  <si>
    <t>Enel Stillwater PV II</t>
  </si>
  <si>
    <t>Gaskell West 1</t>
  </si>
  <si>
    <t>Vilas Solar Energy Project</t>
  </si>
  <si>
    <t>Nine Canyon Wind Project</t>
  </si>
  <si>
    <t>North Gooding Main Hydro</t>
  </si>
  <si>
    <t>KP Martinez Hacienda MOB</t>
  </si>
  <si>
    <t>KP San Francisco Mission Bay MOB</t>
  </si>
  <si>
    <t>Big Timber Wind Farm</t>
  </si>
  <si>
    <t>Summer Wheat</t>
  </si>
  <si>
    <t>Yuba County Water (Deadwood Creek)</t>
  </si>
  <si>
    <t>Waste Management Renewable Energy</t>
  </si>
  <si>
    <t>Wadham Energy LP</t>
  </si>
  <si>
    <t>TKO Power (South Bear Creek)</t>
  </si>
  <si>
    <t>Sutter's Mill</t>
  </si>
  <si>
    <t>South San Joaquin ID (Woodward)</t>
  </si>
  <si>
    <t>Warm Springs Hydro Project</t>
  </si>
  <si>
    <t>Snow Mtn Hydro (Cove)</t>
  </si>
  <si>
    <t>Snow Mtn Hydro (Burney)</t>
  </si>
  <si>
    <t>Snow Mtn Hydro (Ponderosa)</t>
  </si>
  <si>
    <t>Snow Mtn. Hydro</t>
  </si>
  <si>
    <t>Sierra Pacific Ind. (Quincy)</t>
  </si>
  <si>
    <t>Sierra Pacific Ind. (Lincoln)</t>
  </si>
  <si>
    <t>Sierra Pacific Burney Facility</t>
  </si>
  <si>
    <t>Cedar Flat Hydro</t>
  </si>
  <si>
    <t>Schaads Hydro</t>
  </si>
  <si>
    <t>NULL</t>
  </si>
  <si>
    <t>Hell Hole Powerhouse</t>
  </si>
  <si>
    <t>Olsen Power Partners, Inc.</t>
  </si>
  <si>
    <t>NID/Scotts Flat Hydro</t>
  </si>
  <si>
    <t>Grasshopper Flat</t>
  </si>
  <si>
    <t>Merced ID (Parker)</t>
  </si>
  <si>
    <t>Mega Renewables (Silver Springs)</t>
  </si>
  <si>
    <t>Mega Renewables (Roaring Creek)</t>
  </si>
  <si>
    <t>Mega Hydro #1 (Clover Creek)</t>
  </si>
  <si>
    <t>Madera Chowchilla</t>
  </si>
  <si>
    <t>Madera Canal Station 1302</t>
  </si>
  <si>
    <t>Madera Canal (1923)</t>
  </si>
  <si>
    <t>Madera Canal (1174 + 84)</t>
  </si>
  <si>
    <t>Kings River Siphon Hydro</t>
  </si>
  <si>
    <t>Dinosaur Point</t>
  </si>
  <si>
    <t>Indian Valley Hydro</t>
  </si>
  <si>
    <t>Honey Lake Power Company</t>
  </si>
  <si>
    <t>Salmon Creek Hydroelectric Project</t>
  </si>
  <si>
    <t>Haypress Hydroelectric (Mddl)</t>
  </si>
  <si>
    <t>W602</t>
  </si>
  <si>
    <t>Haypress Hydroelectric (Lwr)</t>
  </si>
  <si>
    <t>W601</t>
  </si>
  <si>
    <t>Staples - Vista #1334</t>
  </si>
  <si>
    <t>B Plaza Garage</t>
  </si>
  <si>
    <t>W5929</t>
  </si>
  <si>
    <t>B Plaza Rooftop</t>
  </si>
  <si>
    <t>W5928</t>
  </si>
  <si>
    <t>Kale Patch Solar</t>
  </si>
  <si>
    <t>Case Creek Solar</t>
  </si>
  <si>
    <t>Midway Solar Farm III</t>
  </si>
  <si>
    <t>Rafael Solar</t>
  </si>
  <si>
    <t>Fairfield Power Plant (Papazian)</t>
  </si>
  <si>
    <t>O'Neill Creek Solar</t>
  </si>
  <si>
    <t>Ballston Solar</t>
  </si>
  <si>
    <t>Boring Solar</t>
  </si>
  <si>
    <t>Labish Solar</t>
  </si>
  <si>
    <t>Tule Wind, LLC</t>
  </si>
  <si>
    <t>United States Gypsum Company - USG2</t>
  </si>
  <si>
    <t>United States Gypsum Company - USG1</t>
  </si>
  <si>
    <t>DS2 Solar FiT Project</t>
  </si>
  <si>
    <t>DS3 Solar FiT Project</t>
  </si>
  <si>
    <t>LPV Agg 10_100_0025_02</t>
  </si>
  <si>
    <t>South Bay Village-Home Goods</t>
  </si>
  <si>
    <t>Regency Centers Valencia CA 2018</t>
  </si>
  <si>
    <t>Regency Centers Golden Hills Plaza</t>
  </si>
  <si>
    <t>Cornerstone Fellowship JB-945156</t>
  </si>
  <si>
    <t>Walmart #2320- Cottage Grove JB-974069-00</t>
  </si>
  <si>
    <t>Walmart #2069- Medford JB-975071-00</t>
  </si>
  <si>
    <t>Valley Creek</t>
  </si>
  <si>
    <t>El Dorado</t>
  </si>
  <si>
    <t>Silverton</t>
  </si>
  <si>
    <t>Sheep</t>
  </si>
  <si>
    <t>Benedictine Fathers of the Priory</t>
  </si>
  <si>
    <t>Mill Creek</t>
  </si>
  <si>
    <t>Interstate</t>
  </si>
  <si>
    <t>Grand Ronde</t>
  </si>
  <si>
    <t>Dayton Cuttoff</t>
  </si>
  <si>
    <t>Colton</t>
  </si>
  <si>
    <t>Baycorr Packaging Inc</t>
  </si>
  <si>
    <t>Baker Marble &amp; Granite Co JB-946056</t>
  </si>
  <si>
    <t>Las Virgenes Municipal Water District JB-9133440</t>
  </si>
  <si>
    <t>First Congregational Church of San Jose JB-951121</t>
  </si>
  <si>
    <t>Congregation Beth David JB-950081</t>
  </si>
  <si>
    <t>First Assembly of God of Elsinore - JB-925131</t>
  </si>
  <si>
    <t>EPENMAGG1S NM073S</t>
  </si>
  <si>
    <t>KP Oakland 3510 Broadway Parking Structure</t>
  </si>
  <si>
    <t>KP Oakland 3751 Broadway Parking Structure</t>
  </si>
  <si>
    <t>Magpie Solar</t>
  </si>
  <si>
    <t>Great Divide Solar</t>
  </si>
  <si>
    <t>SPV Agg 0_10_0025_03</t>
  </si>
  <si>
    <t>Congregational Church of Campbell</t>
  </si>
  <si>
    <t>Crystal Springs Uplands School  JB-940709</t>
  </si>
  <si>
    <t>E J M McFadden</t>
  </si>
  <si>
    <t>8011-658 Venice Blvd.</t>
  </si>
  <si>
    <t>City of Visalia ASP JB-9322630</t>
  </si>
  <si>
    <t>Patua Solar Project</t>
  </si>
  <si>
    <t>Paramount Equity Mortgage JB-956110</t>
  </si>
  <si>
    <t>Lemon Dam Hydroelectric Project</t>
  </si>
  <si>
    <t>EPE NM072S</t>
  </si>
  <si>
    <t>NorWest Energy 7</t>
  </si>
  <si>
    <t>Thomas Fogarty Winery JB-940852</t>
  </si>
  <si>
    <t>Walmart (CA) - Store #5215 JB-9324398/9323108</t>
  </si>
  <si>
    <t>Calligan Creek Hydroelectric Project</t>
  </si>
  <si>
    <t>Hancock Creek Hydroelectric Project</t>
  </si>
  <si>
    <t>Central Christian Church</t>
  </si>
  <si>
    <t>Rabobank PV - Stockton JB-952148</t>
  </si>
  <si>
    <t>Red Rock Solar</t>
  </si>
  <si>
    <t>City of Lindsay - Waste Water Treatment JB-9325693</t>
  </si>
  <si>
    <t>City of Lindsay - McDermont Field House JB-9325694</t>
  </si>
  <si>
    <t>Family Dollar Store 11008 Fillmore JB-9301725</t>
  </si>
  <si>
    <t>Walmart CA Store 3179 Thousand Oaks JB-9137100</t>
  </si>
  <si>
    <t>JM439-005-S</t>
  </si>
  <si>
    <t>Walmart CA Store 5689 Palmdale JB-9352739</t>
  </si>
  <si>
    <t>Walmart CA Store 3796 Ontario JB-9172405</t>
  </si>
  <si>
    <t>Walmart (CA) - Store #6455 - Oxnard JB-9301042</t>
  </si>
  <si>
    <t>SR Platte Solar Farm</t>
  </si>
  <si>
    <t>Walmart (CA) - Store #2952 - Murrieta JB-9253086</t>
  </si>
  <si>
    <t>Walmart (CA) - Store # 2998 - Loma Linda JB-923239</t>
  </si>
  <si>
    <t>Walmart (CA) - Store # 3180 - South Gate JB-902212</t>
  </si>
  <si>
    <t>Walmart (CA) - Store # 5661 - La Mirada JB-9061091</t>
  </si>
  <si>
    <t>Walmart (CA) - Store #4392 Victorville JB-9232397</t>
  </si>
  <si>
    <t>Black Eagle Solar</t>
  </si>
  <si>
    <t>Foundation CDCR LAC Wind Facility</t>
  </si>
  <si>
    <t>Long Beach Unified School</t>
  </si>
  <si>
    <t>Manteca Land 1</t>
  </si>
  <si>
    <t>Delano Land 1</t>
  </si>
  <si>
    <t>Bakersfield Industrial 1</t>
  </si>
  <si>
    <t>Bakersfield Solar 1</t>
  </si>
  <si>
    <t>Redwood Solar Farm 4</t>
  </si>
  <si>
    <t>Westmont 401</t>
  </si>
  <si>
    <t>Westmont 301</t>
  </si>
  <si>
    <t>EPENMAGG1S NM071S</t>
  </si>
  <si>
    <t>Harbor Regional Park Ground Mount Solar Array</t>
  </si>
  <si>
    <t>El Cabo Wind</t>
  </si>
  <si>
    <t>Gala Solar</t>
  </si>
  <si>
    <t>Clark Public Utilities Community Solar</t>
  </si>
  <si>
    <t>MCE Solar One 2.0</t>
  </si>
  <si>
    <t>MCE Solar One 8.5</t>
  </si>
  <si>
    <t>Main St</t>
  </si>
  <si>
    <t>Main St - Electric Repair Shop</t>
  </si>
  <si>
    <t>Valley Generating Station</t>
  </si>
  <si>
    <t>Switch Station 2</t>
  </si>
  <si>
    <t>Switch Station 1</t>
  </si>
  <si>
    <t>City of Cove Hydro</t>
  </si>
  <si>
    <t>SPV Agg 0_10_0025_02</t>
  </si>
  <si>
    <t>Shri Ji Ram Solar FIT Project</t>
  </si>
  <si>
    <t>Sol Partners</t>
  </si>
  <si>
    <t>Oldman River</t>
  </si>
  <si>
    <t>Genentech - Oceanside JB-9205612</t>
  </si>
  <si>
    <t>Tres Piedras</t>
  </si>
  <si>
    <t>AEM Sterling Wind</t>
  </si>
  <si>
    <t>Plaza El Segundo</t>
  </si>
  <si>
    <t>WREA-Miller Creek Ditch Hydro Project</t>
  </si>
  <si>
    <t>Columbus Solar Project</t>
  </si>
  <si>
    <t>PVREA Community Solar III (Coyote Ridge)</t>
  </si>
  <si>
    <t>J. Frank Schmidt &amp; Son Co. JFSS99</t>
  </si>
  <si>
    <t>J. Frank Schmidt &amp; Son Co. JFSC84</t>
  </si>
  <si>
    <t>J. Frank Schmidt &amp; Son Co. JFSS88</t>
  </si>
  <si>
    <t>J. Frank Schmidt &amp; Son Co. JFSC80</t>
  </si>
  <si>
    <t>J. Frank Schmidt &amp; Son Co. JFSS98</t>
  </si>
  <si>
    <t>WPC Bancroft LLC 509409</t>
  </si>
  <si>
    <t>J. Frank Schmidt &amp; Son Co. JFSS94</t>
  </si>
  <si>
    <t>Canal Creek Power Plant (Reta)</t>
  </si>
  <si>
    <t>J. Frank Schmidt &amp; Son Co. JFS895</t>
  </si>
  <si>
    <t>J. Frank Schmidt &amp; Son Co. FSN093</t>
  </si>
  <si>
    <t>J. Frank Schmidt &amp; Son Co. JFS100</t>
  </si>
  <si>
    <t>J. Frank Schmidt &amp; Son Co. JFSS96</t>
  </si>
  <si>
    <t>EPENMAGG1S NM070S</t>
  </si>
  <si>
    <t>Home Depot - Store 1085 - Placerville JB-95614153</t>
  </si>
  <si>
    <t>Tungsten Mountain</t>
  </si>
  <si>
    <t>LPV Agg 10_100_0025_01</t>
  </si>
  <si>
    <t>Bayshore Solar C</t>
  </si>
  <si>
    <t>Bayshore Solar B</t>
  </si>
  <si>
    <t>Foundation Scheid Vineyards Wind Facility</t>
  </si>
  <si>
    <t>Head of U Canal Hydro</t>
  </si>
  <si>
    <t>Kersey Solar (Platte Valley) - PVREA DG Solar IV</t>
  </si>
  <si>
    <t>Bayshore Solar A</t>
  </si>
  <si>
    <t>Income Qualified Community Solar Array</t>
  </si>
  <si>
    <t>Williams Ignacio Natural Gas Plant</t>
  </si>
  <si>
    <t>Sweetwater Authority JB-9191283</t>
  </si>
  <si>
    <t>Twin Buttes II</t>
  </si>
  <si>
    <t>Valencia 1</t>
  </si>
  <si>
    <t>Great Valley Solar 4</t>
  </si>
  <si>
    <t>Great Valley Solar 1</t>
  </si>
  <si>
    <t>Great Valley Solar 2</t>
  </si>
  <si>
    <t>Lower Salmon Unit 4</t>
  </si>
  <si>
    <t>Calaveras City Water District</t>
  </si>
  <si>
    <t>Brownlee Unit #1</t>
  </si>
  <si>
    <t>Madera 1</t>
  </si>
  <si>
    <t>Merced 1</t>
  </si>
  <si>
    <t>Staples - Newport Beach #0410</t>
  </si>
  <si>
    <t>Golden Hills C</t>
  </si>
  <si>
    <t>400B – BP-14-007B-400 Westmont Dr.</t>
  </si>
  <si>
    <t>Green Meadow Solar</t>
  </si>
  <si>
    <t>River Bend Solar</t>
  </si>
  <si>
    <t>400A – BP-14-007A-400 Westmont Dr.</t>
  </si>
  <si>
    <t>EPE NM069S</t>
  </si>
  <si>
    <t>Baker Creek Hydro</t>
  </si>
  <si>
    <t>Tesla Motors JB-94520234</t>
  </si>
  <si>
    <t>EPE NM068S</t>
  </si>
  <si>
    <t>South Mills Solar</t>
  </si>
  <si>
    <t>SUNE Beacon Site 5 LLC</t>
  </si>
  <si>
    <t>SUNE Beacon Site 2 LLC</t>
  </si>
  <si>
    <t>DRES Quarry 1</t>
  </si>
  <si>
    <t>EPENMAGG1S NM067S</t>
  </si>
  <si>
    <t>475 Cambridge Ave. Parking Garage</t>
  </si>
  <si>
    <t>275 Cambridge Ave. Parking Garage</t>
  </si>
  <si>
    <t>520 Webster St. Parking Garage</t>
  </si>
  <si>
    <t>445 Bryant St. Parking Garage</t>
  </si>
  <si>
    <t>Ramona Solar Energy</t>
  </si>
  <si>
    <t>Verwey-Madera Dairy Digester Genset #1</t>
  </si>
  <si>
    <t>TeVelde Tipton Dairy Digester</t>
  </si>
  <si>
    <t>Home Depot - Store 664 - Clovis JB-9368002</t>
  </si>
  <si>
    <t>Metro Center</t>
  </si>
  <si>
    <t>Ichinyosha International USA JB-940907</t>
  </si>
  <si>
    <t>Cuyama Solar</t>
  </si>
  <si>
    <t>San Jose</t>
  </si>
  <si>
    <t>Apache Solar</t>
  </si>
  <si>
    <t>Lundy</t>
  </si>
  <si>
    <t>Macys West, Inc.</t>
  </si>
  <si>
    <t>CA Flats 130</t>
  </si>
  <si>
    <t>Morongo DG Solar, LLC</t>
  </si>
  <si>
    <t>Rush Creek</t>
  </si>
  <si>
    <t>Mill Creek 3</t>
  </si>
  <si>
    <t>SPV Agg 0_10_0025_01</t>
  </si>
  <si>
    <t>EPENMAGG1S NM066S</t>
  </si>
  <si>
    <t>Redwood Renewable Energy Facility</t>
  </si>
  <si>
    <t>Alamogordo Substation Solar Garden Expansion</t>
  </si>
  <si>
    <t>EPENMAGG1S NM065S</t>
  </si>
  <si>
    <t>Bonnybrooke Solar Array</t>
  </si>
  <si>
    <t>Walmart Store #2951 Lancaster JB-9352199</t>
  </si>
  <si>
    <t>USPS FiT 2B</t>
  </si>
  <si>
    <t>USPS FiT 2A</t>
  </si>
  <si>
    <t>USPS FiT 1B</t>
  </si>
  <si>
    <t>USPS FiT 1A</t>
  </si>
  <si>
    <t>52300 City of Santa Fe Water Co. Building</t>
  </si>
  <si>
    <t>Westmont 300A</t>
  </si>
  <si>
    <t>Chaves County Solar</t>
  </si>
  <si>
    <t>Therapy Pool</t>
  </si>
  <si>
    <t>Dry Lake Wind II</t>
  </si>
  <si>
    <t>Dry Lake Wind</t>
  </si>
  <si>
    <t>Bishop Creek 5</t>
  </si>
  <si>
    <t>Monroe Drop Hydroelectric Power Plant</t>
  </si>
  <si>
    <t>Yorba Linda</t>
  </si>
  <si>
    <t>San Dimas</t>
  </si>
  <si>
    <t>Burford Giffen</t>
  </si>
  <si>
    <t>Lake Mathews</t>
  </si>
  <si>
    <t>Bishop Creek 4</t>
  </si>
  <si>
    <t>MWD Foothill Feed</t>
  </si>
  <si>
    <t>Aspiration Solar G</t>
  </si>
  <si>
    <t>Sea Crest School JB-9413032</t>
  </si>
  <si>
    <t>Shinish Creek Wind Farm</t>
  </si>
  <si>
    <t>Pennask Wind Farm</t>
  </si>
  <si>
    <t>PGE-SPO-G65</t>
  </si>
  <si>
    <t>Santa Clara Christian Assembly</t>
  </si>
  <si>
    <t>Luning Solar</t>
  </si>
  <si>
    <t>EPENMAGG1S NM064S</t>
  </si>
  <si>
    <t>Alameda County Community Food Bank JB-9462074</t>
  </si>
  <si>
    <t>The College Preparatory School JB-9462071</t>
  </si>
  <si>
    <t>Bishop Creek 2</t>
  </si>
  <si>
    <t>Alameda County Community Food Bank JB-9462075</t>
  </si>
  <si>
    <t>Santa Clara Valley Water Dist SCVWD</t>
  </si>
  <si>
    <t>Pacifica Sagebrush</t>
  </si>
  <si>
    <t>Westside Solar - Paiges</t>
  </si>
  <si>
    <t>Kayenta Solar PV</t>
  </si>
  <si>
    <t>Hot Springs Windfarm</t>
  </si>
  <si>
    <t>LPV Agg 100_250_02_05</t>
  </si>
  <si>
    <t>Epicenter - City of Rancho Cucamonga</t>
  </si>
  <si>
    <t>Cedarwood Elementary School JB-9367727</t>
  </si>
  <si>
    <t>Cantua Elementary School JB-9367328</t>
  </si>
  <si>
    <t>Keeton 2</t>
  </si>
  <si>
    <t>Keeton 1</t>
  </si>
  <si>
    <t>Bennett Creek Windfarm</t>
  </si>
  <si>
    <t>Hammerich 2</t>
  </si>
  <si>
    <t>Hammerich 1</t>
  </si>
  <si>
    <t>Staples - Downey #1386</t>
  </si>
  <si>
    <t>Copper Hills Elementary School JB-9376540</t>
  </si>
  <si>
    <t>Murphy Flat</t>
  </si>
  <si>
    <t>Liberty Elementary School JB-9376539</t>
  </si>
  <si>
    <t>Watson Hydro</t>
  </si>
  <si>
    <t>City of Oceanside</t>
  </si>
  <si>
    <t>CSUF Fullerton Main Campus</t>
  </si>
  <si>
    <t>Cal State Fullerton Auxiliary Services Corp</t>
  </si>
  <si>
    <t>2154 Foote</t>
  </si>
  <si>
    <t>2105 Hart</t>
  </si>
  <si>
    <t>Owens Valley Solar Project 11</t>
  </si>
  <si>
    <t>Owens Valley Solar Project 5</t>
  </si>
  <si>
    <t>EPENMAGG1S NM063S</t>
  </si>
  <si>
    <t>SunAnza1</t>
  </si>
  <si>
    <t>American Falls Solar, LLC</t>
  </si>
  <si>
    <t>American Falls Solar II, LLC</t>
  </si>
  <si>
    <t>Wildwood Solar II</t>
  </si>
  <si>
    <t>Orchard Ranch Solar, LLC</t>
  </si>
  <si>
    <t>Simcoe Solar, LLC</t>
  </si>
  <si>
    <t>Rio Bravo Solar II</t>
  </si>
  <si>
    <t>OSLH, LLC</t>
  </si>
  <si>
    <t>City of Escondido</t>
  </si>
  <si>
    <t>Midway Solar Farm I</t>
  </si>
  <si>
    <t>Maverick Solar - Mead</t>
  </si>
  <si>
    <t>Davies Symphony Hall</t>
  </si>
  <si>
    <t>OC443-004-S</t>
  </si>
  <si>
    <t>Goodnoe Hills</t>
  </si>
  <si>
    <t>JM439-004-S</t>
  </si>
  <si>
    <t>Sandstone Solar</t>
  </si>
  <si>
    <t>Stanislaus Waste Energy Co.</t>
  </si>
  <si>
    <t>Peak View</t>
  </si>
  <si>
    <t>Rio Bravo Solar I</t>
  </si>
  <si>
    <t>Zone 7 Water</t>
  </si>
  <si>
    <t>Imperial Valley College</t>
  </si>
  <si>
    <t>Rock Island Hydroelectric Project</t>
  </si>
  <si>
    <t>Whitewater</t>
  </si>
  <si>
    <t>300B – BP14-007- 300 Westmont Dr.</t>
  </si>
  <si>
    <t>EPENMAGG1S NM062S</t>
  </si>
  <si>
    <t>Central Hydroelectric Corp.</t>
  </si>
  <si>
    <t>City of Las Cruces - 1401 E. Hadley Ave</t>
  </si>
  <si>
    <t>EPENMAGG1S NM060S</t>
  </si>
  <si>
    <t>Neff</t>
  </si>
  <si>
    <t>Chetwynd Biomass - West Fraser</t>
  </si>
  <si>
    <t>Fraser Lake Biomass</t>
  </si>
  <si>
    <t>Receiving Station C</t>
  </si>
  <si>
    <t>Pearblossom Solar</t>
  </si>
  <si>
    <t>Beacon Solar 1</t>
  </si>
  <si>
    <t>Beacon Solar 3</t>
  </si>
  <si>
    <t>Sky River Wind Energy Center</t>
  </si>
  <si>
    <t>Dixieland West</t>
  </si>
  <si>
    <t>Dixieland East</t>
  </si>
  <si>
    <t>Longboat Solar, LLC</t>
  </si>
  <si>
    <t>Wal-Mart Albany #5396 JB-973864</t>
  </si>
  <si>
    <t>Western Antelope Blue Sky Ranch B</t>
  </si>
  <si>
    <t>Sky RIver Wind Energy Center</t>
  </si>
  <si>
    <t>Elevation Solar C</t>
  </si>
  <si>
    <t>Tulare City School District - TSD</t>
  </si>
  <si>
    <t>Alta Luna Solar</t>
  </si>
  <si>
    <t>EPENMAGG1S NM059S</t>
  </si>
  <si>
    <t>Alta Mesa Wind</t>
  </si>
  <si>
    <t>W528</t>
  </si>
  <si>
    <t>Broadview Energy, JN LLC</t>
  </si>
  <si>
    <t>SB1_2016G4</t>
  </si>
  <si>
    <t>SB1_2016G3</t>
  </si>
  <si>
    <t>SB1_2016G2</t>
  </si>
  <si>
    <t>SB1_2016G1</t>
  </si>
  <si>
    <t>Target Corporation N Freeway Blvd</t>
  </si>
  <si>
    <t>Target Corporation 4th Avenue</t>
  </si>
  <si>
    <t>Target Corp Sunrise Blvd</t>
  </si>
  <si>
    <t>Target Corp Cosumnes Blvd</t>
  </si>
  <si>
    <t>Willow Spring Windfarm (Burnt River)</t>
  </si>
  <si>
    <t>Benson Creek Windfarm (Burnt River)</t>
  </si>
  <si>
    <t>Jett Creek Windfarm (Burnt River)</t>
  </si>
  <si>
    <t>Pavant Solar III</t>
  </si>
  <si>
    <t>Western Antelope Dry Ranch</t>
  </si>
  <si>
    <t>Prospector Windfarm (Burnt River)</t>
  </si>
  <si>
    <t>Durbin Creek Windfarm (Burnt River)</t>
  </si>
  <si>
    <t>CC Landfill Energy - CCLE - GT 1 &amp; 2</t>
  </si>
  <si>
    <t>Boulder Solar II</t>
  </si>
  <si>
    <t>Victory Solar</t>
  </si>
  <si>
    <t>Railroad Solar Center</t>
  </si>
  <si>
    <t>Thunderegg Solar Center</t>
  </si>
  <si>
    <t>Hyline Solar Center</t>
  </si>
  <si>
    <t>PGE-SPO-G64</t>
  </si>
  <si>
    <t>El Dorado Hills Wastewater Treatment Plant</t>
  </si>
  <si>
    <t>Bishop Gorman High School 2</t>
  </si>
  <si>
    <t>Faith Lutheran School 2</t>
  </si>
  <si>
    <t>UNLV DRI Desert Research Institute 2</t>
  </si>
  <si>
    <t>Lovelock Correctional Center 2</t>
  </si>
  <si>
    <t>CCSD - Eagle Valley Middle School 2</t>
  </si>
  <si>
    <t>Midway Solar Farm II</t>
  </si>
  <si>
    <t>Peacock Solar</t>
  </si>
  <si>
    <t>Sirius Solar</t>
  </si>
  <si>
    <t>Los Angeles Convention Center Carport Solar</t>
  </si>
  <si>
    <t>Black Cap II</t>
  </si>
  <si>
    <t>Van Nuys Service Center</t>
  </si>
  <si>
    <t>Harbor Generating Station</t>
  </si>
  <si>
    <t>Beacon Solar 4</t>
  </si>
  <si>
    <t>Verwey-Hanford Dairy Digester Genset #1</t>
  </si>
  <si>
    <t>Open Sky Dairy Digester Genset #1</t>
  </si>
  <si>
    <t>PGE-SPO-G61</t>
  </si>
  <si>
    <t>Desert Winds III</t>
  </si>
  <si>
    <t>PGE-SPO-G63</t>
  </si>
  <si>
    <t>PGE-SPO-G62</t>
  </si>
  <si>
    <t>Golden Solar, LLC - Dulles</t>
  </si>
  <si>
    <t>North Figueroa &amp; Ave. 58-59 Center</t>
  </si>
  <si>
    <t>Vale Air Solar Center</t>
  </si>
  <si>
    <t>North Central Animal Shelter Canopy Solar</t>
  </si>
  <si>
    <t>Grove Solar Center</t>
  </si>
  <si>
    <t>Open Range Solar Center</t>
  </si>
  <si>
    <t>Three Peaks</t>
  </si>
  <si>
    <t>Rosamond II - West Solar</t>
  </si>
  <si>
    <t>Rosamond I - West Solar</t>
  </si>
  <si>
    <t>Caprock Solar 1</t>
  </si>
  <si>
    <t>Portal Ridge Solar C</t>
  </si>
  <si>
    <t>Chopin Wind Farm</t>
  </si>
  <si>
    <t>Desert Winds I</t>
  </si>
  <si>
    <t>Wal-Mart #5075 Oceanside (Carports) - 9203293</t>
  </si>
  <si>
    <t>Wal-Mart Store #5996 - 9203294</t>
  </si>
  <si>
    <t>Greenfield Wind</t>
  </si>
  <si>
    <t>CA - Wal-Mart - Westminster</t>
  </si>
  <si>
    <t>Cost Plus Plaza</t>
  </si>
  <si>
    <t>Freethy Industrial Park</t>
  </si>
  <si>
    <t>Tehachapi Wind Resource I</t>
  </si>
  <si>
    <t>Meikle Wind</t>
  </si>
  <si>
    <t>Republic Services Inc dba Silver State Disposal</t>
  </si>
  <si>
    <t>Target - Green Valley Pkwy (T2568)</t>
  </si>
  <si>
    <t>Target - Decatur Blvd (T2569)</t>
  </si>
  <si>
    <t>Target - Lake Mead Pkwy (T2404)</t>
  </si>
  <si>
    <t>Congregation Ner Tamid</t>
  </si>
  <si>
    <t>Bishop Gorman High School 1</t>
  </si>
  <si>
    <t>Las Vegas Readiness Center - National Guard</t>
  </si>
  <si>
    <t>Greater Nevada Auto Action - Bldg C</t>
  </si>
  <si>
    <t>Greater Nevada Auto Action - Bldg A</t>
  </si>
  <si>
    <t>Touro University Nevada Unit 100</t>
  </si>
  <si>
    <t>CCSD - J Mack Middle School</t>
  </si>
  <si>
    <t>Target - S Grand Canyon Dr (T1524)</t>
  </si>
  <si>
    <t>Target - Sky Pointe Dr</t>
  </si>
  <si>
    <t>CCSD-Cram Middle School</t>
  </si>
  <si>
    <t>State of Nevada Department of Administration</t>
  </si>
  <si>
    <t>Target  - West Charleston Blvd (T1207)</t>
  </si>
  <si>
    <t>Target - Eastern Ave (T1171)</t>
  </si>
  <si>
    <t>Faith Lutheran School 1</t>
  </si>
  <si>
    <t>Mountain View Christian School - Bonanza</t>
  </si>
  <si>
    <t>NV Army National Guard Floyd Edsall Training Ctr</t>
  </si>
  <si>
    <t>Target #1462 T0826</t>
  </si>
  <si>
    <t>UNLV DRI Desert Research Institute</t>
  </si>
  <si>
    <t>Target #680</t>
  </si>
  <si>
    <t>Mountian View Christian School</t>
  </si>
  <si>
    <t>Target #265</t>
  </si>
  <si>
    <t>University of Nevada Las Vegas UNLV (SubNW)</t>
  </si>
  <si>
    <t>Walmart #5864 Gardnerville</t>
  </si>
  <si>
    <t>WCSD - Academy of Arts, Careers &amp; Technology AACT</t>
  </si>
  <si>
    <t>LCSD - Silver Stage High School</t>
  </si>
  <si>
    <t>Nevada Youth Training Center</t>
  </si>
  <si>
    <t>HCSD - Albert Lowry High School</t>
  </si>
  <si>
    <t>Lovelock Correctional Center 1</t>
  </si>
  <si>
    <t>CCSD - Eagle Valley Middle School 1</t>
  </si>
  <si>
    <t>CCSD - Middle School</t>
  </si>
  <si>
    <t>CCSD - Seeliger Elementary</t>
  </si>
  <si>
    <t>Target #1239</t>
  </si>
  <si>
    <t>CCSD - Carson City High School</t>
  </si>
  <si>
    <t>Carson City Water Treatment Plant WTP</t>
  </si>
  <si>
    <t>City of Reno - Stead Water Treatment Plant WTP</t>
  </si>
  <si>
    <t>WCSD - Sparks High School</t>
  </si>
  <si>
    <t>WCSD - Reed High School</t>
  </si>
  <si>
    <t>WCSD - North Valley High School</t>
  </si>
  <si>
    <t>Pioneer Wind Park</t>
  </si>
  <si>
    <t>Moapa Solar</t>
  </si>
  <si>
    <t>W5125</t>
  </si>
  <si>
    <t>Wal-Mart Store #2181, 9222144</t>
  </si>
  <si>
    <t>Saddleback Valley USD</t>
  </si>
  <si>
    <t>Gridley WWTP Solar Array</t>
  </si>
  <si>
    <t>EPENMAGG1S NM058S</t>
  </si>
  <si>
    <t>EPENMAGG1S NM057S</t>
  </si>
  <si>
    <t>SPV Agg 0_10_025_14</t>
  </si>
  <si>
    <t>East Winds Project</t>
  </si>
  <si>
    <t>SPV Agg 0_10_025_13</t>
  </si>
  <si>
    <t>Skylark_Solar_2 - PVREA DG SOLAR III</t>
  </si>
  <si>
    <t>Williams Fork Hydro Plant - Gen 2</t>
  </si>
  <si>
    <t>Portland Public Schools - Wilson High School</t>
  </si>
  <si>
    <t>Portland Public Schools - Laurelhurst</t>
  </si>
  <si>
    <t>Portland Public Schools - James John</t>
  </si>
  <si>
    <t>Portland Public Schools - Hosford</t>
  </si>
  <si>
    <t>Portland Public Schools - Bridlemile</t>
  </si>
  <si>
    <t>CA - Wal-mart - Covina</t>
  </si>
  <si>
    <t>PGE-SPO-G60</t>
  </si>
  <si>
    <t>M-C Investments 4558 Brazil</t>
  </si>
  <si>
    <t>Portland Public Schools - Arleta</t>
  </si>
  <si>
    <t>Moyer-Tolles - Port of Umatilla Solar</t>
  </si>
  <si>
    <t>San Isabel Solar LLC</t>
  </si>
  <si>
    <t>SOL #1235 LOS ANGELES</t>
  </si>
  <si>
    <t>Blythe Green 1</t>
  </si>
  <si>
    <t>Lookout Point Dam</t>
  </si>
  <si>
    <t>Solverde 1</t>
  </si>
  <si>
    <t>Antelope DSR 2</t>
  </si>
  <si>
    <t>Antelope DSR 1</t>
  </si>
  <si>
    <t>Owens Dry Lake Solar Demonstration</t>
  </si>
  <si>
    <t>EPENMAGG1S NM056S</t>
  </si>
  <si>
    <t>Tehachapi Wind Resource II - Pajuela Peak</t>
  </si>
  <si>
    <t>Wal-mart - Store #4601 - Rinconada Blvd</t>
  </si>
  <si>
    <t>Boulder Solar Power</t>
  </si>
  <si>
    <t>ID Solar 1</t>
  </si>
  <si>
    <t>Comanche Solar PV</t>
  </si>
  <si>
    <t>Springbok 2 Solar Farm</t>
  </si>
  <si>
    <t>EPENMAGG1S NM054S</t>
  </si>
  <si>
    <t>Grand View 2 West</t>
  </si>
  <si>
    <t>Grand View 5 East</t>
  </si>
  <si>
    <t>MB20 - RWQCP Riverside Water Quality Control Plant</t>
  </si>
  <si>
    <t>Roswell Solar</t>
  </si>
  <si>
    <t>Quinten Luallen</t>
  </si>
  <si>
    <t>PSEG Solar Utah, LLC</t>
  </si>
  <si>
    <t>Henrietta Solar Plant</t>
  </si>
  <si>
    <t>Paisley Geothermal</t>
  </si>
  <si>
    <t>Visalia Water Conservation Plant WCP JB-9322633-00</t>
  </si>
  <si>
    <t>Walmart Antioch Store #2697 JB-9451463-00</t>
  </si>
  <si>
    <t>Northwind - Wind Stream Operations, LLC</t>
  </si>
  <si>
    <t>Walmart Bakersfield #3140 JB-9336207-00</t>
  </si>
  <si>
    <t>Walmart Store #2119 - Milpitas JB-950425-00</t>
  </si>
  <si>
    <t>Walmart Rocklin #3587 JB-9568658-00</t>
  </si>
  <si>
    <t>San Jose G2 Muni Water Office JB-951427-00</t>
  </si>
  <si>
    <t>Walmart Pleasanton Store #5611  JB-9458308-00</t>
  </si>
  <si>
    <t>San Jose - SJ G2 PAL Sports Centre JB-951424-00</t>
  </si>
  <si>
    <t>85-B</t>
  </si>
  <si>
    <t>GreenWaste Recovery JB-951089-00</t>
  </si>
  <si>
    <t>Our Savior Lutheran Church JB-945600-00</t>
  </si>
  <si>
    <t>Santa Cruz High School JB-950038-00</t>
  </si>
  <si>
    <t>Chuck Johnston Studio 1204, Inc JB-945860-00</t>
  </si>
  <si>
    <t>Yahoo! Inc. Building E JB-9403372-00</t>
  </si>
  <si>
    <t>Tanner Hydroelectric Facilty</t>
  </si>
  <si>
    <t>Congregation Sinai JB-951285-00</t>
  </si>
  <si>
    <t>LPV Agg 100_250_02_04</t>
  </si>
  <si>
    <t>85-A</t>
  </si>
  <si>
    <t>LPV Agg 100_250_02_03</t>
  </si>
  <si>
    <t>Antelope Big Sky Ranch</t>
  </si>
  <si>
    <t>Bison Solar, LLC</t>
  </si>
  <si>
    <t>Springbok 1 Solar Farm</t>
  </si>
  <si>
    <t>Copper Mountain Solar 4</t>
  </si>
  <si>
    <t>EPENMAGG1S NM053S</t>
  </si>
  <si>
    <t>SO445-002-S</t>
  </si>
  <si>
    <t>Victory Garden# 4 (Tehachapi)</t>
  </si>
  <si>
    <t>North City WRP</t>
  </si>
  <si>
    <t>Animal Shelter Center - City of Rancho Cucamonga</t>
  </si>
  <si>
    <t>Five Points Solar Park</t>
  </si>
  <si>
    <t>Meeker Solar Garden Project</t>
  </si>
  <si>
    <t>Orem 484</t>
  </si>
  <si>
    <t>LPV Agg 10_100_0294_01</t>
  </si>
  <si>
    <t>Victory Garden# 3 (Tehachapi)</t>
  </si>
  <si>
    <t>Rancho California Water District - RCWD</t>
  </si>
  <si>
    <t>Alkire Solar Garden</t>
  </si>
  <si>
    <t>Aztec Solar facility</t>
  </si>
  <si>
    <t>RE Garland A</t>
  </si>
  <si>
    <t>City of Albany Hydro</t>
  </si>
  <si>
    <t>Veyo Heat Recovery Project</t>
  </si>
  <si>
    <t>RE Garland</t>
  </si>
  <si>
    <t>Victory Garden# 2 (Tehachapi)</t>
  </si>
  <si>
    <t>CPA - Ironwood Prison</t>
  </si>
  <si>
    <t>Bourdet 5903801</t>
  </si>
  <si>
    <t>City of Newman-WWTP JB-9533752-00</t>
  </si>
  <si>
    <t>Pleasant Valley Baptist Church JB-959339-00</t>
  </si>
  <si>
    <t>Victory Garden # I (Tehachapi)</t>
  </si>
  <si>
    <t>Fort Lupton Solar Farm - Silicon Ranch</t>
  </si>
  <si>
    <t>Granby Hydro Project</t>
  </si>
  <si>
    <t>Terra-Gen Mojave Wind Farms, LLC - Morwind</t>
  </si>
  <si>
    <t>Fresh Air Energy VII</t>
  </si>
  <si>
    <t>Fresh Air Energy VIII</t>
  </si>
  <si>
    <t>Rancho Seco Solar 1</t>
  </si>
  <si>
    <t>Dorena Hydro LLC</t>
  </si>
  <si>
    <t>Sol #1160 Los Angeles (Culver City)</t>
  </si>
  <si>
    <t>G5 Seven Trees Community Center JB-951444-00</t>
  </si>
  <si>
    <t>Klamath Falls - Ewauna Solar Phase 1 JB-976020-00</t>
  </si>
  <si>
    <t>Frontier Solar</t>
  </si>
  <si>
    <t>EPENMAGG1S NM052S</t>
  </si>
  <si>
    <t>San Gorgonio Altwind</t>
  </si>
  <si>
    <t>Summer Solar</t>
  </si>
  <si>
    <t>10_100_0339_01</t>
  </si>
  <si>
    <t>Wal-Mart #4341 Truth or Consequences</t>
  </si>
  <si>
    <t>45-Mile Hydroelectric Power Plant</t>
  </si>
  <si>
    <t>Zephyr Park</t>
  </si>
  <si>
    <t>San Francisco Public Utilities Commission - HQ</t>
  </si>
  <si>
    <t>San Francisco City Hall</t>
  </si>
  <si>
    <t>RE Astoria 2</t>
  </si>
  <si>
    <t>RE Astoria 1</t>
  </si>
  <si>
    <t>RE Cinco-Barren Ridge</t>
  </si>
  <si>
    <t>Westside Solar WSP-PV1</t>
  </si>
  <si>
    <t>Enerparc CA5</t>
  </si>
  <si>
    <t>DG Solar Lessee II, LLC - E Philadelphia</t>
  </si>
  <si>
    <t>1122-11423 Vanowen</t>
  </si>
  <si>
    <t>1254-10261 Glenoaks Blvd</t>
  </si>
  <si>
    <t>1425-12360 Foothill Blvd</t>
  </si>
  <si>
    <t>Snoqualmie Falls</t>
  </si>
  <si>
    <t>Cabazon Wind Farm</t>
  </si>
  <si>
    <t>Baker River Project</t>
  </si>
  <si>
    <t>Latigo Wind Park</t>
  </si>
  <si>
    <t>KP Fontana Medical Center</t>
  </si>
  <si>
    <t>Marin Carport - Buck Institute</t>
  </si>
  <si>
    <t>Bowerman Power</t>
  </si>
  <si>
    <t>EBMUD (Oakland) - Main Wastewater Treatment Plant</t>
  </si>
  <si>
    <t>RE Tranquillity</t>
  </si>
  <si>
    <t>Cesar Chavez Elementary School SFUSD</t>
  </si>
  <si>
    <t>Santa Fe Solar Energy Center</t>
  </si>
  <si>
    <t>South Valley Solar Energy Center</t>
  </si>
  <si>
    <t>Rio Communities Solar Energy Center</t>
  </si>
  <si>
    <t>Santolina Solar Energy Center</t>
  </si>
  <si>
    <t>Tri-Dam Authority - Sandbar Southern Powerhouse</t>
  </si>
  <si>
    <t>Thurgood Marshall HS-San Francisco Unified School</t>
  </si>
  <si>
    <t>Downtown High School-SFUSD</t>
  </si>
  <si>
    <t>Mason County PUD 3-Johns Pr Bldg D Solar Project</t>
  </si>
  <si>
    <t>Coram Energy LLC (4.5MW)</t>
  </si>
  <si>
    <t>Port LA Solar FIT Project</t>
  </si>
  <si>
    <t>SPV Agg 0_10_025_12</t>
  </si>
  <si>
    <t>Geothermal 1_Unit 1 &amp; 2 Onsite Load</t>
  </si>
  <si>
    <t>Dutch Flat #2 Powerhouse</t>
  </si>
  <si>
    <t>Silver State Solar Power South, Block 2 and 3</t>
  </si>
  <si>
    <t>Durham Advanced Wastewater Treatment Facility</t>
  </si>
  <si>
    <t>SEPV 18, LLC</t>
  </si>
  <si>
    <t>Potrero Hills Energy Producers</t>
  </si>
  <si>
    <t>Geysers Power Plant</t>
  </si>
  <si>
    <t>City Hall - City of Rancho Cucamonga</t>
  </si>
  <si>
    <t>SPV Agg 0_10_025_11</t>
  </si>
  <si>
    <t>SPV Agg 0_10_025_10</t>
  </si>
  <si>
    <t>Borchard Community Park</t>
  </si>
  <si>
    <t>Dos Vientos Community Park</t>
  </si>
  <si>
    <t>Conejo Creek South Park</t>
  </si>
  <si>
    <t>Thousand Oaks Community Park</t>
  </si>
  <si>
    <t>Target - McHenry</t>
  </si>
  <si>
    <t>Target - Sisk</t>
  </si>
  <si>
    <t>Vestar Petaluma Regency Center</t>
  </si>
  <si>
    <t>Regency Centers Dublin CA 2015-Whole Foods</t>
  </si>
  <si>
    <t>Regency Centers Dublin CA 2015- Nordstrom Rack</t>
  </si>
  <si>
    <t>Utah Red Hills Renewable Park</t>
  </si>
  <si>
    <t>W4845</t>
  </si>
  <si>
    <t>CSolar IV West</t>
  </si>
  <si>
    <t>EPENMAGG1S NM051S</t>
  </si>
  <si>
    <t>EPENMAGG1S NM050S</t>
  </si>
  <si>
    <t>Lemoore 1</t>
  </si>
  <si>
    <t>Skylark - PVREA DG Solar 2</t>
  </si>
  <si>
    <t>Valley View - PVREA DG 1</t>
  </si>
  <si>
    <t>California Water Service Company</t>
  </si>
  <si>
    <t>EPENMAGG1S NM049S</t>
  </si>
  <si>
    <t>LPV Agg 10_100_035_02</t>
  </si>
  <si>
    <t>Raley's Distribution Center Ph. 2</t>
  </si>
  <si>
    <t>SEGS IX</t>
  </si>
  <si>
    <t>UC Berkeley - Eshleman Hall</t>
  </si>
  <si>
    <t>UC Berkeley - MLK Student Union</t>
  </si>
  <si>
    <t>Morgan Lancaster I, LLC</t>
  </si>
  <si>
    <t>PGE-SPO-G59</t>
  </si>
  <si>
    <t>Regency Centers Dublin CA 2015-HomeGoods</t>
  </si>
  <si>
    <t>RE Mustang 4</t>
  </si>
  <si>
    <t>RE Mustang 3</t>
  </si>
  <si>
    <t>RE Mustang</t>
  </si>
  <si>
    <t>Sierra Solar Greenworks</t>
  </si>
  <si>
    <t>EPENMAGG1S NM048S</t>
  </si>
  <si>
    <t>LPV Agg 10_100_03_01</t>
  </si>
  <si>
    <t>MM Lopez Energy</t>
  </si>
  <si>
    <t>Golden Hills B</t>
  </si>
  <si>
    <t>Golden Hills A</t>
  </si>
  <si>
    <t>Nellis AFB Solar Array II</t>
  </si>
  <si>
    <t>Kingbird Solar B</t>
  </si>
  <si>
    <t>Kingbird Solar A</t>
  </si>
  <si>
    <t>SB1_2015G5</t>
  </si>
  <si>
    <t>Steel Bridge</t>
  </si>
  <si>
    <t>Golden West Power Partners</t>
  </si>
  <si>
    <t>JM439-003-S</t>
  </si>
  <si>
    <t>Calipatria Solar Farm I</t>
  </si>
  <si>
    <t>Peacock Solar 2</t>
  </si>
  <si>
    <t>Castor Solar</t>
  </si>
  <si>
    <t>SPV Agg 0_10_035_10</t>
  </si>
  <si>
    <t>LPV Agg 10_100_045_03</t>
  </si>
  <si>
    <t>LPV Agg 10_100_025_01</t>
  </si>
  <si>
    <t>SPV Agg 0_10_025_09</t>
  </si>
  <si>
    <t>Los Altos High School - Phase 2</t>
  </si>
  <si>
    <t>Mountain View High School - Phase 2</t>
  </si>
  <si>
    <t>San Gorgonio East</t>
  </si>
  <si>
    <t>Sirius Solar 10</t>
  </si>
  <si>
    <t>Boulder Community Solar</t>
  </si>
  <si>
    <t>Morelos del Sol</t>
  </si>
  <si>
    <t>US Bank National Association - Fullerton JB-928126</t>
  </si>
  <si>
    <t>Temescal</t>
  </si>
  <si>
    <t>Carousel Wind</t>
  </si>
  <si>
    <t>Colorado Springs Solar Garden - CSSG</t>
  </si>
  <si>
    <t>Mastercraft 96.64kW Solar PV</t>
  </si>
  <si>
    <t>Perris</t>
  </si>
  <si>
    <t>PGE-SPO-G58</t>
  </si>
  <si>
    <t>PGE-SPO-G57</t>
  </si>
  <si>
    <t>EPENMAGG1S NM047S</t>
  </si>
  <si>
    <t>US BANCORP - JB-917713-00</t>
  </si>
  <si>
    <t>US Bank National Association JB-917714-00</t>
  </si>
  <si>
    <t>Red Mountain</t>
  </si>
  <si>
    <t>Box Canyon</t>
  </si>
  <si>
    <t>Solar Star Colorado III</t>
  </si>
  <si>
    <t>Walmart Stores, Inc. JB-936487 Store #2117</t>
  </si>
  <si>
    <t>Valley View</t>
  </si>
  <si>
    <t>Hayworth Solar</t>
  </si>
  <si>
    <t>SPV Agg 0_10_025_08</t>
  </si>
  <si>
    <t>SPV Agg 0_10_025_07</t>
  </si>
  <si>
    <t>LPV Agg 10_100_035_01</t>
  </si>
  <si>
    <t>Wild Rose Geothermal Power Plant-Don A. Campbell 2</t>
  </si>
  <si>
    <t>Tequesquite Landfill Solar Project</t>
  </si>
  <si>
    <t>Maricopa West Solar PV</t>
  </si>
  <si>
    <t>Corona</t>
  </si>
  <si>
    <t>Adams Community Solar Garden III</t>
  </si>
  <si>
    <t>EPENMAGG1S NM046S</t>
  </si>
  <si>
    <t>NM Energy Minerals &amp; Natural Resources Dept</t>
  </si>
  <si>
    <t>2192  Ramirez</t>
  </si>
  <si>
    <t>NRG Solar Oasis LLC</t>
  </si>
  <si>
    <t>Rio Hondo</t>
  </si>
  <si>
    <t>EE Kettleman Land - Centaurus</t>
  </si>
  <si>
    <t>LPV Agg 10_100_0443_01</t>
  </si>
  <si>
    <t>LPV Agg 10_100_04_02</t>
  </si>
  <si>
    <t>SPV Agg 0_10_025_06</t>
  </si>
  <si>
    <t>CED Atwell Island West</t>
  </si>
  <si>
    <t>AP North Lake I</t>
  </si>
  <si>
    <t>Coyote Creek</t>
  </si>
  <si>
    <t>Walmart Stores Inc. Store #3352 JB-9521009-00</t>
  </si>
  <si>
    <t>Seville 2</t>
  </si>
  <si>
    <t>Walmart Stores, Inc #5609 JB-9458310-00</t>
  </si>
  <si>
    <t>Adams Community Solar Garden</t>
  </si>
  <si>
    <t>Sepulveda</t>
  </si>
  <si>
    <t>Fresno Solar West</t>
  </si>
  <si>
    <t>Fresno Solar South</t>
  </si>
  <si>
    <t>SPI Anderson 2 Onsite Load</t>
  </si>
  <si>
    <t>SPI Anderson 2</t>
  </si>
  <si>
    <t>ESJ Wind</t>
  </si>
  <si>
    <t>Venice</t>
  </si>
  <si>
    <t>Woodmere</t>
  </si>
  <si>
    <t>Sunray 2- SEGS II</t>
  </si>
  <si>
    <t>SPV Agg 0_10_025_05</t>
  </si>
  <si>
    <t>SPV Agg 0_10_025_04</t>
  </si>
  <si>
    <t>Seville Solar One</t>
  </si>
  <si>
    <t>Sunray Energy 3, LLC</t>
  </si>
  <si>
    <t>EPENMAGG1S NM045S</t>
  </si>
  <si>
    <t>Sunnyside Ranch Community Solar</t>
  </si>
  <si>
    <t>MM Yolo Power 3</t>
  </si>
  <si>
    <t>SPV Agg 0_10_03_06</t>
  </si>
  <si>
    <t>Bear Creek Hydro Project</t>
  </si>
  <si>
    <t>MM Yolo Power 2</t>
  </si>
  <si>
    <t>North Star Solar</t>
  </si>
  <si>
    <t>Walmart- Bruceville Rd #5848</t>
  </si>
  <si>
    <t>SB1_2015G4</t>
  </si>
  <si>
    <t>SB1_2015G3</t>
  </si>
  <si>
    <t>SB1_2015G2</t>
  </si>
  <si>
    <t>SB1_2015G1</t>
  </si>
  <si>
    <t>Salton Sea IV</t>
  </si>
  <si>
    <t>Venable Solar, LLC (South)</t>
  </si>
  <si>
    <t>Venable Solar, LLC (North)</t>
  </si>
  <si>
    <t>Springer Solar 1</t>
  </si>
  <si>
    <t>Columbia Solar Energy</t>
  </si>
  <si>
    <t>SPV Agg 0_10_025_03</t>
  </si>
  <si>
    <t>Figueroa &amp; Ave 61 Center</t>
  </si>
  <si>
    <t>Salton Sea Power Generation L.P. #1</t>
  </si>
  <si>
    <t>South Milford Solar</t>
  </si>
  <si>
    <t>PUHSD - Foresthill High School</t>
  </si>
  <si>
    <t>Loomis Unified School District - LUSD Tech Center</t>
  </si>
  <si>
    <t>LUSD - Placer Elementary</t>
  </si>
  <si>
    <t>LUSD - Penryn Elementary School</t>
  </si>
  <si>
    <t>LUSD Loomis Union School Dist - Ophir Elementary</t>
  </si>
  <si>
    <t>LUSD - Loomis Grammar</t>
  </si>
  <si>
    <t>LUSD - Loomis Charter</t>
  </si>
  <si>
    <t>LUSD - H Clarke Powers</t>
  </si>
  <si>
    <t>LUSD - Franklin Elementary</t>
  </si>
  <si>
    <t>Loomis Unified School District - District Office</t>
  </si>
  <si>
    <t>Green Valley Tech Plaza UOP</t>
  </si>
  <si>
    <t>Green Valley Tech Plaza GSA</t>
  </si>
  <si>
    <t>City of Reedley - WWTP</t>
  </si>
  <si>
    <t>City of Reedley - Royal Valley Building</t>
  </si>
  <si>
    <t>City of Reedley - Community Center</t>
  </si>
  <si>
    <t>City of Reedley - City Hall</t>
  </si>
  <si>
    <t>Bar Ale</t>
  </si>
  <si>
    <t>Van Steyn Dairy Digester</t>
  </si>
  <si>
    <t>Copper Mountain Solar 2</t>
  </si>
  <si>
    <t>Blackwell Solar</t>
  </si>
  <si>
    <t>Lost Hills</t>
  </si>
  <si>
    <t>Salton Sea Power Generation L.P. #2</t>
  </si>
  <si>
    <t>Rancho Cucamonga Distribution Center 1</t>
  </si>
  <si>
    <t>Terra Francesco 1</t>
  </si>
  <si>
    <t>Park Meridian 1</t>
  </si>
  <si>
    <t>Walmart Stores, Inc - JB-937437-00</t>
  </si>
  <si>
    <t>CN436-003-S</t>
  </si>
  <si>
    <t>Walmart Stores Inc. (JB-933415-00)</t>
  </si>
  <si>
    <t>Walmart Stores Inc. (JB-9564820-00)</t>
  </si>
  <si>
    <t>Cameron Ridge LLC (IV)</t>
  </si>
  <si>
    <t>Walmart Stores Inc. (JB-9564821-00)</t>
  </si>
  <si>
    <t>Walmart Stores Inc. (JB-9571930-00)</t>
  </si>
  <si>
    <t>Durango Solar Garden 2</t>
  </si>
  <si>
    <t>Durango Solar Garden 1</t>
  </si>
  <si>
    <t>Leathers L. P.</t>
  </si>
  <si>
    <t>LPV Agg 10_100_04_01</t>
  </si>
  <si>
    <t>SPV Agg 0_10_025_02</t>
  </si>
  <si>
    <t>SPV Agg 0_10_03_05</t>
  </si>
  <si>
    <t>Armadillo Community Solar Garden</t>
  </si>
  <si>
    <t>Sun Mesa Community Solar Garden-La Plata Elec.</t>
  </si>
  <si>
    <t>OC443-003-S</t>
  </si>
  <si>
    <t>Bakersfield Solar</t>
  </si>
  <si>
    <t>Salton Sea Power Generation L.P. #3</t>
  </si>
  <si>
    <t>Wal-Mart Stores Inc. - Store #5659 - JB-9341616-00</t>
  </si>
  <si>
    <t>Crescent Dunes Solar Energy</t>
  </si>
  <si>
    <t>W4544</t>
  </si>
  <si>
    <t>SPV_AGG_0_10_025_01</t>
  </si>
  <si>
    <t>SPV_AGG_0_10_045_01</t>
  </si>
  <si>
    <t>SPV_AGG_0_10_03_04</t>
  </si>
  <si>
    <t>SPV_Agg_0_10_035_09</t>
  </si>
  <si>
    <t>Cathay LA - Solar Project</t>
  </si>
  <si>
    <t>19809 Prairie</t>
  </si>
  <si>
    <t>Sunstarter Solar CXVI</t>
  </si>
  <si>
    <t>Prairie Solar I</t>
  </si>
  <si>
    <t>Walmart Stores, Inc JB-9372250-00</t>
  </si>
  <si>
    <t>Cibola County Solar Energy Center</t>
  </si>
  <si>
    <t>Walmart Stores, Inc JB-922990-00</t>
  </si>
  <si>
    <t>Vulcan/Bn Geothermal</t>
  </si>
  <si>
    <t>Meadow Lake Solar Energy Center</t>
  </si>
  <si>
    <t>Sandoval County Solar Energy Center</t>
  </si>
  <si>
    <t>Redlands Distribution Center #10 (RDC10)</t>
  </si>
  <si>
    <t>Dexus - SPVP044</t>
  </si>
  <si>
    <t>Rialto I-210 Distribution Center #3 (RI 210-3)</t>
  </si>
  <si>
    <t>Del Ranch, LTD., (Niland #2)</t>
  </si>
  <si>
    <t>City of Truth or Consequences</t>
  </si>
  <si>
    <t>EPENMAGG1S NM044S</t>
  </si>
  <si>
    <t>PVREA Community Solar Farm #2</t>
  </si>
  <si>
    <t>Dion R Holm</t>
  </si>
  <si>
    <t>Kohl's - Newbury Park #630</t>
  </si>
  <si>
    <t>Enerparc CA2</t>
  </si>
  <si>
    <t>McGinness Hills</t>
  </si>
  <si>
    <t>Bakersfield 111</t>
  </si>
  <si>
    <t>Bourdet 5713351</t>
  </si>
  <si>
    <t>PGE-SPO-G55</t>
  </si>
  <si>
    <t>Tucannon River Wind Farm</t>
  </si>
  <si>
    <t>Sonora Solar Facility</t>
  </si>
  <si>
    <t>Arkansas Solar Facility</t>
  </si>
  <si>
    <t>Alhambra Solar Facility</t>
  </si>
  <si>
    <t>Fort Churchill Solar Array</t>
  </si>
  <si>
    <t>Apex 646-460</t>
  </si>
  <si>
    <t>Target - Riverbank</t>
  </si>
  <si>
    <t>Business Solar PV Group 5</t>
  </si>
  <si>
    <t>Residential Solar PV Group 25</t>
  </si>
  <si>
    <t>White Road South - Snowline</t>
  </si>
  <si>
    <t>White Road North Snowline</t>
  </si>
  <si>
    <t>LPV Agg 10_100_045_02</t>
  </si>
  <si>
    <t>SPV Agg 0_10_03_03</t>
  </si>
  <si>
    <t>SPV Agg 0_10_035_08</t>
  </si>
  <si>
    <t>EPENMAGG1S NM043S</t>
  </si>
  <si>
    <t>Desert Sunlight 250</t>
  </si>
  <si>
    <t>KSI Solar Whiteman</t>
  </si>
  <si>
    <t>Mojave Solar Project</t>
  </si>
  <si>
    <t>Residential Solar PV Group 24</t>
  </si>
  <si>
    <t>PGE-SPO-G56</t>
  </si>
  <si>
    <t>PGE-SPO-G54</t>
  </si>
  <si>
    <t>PGE-SPO-G53</t>
  </si>
  <si>
    <t>PGE-SPO-G52</t>
  </si>
  <si>
    <t>PGE-SPO-G51</t>
  </si>
  <si>
    <t>EPENMAGG1S NM042S</t>
  </si>
  <si>
    <t>SPV Agg 0_10_03_02</t>
  </si>
  <si>
    <t>SPV Agg 0_10_031_01</t>
  </si>
  <si>
    <t>Phoenix</t>
  </si>
  <si>
    <t>Putah Creek Solar</t>
  </si>
  <si>
    <t>Vacaville 694</t>
  </si>
  <si>
    <t>Cougar Dam</t>
  </si>
  <si>
    <t>Anderson</t>
  </si>
  <si>
    <t>MM West Covina</t>
  </si>
  <si>
    <t>Residential Solar PV Group 23</t>
  </si>
  <si>
    <t>Residential Solar PV Group 22</t>
  </si>
  <si>
    <t>Wildwood Solar</t>
  </si>
  <si>
    <t>Pumpjack Solar</t>
  </si>
  <si>
    <t>EPENMAGG1S NM041S</t>
  </si>
  <si>
    <t>Chief Joseph Dam</t>
  </si>
  <si>
    <t>CA - Kohl's - Valencia #608</t>
  </si>
  <si>
    <t>Birney Elementary School</t>
  </si>
  <si>
    <t>SPV Agg 0_10_035_07</t>
  </si>
  <si>
    <t>SPV Agg 0_10_035_06</t>
  </si>
  <si>
    <t>MM Tulare Energy</t>
  </si>
  <si>
    <t>SRNM2014-I-01</t>
  </si>
  <si>
    <t>Business Solar PV Group 4</t>
  </si>
  <si>
    <t>Residential Solar PV Group 21</t>
  </si>
  <si>
    <t>Moccasin Powerhouse</t>
  </si>
  <si>
    <t>Spring Canyon III Wind Energy Center</t>
  </si>
  <si>
    <t>Eagle Springs Solar</t>
  </si>
  <si>
    <t>Spring Canyon II Wind Energy Center</t>
  </si>
  <si>
    <t>0_10_035_05</t>
  </si>
  <si>
    <t>Lincoln Metering &amp; Hydroelectric Station</t>
  </si>
  <si>
    <t>Alpine Elementary School North - Keppel USD</t>
  </si>
  <si>
    <t>Desri Searchlight Solar (Ace Swift PV)</t>
  </si>
  <si>
    <t>Desert Green Solar Farm</t>
  </si>
  <si>
    <t>Upper Molina Powerplant</t>
  </si>
  <si>
    <t>Towaoc Powerplant</t>
  </si>
  <si>
    <t>Morrow Point Powerplant</t>
  </si>
  <si>
    <t>McPhee Powerplant</t>
  </si>
  <si>
    <t>Lower Molina Powerplant</t>
  </si>
  <si>
    <t>Glen Canyon Powerplant</t>
  </si>
  <si>
    <t>Roaring Fork Hydro</t>
  </si>
  <si>
    <t>Fontenelle Powerplant</t>
  </si>
  <si>
    <t>Flaming Gorge Powerplant</t>
  </si>
  <si>
    <t>Elephant Butte Powerplant</t>
  </si>
  <si>
    <t>EPENMAGG1S NM040S</t>
  </si>
  <si>
    <t>Crystal Powerplant</t>
  </si>
  <si>
    <t>Blue Mesa Powerplant</t>
  </si>
  <si>
    <t>Redondo High School GS3B</t>
  </si>
  <si>
    <t>Redondo High School TG53</t>
  </si>
  <si>
    <t>Parras Middle School</t>
  </si>
  <si>
    <t>Washington Elementary School</t>
  </si>
  <si>
    <t>Tulita Elementary School</t>
  </si>
  <si>
    <t>Madison Elementary School</t>
  </si>
  <si>
    <t>Lincoln Elementary School</t>
  </si>
  <si>
    <t>Jefferson Elementary School</t>
  </si>
  <si>
    <t>Beryl Elementary School</t>
  </si>
  <si>
    <t>Alta Vista Elementary School</t>
  </si>
  <si>
    <t>Antelope West Solar</t>
  </si>
  <si>
    <t>Adams Middle School</t>
  </si>
  <si>
    <t>CA - Kohl's - La Habra #596</t>
  </si>
  <si>
    <t>North Fresno 657</t>
  </si>
  <si>
    <t>SPV Agg 0_10_04_22</t>
  </si>
  <si>
    <t>SPV Agg 0_10_035_04</t>
  </si>
  <si>
    <t>Walmart Stores, Inc. JB-923188-00</t>
  </si>
  <si>
    <t>South Bay Adult School</t>
  </si>
  <si>
    <t>Powell Butte Solar</t>
  </si>
  <si>
    <t>Solwatt II</t>
  </si>
  <si>
    <t>Wal-Mart Stores Inc. (Store #1979 Clearlake)</t>
  </si>
  <si>
    <t>EPENMAGG1S NM039S</t>
  </si>
  <si>
    <t>Snow Creek</t>
  </si>
  <si>
    <t>Anheuser-Busch #2 Wind Project</t>
  </si>
  <si>
    <t>Western Antelope Blue Sky Ranch A</t>
  </si>
  <si>
    <t>SPV Agg 0_10_035_03</t>
  </si>
  <si>
    <t>Residential Solar PV Group 20</t>
  </si>
  <si>
    <t>Anaheim Convention Center</t>
  </si>
  <si>
    <t>MM Yolo Power</t>
  </si>
  <si>
    <t>Levi’s Stadium Solar Project</t>
  </si>
  <si>
    <t>New Exchequer Development</t>
  </si>
  <si>
    <t>Isabella Fish Flow Hydroelectric Project</t>
  </si>
  <si>
    <t>Two Dot Wind Farm, LLC</t>
  </si>
  <si>
    <t>MM San Diego - Miramar</t>
  </si>
  <si>
    <t>Hollister Solar</t>
  </si>
  <si>
    <t>Mission Solar</t>
  </si>
  <si>
    <t>Merced Solar</t>
  </si>
  <si>
    <t>10_100_05_09</t>
  </si>
  <si>
    <t>0_10_04_21</t>
  </si>
  <si>
    <t>0_10_035_02</t>
  </si>
  <si>
    <t>CID Solar - Corcoran Irrigation District</t>
  </si>
  <si>
    <t>East Bay MUD-Water Treatment Plant JB-952117-00</t>
  </si>
  <si>
    <t>EPENMAGG1S NM038S</t>
  </si>
  <si>
    <t>SB1_2014G2</t>
  </si>
  <si>
    <t>SB1_2014G1</t>
  </si>
  <si>
    <t>Sutter's Landing Park Solar</t>
  </si>
  <si>
    <t>Riddle Solar</t>
  </si>
  <si>
    <t>Business Solar PV Group 3</t>
  </si>
  <si>
    <t>Business Solar PV Group 2</t>
  </si>
  <si>
    <t>Residential Solar PV Group 19</t>
  </si>
  <si>
    <t>Triple-G Dairy Biogas</t>
  </si>
  <si>
    <t>Business Solar PV Group 1</t>
  </si>
  <si>
    <t>Residential Solar PV Group 18</t>
  </si>
  <si>
    <t>Residential Solar PV Group 17</t>
  </si>
  <si>
    <t>Residential Solar PV Group 16</t>
  </si>
  <si>
    <t>Residential Solar PV Group 15</t>
  </si>
  <si>
    <t>Residential Solar PV Group 14</t>
  </si>
  <si>
    <t>Residential Solar PV Group 13</t>
  </si>
  <si>
    <t>Residential Solar PV Group 12</t>
  </si>
  <si>
    <t>Residential Solar PV Group 11</t>
  </si>
  <si>
    <t>Residential Solar PV Group 10</t>
  </si>
  <si>
    <t>Residential Solar PV Group 9</t>
  </si>
  <si>
    <t>Buckman Direct 413482</t>
  </si>
  <si>
    <t>North City Landfill Gas Engines</t>
  </si>
  <si>
    <t>Buckman Direct 537846</t>
  </si>
  <si>
    <t>Columbia Ridge</t>
  </si>
  <si>
    <t>Old River One</t>
  </si>
  <si>
    <t>Kent South</t>
  </si>
  <si>
    <t>Kansas</t>
  </si>
  <si>
    <t>Columbia Two</t>
  </si>
  <si>
    <t>Camelot</t>
  </si>
  <si>
    <t>Recycling Industries</t>
  </si>
  <si>
    <t>FTS Master Tenant 1, LLC - B</t>
  </si>
  <si>
    <t>FTS Master Tenant 1, LLC - A</t>
  </si>
  <si>
    <t>Mammoth Pacific L P II (MP2)</t>
  </si>
  <si>
    <t>Saf Keep San Fernando</t>
  </si>
  <si>
    <t>Saf Keep Melrose</t>
  </si>
  <si>
    <t>Colon PV</t>
  </si>
  <si>
    <t>Laurel</t>
  </si>
  <si>
    <t>Mammoth Pacific L. P. (MP1)</t>
  </si>
  <si>
    <t>14539 Blythe Solar PV</t>
  </si>
  <si>
    <t>Tangen Building</t>
  </si>
  <si>
    <t>19801 W Nordhoff Place</t>
  </si>
  <si>
    <t>Forever 21 Retail, Inc.</t>
  </si>
  <si>
    <t>10_100_05_08</t>
  </si>
  <si>
    <t>Mammoth Pacific L. P. I (PLES)</t>
  </si>
  <si>
    <t>10_100_0461_01</t>
  </si>
  <si>
    <t>Clover Flat Landfill</t>
  </si>
  <si>
    <t>Goose Lake Solar</t>
  </si>
  <si>
    <t>City of Corcoran Solar</t>
  </si>
  <si>
    <t>Sunshine Gas Producers</t>
  </si>
  <si>
    <t>Macho Springs Solar</t>
  </si>
  <si>
    <t>AV Solar Ranch 1, LLC</t>
  </si>
  <si>
    <t>SB1_2013G4</t>
  </si>
  <si>
    <t>SB1_2013G3</t>
  </si>
  <si>
    <t>SB1_2013G2</t>
  </si>
  <si>
    <t>SB1_2013G1</t>
  </si>
  <si>
    <t>SB1_2012G4</t>
  </si>
  <si>
    <t>Centinela Solar Energy</t>
  </si>
  <si>
    <t>10_100_045_01</t>
  </si>
  <si>
    <t>0_10_04_20</t>
  </si>
  <si>
    <t>Los Rios Community College District</t>
  </si>
  <si>
    <t>Verizon Data Services</t>
  </si>
  <si>
    <t>City of Sacramento- Fairbairn WTP</t>
  </si>
  <si>
    <t>Raley's Distribution Center- B</t>
  </si>
  <si>
    <t>Raley's Distribution Center- A</t>
  </si>
  <si>
    <t>FAA Norcal TRACON</t>
  </si>
  <si>
    <t>SMUD ECOC</t>
  </si>
  <si>
    <t>Capelin Distribution Center</t>
  </si>
  <si>
    <t>EPENMAGG1S NM037S</t>
  </si>
  <si>
    <t>Walmart Stores, Inc. # 1760</t>
  </si>
  <si>
    <t>Intel Corporation Phase 2</t>
  </si>
  <si>
    <t>NR-Braden Farms, Inc./RMB Hulling, LLC.</t>
  </si>
  <si>
    <t>Front Range Energy Project</t>
  </si>
  <si>
    <t>Lake Elsinore 746</t>
  </si>
  <si>
    <t>Fairfield Wind</t>
  </si>
  <si>
    <t>CED White River 2 Solar</t>
  </si>
  <si>
    <t>Alamogordo Substation Solar Garden</t>
  </si>
  <si>
    <t>Walmart #2280 - Mountain View</t>
  </si>
  <si>
    <t>Walmart #2025</t>
  </si>
  <si>
    <t>NR-W.W. Grainger, Inc.</t>
  </si>
  <si>
    <t>EPENMAGG1S NM036S</t>
  </si>
  <si>
    <t>CA - Kohl's - Cerritos #590</t>
  </si>
  <si>
    <t>Terminus Hydro Electric Plant</t>
  </si>
  <si>
    <t>10_100_05_07</t>
  </si>
  <si>
    <t>10_100_05_06</t>
  </si>
  <si>
    <t>0_10_035_01</t>
  </si>
  <si>
    <t>0_10_04_19</t>
  </si>
  <si>
    <t>Ridgetop Energy, LLC (II)</t>
  </si>
  <si>
    <t>SRNM2014-J-01</t>
  </si>
  <si>
    <t>700 Pennsylvania Ave.</t>
  </si>
  <si>
    <t>New Lahontan</t>
  </si>
  <si>
    <t>NGP Blue Mountain I, LLC</t>
  </si>
  <si>
    <t>Washoe</t>
  </si>
  <si>
    <t>Verdi</t>
  </si>
  <si>
    <t>Cameron Ridge, LLC (III)</t>
  </si>
  <si>
    <t>Fleish</t>
  </si>
  <si>
    <t>El Dorado Solar Electric (ESEGS)</t>
  </si>
  <si>
    <t>Galena 2</t>
  </si>
  <si>
    <t>Desert Peak</t>
  </si>
  <si>
    <t>Eagle Valley Plant</t>
  </si>
  <si>
    <t>Tuscarora</t>
  </si>
  <si>
    <t>Jersey Valley</t>
  </si>
  <si>
    <t>Lockwood</t>
  </si>
  <si>
    <t>Salt Wells</t>
  </si>
  <si>
    <t>Sol Orchard 1</t>
  </si>
  <si>
    <t>Storrie Lake Solar -Mora SMEC</t>
  </si>
  <si>
    <t>Susana Water Tank</t>
  </si>
  <si>
    <t>PGE-SPO-G50</t>
  </si>
  <si>
    <t>LPV Agg 10_100_05_05</t>
  </si>
  <si>
    <t>SPV Agg 0_10_04_18</t>
  </si>
  <si>
    <t>JM439-002-S</t>
  </si>
  <si>
    <t>Siete Solar LLC</t>
  </si>
  <si>
    <t>Toledo Paper</t>
  </si>
  <si>
    <t>Nooksack Hydro</t>
  </si>
  <si>
    <t>21717 Nordhoff</t>
  </si>
  <si>
    <t>Layline Distribution Center</t>
  </si>
  <si>
    <t>South Canal Hydro - 2 (T3)</t>
  </si>
  <si>
    <t>South Canal Hydro - 1</t>
  </si>
  <si>
    <t>PGE-SPO-G49</t>
  </si>
  <si>
    <t>PGE-SPO-G48</t>
  </si>
  <si>
    <t>Desert View Power</t>
  </si>
  <si>
    <t>CN436-002-S</t>
  </si>
  <si>
    <t>Bonneville Dam</t>
  </si>
  <si>
    <t>CA - Kohl's - Poway #710</t>
  </si>
  <si>
    <t>Van Nuys Air - Hannah Solar</t>
  </si>
  <si>
    <t>LAX Logistic Industrial Center</t>
  </si>
  <si>
    <t>Ignite Solar I - Fall River Mills Project B</t>
  </si>
  <si>
    <t>Ignite Solar I - Fall River Mills Project A</t>
  </si>
  <si>
    <t>Huerfano River Wind - SIEA</t>
  </si>
  <si>
    <t>SPV Agg 0_10_04_17</t>
  </si>
  <si>
    <t>Whitefish Water Treatment Plant</t>
  </si>
  <si>
    <t>Orion Solar I</t>
  </si>
  <si>
    <t>Blackspring Ridge 1B</t>
  </si>
  <si>
    <t>Blackspring Ridge 1A</t>
  </si>
  <si>
    <t>Temple Isaiah - JB-945661-00</t>
  </si>
  <si>
    <t>San Jose Willow Community Center JB-951442-00</t>
  </si>
  <si>
    <t>San Jose Evergreen Library - JB-951428-00</t>
  </si>
  <si>
    <t>Michael E. Bowler Memorial Solar Farm</t>
  </si>
  <si>
    <t>Lakeview Solar II</t>
  </si>
  <si>
    <t>Cape Scott Wind</t>
  </si>
  <si>
    <t>RL Stevens School</t>
  </si>
  <si>
    <t>JX Wilson School</t>
  </si>
  <si>
    <t>Wright Charter School</t>
  </si>
  <si>
    <t>Agua Caliente Solar</t>
  </si>
  <si>
    <t>EPENMAGG1S NM035S</t>
  </si>
  <si>
    <t>EPENMAGG1S NM034S</t>
  </si>
  <si>
    <t>EPENMAGG1S NM033S</t>
  </si>
  <si>
    <t>EPENMAGG1S NM032S</t>
  </si>
  <si>
    <t>EPENMAGG1S NM031S</t>
  </si>
  <si>
    <t>EPENMAGG1S NM030S</t>
  </si>
  <si>
    <t>EPENMAGG1S NM029S</t>
  </si>
  <si>
    <t>SPV AGG 0_10_04_16</t>
  </si>
  <si>
    <t>SPV AGG 0_10_04_15</t>
  </si>
  <si>
    <t>Ontario 2</t>
  </si>
  <si>
    <t>G2 Energy Ostrom Rd</t>
  </si>
  <si>
    <t>Imperial Valley Solar, LLC</t>
  </si>
  <si>
    <t>Silver State North</t>
  </si>
  <si>
    <t>Ontario 1</t>
  </si>
  <si>
    <t>Weed Cogen</t>
  </si>
  <si>
    <t>Brahms Wind Farm</t>
  </si>
  <si>
    <t>SMPA Solar 1</t>
  </si>
  <si>
    <t>California PV Energy at Jurupa</t>
  </si>
  <si>
    <t>Oltmans SCE at Champagne</t>
  </si>
  <si>
    <t>Patua Geothermal Project</t>
  </si>
  <si>
    <t>NR-Cunningham Ranch</t>
  </si>
  <si>
    <t>Mill Creek 1</t>
  </si>
  <si>
    <t>NR-Mid Valley Nut Cold Storage</t>
  </si>
  <si>
    <t>NR-Border Valley Trading</t>
  </si>
  <si>
    <t>NR-Cal Almond</t>
  </si>
  <si>
    <t>NR-Roy Johnson Farms</t>
  </si>
  <si>
    <t>NR-Hughson Nut</t>
  </si>
  <si>
    <t>NR-Pohl and Holmes Inc</t>
  </si>
  <si>
    <t>NR-Spycher Brothers Farms #2</t>
  </si>
  <si>
    <t>NR-Spycher Brothers Farms #1</t>
  </si>
  <si>
    <t>NR-Costco Wholesale #782</t>
  </si>
  <si>
    <t>NR-Grower Direct Nut</t>
  </si>
  <si>
    <t>Lytle Creek</t>
  </si>
  <si>
    <t>NR-City of Patterson Wastewater #2</t>
  </si>
  <si>
    <t>NR-City of Patterson Wastewater #1</t>
  </si>
  <si>
    <t>NR-Northern Merced Hulling -South</t>
  </si>
  <si>
    <t>NR-Northern Merced Hulling -North</t>
  </si>
  <si>
    <t>NR-Montpelier Orchards</t>
  </si>
  <si>
    <t>NR-Cortez Growers Inc.</t>
  </si>
  <si>
    <t>Rio Rancho High School</t>
  </si>
  <si>
    <t>100_250_09_01</t>
  </si>
  <si>
    <t>0_10_04_14</t>
  </si>
  <si>
    <t>0_10_04_13</t>
  </si>
  <si>
    <t>Sierra</t>
  </si>
  <si>
    <t>Kohl's - Chino Hills #591</t>
  </si>
  <si>
    <t>Chatsmouth Solar Project 1</t>
  </si>
  <si>
    <t>Chase 4680 San Fernando</t>
  </si>
  <si>
    <t>Ma 4035</t>
  </si>
  <si>
    <t>Horn 4097</t>
  </si>
  <si>
    <t>PGE-SPO-G47</t>
  </si>
  <si>
    <t>Catalina Solar Phase 2</t>
  </si>
  <si>
    <t>Ameresco San Joaquin</t>
  </si>
  <si>
    <t>Otero County Solar Energy Center</t>
  </si>
  <si>
    <t>Chula Vista 781</t>
  </si>
  <si>
    <t>Mission Valley 488</t>
  </si>
  <si>
    <t>Goleta 474</t>
  </si>
  <si>
    <t>Livermore 146</t>
  </si>
  <si>
    <t>La Mesa 469</t>
  </si>
  <si>
    <t>San Luis Obispo 741</t>
  </si>
  <si>
    <t>Concord 663</t>
  </si>
  <si>
    <t>Richmond 482</t>
  </si>
  <si>
    <t>Kingsburg 2</t>
  </si>
  <si>
    <t>Kingsburg 1</t>
  </si>
  <si>
    <t>City of Alamogordo Wastewater Treatment Plant</t>
  </si>
  <si>
    <t>Valley Center Solar Facility</t>
  </si>
  <si>
    <t>Ramona Solar Facility</t>
  </si>
  <si>
    <t>SCE</t>
  </si>
  <si>
    <t>Longview</t>
  </si>
  <si>
    <t>San Francisco Service Center Solar Arrays</t>
  </si>
  <si>
    <t>Eubank Landfill Bldg 2</t>
  </si>
  <si>
    <t>Rosamond One</t>
  </si>
  <si>
    <t>Landfill Bldg 1</t>
  </si>
  <si>
    <t>Arrache 8083-3</t>
  </si>
  <si>
    <t>Arrache 8083-2</t>
  </si>
  <si>
    <t>Arrache 8083-1</t>
  </si>
  <si>
    <t>SPV Agg 0_10_04_12</t>
  </si>
  <si>
    <t>Crook County Solar</t>
  </si>
  <si>
    <t>LRI LFGTE Facility- Phase 1</t>
  </si>
  <si>
    <t>Arrache 4013</t>
  </si>
  <si>
    <t>Arrache 4006-2</t>
  </si>
  <si>
    <t>Arrache 4006-1</t>
  </si>
  <si>
    <t>Watts 3115-1</t>
  </si>
  <si>
    <t>Deming Solar Energy Center</t>
  </si>
  <si>
    <t>AT&amp;T Park Solar Arrays</t>
  </si>
  <si>
    <t>EPENMAGG1S NM028S</t>
  </si>
  <si>
    <t>EPENMAGG1S NM027S</t>
  </si>
  <si>
    <t>Heber Solar</t>
  </si>
  <si>
    <t>Nunn 8135</t>
  </si>
  <si>
    <t>Los Lunas Solar Energy Center Ph II</t>
  </si>
  <si>
    <t>Spring Valley Wind</t>
  </si>
  <si>
    <t>PGE-SPO-G46</t>
  </si>
  <si>
    <t>PGE-SPO-G45</t>
  </si>
  <si>
    <t>PGE-SPO-G44</t>
  </si>
  <si>
    <t>Grand Coulee</t>
  </si>
  <si>
    <t>Wise No. 2 Powerhouse</t>
  </si>
  <si>
    <t>Sonora 1 - Peoria</t>
  </si>
  <si>
    <t>SPV Agg 0_10_04_11</t>
  </si>
  <si>
    <t>SPV Agg 0_10_61_01</t>
  </si>
  <si>
    <t>Wise No. 1 Powerhouse</t>
  </si>
  <si>
    <t>CA - Kohl's - Ventura #583</t>
  </si>
  <si>
    <t>Sol Orchard - El Centro</t>
  </si>
  <si>
    <t>West Point Powerhouse</t>
  </si>
  <si>
    <t>Santa Clara County Gilroy Clinic</t>
  </si>
  <si>
    <t>Santa Clara County Outpatient Center</t>
  </si>
  <si>
    <t>Vinam 9011</t>
  </si>
  <si>
    <t>Stotz</t>
  </si>
  <si>
    <t>Fremont</t>
  </si>
  <si>
    <t>Antioch</t>
  </si>
  <si>
    <t>Volta No. 2 Powerhouse</t>
  </si>
  <si>
    <t>Burbank 677</t>
  </si>
  <si>
    <t>Santa Clara 129</t>
  </si>
  <si>
    <t>El Centro 121</t>
  </si>
  <si>
    <t>La Quinta 638</t>
  </si>
  <si>
    <t>Redwood City</t>
  </si>
  <si>
    <t>Hayward</t>
  </si>
  <si>
    <t>Manteca</t>
  </si>
  <si>
    <t>Woodland</t>
  </si>
  <si>
    <t>Almaden</t>
  </si>
  <si>
    <t>Chico</t>
  </si>
  <si>
    <t>Volta No. 1 Powerhouse</t>
  </si>
  <si>
    <t>Mira Loma-Wet 961</t>
  </si>
  <si>
    <t>Temecula</t>
  </si>
  <si>
    <t>Visalia</t>
  </si>
  <si>
    <t>Manzano Solar Energy Center</t>
  </si>
  <si>
    <t>Tracy</t>
  </si>
  <si>
    <t>Bakersfield</t>
  </si>
  <si>
    <t>Mira Loma 960</t>
  </si>
  <si>
    <t>Lakewood 1050</t>
  </si>
  <si>
    <t>Tustin II 1001</t>
  </si>
  <si>
    <t>Tillamook Biogas</t>
  </si>
  <si>
    <t>Toadtown Powerhouse</t>
  </si>
  <si>
    <t>Harbor Generation Station</t>
  </si>
  <si>
    <t>Port Angeles Mill</t>
  </si>
  <si>
    <t>W3746</t>
  </si>
  <si>
    <t>KP San Diego Medical Center</t>
  </si>
  <si>
    <t>Walmart #2950</t>
  </si>
  <si>
    <t>Rock Creek Dairy</t>
  </si>
  <si>
    <t>Arlington Valley Solar Energy II</t>
  </si>
  <si>
    <t>2125 Jarvis</t>
  </si>
  <si>
    <t>Spring Gap Powerhouse</t>
  </si>
  <si>
    <t>2041 Alvares</t>
  </si>
  <si>
    <t>Walmart #2842</t>
  </si>
  <si>
    <t>Walmart #2251</t>
  </si>
  <si>
    <t>Walmart - #1992</t>
  </si>
  <si>
    <t>Walmart #3477</t>
  </si>
  <si>
    <t>10_100_05_04</t>
  </si>
  <si>
    <t>0_10_04_10</t>
  </si>
  <si>
    <t>0_10_04_09</t>
  </si>
  <si>
    <t>Spaulding No. 3 Powerhouse</t>
  </si>
  <si>
    <t>Colorado Highlands Wind - Phase II</t>
  </si>
  <si>
    <t>Vintner Solar</t>
  </si>
  <si>
    <t>Spaulding No. 2 Powerhouse</t>
  </si>
  <si>
    <t>RADIANCE SOLAR 5</t>
  </si>
  <si>
    <t>RADIANCE SOLAR 4</t>
  </si>
  <si>
    <t>Walmart - Sam's Club #6615</t>
  </si>
  <si>
    <t>Walmart #2636</t>
  </si>
  <si>
    <t>Walmart #2218</t>
  </si>
  <si>
    <t>Walmart  #3493</t>
  </si>
  <si>
    <t>Spaulding No. 1 Powerhouse</t>
  </si>
  <si>
    <t>Kettleman Solar</t>
  </si>
  <si>
    <t>GLT Los Rob 60</t>
  </si>
  <si>
    <t>GLT Los Rob 160</t>
  </si>
  <si>
    <t>South Powerhouse</t>
  </si>
  <si>
    <t>PNM SPV Agg 0_10_04_08</t>
  </si>
  <si>
    <t>Walmart #2948</t>
  </si>
  <si>
    <t>Walmart #2082</t>
  </si>
  <si>
    <t>Walmart #2277</t>
  </si>
  <si>
    <t>Ocotillo 2</t>
  </si>
  <si>
    <t>Taos Charter School Community Solar Project</t>
  </si>
  <si>
    <t>PVREA Carter Lake</t>
  </si>
  <si>
    <t>PVREA Community Solar Farm</t>
  </si>
  <si>
    <t>HANGAR 160 - United</t>
  </si>
  <si>
    <t>TAOS ECO PARK SOLAR PROJECT</t>
  </si>
  <si>
    <t>Community Solar Array - Read</t>
  </si>
  <si>
    <t>Community Solar Array - Montrose</t>
  </si>
  <si>
    <t>PGE-SPO-G43</t>
  </si>
  <si>
    <t>PGE-SPO-G42</t>
  </si>
  <si>
    <t>Cortez_Hydro</t>
  </si>
  <si>
    <t>San Joaquin No. 2 Powerhouse</t>
  </si>
  <si>
    <t>Mountain View Rd.</t>
  </si>
  <si>
    <t>GLT Los Osos Solar</t>
  </si>
  <si>
    <t>Humphreys Hydro</t>
  </si>
  <si>
    <t>Walmart #1912</t>
  </si>
  <si>
    <t>Potter Valley Powerhouse</t>
  </si>
  <si>
    <t>Walmart #1910</t>
  </si>
  <si>
    <t>Walmart - Sam's Club #5154</t>
  </si>
  <si>
    <t>Walmart - Sam's Club #5425</t>
  </si>
  <si>
    <t>Walmart - Sam's Club #3523</t>
  </si>
  <si>
    <t>So California Trophy Co</t>
  </si>
  <si>
    <t>Stoltze Cogeneration Plant</t>
  </si>
  <si>
    <t>EPENMAGG1W NM001W</t>
  </si>
  <si>
    <t>EPENMAGG1S NM026S</t>
  </si>
  <si>
    <t>Phoenix Powerhouse</t>
  </si>
  <si>
    <t>EPENMAGG1S NM025S</t>
  </si>
  <si>
    <t>EPENMAGG1S NM024S</t>
  </si>
  <si>
    <t>EPENMAGG1S NM023S</t>
  </si>
  <si>
    <t>EPENMAGG1S NM022S</t>
  </si>
  <si>
    <t>EPENMAGG1S NM021S</t>
  </si>
  <si>
    <t>EPENMAGG1S NM020S</t>
  </si>
  <si>
    <t>EPENMAGG1S NM019S</t>
  </si>
  <si>
    <t>EPENMAGG1S NM018S</t>
  </si>
  <si>
    <t>EPENMAGG1S NM017S</t>
  </si>
  <si>
    <t>EPENMAGG1S NM016S</t>
  </si>
  <si>
    <t>Oak Flat Powerhouse</t>
  </si>
  <si>
    <t>EPENMAGG1S NM015S</t>
  </si>
  <si>
    <t>EPENMAGG1S NM014S</t>
  </si>
  <si>
    <t>EPENMAGG1S NM013S</t>
  </si>
  <si>
    <t>EPENMAGG1S NM012S</t>
  </si>
  <si>
    <t>EPENMAGG1S NM011S</t>
  </si>
  <si>
    <t>EPENMAGG1S NM010S</t>
  </si>
  <si>
    <t>EPENMAGG1s NM009S</t>
  </si>
  <si>
    <t>EPENMAGG1s NM008S</t>
  </si>
  <si>
    <t>EPENMAGG1s NM007S</t>
  </si>
  <si>
    <t>EPENMAGG1s NM006S</t>
  </si>
  <si>
    <t>Newcastle Powerhouse</t>
  </si>
  <si>
    <t>EPENMAGG1s NM005S</t>
  </si>
  <si>
    <t>EPENMAGG1S NM004S</t>
  </si>
  <si>
    <t>EPENMAGG1S NM003S</t>
  </si>
  <si>
    <t>2127 Harris</t>
  </si>
  <si>
    <t>2097 Helton</t>
  </si>
  <si>
    <t>2081 Terzian</t>
  </si>
  <si>
    <t>2096 Cotton</t>
  </si>
  <si>
    <t>2094 Buzzelle</t>
  </si>
  <si>
    <t>2113 Fitzjarrell</t>
  </si>
  <si>
    <t>Apex Solar</t>
  </si>
  <si>
    <t>Narrows No. 1 Powerhouse</t>
  </si>
  <si>
    <t>Pristine Creston 2 - 2059 Scherz</t>
  </si>
  <si>
    <t>Spectrum Solar</t>
  </si>
  <si>
    <t>2103 Hill</t>
  </si>
  <si>
    <t>2056 Jardine</t>
  </si>
  <si>
    <t>2102 Christensen</t>
  </si>
  <si>
    <t>EPENMAGG1S NM002S</t>
  </si>
  <si>
    <t>2179 Smotherman</t>
  </si>
  <si>
    <t>EPENMAGG1S NM001S</t>
  </si>
  <si>
    <t>CSolar IV South</t>
  </si>
  <si>
    <t>Merced Falls Powerhouse</t>
  </si>
  <si>
    <t>SRNM2013-I-16</t>
  </si>
  <si>
    <t>SRNM2013-I-15</t>
  </si>
  <si>
    <t>SRNM2013-I-14</t>
  </si>
  <si>
    <t>SRNM2013-I-13</t>
  </si>
  <si>
    <t>SRNM2013-I-12</t>
  </si>
  <si>
    <t>SRNM2013-I-11</t>
  </si>
  <si>
    <t>SRNM2013-I-10</t>
  </si>
  <si>
    <t>SRNM2013-I-09</t>
  </si>
  <si>
    <t>SRNM2013-I-08</t>
  </si>
  <si>
    <t>SRNM2013-I-07</t>
  </si>
  <si>
    <t>SRNM2013-I-06</t>
  </si>
  <si>
    <t>SRNM2013-I-05</t>
  </si>
  <si>
    <t>SRNM2013-I-04</t>
  </si>
  <si>
    <t>SRNM2013-I-03</t>
  </si>
  <si>
    <t>SRNM2013-I-02</t>
  </si>
  <si>
    <t>Bear Creek Solar</t>
  </si>
  <si>
    <t>CostCo #1016 - Coors Bypass</t>
  </si>
  <si>
    <t>White Creek Wind 1</t>
  </si>
  <si>
    <t>LPV Agg 100_250_117_01</t>
  </si>
  <si>
    <t>10_100_05_03</t>
  </si>
  <si>
    <t>SPV Agg 0_10_04_07</t>
  </si>
  <si>
    <t>Campo Verde Solar Project</t>
  </si>
  <si>
    <t>PGE-SPO-G41</t>
  </si>
  <si>
    <t>PGE-SPO-G40 - 3C Solar, LLC</t>
  </si>
  <si>
    <t>PGE-SPO-G39 - Andy Liu</t>
  </si>
  <si>
    <t>PGE-SPO-G38</t>
  </si>
  <si>
    <t>PGE-SPO-G37</t>
  </si>
  <si>
    <t>Ameresco Forward</t>
  </si>
  <si>
    <t>Ameresco Santa Clara</t>
  </si>
  <si>
    <t>Sam's Club - Walmart - #6614</t>
  </si>
  <si>
    <t>Ameresco Vasco Road</t>
  </si>
  <si>
    <t>Walmart - #5162</t>
  </si>
  <si>
    <t>Kern Canyon Powerhouse</t>
  </si>
  <si>
    <t>W358</t>
  </si>
  <si>
    <t>Santa Clara-Tioga Canopy</t>
  </si>
  <si>
    <t>Walmart - #5032</t>
  </si>
  <si>
    <t>Walmart - Sam's Club #5096</t>
  </si>
  <si>
    <t>Charcot Building 2</t>
  </si>
  <si>
    <t>C-Drop Hydro</t>
  </si>
  <si>
    <t>Charcot 1</t>
  </si>
  <si>
    <t>Jenny Strand Solar Park</t>
  </si>
  <si>
    <t>City of Deming - Wastewater Treatment Plant</t>
  </si>
  <si>
    <t>Walmart - #3248</t>
  </si>
  <si>
    <t>Sam's Club - Walmart #2708</t>
  </si>
  <si>
    <t>Walmart #3276</t>
  </si>
  <si>
    <t>Walmart #2288</t>
  </si>
  <si>
    <t>Hat Creek No. 2 Powerhouse</t>
  </si>
  <si>
    <t>High Line Canal</t>
  </si>
  <si>
    <t>Zond Windsystems Inc</t>
  </si>
  <si>
    <t>Wild Rose Geothermal Power Plant-Don A. Campbell</t>
  </si>
  <si>
    <t>City of Santa Barbara-Waste Water Treatment Plant</t>
  </si>
  <si>
    <t>Crown Cooling</t>
  </si>
  <si>
    <t>Hat Creek No. 1 Powerhouse</t>
  </si>
  <si>
    <t>Brawley Crown Cooling</t>
  </si>
  <si>
    <t>G2 Energy Hay Road</t>
  </si>
  <si>
    <t>Valencia High School-2</t>
  </si>
  <si>
    <t>Stockton Biomass</t>
  </si>
  <si>
    <t>SPV_AGG 0_10_04_06</t>
  </si>
  <si>
    <t>Busch Ranch</t>
  </si>
  <si>
    <t>Sheriffs Complex</t>
  </si>
  <si>
    <t>Halsey Powerhouse</t>
  </si>
  <si>
    <t>Van Warmerdam Dairy</t>
  </si>
  <si>
    <t>LPV Agg_LPV14</t>
  </si>
  <si>
    <t>LPV_AGG 10_100_13_03</t>
  </si>
  <si>
    <t>ABEC New Hope</t>
  </si>
  <si>
    <t>East Valley Clinic Complex - McKee</t>
  </si>
  <si>
    <t>Dutch Flat No. 1 Powerhouse</t>
  </si>
  <si>
    <t>Flint Creek Hydroelectric</t>
  </si>
  <si>
    <t>San Emidio</t>
  </si>
  <si>
    <t>De Sabla Powerhouse</t>
  </si>
  <si>
    <t>Musick 1</t>
  </si>
  <si>
    <t>Deer Creek Powerhouse</t>
  </si>
  <si>
    <t>Kohl's - Fontana #602</t>
  </si>
  <si>
    <t>Katella 500110582</t>
  </si>
  <si>
    <t>Master Development - Corona, CA (1351 Railroad)</t>
  </si>
  <si>
    <t>TA-High Desert</t>
  </si>
  <si>
    <t>Fargo Drop</t>
  </si>
  <si>
    <t>West Ranch High School</t>
  </si>
  <si>
    <t>Valencia High School-1</t>
  </si>
  <si>
    <t>Sierra Vista Junior High</t>
  </si>
  <si>
    <t>Crane Valley Powerhouse</t>
  </si>
  <si>
    <t>Rio Norte Junior High</t>
  </si>
  <si>
    <t>La Mesa Junior High</t>
  </si>
  <si>
    <t>Canyon High School</t>
  </si>
  <si>
    <t>10_100_08_02</t>
  </si>
  <si>
    <t>100_250_13_02</t>
  </si>
  <si>
    <t>0_10_04_05</t>
  </si>
  <si>
    <t>Cow Creek Powerhouse</t>
  </si>
  <si>
    <t>West Gates Solar Station</t>
  </si>
  <si>
    <t>Gates Solar Station</t>
  </si>
  <si>
    <t>Guernsey Solar Station</t>
  </si>
  <si>
    <t>Alvarado Elementary School</t>
  </si>
  <si>
    <t>Oakley Solar Project - IPARK</t>
  </si>
  <si>
    <t>Coleman Powerhouse</t>
  </si>
  <si>
    <t>Lakeview Solar</t>
  </si>
  <si>
    <t>Walmart #1630</t>
  </si>
  <si>
    <t>SRNM2013-I-01</t>
  </si>
  <si>
    <t>Walmart #2648</t>
  </si>
  <si>
    <t>Walmart #4488</t>
  </si>
  <si>
    <t>Walmart #5426</t>
  </si>
  <si>
    <t>Farm Power Misty Meadow</t>
  </si>
  <si>
    <t>Walmart  #2245</t>
  </si>
  <si>
    <t>Walmart  #1554</t>
  </si>
  <si>
    <t>Walmart  #1903</t>
  </si>
  <si>
    <t>Walmart  #2002</t>
  </si>
  <si>
    <t>Walmart  #3516</t>
  </si>
  <si>
    <t>San Joaquin No. 1-A Powerhouse</t>
  </si>
  <si>
    <t>Walmart  #5766</t>
  </si>
  <si>
    <t>Walmart  #2527</t>
  </si>
  <si>
    <t>Walmart  #1882</t>
  </si>
  <si>
    <t>Walmart  #2925</t>
  </si>
  <si>
    <t>Walmart  #2054</t>
  </si>
  <si>
    <t>Walmart  #2161</t>
  </si>
  <si>
    <t>Walmart  #2985</t>
  </si>
  <si>
    <t>Walmart  #2044</t>
  </si>
  <si>
    <t>Walmart  #2556</t>
  </si>
  <si>
    <t>A. G. Wishon Powerhouse</t>
  </si>
  <si>
    <t>Walmart  #1840</t>
  </si>
  <si>
    <t>Walmart  #1917</t>
  </si>
  <si>
    <t>Walmart  #2053</t>
  </si>
  <si>
    <t>Walmart #1704</t>
  </si>
  <si>
    <t>Walmart  #1624</t>
  </si>
  <si>
    <t>Walmart #3652</t>
  </si>
  <si>
    <t>Walmart #2458</t>
  </si>
  <si>
    <t>Walmart #5434</t>
  </si>
  <si>
    <t>Walmart #1755</t>
  </si>
  <si>
    <t>Walmart #2099</t>
  </si>
  <si>
    <t>Tule River</t>
  </si>
  <si>
    <t>Walmart # 5136</t>
  </si>
  <si>
    <t>Walmart #2507</t>
  </si>
  <si>
    <t>Walmart #2479</t>
  </si>
  <si>
    <t>Walmart #2494</t>
  </si>
  <si>
    <t>Walmart #2291</t>
  </si>
  <si>
    <t>Walmart #2553</t>
  </si>
  <si>
    <t>Walmart #1651</t>
  </si>
  <si>
    <t>Walmart  #2989</t>
  </si>
  <si>
    <t>Walmart #2048</t>
  </si>
  <si>
    <t>Walmart #2031</t>
  </si>
  <si>
    <t>Santa Ana 3</t>
  </si>
  <si>
    <t>Walmart - Sam's Club #5023</t>
  </si>
  <si>
    <t>Elmwood Correctional Facilities</t>
  </si>
  <si>
    <t>Walmart  #5457</t>
  </si>
  <si>
    <t>Walmart - Sam's Club #2253</t>
  </si>
  <si>
    <t>Walmart  #5751</t>
  </si>
  <si>
    <t>Walmart #5075 Oceanside (Rooftop)</t>
  </si>
  <si>
    <t>Wal-Mart #2177</t>
  </si>
  <si>
    <t>Walmart #1972</t>
  </si>
  <si>
    <t>Santa Ana 1</t>
  </si>
  <si>
    <t>Irvine USD - Irvine High School</t>
  </si>
  <si>
    <t>CED Corcoran</t>
  </si>
  <si>
    <t>Irvine USD - Northwood High School</t>
  </si>
  <si>
    <t>CED White River Solar</t>
  </si>
  <si>
    <t>Kohl's #750</t>
  </si>
  <si>
    <t>Olivehurst Solar, LLC</t>
  </si>
  <si>
    <t>MD Solar, LLC</t>
  </si>
  <si>
    <t>Fresno Solar, LLC - Convention Center</t>
  </si>
  <si>
    <t>0_10_04_04</t>
  </si>
  <si>
    <t>Kohl's - Lakewood #633</t>
  </si>
  <si>
    <t>0_10_05_04</t>
  </si>
  <si>
    <t>Toro Energy of California SLO</t>
  </si>
  <si>
    <t>Ameresco Johnson Canyon</t>
  </si>
  <si>
    <t>High Mesa</t>
  </si>
  <si>
    <t>Portal</t>
  </si>
  <si>
    <t>Poole</t>
  </si>
  <si>
    <t>PGE-SPO-G36</t>
  </si>
  <si>
    <t>PGE-SPO-G35</t>
  </si>
  <si>
    <t>Chili Bar Powerhouse</t>
  </si>
  <si>
    <t>Amalia 1 Solar Array</t>
  </si>
  <si>
    <t>Vintage 99 Label Manufacturing Inc. JB-9451481-00</t>
  </si>
  <si>
    <t>Pioneer Equine Hospital JB-953046-00</t>
  </si>
  <si>
    <t>Musselshell II</t>
  </si>
  <si>
    <t>Musselshell</t>
  </si>
  <si>
    <t>Alta Powerhouse</t>
  </si>
  <si>
    <t>Calvary Community Church JB-953111-00</t>
  </si>
  <si>
    <t>Sonoma Country Day School JB-954088-00</t>
  </si>
  <si>
    <t>Malaga Rd, Arvin</t>
  </si>
  <si>
    <t>Main St, Lamont</t>
  </si>
  <si>
    <t>David Road</t>
  </si>
  <si>
    <t>Sonoma County Family YMCA JB-954059-00</t>
  </si>
  <si>
    <t>2158 Stroing</t>
  </si>
  <si>
    <t>2065 Rogers</t>
  </si>
  <si>
    <t>Santa Cruz 149</t>
  </si>
  <si>
    <t>San Marcos 1080</t>
  </si>
  <si>
    <t>NE San Jose 1004</t>
  </si>
  <si>
    <t>Kern River 1</t>
  </si>
  <si>
    <t>Kohl's - Temecula #606</t>
  </si>
  <si>
    <t>Garden Grove 126</t>
  </si>
  <si>
    <t>0_10_04_03</t>
  </si>
  <si>
    <t>10_100_05_02</t>
  </si>
  <si>
    <t>10_100_06_02</t>
  </si>
  <si>
    <t>Hemet Unified School District</t>
  </si>
  <si>
    <t>Kaweah 3</t>
  </si>
  <si>
    <t>CA - San Diego - Otay Mesa Water Treatment Plant</t>
  </si>
  <si>
    <t>PGE-SPO-G34</t>
  </si>
  <si>
    <t>PGE-SPO-G33</t>
  </si>
  <si>
    <t>PGE-SPO-G32</t>
  </si>
  <si>
    <t>PGE-SPO-G31</t>
  </si>
  <si>
    <t>Kaweah 2</t>
  </si>
  <si>
    <t>Staples</t>
  </si>
  <si>
    <t>Sacramento Water Treatment Plant</t>
  </si>
  <si>
    <t>Grasslands 4</t>
  </si>
  <si>
    <t>Walmart 1881</t>
  </si>
  <si>
    <t>Grasslands 3</t>
  </si>
  <si>
    <t>CN436-001-W</t>
  </si>
  <si>
    <t>Kaweah 1</t>
  </si>
  <si>
    <t>CN436-001-S</t>
  </si>
  <si>
    <t>Solana</t>
  </si>
  <si>
    <t>100_250_06_02</t>
  </si>
  <si>
    <t>0_10_04_02</t>
  </si>
  <si>
    <t>0_10_03_01</t>
  </si>
  <si>
    <t>Naval Air Weapons Station China Lake</t>
  </si>
  <si>
    <t>Horse Butte Wind</t>
  </si>
  <si>
    <t>Fontana</t>
  </si>
  <si>
    <t>Ocotillo</t>
  </si>
  <si>
    <t>PGE-SPO-G30</t>
  </si>
  <si>
    <t>PGE-SPO-G29</t>
  </si>
  <si>
    <t>PGE-SPO-G28</t>
  </si>
  <si>
    <t>Wagner Wind</t>
  </si>
  <si>
    <t>Department of Motor Vehicles</t>
  </si>
  <si>
    <t>SB1_2012G3</t>
  </si>
  <si>
    <t>SB1_2012G2</t>
  </si>
  <si>
    <t>DGS CDCR</t>
  </si>
  <si>
    <t>DGS CA - CDCR</t>
  </si>
  <si>
    <t>Kohl's</t>
  </si>
  <si>
    <t>CA - Kohl's - Redondo Beach #135</t>
  </si>
  <si>
    <t>CA - Kohl's - Palm Desert #1187</t>
  </si>
  <si>
    <t>Bishop Creek 6</t>
  </si>
  <si>
    <t>CA - Kohl's - Livermore #1121</t>
  </si>
  <si>
    <t>CA - Kohl's - Beaumont #1186</t>
  </si>
  <si>
    <t>North Palm Springs 4A</t>
  </si>
  <si>
    <t>Topaz Solar Farms LLC</t>
  </si>
  <si>
    <t>Spion Kop - Two &amp; Three</t>
  </si>
  <si>
    <t>County Service Center - Berger Campus</t>
  </si>
  <si>
    <t>Double Weir</t>
  </si>
  <si>
    <t>Foundation Superior Farms</t>
  </si>
  <si>
    <t>Foundation RRM South</t>
  </si>
  <si>
    <t>Foundation RRM North</t>
  </si>
  <si>
    <t>Foundation Cemex BMQ South</t>
  </si>
  <si>
    <t>Foundation Cemex BMQ North</t>
  </si>
  <si>
    <t>Foundation Cemex River Plant</t>
  </si>
  <si>
    <t>Bishop Creek 3</t>
  </si>
  <si>
    <t>Foundation NWNA Cabazon</t>
  </si>
  <si>
    <t>North Sky River</t>
  </si>
  <si>
    <t>Mesquite Solar 1 (10)</t>
  </si>
  <si>
    <t>SPV Agg 0_10_13_01</t>
  </si>
  <si>
    <t>CalTrans Main Lab</t>
  </si>
  <si>
    <t>Kohl's - San Marcos #707</t>
  </si>
  <si>
    <t>The Cima Group, Inc</t>
  </si>
  <si>
    <t>Ivanpah</t>
  </si>
  <si>
    <t>Lincoln Landfill Power Plant</t>
  </si>
  <si>
    <t>California Valley Solar Ranch</t>
  </si>
  <si>
    <t>Meadow Creek Wind Farm</t>
  </si>
  <si>
    <t>Mesquite Solar 1 (12)</t>
  </si>
  <si>
    <t>Coram Energy, LLC</t>
  </si>
  <si>
    <t>Coram Energy LLC (ECT)</t>
  </si>
  <si>
    <t>Pine Tree Solar Project</t>
  </si>
  <si>
    <t>LPV_AGG 100_250_12_02</t>
  </si>
  <si>
    <t>10_100_0597_01</t>
  </si>
  <si>
    <t>0_10_08_03</t>
  </si>
  <si>
    <t>SPV Agg 0_10_05_03</t>
  </si>
  <si>
    <t>Quality Wind</t>
  </si>
  <si>
    <t>San Gorgonio Farms Wind Farm</t>
  </si>
  <si>
    <t>Atwell Island</t>
  </si>
  <si>
    <t>Limon Wind II</t>
  </si>
  <si>
    <t>Limon Wind</t>
  </si>
  <si>
    <t>Walmart Visalia #1826</t>
  </si>
  <si>
    <t>Neal Hot Springs Unit #1</t>
  </si>
  <si>
    <t>PGE-SPO-G27</t>
  </si>
  <si>
    <t>Walmart Red Bluff</t>
  </si>
  <si>
    <t>Colorado Highlands Wind</t>
  </si>
  <si>
    <t>Cudahy MOB Elevated Solar PV</t>
  </si>
  <si>
    <t>KP Irvine Medical Center</t>
  </si>
  <si>
    <t>KP SCAL Regional  Buildings</t>
  </si>
  <si>
    <t>Karen Avenue Windfarm</t>
  </si>
  <si>
    <t>Bellflower Parking Structure</t>
  </si>
  <si>
    <t>KP Panorama City</t>
  </si>
  <si>
    <t>MOB Roof &amp; Elevated Solar PV</t>
  </si>
  <si>
    <t>KP Santa Clara Medical Center</t>
  </si>
  <si>
    <t>Mesquite Solar 1 (11)</t>
  </si>
  <si>
    <t>Outback Solar</t>
  </si>
  <si>
    <t>FUSD</t>
  </si>
  <si>
    <t>GVUSD</t>
  </si>
  <si>
    <t>FLDUSD</t>
  </si>
  <si>
    <t>US Foods Inc. Prince St.</t>
  </si>
  <si>
    <t>RE Kansas South</t>
  </si>
  <si>
    <t>Foundation Cemex Madison</t>
  </si>
  <si>
    <t>SPV Agg 0_10_04_01</t>
  </si>
  <si>
    <t>Manzana</t>
  </si>
  <si>
    <t>Black Cap Solar</t>
  </si>
  <si>
    <t>Blue Mountain Biogas</t>
  </si>
  <si>
    <t>Walmart_2598</t>
  </si>
  <si>
    <t>Kohl's - Ladera Ranch #597</t>
  </si>
  <si>
    <t>Walmart_1697</t>
  </si>
  <si>
    <t>Campbell Soup Supply Company</t>
  </si>
  <si>
    <t>OC443-002-S</t>
  </si>
  <si>
    <t>Mesquite Solar 1 (9)</t>
  </si>
  <si>
    <t>La Joya Del Sol</t>
  </si>
  <si>
    <t>Pilot Knob Unit 2</t>
  </si>
  <si>
    <t>SA-1 Hydrogenerator</t>
  </si>
  <si>
    <t>Williams</t>
  </si>
  <si>
    <t>Fulton Road</t>
  </si>
  <si>
    <t>Springville</t>
  </si>
  <si>
    <t>Santa Rosa</t>
  </si>
  <si>
    <t>Foster Farms Dairy</t>
  </si>
  <si>
    <t>O'Briens Supermarket</t>
  </si>
  <si>
    <t>O'Briens Market</t>
  </si>
  <si>
    <t>Simon Acosta</t>
  </si>
  <si>
    <t>Charles D Fields</t>
  </si>
  <si>
    <t>Diamond Pet Food Processors of Ripon</t>
  </si>
  <si>
    <t>Costco</t>
  </si>
  <si>
    <t>Ratto Bros Inc</t>
  </si>
  <si>
    <t>Salida Hulling Association</t>
  </si>
  <si>
    <t>Mercer Processing</t>
  </si>
  <si>
    <t>Frito Lay</t>
  </si>
  <si>
    <t>Fabricated Extrusion Co LLC</t>
  </si>
  <si>
    <t>The Wine Group</t>
  </si>
  <si>
    <t>Residential Solar PV Group 8</t>
  </si>
  <si>
    <t>Residential Solar PV Group 7</t>
  </si>
  <si>
    <t>Residential Solar PV Group 6</t>
  </si>
  <si>
    <t>Residential Solar PV Group 5</t>
  </si>
  <si>
    <t>East Portal/Chats</t>
  </si>
  <si>
    <t>Residential Solar PV Group 4</t>
  </si>
  <si>
    <t>Residential Solar PV Group 3</t>
  </si>
  <si>
    <t>Axium Modesto Solar</t>
  </si>
  <si>
    <t>City of Sacramento Meadowview Shop Building</t>
  </si>
  <si>
    <t>Kiefer 1</t>
  </si>
  <si>
    <t>Turnip</t>
  </si>
  <si>
    <t>LPV Agg 10_100_11_02</t>
  </si>
  <si>
    <t>SPV Agg 0_10_05_02</t>
  </si>
  <si>
    <t>Lower South Fork</t>
  </si>
  <si>
    <t>Palm</t>
  </si>
  <si>
    <t>Kohl's - Torrance #632</t>
  </si>
  <si>
    <t>SB1_2011G7</t>
  </si>
  <si>
    <t>SB1_2011G6</t>
  </si>
  <si>
    <t>SB1_2011G5</t>
  </si>
  <si>
    <t>SB1_2011G4</t>
  </si>
  <si>
    <t>SB1_2011G3</t>
  </si>
  <si>
    <t>SB1_2011G2</t>
  </si>
  <si>
    <t>SB1_2011G1</t>
  </si>
  <si>
    <t>SB1_2010G3</t>
  </si>
  <si>
    <t>SB1_2010G2</t>
  </si>
  <si>
    <t>Conejo</t>
  </si>
  <si>
    <t>SB1_2010G1</t>
  </si>
  <si>
    <t>SB1_2009G3</t>
  </si>
  <si>
    <t>SB1_2009G2</t>
  </si>
  <si>
    <t>SB1_2009G1</t>
  </si>
  <si>
    <t>SB1_2008G2</t>
  </si>
  <si>
    <t>SB1_2008G1</t>
  </si>
  <si>
    <t>SB1_2007G2</t>
  </si>
  <si>
    <t>SB1_2007G1</t>
  </si>
  <si>
    <t>PGE-SPO-G26</t>
  </si>
  <si>
    <t>SB1_2012G1</t>
  </si>
  <si>
    <t>Chino South Building E</t>
  </si>
  <si>
    <t>PGE-SPO-G25</t>
  </si>
  <si>
    <t>RE McKenzie 6</t>
  </si>
  <si>
    <t>RE McKenzie 5</t>
  </si>
  <si>
    <t>RE McKenzie 4</t>
  </si>
  <si>
    <t>RE McKenzie 3</t>
  </si>
  <si>
    <t>RE McKenzie 2</t>
  </si>
  <si>
    <t>RE McKenzie 1</t>
  </si>
  <si>
    <t>Glendale Community College</t>
  </si>
  <si>
    <t>San Rafael Airport</t>
  </si>
  <si>
    <t>Green Acres Solar Facility 2</t>
  </si>
  <si>
    <t>Green Acres Solar Facility 1</t>
  </si>
  <si>
    <t>Sonoma Central Landfill Phase II</t>
  </si>
  <si>
    <t>Hedge PV</t>
  </si>
  <si>
    <t>Rancho Seco Solar</t>
  </si>
  <si>
    <t>SRNM2012-I-01</t>
  </si>
  <si>
    <t>St. Francis High School</t>
  </si>
  <si>
    <t>Jesuit High School Sacramento Student Life Center</t>
  </si>
  <si>
    <t>Jesuit High School Sacramento- Science Bldg</t>
  </si>
  <si>
    <t>Jesuit High School Sacramento</t>
  </si>
  <si>
    <t>Kohl's Department Stores, Inc. Antelope Rd</t>
  </si>
  <si>
    <t>Twin Trees Land Company</t>
  </si>
  <si>
    <t>Walmart Stores, Inc. #3712</t>
  </si>
  <si>
    <t>City of Sacramento Meadowview Corporation Yard</t>
  </si>
  <si>
    <t>City of Sacramento Dev. Serv/Police Offices</t>
  </si>
  <si>
    <t>Kohl's Department Stores, Inc. Riley St, Folsom</t>
  </si>
  <si>
    <t>Walmart #5192</t>
  </si>
  <si>
    <t>Walmart Stores, Inc. #2735</t>
  </si>
  <si>
    <t>Upper American River Project</t>
  </si>
  <si>
    <t>U.S. National Leasing, LLC (Depot Park II)</t>
  </si>
  <si>
    <t>California ISO- MSB Rooftop</t>
  </si>
  <si>
    <t>California ISO-MSA Parking Lot</t>
  </si>
  <si>
    <t>PGE-SPO-G24</t>
  </si>
  <si>
    <t>PGE-SPO-G23</t>
  </si>
  <si>
    <t>City of Sacramento South Area Corporation Yard</t>
  </si>
  <si>
    <t>Regional Park Ltd</t>
  </si>
  <si>
    <t>Sacramento County Water Agency</t>
  </si>
  <si>
    <t>City of Galt</t>
  </si>
  <si>
    <t>King Estate</t>
  </si>
  <si>
    <t>LPV Agg 100_250_0967_01</t>
  </si>
  <si>
    <t>SPV Agg 0_10_06_03</t>
  </si>
  <si>
    <t>Alta Wind VII</t>
  </si>
  <si>
    <t>Alta Wind IX</t>
  </si>
  <si>
    <t>U.S. National Leasing, LLC</t>
  </si>
  <si>
    <t>Intel Corporation</t>
  </si>
  <si>
    <t>Aerojet-General Corporation</t>
  </si>
  <si>
    <t>Halkirk I Wind Facility</t>
  </si>
  <si>
    <t>Kohl's - Seal Beach #604</t>
  </si>
  <si>
    <t>Rim Rock</t>
  </si>
  <si>
    <t>Escondido</t>
  </si>
  <si>
    <t>Sonoma Central Landfill Phase I</t>
  </si>
  <si>
    <t>San Dimas Technology and Development Center</t>
  </si>
  <si>
    <t>SEPV 2</t>
  </si>
  <si>
    <t>SEPV 1</t>
  </si>
  <si>
    <t>Rocky Reach Hydroelectric Project</t>
  </si>
  <si>
    <t>NRG Solar Borrego I</t>
  </si>
  <si>
    <t>Mesquite Solar 1 (8)</t>
  </si>
  <si>
    <t>J Bar 9 Ranch</t>
  </si>
  <si>
    <t>Mountain Air Wind Projects</t>
  </si>
  <si>
    <t>L-8 Solar Project</t>
  </si>
  <si>
    <t>PGE-SPO-G22</t>
  </si>
  <si>
    <t>PGE-SPO-G21</t>
  </si>
  <si>
    <t>Adelanto Switching Station</t>
  </si>
  <si>
    <t>Red Bluff Joint Union High School</t>
  </si>
  <si>
    <t>LPV Agg 100_250_10_01</t>
  </si>
  <si>
    <t>LPV Agg 10_100_07_02</t>
  </si>
  <si>
    <t>LPV Agg 10_100_05_01</t>
  </si>
  <si>
    <t>SPV_AGG 0_10_05_01</t>
  </si>
  <si>
    <t>SPV Agg 0_10_06_02</t>
  </si>
  <si>
    <t>SVP AGG 0_10_07_03</t>
  </si>
  <si>
    <t>Ameresco Butte</t>
  </si>
  <si>
    <t>San Diego Gas &amp; Electric-PSMA</t>
  </si>
  <si>
    <t>Burbank - IKEA #160</t>
  </si>
  <si>
    <t>IVSC1</t>
  </si>
  <si>
    <t>Mesquite Solar 1 (7)</t>
  </si>
  <si>
    <t>Industry Metrolink PV 1</t>
  </si>
  <si>
    <t>Salt Palace Solar Generation Plant</t>
  </si>
  <si>
    <t>Main Wastewater Treatment Plant</t>
  </si>
  <si>
    <t>Golden Springs Building D</t>
  </si>
  <si>
    <t>Nine Mile HED 2</t>
  </si>
  <si>
    <t>R C Kirkwood</t>
  </si>
  <si>
    <t>SPS Alpaugh 50</t>
  </si>
  <si>
    <t>SPS Alpaugh North</t>
  </si>
  <si>
    <t>Magic Dam Hydroelectric Project</t>
  </si>
  <si>
    <t>PGE-SPO-G20</t>
  </si>
  <si>
    <t>Senga Doherty Pump Station</t>
  </si>
  <si>
    <t>NLH1 Solar</t>
  </si>
  <si>
    <t>Wildcat Wind</t>
  </si>
  <si>
    <t>Mesquite Solar 1 (6)</t>
  </si>
  <si>
    <t>Brea Expansion Plant</t>
  </si>
  <si>
    <t>RCWD HQ</t>
  </si>
  <si>
    <t>LPV_AGG 10_100_10_02</t>
  </si>
  <si>
    <t>LPV_AGG 100_250_06_01</t>
  </si>
  <si>
    <t>LPV_AGG 10_100_06_01</t>
  </si>
  <si>
    <t>Kohl's - Buena Park #589</t>
  </si>
  <si>
    <t>Farm Power Tillamook</t>
  </si>
  <si>
    <t>EPE - Chaparral</t>
  </si>
  <si>
    <t>Darrington</t>
  </si>
  <si>
    <t>Geothermal Solar Unit_2</t>
  </si>
  <si>
    <t>Camp Far West Hydro Generation Facility</t>
  </si>
  <si>
    <t>Hemet Unified School District Nutrition Center</t>
  </si>
  <si>
    <t>Hemet Unified School District-PDSC</t>
  </si>
  <si>
    <t>Tuscan Holdings, LLC</t>
  </si>
  <si>
    <t>Catalina Solar Phase 1</t>
  </si>
  <si>
    <t>Mesquite Solar 1 (5)</t>
  </si>
  <si>
    <t>North Palm Springs 1A</t>
  </si>
  <si>
    <t>Shiloh IV Wind Project, LLC</t>
  </si>
  <si>
    <t>Pacific Wind, LLC</t>
  </si>
  <si>
    <t>SPV_AGG 0_10_06_01</t>
  </si>
  <si>
    <t>PGE-SPO-G18</t>
  </si>
  <si>
    <t>Coram Brodie Wind Project</t>
  </si>
  <si>
    <t>West Point Treatment Plant</t>
  </si>
  <si>
    <t>Twin Valley Hydro</t>
  </si>
  <si>
    <t>Solar of Alamosa, LLC</t>
  </si>
  <si>
    <t>Kennedy 3</t>
  </si>
  <si>
    <t>Kennedy 2</t>
  </si>
  <si>
    <t>San Bernardino Distribution Center #1 (SBDC1)</t>
  </si>
  <si>
    <t>Rialto I-210 Distribution Center #2 (RI 210-2)</t>
  </si>
  <si>
    <t>Transpark #1 (TIE1)</t>
  </si>
  <si>
    <t>Kaiser Distribution Center #6 (KDC6) Project #18</t>
  </si>
  <si>
    <t>Kaiser Distribution Center #5 (KDC5)</t>
  </si>
  <si>
    <t>Redlands Distribution Center #2 (RDC2)</t>
  </si>
  <si>
    <t>Kaiser Distribution Center #7 (KDC7) addon</t>
  </si>
  <si>
    <t>Redlands Distribution Center #5 (RDC5)</t>
  </si>
  <si>
    <t>Redlands Distribution Center #4 (RDC4)</t>
  </si>
  <si>
    <t>Kaiser Distribution Center #2 (KDC2)</t>
  </si>
  <si>
    <t>Solano Wind Phase 3</t>
  </si>
  <si>
    <t>Mesquite Solar 1 (4)</t>
  </si>
  <si>
    <t>Hudson Ranch Power I</t>
  </si>
  <si>
    <t>Banning Lower Hydro Site</t>
  </si>
  <si>
    <t>Banning Middle Hydro Site</t>
  </si>
  <si>
    <t>Windstar</t>
  </si>
  <si>
    <t>SRNM2012-J-01</t>
  </si>
  <si>
    <t>Henry M Jackson Hydroelectric Project</t>
  </si>
  <si>
    <t>Kohl's - Upland #607</t>
  </si>
  <si>
    <t>Southeast Plant</t>
  </si>
  <si>
    <t>Moccasin Low Head Hydro Project</t>
  </si>
  <si>
    <t>Chinatown Library</t>
  </si>
  <si>
    <t>Maxine Hall</t>
  </si>
  <si>
    <t>Moscone Center</t>
  </si>
  <si>
    <t>Chinatown Public Health</t>
  </si>
  <si>
    <t>Muni Woods Motor Coach Facility</t>
  </si>
  <si>
    <t>North Point DPW Water Pollution Control Facility</t>
  </si>
  <si>
    <t>City Distribution Division</t>
  </si>
  <si>
    <t>Pier 96</t>
  </si>
  <si>
    <t>SFO International Airport</t>
  </si>
  <si>
    <t>SFPUC Southeastern Plant</t>
  </si>
  <si>
    <t>San Diego Gas &amp; Electric Company</t>
  </si>
  <si>
    <t>Lower Snake River - Phalen Gulch</t>
  </si>
  <si>
    <t>Lower Snake River - Dodge Junction</t>
  </si>
  <si>
    <t>LPV_AGG 10_100_12_02</t>
  </si>
  <si>
    <t>SPV_AGG 0_10_07_02</t>
  </si>
  <si>
    <t>SPV_AGG 0_10_08_02</t>
  </si>
  <si>
    <t>SPV Agg 0_10_10_03</t>
  </si>
  <si>
    <t>Improvement District No. 4 Solar Project</t>
  </si>
  <si>
    <t>Fighting Creek LFGTE Plant</t>
  </si>
  <si>
    <t>RE Bruceville 3</t>
  </si>
  <si>
    <t>RE Bruceville 2</t>
  </si>
  <si>
    <t>RE Kammerer 3</t>
  </si>
  <si>
    <t>RE Kammerer 2</t>
  </si>
  <si>
    <t>San Gorgonio Windplant WPP1993</t>
  </si>
  <si>
    <t>Wilding Wall Beds</t>
  </si>
  <si>
    <t>Rock Creek</t>
  </si>
  <si>
    <t>Sub Contractors, Inc</t>
  </si>
  <si>
    <t>Garland Dental Lab</t>
  </si>
  <si>
    <t>American Bush, Inc</t>
  </si>
  <si>
    <t>Sears Point Pump Station</t>
  </si>
  <si>
    <t>Roseburg LFG</t>
  </si>
  <si>
    <t>PGE-SPO-G19</t>
  </si>
  <si>
    <t>PGE-SPO-G16</t>
  </si>
  <si>
    <t>SPV Agg 0_10_09_03</t>
  </si>
  <si>
    <t>Building C1</t>
  </si>
  <si>
    <t>Foundation AB</t>
  </si>
  <si>
    <t>City of Albuquerque Consolidated Public Safety</t>
  </si>
  <si>
    <t>Baldock Solar Highway</t>
  </si>
  <si>
    <t>CA - Kohl's - Moorpark #600</t>
  </si>
  <si>
    <t>PGE-SPO-G17-Clackamas</t>
  </si>
  <si>
    <t>Summerwind Elementary</t>
  </si>
  <si>
    <t>Quail Valley Elementary</t>
  </si>
  <si>
    <t>Palm Tree Elementary</t>
  </si>
  <si>
    <t>Ocotillo One</t>
  </si>
  <si>
    <t>Ocotillo Two</t>
  </si>
  <si>
    <t>Los Amigos School</t>
  </si>
  <si>
    <t>Joshua Hills Elementary</t>
  </si>
  <si>
    <t>Golden Poppy Elementary</t>
  </si>
  <si>
    <t>Desert Willow Intermediate</t>
  </si>
  <si>
    <t>Desert Rose Elementary</t>
  </si>
  <si>
    <t>Chaparral Elementary</t>
  </si>
  <si>
    <t>Cactus Elementary School</t>
  </si>
  <si>
    <t>Buena Vista Elementary</t>
  </si>
  <si>
    <t>PGE-SPO-G15</t>
  </si>
  <si>
    <t>PGE-SPO-G14</t>
  </si>
  <si>
    <t>PGE-SPO-G13</t>
  </si>
  <si>
    <t>Giffen Solar Station</t>
  </si>
  <si>
    <t>Cantua Solar Station</t>
  </si>
  <si>
    <t>Huron Solar Station</t>
  </si>
  <si>
    <t>Celgar</t>
  </si>
  <si>
    <t>Casa Grande High School</t>
  </si>
  <si>
    <t>Petaluma High School</t>
  </si>
  <si>
    <t>LPV Agg 10_100_07_01</t>
  </si>
  <si>
    <t>LPV Agg 10_100_08_01</t>
  </si>
  <si>
    <t>LPV Agg 10_100_09_01</t>
  </si>
  <si>
    <t>LPV Agg 10_100_10_01</t>
  </si>
  <si>
    <t>LPV_AGG - LPV13</t>
  </si>
  <si>
    <t>SPV Agg 0_10_07_01</t>
  </si>
  <si>
    <t>SPV Agg 0_10_08_01</t>
  </si>
  <si>
    <t>Gordon Butte Wind</t>
  </si>
  <si>
    <t>Waste Water Treatment Plant</t>
  </si>
  <si>
    <t>Heliocentric</t>
  </si>
  <si>
    <t>Empire Electric Solar Assist Community Garden</t>
  </si>
  <si>
    <t>Manzanita Elementary School</t>
  </si>
  <si>
    <t>The Kettle Butte Dairy Biofactory</t>
  </si>
  <si>
    <t>Juniper Middle School</t>
  </si>
  <si>
    <t>LPV AGG 100_250_11_01</t>
  </si>
  <si>
    <t>LPV AGG 100_250_12_01</t>
  </si>
  <si>
    <t>SPV Agg 0_10_09_02</t>
  </si>
  <si>
    <t>LPV AGG 100_250_13_01</t>
  </si>
  <si>
    <t>Shadow Hills Intermediate School</t>
  </si>
  <si>
    <t>SRNM2011-I-02</t>
  </si>
  <si>
    <t>Niland Gas Turbine Plant</t>
  </si>
  <si>
    <t>LPV AGG 10_100_11_01</t>
  </si>
  <si>
    <t>Power County Wind Park South</t>
  </si>
  <si>
    <t>Power County Wind Park North</t>
  </si>
  <si>
    <t>RE Bruceville 1</t>
  </si>
  <si>
    <t>RE Kammerer 1</t>
  </si>
  <si>
    <t>SPVE Point Pleasant 1 - Lawrence</t>
  </si>
  <si>
    <t>SPVE Bruceville 6 - Grundman</t>
  </si>
  <si>
    <t>SPVE Bruceville 5 - Grundman</t>
  </si>
  <si>
    <t>SPVE Bruceville 4 - Grundman</t>
  </si>
  <si>
    <t>SPVE Bruceville 3 - Grundman</t>
  </si>
  <si>
    <t>SPVE Bruceville 2 - Grundman</t>
  </si>
  <si>
    <t>Mountain View Power Partners lV</t>
  </si>
  <si>
    <t>SPVE Bruceville 1 - Grundman</t>
  </si>
  <si>
    <t>SPV AGG 0_10_09_01</t>
  </si>
  <si>
    <t>LPV AGG 10_100_14_03</t>
  </si>
  <si>
    <t>LPV AGG 10_100_12_01</t>
  </si>
  <si>
    <t>LPV AGG 10_100_13_02</t>
  </si>
  <si>
    <t>PGE-SPO-G12</t>
  </si>
  <si>
    <t>Kohl's - Chula Vista East #726</t>
  </si>
  <si>
    <t>Barrel Springs Elementary</t>
  </si>
  <si>
    <t>North Hollywood Pumping Station Power Plant</t>
  </si>
  <si>
    <t>Stateline (OR)</t>
  </si>
  <si>
    <t>LPV AGG 10_100_13_01</t>
  </si>
  <si>
    <t>LPV AGG 10_100_14_02</t>
  </si>
  <si>
    <t>LPV AGG 10_100_14_01</t>
  </si>
  <si>
    <t>Alta Wind VIII</t>
  </si>
  <si>
    <t>Mustang Hills, LLC</t>
  </si>
  <si>
    <t>SPVE Boessow 2 - Fleshman</t>
  </si>
  <si>
    <t>Canyon Crest Academy</t>
  </si>
  <si>
    <t>Stateline (WA)</t>
  </si>
  <si>
    <t>La Costa Canyon High School</t>
  </si>
  <si>
    <t>SPVE Boessow 1 - Fleshman</t>
  </si>
  <si>
    <t>Youngs Creek</t>
  </si>
  <si>
    <t>Kaiser Livermore</t>
  </si>
  <si>
    <t>SPV_0_10_10_02</t>
  </si>
  <si>
    <t>Esquatzel Hydroelectric Facility</t>
  </si>
  <si>
    <t>Dinuba Wastewater Treatment Plant</t>
  </si>
  <si>
    <t>Las Vegas Solar Energy Center</t>
  </si>
  <si>
    <t>Alamogordo Solar Energy Center</t>
  </si>
  <si>
    <t>SPVE Kost 1 - Van Conett</t>
  </si>
  <si>
    <t>Murphys</t>
  </si>
  <si>
    <t>SLR Investments, LLC</t>
  </si>
  <si>
    <t>Joseph Community Solar</t>
  </si>
  <si>
    <t>Los Altos High School</t>
  </si>
  <si>
    <t>Mountain View High School</t>
  </si>
  <si>
    <t>Rockland Wind Farm</t>
  </si>
  <si>
    <t>Tolko Armstrong</t>
  </si>
  <si>
    <t>Lime Wind</t>
  </si>
  <si>
    <t>SPV_PreTier_02</t>
  </si>
  <si>
    <t>SPV_PreTier_01</t>
  </si>
  <si>
    <t>Zellstoff Celgar</t>
  </si>
  <si>
    <t>Angels</t>
  </si>
  <si>
    <t>Yamhill Solar, LLC</t>
  </si>
  <si>
    <t>Bellevue Solar, LLC</t>
  </si>
  <si>
    <t>Cox Station</t>
  </si>
  <si>
    <t>SPV_0_10_10_01</t>
  </si>
  <si>
    <t>SPV_0_10_11_03</t>
  </si>
  <si>
    <t>SPV_0_10_11_02</t>
  </si>
  <si>
    <t>SPV_0_10_11_01</t>
  </si>
  <si>
    <t>SPV_0_10_12_03</t>
  </si>
  <si>
    <t>SPV_0_10_12_02</t>
  </si>
  <si>
    <t>Camanche</t>
  </si>
  <si>
    <t>0_10_12_01</t>
  </si>
  <si>
    <t>Pardee</t>
  </si>
  <si>
    <t>Vasco Winds</t>
  </si>
  <si>
    <t>Montezuma Wind II</t>
  </si>
  <si>
    <t>Big Horn</t>
  </si>
  <si>
    <t>Kohl's - Santee #756</t>
  </si>
  <si>
    <t>Mesquite Solar 1 (1-3)</t>
  </si>
  <si>
    <t>Roosevelt Biogas 1 - LFG Engines 7-9</t>
  </si>
  <si>
    <t>Sub Architects, LLC</t>
  </si>
  <si>
    <t>Burbank - Valley Pumping Plant</t>
  </si>
  <si>
    <t>Burbank #3 Flare</t>
  </si>
  <si>
    <t>Klondike II</t>
  </si>
  <si>
    <t>Pasadena Windsor Reservoir</t>
  </si>
  <si>
    <t>Castaic Power Plant</t>
  </si>
  <si>
    <t>PGE-SPO-G11</t>
  </si>
  <si>
    <t>Klondike I</t>
  </si>
  <si>
    <t>PGE-SPO-G10</t>
  </si>
  <si>
    <t>Twin Reservoirs, Hydroelectric Generator</t>
  </si>
  <si>
    <t>Klondike III</t>
  </si>
  <si>
    <t>Kailash Inc, DBA Super 8 St. George</t>
  </si>
  <si>
    <t>Red Rock Canyon School</t>
  </si>
  <si>
    <t>Control Gorge Power Plant</t>
  </si>
  <si>
    <t>Pleasant Valley</t>
  </si>
  <si>
    <t>Middle Gorge power Plant</t>
  </si>
  <si>
    <t>Upper Gorge Power Plant</t>
  </si>
  <si>
    <t>Pleasant Valley Power Plant</t>
  </si>
  <si>
    <t>Big Pine Power Plant</t>
  </si>
  <si>
    <t>Division Creek Power Plant</t>
  </si>
  <si>
    <t>Cottonwood Power Plant</t>
  </si>
  <si>
    <t>Haiwee Power Plant</t>
  </si>
  <si>
    <t>Sawtelle Power Plant</t>
  </si>
  <si>
    <t>Franklin Power Plant</t>
  </si>
  <si>
    <t>Foothill Power Plant</t>
  </si>
  <si>
    <t>San Fernando Power Plant</t>
  </si>
  <si>
    <t>San Francisquito Power Plant 2</t>
  </si>
  <si>
    <t>San Francisquito Power Plant 1</t>
  </si>
  <si>
    <t>Mountain View III</t>
  </si>
  <si>
    <t>Lake One</t>
  </si>
  <si>
    <t>Haynes Generating Station</t>
  </si>
  <si>
    <t>Sawtooth Wind Project</t>
  </si>
  <si>
    <t>Salk Institute PV</t>
  </si>
  <si>
    <t>Santa Fe Water Treatment Plant</t>
  </si>
  <si>
    <t>Shiloh I Wind Project</t>
  </si>
  <si>
    <t>Blundell</t>
  </si>
  <si>
    <t>Kohl's - Paso Robles #960</t>
  </si>
  <si>
    <t>SunE SPS5, LLC</t>
  </si>
  <si>
    <t>SunE SPS4</t>
  </si>
  <si>
    <t>SunE SPS3</t>
  </si>
  <si>
    <t>SunE SPS2</t>
  </si>
  <si>
    <t>SunE SPS1</t>
  </si>
  <si>
    <t>High Winds</t>
  </si>
  <si>
    <t>City of Willows Water Treatment Plant</t>
  </si>
  <si>
    <t>PGE-SPO-G9</t>
  </si>
  <si>
    <t>Raft River Energy I</t>
  </si>
  <si>
    <t>FedEx Ground</t>
  </si>
  <si>
    <t>COSR DIA #3</t>
  </si>
  <si>
    <t>Harbor Generating Station 10B</t>
  </si>
  <si>
    <t>Harbor Generating Station 10A</t>
  </si>
  <si>
    <t>Scattergood Generating Station</t>
  </si>
  <si>
    <t>Turnbull Hydro</t>
  </si>
  <si>
    <t>Judith Gap Energy Center</t>
  </si>
  <si>
    <t>Meridian Vineyards</t>
  </si>
  <si>
    <t>Falls Creek Hydro</t>
  </si>
  <si>
    <t>Arena Drop</t>
  </si>
  <si>
    <t>Mora Drop</t>
  </si>
  <si>
    <t>Prosperity Energy Storage Project</t>
  </si>
  <si>
    <t>PGE-SPO-G8</t>
  </si>
  <si>
    <t>Tieton Hydropower</t>
  </si>
  <si>
    <t>Los Lunas Solar Energy Center</t>
  </si>
  <si>
    <t>Lacomb Irrigation District Hydro Project</t>
  </si>
  <si>
    <t>Finley Buttes Landfill Gas Power Plant</t>
  </si>
  <si>
    <t>Foundation ST</t>
  </si>
  <si>
    <t>Azusa Hydro Electric Project</t>
  </si>
  <si>
    <t>Stroud Solar Station</t>
  </si>
  <si>
    <t>Westside Solar Station</t>
  </si>
  <si>
    <t>Five Points Solar Station</t>
  </si>
  <si>
    <t>Monterey Regional Treatment Plant</t>
  </si>
  <si>
    <t>CA - Kohl's - Chula Vista - Main #958</t>
  </si>
  <si>
    <t>USD West Parking 95kW</t>
  </si>
  <si>
    <t>USD West Parking 82kW</t>
  </si>
  <si>
    <t>USD Soles #2</t>
  </si>
  <si>
    <t>USD Soles #1</t>
  </si>
  <si>
    <t>USD Manchester B</t>
  </si>
  <si>
    <t>USD Manchester A</t>
  </si>
  <si>
    <t>USD Kroc</t>
  </si>
  <si>
    <t>USD Jenny Craig #2</t>
  </si>
  <si>
    <t>USD Jenny Craig #1</t>
  </si>
  <si>
    <t>Solano Wind Facility</t>
  </si>
  <si>
    <t>USD Founders #2</t>
  </si>
  <si>
    <t>USD Founders #1</t>
  </si>
  <si>
    <t>USD Camino</t>
  </si>
  <si>
    <t>USD Copley</t>
  </si>
  <si>
    <t>USD Alcala B #2</t>
  </si>
  <si>
    <t>USD Alcala B #1</t>
  </si>
  <si>
    <t>USD Alcala A #2</t>
  </si>
  <si>
    <t>USD Alcala A #1</t>
  </si>
  <si>
    <t>Portneuf River Hydroelectric</t>
  </si>
  <si>
    <t>Albuquerque Solar Energy Center</t>
  </si>
  <si>
    <t>Monroe Street HED</t>
  </si>
  <si>
    <t>PGE-SPO-G7</t>
  </si>
  <si>
    <t>Pine Tree Wind Project</t>
  </si>
  <si>
    <t>Lancaster High School</t>
  </si>
  <si>
    <t>Highland High School</t>
  </si>
  <si>
    <t>Eastside High School</t>
  </si>
  <si>
    <t>Quartz Hill High School</t>
  </si>
  <si>
    <t>Antelope Valley Adult School</t>
  </si>
  <si>
    <t>San Luis Valley Solar Ranch</t>
  </si>
  <si>
    <t>The Dalles North Shore Fishway Project</t>
  </si>
  <si>
    <t>Taylor Coulee Chute</t>
  </si>
  <si>
    <t>Upper Falls HED</t>
  </si>
  <si>
    <t>Nine Mile HED</t>
  </si>
  <si>
    <t>Palo Verde College</t>
  </si>
  <si>
    <t>Shiloh III Wind Project, LLC</t>
  </si>
  <si>
    <t>NRG Solar Roadrunner</t>
  </si>
  <si>
    <t>Western Riverside County RWWA</t>
  </si>
  <si>
    <t>CSU</t>
  </si>
  <si>
    <t>Teichert Materials</t>
  </si>
  <si>
    <t>JM439-001-S</t>
  </si>
  <si>
    <t>County of Ventura</t>
  </si>
  <si>
    <t>Samsung Electronics America</t>
  </si>
  <si>
    <t>OREG 4</t>
  </si>
  <si>
    <t>Oro Loma Sanitary District</t>
  </si>
  <si>
    <t>Grant Elementary School</t>
  </si>
  <si>
    <t>SPV12</t>
  </si>
  <si>
    <t>LPV11</t>
  </si>
  <si>
    <t>LPV10</t>
  </si>
  <si>
    <t>LPV8</t>
  </si>
  <si>
    <t>LPV6</t>
  </si>
  <si>
    <t>Long Lake HED</t>
  </si>
  <si>
    <t>Little Falls HED</t>
  </si>
  <si>
    <t>LAUSD</t>
  </si>
  <si>
    <t>Kohl's - Palmdale #753</t>
  </si>
  <si>
    <t>McArthur Welding</t>
  </si>
  <si>
    <t>Walmart Santa Ana</t>
  </si>
  <si>
    <t>W2098</t>
  </si>
  <si>
    <t>Walmart Palm Desert</t>
  </si>
  <si>
    <t>Walmart Chino</t>
  </si>
  <si>
    <t>Sam's West Glendora 1</t>
  </si>
  <si>
    <t>Walmart Palm Springs</t>
  </si>
  <si>
    <t>Walmart Beaumont</t>
  </si>
  <si>
    <t>Walmart (Sam's Club) La Habra</t>
  </si>
  <si>
    <t>W2092</t>
  </si>
  <si>
    <t>Walmart Glendora</t>
  </si>
  <si>
    <t>Walmart Lake Elsinore</t>
  </si>
  <si>
    <t>Walmart Pico Rivera</t>
  </si>
  <si>
    <t>Walmart Fontana</t>
  </si>
  <si>
    <t>Sam's Club San Bernardino</t>
  </si>
  <si>
    <t>Walmart Laguna Niguel</t>
  </si>
  <si>
    <t>Walmart Paramount</t>
  </si>
  <si>
    <t>Walmart (Sam's Club) Palmdale</t>
  </si>
  <si>
    <t>Walmart Chula Vista</t>
  </si>
  <si>
    <t>Walmart Duarte</t>
  </si>
  <si>
    <t>Walmart San Diego</t>
  </si>
  <si>
    <t>Walmart (Sam's Club) Corona</t>
  </si>
  <si>
    <t>Walmart Baldwin Park</t>
  </si>
  <si>
    <t>Walmart Highland</t>
  </si>
  <si>
    <t>Avenal Park</t>
  </si>
  <si>
    <t>Sand Drag</t>
  </si>
  <si>
    <t>Ameresco Keller Canyon</t>
  </si>
  <si>
    <t>Point Loma WTP</t>
  </si>
  <si>
    <t>PGE-SPO-G6</t>
  </si>
  <si>
    <t>Alta Wind V</t>
  </si>
  <si>
    <t>Horseshoe Bend Wind, LLC</t>
  </si>
  <si>
    <t>South Hurlburt Wind, LLC</t>
  </si>
  <si>
    <t>North Hurlburt Wind, LLC</t>
  </si>
  <si>
    <t>Siemens Industry, Inc Phase 2</t>
  </si>
  <si>
    <t>Cedar Point</t>
  </si>
  <si>
    <t>Kit Carson Headquarters Solar Array Canopy</t>
  </si>
  <si>
    <t>KTAO Radio Station Solar Canopy</t>
  </si>
  <si>
    <t>UNM Taos, Klauer Campus</t>
  </si>
  <si>
    <t>Mink Creek Hydro</t>
  </si>
  <si>
    <t>OC443-001-W</t>
  </si>
  <si>
    <t>OC443-001-S</t>
  </si>
  <si>
    <t>Vantage</t>
  </si>
  <si>
    <t>Ontario #3 (PPOA3) SPVP009</t>
  </si>
  <si>
    <t>Ontario #2 (PPOA2) SPVP006</t>
  </si>
  <si>
    <t>Sierra Pacific Burlington</t>
  </si>
  <si>
    <t>Opal Springs Hydro</t>
  </si>
  <si>
    <t>Red Mesa Wind</t>
  </si>
  <si>
    <t>Rancho Penasquitos Hydroelectric Facility</t>
  </si>
  <si>
    <t>OCLFPK, LLC #1</t>
  </si>
  <si>
    <t>American Bush Modeling</t>
  </si>
  <si>
    <t>Ameresco Ox Mountain</t>
  </si>
  <si>
    <t>SRNM RFP</t>
  </si>
  <si>
    <t>Hayes and Lucas</t>
  </si>
  <si>
    <t>DLM Ranch</t>
  </si>
  <si>
    <t>Stone Drop</t>
  </si>
  <si>
    <t>SR444-001-S</t>
  </si>
  <si>
    <t>SRNM2011-J-01</t>
  </si>
  <si>
    <t>SRNM2011-I-01</t>
  </si>
  <si>
    <t>SRNM2010-I-09</t>
  </si>
  <si>
    <t>SRNM2010-I-08</t>
  </si>
  <si>
    <t>SRNM2010-I-07</t>
  </si>
  <si>
    <t>SRNM2010-I-06</t>
  </si>
  <si>
    <t>SRNM2010-I-05</t>
  </si>
  <si>
    <t>SRNM2010-I-04</t>
  </si>
  <si>
    <t>SRNM2010-I-03</t>
  </si>
  <si>
    <t>SRNM2010-I-02</t>
  </si>
  <si>
    <t>Two Rivers Correctional Institution Solar Array</t>
  </si>
  <si>
    <t>UEC Solar Demonstration Project</t>
  </si>
  <si>
    <t>Ameresco Chiquita Canyon</t>
  </si>
  <si>
    <t>Ameresco Santa Cruz Energy</t>
  </si>
  <si>
    <t>Alta Wind IV</t>
  </si>
  <si>
    <t>North Fork Hydro</t>
  </si>
  <si>
    <t>Dry Creek Project</t>
  </si>
  <si>
    <t>Foote Creek I</t>
  </si>
  <si>
    <t>Marsh Valley Project</t>
  </si>
  <si>
    <t>Residential Solar PV Group 2</t>
  </si>
  <si>
    <t>SO445-001-S</t>
  </si>
  <si>
    <t>Bogus Creek - Lower Cold Springs</t>
  </si>
  <si>
    <t>Bogus Creek - Upper Cold Springs</t>
  </si>
  <si>
    <t>Leaning Juniper I</t>
  </si>
  <si>
    <t>Kohl's - Victorville #636</t>
  </si>
  <si>
    <t>PGE-SPO-G5</t>
  </si>
  <si>
    <t>PGE-SPO-G4</t>
  </si>
  <si>
    <t>Dokie Wind</t>
  </si>
  <si>
    <t>Garland Canal Power Plant</t>
  </si>
  <si>
    <t>Orchard Ave</t>
  </si>
  <si>
    <t>Cowiche</t>
  </si>
  <si>
    <t>Foster's Wine Estates Americas</t>
  </si>
  <si>
    <t>W1988</t>
  </si>
  <si>
    <t>Residential Solar PV Group 1</t>
  </si>
  <si>
    <t>CostCo- Eubank</t>
  </si>
  <si>
    <t>CostCo - Renaissance</t>
  </si>
  <si>
    <t>Porterville - SPVP042</t>
  </si>
  <si>
    <t>SPVP022 Redlands Distribution Center #6 (RDC6)</t>
  </si>
  <si>
    <t>Ontario #5 (PPOA5) SPVP012</t>
  </si>
  <si>
    <t>Ontario #4 (PPOA4) PVP008</t>
  </si>
  <si>
    <t>Redlands Distribution Center #3 (RDC3) SPVP #7</t>
  </si>
  <si>
    <t>Redlands Distribution Center #1 (RDC1) SPVP #5</t>
  </si>
  <si>
    <t>Kiefer II</t>
  </si>
  <si>
    <t>JJC - Multnomah, OR</t>
  </si>
  <si>
    <t>COSR Fort Carson</t>
  </si>
  <si>
    <t>W196</t>
  </si>
  <si>
    <t>Birch Creek Power</t>
  </si>
  <si>
    <t>Questa Solar Facility</t>
  </si>
  <si>
    <t>Swift 1</t>
  </si>
  <si>
    <t>PGE-SPO-G3</t>
  </si>
  <si>
    <t>PGE-SPO-G2</t>
  </si>
  <si>
    <t>PGE-SPO-G1</t>
  </si>
  <si>
    <t>COSR Boulder Wastewater Treatment Plant</t>
  </si>
  <si>
    <t>COSR GSA</t>
  </si>
  <si>
    <t>COSR NREL Wind Technology Center</t>
  </si>
  <si>
    <t>COSR San Luis Valley</t>
  </si>
  <si>
    <t>COSR DIA</t>
  </si>
  <si>
    <t>COSR Rifle</t>
  </si>
  <si>
    <t>COSR CSU</t>
  </si>
  <si>
    <t>Rialto</t>
  </si>
  <si>
    <t>PR Leyva Middle School</t>
  </si>
  <si>
    <t>Malaga Processing Facility</t>
  </si>
  <si>
    <t>Peters Drive Dam</t>
  </si>
  <si>
    <t>Jefferson Unified School District</t>
  </si>
  <si>
    <t>W1902</t>
  </si>
  <si>
    <t>Santa Clara University</t>
  </si>
  <si>
    <t>W1901</t>
  </si>
  <si>
    <t>Cedar Creek II</t>
  </si>
  <si>
    <t>Kohl's - Alhambra #790</t>
  </si>
  <si>
    <t>W1899</t>
  </si>
  <si>
    <t>Turgo</t>
  </si>
  <si>
    <t>Juniper Ridge Hydroelectric Facility</t>
  </si>
  <si>
    <t>Rio Grande Solar PV Facility</t>
  </si>
  <si>
    <t>Central Oregon Siphon Power Project</t>
  </si>
  <si>
    <t>Combine Hills</t>
  </si>
  <si>
    <t>Dry Creek Landfill</t>
  </si>
  <si>
    <t>Salmon Falls Wind Park, LLC</t>
  </si>
  <si>
    <t>Pilgrim Stage Station Wind Park, LLC</t>
  </si>
  <si>
    <t>Tuana Gulch Wind Park, LLC</t>
  </si>
  <si>
    <t>Oregon Trail Wind Park, LLC</t>
  </si>
  <si>
    <t>Thousand Springs Wind Park, LLC</t>
  </si>
  <si>
    <t>Wolverine Creek</t>
  </si>
  <si>
    <t>Kittitas Valley Wind Farm</t>
  </si>
  <si>
    <t>Camp Reed Wind Park</t>
  </si>
  <si>
    <t>Yahoo Creek Wind Park</t>
  </si>
  <si>
    <t>Drop 4</t>
  </si>
  <si>
    <t>Drop 3</t>
  </si>
  <si>
    <t>Rock River I</t>
  </si>
  <si>
    <t>Payne's Ferry Wind Park</t>
  </si>
  <si>
    <t>Burley Butte Wind Park</t>
  </si>
  <si>
    <t>Milner Dam Wind Park</t>
  </si>
  <si>
    <t>Golden Valley Wind Park</t>
  </si>
  <si>
    <t>Siphon Drop Power Plant</t>
  </si>
  <si>
    <t>Elkhorn Valley Wind Farm</t>
  </si>
  <si>
    <t>Greater Sandhill I</t>
  </si>
  <si>
    <t>Kit Carson</t>
  </si>
  <si>
    <t>Marengo</t>
  </si>
  <si>
    <t>PaTu Wind Farm</t>
  </si>
  <si>
    <t>Alta Wind III</t>
  </si>
  <si>
    <t>Alta Wind II</t>
  </si>
  <si>
    <t>Hopkins Ridge</t>
  </si>
  <si>
    <t>Wild Horse</t>
  </si>
  <si>
    <t>Bakersfield 1</t>
  </si>
  <si>
    <t>W1826</t>
  </si>
  <si>
    <t>W1825</t>
  </si>
  <si>
    <t>W1824</t>
  </si>
  <si>
    <t>East Highline</t>
  </si>
  <si>
    <t>Clovis High School</t>
  </si>
  <si>
    <t>Eagle Point</t>
  </si>
  <si>
    <t>Drop 5</t>
  </si>
  <si>
    <t>Big Sky Dairy Digester</t>
  </si>
  <si>
    <t>Last Chance</t>
  </si>
  <si>
    <t>Drop 2</t>
  </si>
  <si>
    <t>JC Boyle</t>
  </si>
  <si>
    <t>CA - Kohl's - Glendora #595</t>
  </si>
  <si>
    <t>Drop 1</t>
  </si>
  <si>
    <t>Gonzales Winery Solar, LLC</t>
  </si>
  <si>
    <t>Placer Union High School District</t>
  </si>
  <si>
    <t>Big Fork</t>
  </si>
  <si>
    <t>Longview Pulp Mill</t>
  </si>
  <si>
    <t>Four Peaks</t>
  </si>
  <si>
    <t>Lake Mendocino Hydro</t>
  </si>
  <si>
    <t>Siemens Transportation Systems Inc (Roof) P</t>
  </si>
  <si>
    <t>Siemens Transportation Systems Inc (Parking Lot) P</t>
  </si>
  <si>
    <t>Weber</t>
  </si>
  <si>
    <t>Sly Farms PV Project</t>
  </si>
  <si>
    <t>Wallowa Falls</t>
  </si>
  <si>
    <t>Pilot Knob Unit 1</t>
  </si>
  <si>
    <t>Viva Naughton</t>
  </si>
  <si>
    <t>Top of the World</t>
  </si>
  <si>
    <t>FPL Energy Montezuma Wind</t>
  </si>
  <si>
    <t>SPI Aberdeen</t>
  </si>
  <si>
    <t>Goshen Phase II  LLC</t>
  </si>
  <si>
    <t>Veyo</t>
  </si>
  <si>
    <t>Toketee</t>
  </si>
  <si>
    <t>Alta Wind I</t>
  </si>
  <si>
    <t>River Mill</t>
  </si>
  <si>
    <t>Faraday</t>
  </si>
  <si>
    <t>Stairs</t>
  </si>
  <si>
    <t>North Fork</t>
  </si>
  <si>
    <t>Soda Spring</t>
  </si>
  <si>
    <t>Soda</t>
  </si>
  <si>
    <t>CA - Kohl's - La Verne #599</t>
  </si>
  <si>
    <t>Juniper Canyon</t>
  </si>
  <si>
    <t>Snake Creek</t>
  </si>
  <si>
    <t>Leaning Juniper II</t>
  </si>
  <si>
    <t>Big Horn II</t>
  </si>
  <si>
    <t>Dunlap I</t>
  </si>
  <si>
    <t>Cimarron</t>
  </si>
  <si>
    <t>Sunset Reservoir - North Basin</t>
  </si>
  <si>
    <t>RCWD Santa Rosa Water Reclamation Facility</t>
  </si>
  <si>
    <t>Slide Creek</t>
  </si>
  <si>
    <t>Howe Sound Pulp and Paper Mill</t>
  </si>
  <si>
    <t>Sand Cove</t>
  </si>
  <si>
    <t>Prospect 4</t>
  </si>
  <si>
    <t>ENMU - Roswell</t>
  </si>
  <si>
    <t>SPV11</t>
  </si>
  <si>
    <t>SPV10</t>
  </si>
  <si>
    <t>Buena Vista Energy Windfarm</t>
  </si>
  <si>
    <t>Short Mountain</t>
  </si>
  <si>
    <t>Prospect 3</t>
  </si>
  <si>
    <t>Pacific Power Management</t>
  </si>
  <si>
    <t>Arrowrock Hydroelectric</t>
  </si>
  <si>
    <t>McClellan Park Solar 1</t>
  </si>
  <si>
    <t>Prospect 1</t>
  </si>
  <si>
    <t>Grayson Power Plant</t>
  </si>
  <si>
    <t>San Dimas Wash Hydro</t>
  </si>
  <si>
    <t>Humane Society of Silicon Valley</t>
  </si>
  <si>
    <t>Pioneer</t>
  </si>
  <si>
    <t>Magnolia Power Plant</t>
  </si>
  <si>
    <t>Paris</t>
  </si>
  <si>
    <t>Hatchet Ridge</t>
  </si>
  <si>
    <t>Oneida</t>
  </si>
  <si>
    <t>CA - Kohl's - Yorba Linda #755</t>
  </si>
  <si>
    <t>Glenarm</t>
  </si>
  <si>
    <t>Sierra Green Energy Site#1</t>
  </si>
  <si>
    <t>Big Creek Hydro Project</t>
  </si>
  <si>
    <t>Lemolo 2</t>
  </si>
  <si>
    <t>Sycamore Slough Solar Generating Project</t>
  </si>
  <si>
    <t>Linden</t>
  </si>
  <si>
    <t>Lemolo 1</t>
  </si>
  <si>
    <t>SRNM2010-J-01</t>
  </si>
  <si>
    <t>SRNM2010-I-01</t>
  </si>
  <si>
    <t>Marthedal Solar Project</t>
  </si>
  <si>
    <t>W15622</t>
  </si>
  <si>
    <t>Cabinet Gorge HED</t>
  </si>
  <si>
    <t>Gunlock</t>
  </si>
  <si>
    <t>CN436-007-S</t>
  </si>
  <si>
    <t>W15577</t>
  </si>
  <si>
    <t>Noxon Rapids HED</t>
  </si>
  <si>
    <t>EPENMAGG1S NM219S</t>
  </si>
  <si>
    <t>W15533</t>
  </si>
  <si>
    <t>EPENMAGG1S NM218S</t>
  </si>
  <si>
    <t>W15521</t>
  </si>
  <si>
    <t>EPENMAGG1S NM217S</t>
  </si>
  <si>
    <t>W15520</t>
  </si>
  <si>
    <t>NOXON RAPIDS HED</t>
  </si>
  <si>
    <t>EPENMAGG1S NM216S</t>
  </si>
  <si>
    <t>W15519</t>
  </si>
  <si>
    <t>EPENMAGG1S NM215S</t>
  </si>
  <si>
    <t>W15518</t>
  </si>
  <si>
    <t>EPENMAGG1S NM214S</t>
  </si>
  <si>
    <t>W15517</t>
  </si>
  <si>
    <t>SPV9</t>
  </si>
  <si>
    <t>Marina Middle School</t>
  </si>
  <si>
    <t>W15506</t>
  </si>
  <si>
    <t>Granite</t>
  </si>
  <si>
    <t>Mynt Mission</t>
  </si>
  <si>
    <t>W15499</t>
  </si>
  <si>
    <t>William Burnett Elementary School Solar</t>
  </si>
  <si>
    <t>EPENMAGG1S NM213S</t>
  </si>
  <si>
    <t>W15475</t>
  </si>
  <si>
    <t>EPENMAGG1S NM212S</t>
  </si>
  <si>
    <t>W15474</t>
  </si>
  <si>
    <t>EPENMAGG1S NM211S</t>
  </si>
  <si>
    <t>W15473</t>
  </si>
  <si>
    <t>EPENMAGG1S NM210S</t>
  </si>
  <si>
    <t>W15472</t>
  </si>
  <si>
    <t>EPENMAGG1S NM209S</t>
  </si>
  <si>
    <t>W15471</t>
  </si>
  <si>
    <t>EPENMAGG1S NM208S</t>
  </si>
  <si>
    <t>W15470</t>
  </si>
  <si>
    <t>Thomas Russell Middle School Solar</t>
  </si>
  <si>
    <t>Qian and Wang LLC Solar system</t>
  </si>
  <si>
    <t>W15462</t>
  </si>
  <si>
    <t>Robert Randall Elementary School Solar</t>
  </si>
  <si>
    <t>Rancho Milpitas Middle School Solar</t>
  </si>
  <si>
    <t>Pearl Zanker Elementary School Solar</t>
  </si>
  <si>
    <t>Milpitas High School Solar</t>
  </si>
  <si>
    <t>Marshall Pomeroy Elementary School Solar</t>
  </si>
  <si>
    <t>Joseph Weller Elementary School Solar</t>
  </si>
  <si>
    <t>John Sinnott Elementary School Solar</t>
  </si>
  <si>
    <t>Thomas Allen Vineyard</t>
  </si>
  <si>
    <t>W15390</t>
  </si>
  <si>
    <t>Curtner Elementary School Solar</t>
  </si>
  <si>
    <t>Corporation Yard Solar</t>
  </si>
  <si>
    <t>Muscoy Elementary</t>
  </si>
  <si>
    <t>W15373</t>
  </si>
  <si>
    <t>Calaveras Hills High School Solar</t>
  </si>
  <si>
    <t>Anthony Spangler Elementary School Solar</t>
  </si>
  <si>
    <t>Alexander Rose Elementary School Solar</t>
  </si>
  <si>
    <t>Summerview II Wind Farm</t>
  </si>
  <si>
    <t>W1534</t>
  </si>
  <si>
    <t>John Silveira Family Farms</t>
  </si>
  <si>
    <t>W15322</t>
  </si>
  <si>
    <t>Godinho Dairy</t>
  </si>
  <si>
    <t>W15321</t>
  </si>
  <si>
    <t>Graeagle</t>
  </si>
  <si>
    <t>Hidden Valley Dairy</t>
  </si>
  <si>
    <t>W15307</t>
  </si>
  <si>
    <t>Fish Creek</t>
  </si>
  <si>
    <t>CSU - South College Structure</t>
  </si>
  <si>
    <t>W15286</t>
  </si>
  <si>
    <t>CSU - Warner CNR</t>
  </si>
  <si>
    <t>W15285</t>
  </si>
  <si>
    <t>CSU - Richardson</t>
  </si>
  <si>
    <t>W15284</t>
  </si>
  <si>
    <t>CSU - Pinon</t>
  </si>
  <si>
    <t>W15283</t>
  </si>
  <si>
    <t>CSU - Equine Hospital</t>
  </si>
  <si>
    <t>W15282</t>
  </si>
  <si>
    <t>CSU - Alpine</t>
  </si>
  <si>
    <t>W15281</t>
  </si>
  <si>
    <t>CSU - Global Food</t>
  </si>
  <si>
    <t>W15280</t>
  </si>
  <si>
    <t>CSU - Corbett</t>
  </si>
  <si>
    <t>W15279</t>
  </si>
  <si>
    <t>Sagepointe Shopping Center</t>
  </si>
  <si>
    <t>W15276</t>
  </si>
  <si>
    <t>Zonneveld Hanford Ranch</t>
  </si>
  <si>
    <t>W15272</t>
  </si>
  <si>
    <t>SRNM2009-J-01</t>
  </si>
  <si>
    <t>Four Seasons HOA</t>
  </si>
  <si>
    <t>W15252</t>
  </si>
  <si>
    <t>Arvin - Comanche</t>
  </si>
  <si>
    <t>W15250</t>
  </si>
  <si>
    <t>Cypress 748</t>
  </si>
  <si>
    <t>Cal Expo 471</t>
  </si>
  <si>
    <t>NSE Astoria - Skyward</t>
  </si>
  <si>
    <t>W15229</t>
  </si>
  <si>
    <t>Hundal Farms</t>
  </si>
  <si>
    <t>W15228</t>
  </si>
  <si>
    <t>Howard Elementary</t>
  </si>
  <si>
    <t>W15225</t>
  </si>
  <si>
    <t>EPRR - Stony Point (120)</t>
  </si>
  <si>
    <t>W15224</t>
  </si>
  <si>
    <t>EPRR - Stony Point (110)</t>
  </si>
  <si>
    <t>W15223</t>
  </si>
  <si>
    <t>EPRR - Stony Point (100)</t>
  </si>
  <si>
    <t>W15220</t>
  </si>
  <si>
    <t>Folsom</t>
  </si>
  <si>
    <t>Riverbend Renewable Energy Facility</t>
  </si>
  <si>
    <t>J&amp;A-Santa Maria II</t>
  </si>
  <si>
    <t>East Side</t>
  </si>
  <si>
    <t>CalRENEW-1</t>
  </si>
  <si>
    <t>JM439-015-S</t>
  </si>
  <si>
    <t>W15172</t>
  </si>
  <si>
    <t>OC443-014-S</t>
  </si>
  <si>
    <t>W15169</t>
  </si>
  <si>
    <t>Live Oak Apartments LP Country Oaks</t>
  </si>
  <si>
    <t>W15167</t>
  </si>
  <si>
    <t>Church and Monterey Rd Assts LP Jasmine Square</t>
  </si>
  <si>
    <t>W15163</t>
  </si>
  <si>
    <t>Lund Hill Solar, LLC</t>
  </si>
  <si>
    <t>W15155</t>
  </si>
  <si>
    <t>1093228135 - SR-MF-CA - Josephine Lum Lodge 2655</t>
  </si>
  <si>
    <t>W15140</t>
  </si>
  <si>
    <t>Vernon Slocum</t>
  </si>
  <si>
    <t>W15133</t>
  </si>
  <si>
    <t>Poythress Farms Bonita Ranch</t>
  </si>
  <si>
    <t>W15131</t>
  </si>
  <si>
    <t>Raven Del Ray</t>
  </si>
  <si>
    <t>W15127</t>
  </si>
  <si>
    <t>Jackpot Solar</t>
  </si>
  <si>
    <t>W15123</t>
  </si>
  <si>
    <t>Simba Farms Hanford</t>
  </si>
  <si>
    <t>W15120</t>
  </si>
  <si>
    <t>Merrill Farms</t>
  </si>
  <si>
    <t>W15119</t>
  </si>
  <si>
    <t>W15118</t>
  </si>
  <si>
    <t>1201 Cadillac Ct</t>
  </si>
  <si>
    <t>W15116</t>
  </si>
  <si>
    <t>1100 Cadillac Ct</t>
  </si>
  <si>
    <t>W15115</t>
  </si>
  <si>
    <t>Generate Capital: Rose Pavilion Phase 2B (3901)</t>
  </si>
  <si>
    <t>W15104</t>
  </si>
  <si>
    <t>Generate Capital: Rose Pavilion Phase 2B (4200)</t>
  </si>
  <si>
    <t>W15103</t>
  </si>
  <si>
    <t>Generate Capital: Total Wine &amp; More (4211)</t>
  </si>
  <si>
    <t>W15102</t>
  </si>
  <si>
    <t>Generate Capital: Rose Pavilion Phase 2 (4299)</t>
  </si>
  <si>
    <t>W15101</t>
  </si>
  <si>
    <t>Generate Capital: Gateway Plaza - Ross</t>
  </si>
  <si>
    <t>W15100</t>
  </si>
  <si>
    <t>Mammoth Pool Reservoir</t>
  </si>
  <si>
    <t>Cutler</t>
  </si>
  <si>
    <t>Generate Capital: Rose Pavilion Phase 2 (4255)</t>
  </si>
  <si>
    <t>W15099</t>
  </si>
  <si>
    <t>Generate Capital: Rose Pavilion Phase 2B (4250)</t>
  </si>
  <si>
    <t>W15098</t>
  </si>
  <si>
    <t>Generate Capital: Gateway Plaza - Michaels</t>
  </si>
  <si>
    <t>W15097</t>
  </si>
  <si>
    <t>Generate Capital: Gateway Plaza - DSW/ULTA</t>
  </si>
  <si>
    <t>W15096</t>
  </si>
  <si>
    <t>Generate Capital: Gateway Plaza - Marshalls</t>
  </si>
  <si>
    <t>W15095</t>
  </si>
  <si>
    <t>Generate Capital: City of Murrieta - Police Station</t>
  </si>
  <si>
    <t>W15094</t>
  </si>
  <si>
    <t>Lake Elsinore Canopies - Lakeside HS</t>
  </si>
  <si>
    <t>W15093</t>
  </si>
  <si>
    <t>Teixeira and Sons</t>
  </si>
  <si>
    <t>W15091</t>
  </si>
  <si>
    <t>Geothermal Solar Unit_1</t>
  </si>
  <si>
    <t>King Middle</t>
  </si>
  <si>
    <t>W15087</t>
  </si>
  <si>
    <t>Richardson Prep</t>
  </si>
  <si>
    <t>W15086</t>
  </si>
  <si>
    <t>Paakuma K-8</t>
  </si>
  <si>
    <t>W15085</t>
  </si>
  <si>
    <t>Lytle Creek Elementary</t>
  </si>
  <si>
    <t>W15084</t>
  </si>
  <si>
    <t>Generate Capital: City of Murrieta - City Hall</t>
  </si>
  <si>
    <t>W15076</t>
  </si>
  <si>
    <t>Tollenaar Holsteins Dairy</t>
  </si>
  <si>
    <t>Josephine Lum Lodge</t>
  </si>
  <si>
    <t>W15069</t>
  </si>
  <si>
    <t>Irigoyen Farms - Bungi Ranch</t>
  </si>
  <si>
    <t>W15053</t>
  </si>
  <si>
    <t>Irigoyen Farms - Clarkson Ranch</t>
  </si>
  <si>
    <t>W15052</t>
  </si>
  <si>
    <t>Irigoyen Farms - Cold Storage</t>
  </si>
  <si>
    <t>W15051</t>
  </si>
  <si>
    <t>Irigoyen Farms - New Elkhorn Ranch #2</t>
  </si>
  <si>
    <t>W15050</t>
  </si>
  <si>
    <t>Buffalo Hydro</t>
  </si>
  <si>
    <t>Irigoyen Farms - Old Elkhorn Ranch East</t>
  </si>
  <si>
    <t>W15049</t>
  </si>
  <si>
    <t>Irigoyen Farms - Old Elkhorn Ranch West</t>
  </si>
  <si>
    <t>W15048</t>
  </si>
  <si>
    <t>Irigoyen Farms- Stroud Ranch</t>
  </si>
  <si>
    <t>W15047</t>
  </si>
  <si>
    <t>North State Grocery, Inc. - Magalia JB-9376541-00</t>
  </si>
  <si>
    <t>W15030</t>
  </si>
  <si>
    <t>Tuana Springs Energy, LLC</t>
  </si>
  <si>
    <t>Omni Medical Properties JB-9527424-00</t>
  </si>
  <si>
    <t>W15025</t>
  </si>
  <si>
    <t>North State Grocery Inc. - Palo Cedro JB-9602341-00</t>
  </si>
  <si>
    <t>W15024</t>
  </si>
  <si>
    <t>Clairemont Mesa MOB</t>
  </si>
  <si>
    <t>W15023</t>
  </si>
  <si>
    <t>Fresno Medical Offices 1</t>
  </si>
  <si>
    <t>W15022</t>
  </si>
  <si>
    <t>Maranatha High School</t>
  </si>
  <si>
    <t>W15019</t>
  </si>
  <si>
    <t>SPV Agg 0_10_0025_24</t>
  </si>
  <si>
    <t>W15013</t>
  </si>
  <si>
    <t>SPV Agg 0_10_0025_23</t>
  </si>
  <si>
    <t>W15012</t>
  </si>
  <si>
    <t>Parking Structure (Main Office)</t>
  </si>
  <si>
    <t>CA - Kohl's - Corona North #593</t>
  </si>
  <si>
    <t>San Dimas 1015</t>
  </si>
  <si>
    <t>Inglewood 769</t>
  </si>
  <si>
    <t>Chowchilla Union High School District</t>
  </si>
  <si>
    <t>W14972</t>
  </si>
  <si>
    <t>Citrus Heights 771</t>
  </si>
  <si>
    <t>Old River Elementary</t>
  </si>
  <si>
    <t>W14967</t>
  </si>
  <si>
    <t>San Bernardino 478</t>
  </si>
  <si>
    <t>Montclair 686</t>
  </si>
  <si>
    <t>Fontana 627</t>
  </si>
  <si>
    <t>Victorville 1010</t>
  </si>
  <si>
    <t>Clark Pacific - Woodland 1MW</t>
  </si>
  <si>
    <t>W14922</t>
  </si>
  <si>
    <t>North Point Church</t>
  </si>
  <si>
    <t>W14915</t>
  </si>
  <si>
    <t>Clearwater 2</t>
  </si>
  <si>
    <t>Prologis - SLCVA506 - IPC 6</t>
  </si>
  <si>
    <t>W14875</t>
  </si>
  <si>
    <t>West Line</t>
  </si>
  <si>
    <t>W14851</t>
  </si>
  <si>
    <t>Oregon Community Solar Program Station Service</t>
  </si>
  <si>
    <t>W14845</t>
  </si>
  <si>
    <t>Rancho Cucamonga 678</t>
  </si>
  <si>
    <t>Windy Flats</t>
  </si>
  <si>
    <t>Lancaster 762</t>
  </si>
  <si>
    <t>Clearwater 1</t>
  </si>
  <si>
    <t>Windy Flats 2</t>
  </si>
  <si>
    <t>St. Thomas Parish</t>
  </si>
  <si>
    <t>W14771</t>
  </si>
  <si>
    <t>JSerra Catholic High School (POI 3)</t>
  </si>
  <si>
    <t>W14751</t>
  </si>
  <si>
    <t>JSerra Catholic High School (POI 2)</t>
  </si>
  <si>
    <t>W14749</t>
  </si>
  <si>
    <t>Gilroy 760</t>
  </si>
  <si>
    <t>Laguna Niguel II 690</t>
  </si>
  <si>
    <t>La Habra 777</t>
  </si>
  <si>
    <t>Hawthorne 671</t>
  </si>
  <si>
    <t>Bend</t>
  </si>
  <si>
    <t>Culver City 479</t>
  </si>
  <si>
    <t>JSerra Catholic High School (POI 1)</t>
  </si>
  <si>
    <t>W14682</t>
  </si>
  <si>
    <t>Westlake Village 117</t>
  </si>
  <si>
    <t>Simi Valley 128</t>
  </si>
  <si>
    <t>Poway 775</t>
  </si>
  <si>
    <t>SE San Diego 483</t>
  </si>
  <si>
    <t>Southeast Health Center</t>
  </si>
  <si>
    <t>W14619</t>
  </si>
  <si>
    <t>CM48</t>
  </si>
  <si>
    <t>Ashton</t>
  </si>
  <si>
    <t>Byron Highway Solar</t>
  </si>
  <si>
    <t>W14596</t>
  </si>
  <si>
    <t>SR-MF-CA-1717847243 - Citrus Grove Housing Partners LP BLD 1461</t>
  </si>
  <si>
    <t>W14592</t>
  </si>
  <si>
    <t>SR-MF-CA-1717847243 - Citrus Grove Housing Partners LP BLD 351</t>
  </si>
  <si>
    <t>W14591</t>
  </si>
  <si>
    <t>SR-MF-CA-1717847243 - Citrus Grove Housing Partners LP</t>
  </si>
  <si>
    <t>W14590</t>
  </si>
  <si>
    <t>Vansycle II Wind, LLC</t>
  </si>
  <si>
    <t>LPV2</t>
  </si>
  <si>
    <t>SPV8</t>
  </si>
  <si>
    <t>Vaca Dixon Solar Station</t>
  </si>
  <si>
    <t>Delta Sun/Food 4 Less- Rio Linda</t>
  </si>
  <si>
    <t>W14542</t>
  </si>
  <si>
    <t>Mount Elbert Powerplant</t>
  </si>
  <si>
    <t>Yellowtail Powerplant</t>
  </si>
  <si>
    <t>Lennox Moffett</t>
  </si>
  <si>
    <t>W14515</t>
  </si>
  <si>
    <t>Lennox District Office</t>
  </si>
  <si>
    <t>W14513</t>
  </si>
  <si>
    <t>Lennox Jefferson</t>
  </si>
  <si>
    <t>W14512</t>
  </si>
  <si>
    <t>Lennox Felton</t>
  </si>
  <si>
    <t>W14511</t>
  </si>
  <si>
    <t>Lennox Dolores Huerta</t>
  </si>
  <si>
    <t>W14508</t>
  </si>
  <si>
    <t>Iron Gate</t>
  </si>
  <si>
    <t>SR-MF-CA-1332511443 - Mountainside BLDG 9281</t>
  </si>
  <si>
    <t>W14497</t>
  </si>
  <si>
    <t xml:space="preserve"> SR-MF-CA-1332511443 - Mountainside BLDG 9196</t>
  </si>
  <si>
    <t>W14495</t>
  </si>
  <si>
    <t>SR-MF-CA-1332511443 - Mountainside BLDG 9206-9266</t>
  </si>
  <si>
    <t>W14494</t>
  </si>
  <si>
    <t xml:space="preserve"> SR-MF-CA-1332511443 - Mountainside BLDG 9146-9280</t>
  </si>
  <si>
    <t>W14493</t>
  </si>
  <si>
    <t>Seminoe Powerplant</t>
  </si>
  <si>
    <t>Blue Trail Wind Farm</t>
  </si>
  <si>
    <t>W1447</t>
  </si>
  <si>
    <t>SR-MF-CA-1561159135 Ivy at College Park Phase II BLDG 1</t>
  </si>
  <si>
    <t>W14462</t>
  </si>
  <si>
    <t xml:space="preserve"> SR-MF-CA-1561159135 Ivy at College Park Phase II BLDG 7</t>
  </si>
  <si>
    <t>W14461</t>
  </si>
  <si>
    <t>Westside Union School District</t>
  </si>
  <si>
    <t>W14454</t>
  </si>
  <si>
    <t>SR-MF-CA-1561159135 Ivy at College Park Phase II</t>
  </si>
  <si>
    <t>W14450</t>
  </si>
  <si>
    <t>Kortes Powerplant</t>
  </si>
  <si>
    <t>Urban Villages San Marcos, LLC - Block C Apartments</t>
  </si>
  <si>
    <t>W14401</t>
  </si>
  <si>
    <t>Fall Creek</t>
  </si>
  <si>
    <t>Urban Villages San Marcos, LLC - Building A - QUAD</t>
  </si>
  <si>
    <t>W14397</t>
  </si>
  <si>
    <t>Glendo Powerplant</t>
  </si>
  <si>
    <t>Sesqui-C Solar</t>
  </si>
  <si>
    <t>W14380</t>
  </si>
  <si>
    <t>Sandy River Solar</t>
  </si>
  <si>
    <t>W14379</t>
  </si>
  <si>
    <t>Kaiser Creek Solar</t>
  </si>
  <si>
    <t>W14378</t>
  </si>
  <si>
    <t>Fruitland Creek Solar</t>
  </si>
  <si>
    <t>W14377</t>
  </si>
  <si>
    <t>Cosper Creek Solar</t>
  </si>
  <si>
    <t>W14376</t>
  </si>
  <si>
    <t>Silva Farms #1</t>
  </si>
  <si>
    <t>W14361</t>
  </si>
  <si>
    <t>Fremont Canyon Powerplant</t>
  </si>
  <si>
    <t>TDH Land &amp; Cattle Shop</t>
  </si>
  <si>
    <t>W14355</t>
  </si>
  <si>
    <t>Marthedal Farms</t>
  </si>
  <si>
    <t>W14353</t>
  </si>
  <si>
    <t>Marthedal Spring Field</t>
  </si>
  <si>
    <t>W14352</t>
  </si>
  <si>
    <t xml:space="preserve">Clearwater Wind I, LLC </t>
  </si>
  <si>
    <t>W14351</t>
  </si>
  <si>
    <t>SCE_SP_2014_GP21</t>
  </si>
  <si>
    <t>W14350</t>
  </si>
  <si>
    <t>SCE_SP_2014_GP16</t>
  </si>
  <si>
    <t>W14349</t>
  </si>
  <si>
    <t>SCE_SP_2018_GP9</t>
  </si>
  <si>
    <t>W14348</t>
  </si>
  <si>
    <t>SCE_SP_2018_GP8</t>
  </si>
  <si>
    <t>W14347</t>
  </si>
  <si>
    <t>SCE_SP_2018_GP7</t>
  </si>
  <si>
    <t>W14346</t>
  </si>
  <si>
    <t>SCE_SP_2018_GP6</t>
  </si>
  <si>
    <t>W14345</t>
  </si>
  <si>
    <t>SCE_SP_2018_GP5</t>
  </si>
  <si>
    <t>W14344</t>
  </si>
  <si>
    <t>SCE_SP_2018_GP4</t>
  </si>
  <si>
    <t>W14343</t>
  </si>
  <si>
    <t>SCE_SP_2018_GP3</t>
  </si>
  <si>
    <t>W14342</t>
  </si>
  <si>
    <t>SCE_SP_2018_GP2</t>
  </si>
  <si>
    <t>W14341</t>
  </si>
  <si>
    <t>SCE_SP_2018_GP1</t>
  </si>
  <si>
    <t>W14340</t>
  </si>
  <si>
    <t>Flatiron Powerplant</t>
  </si>
  <si>
    <t>SCE_SP_2017_GP9</t>
  </si>
  <si>
    <t>W14339</t>
  </si>
  <si>
    <t>SCE_SP_2017_GP8</t>
  </si>
  <si>
    <t>W14338</t>
  </si>
  <si>
    <t>SCE_SP_2017_GP7</t>
  </si>
  <si>
    <t>W14337</t>
  </si>
  <si>
    <t>SCE_SP_2017_GP6</t>
  </si>
  <si>
    <t>W14336</t>
  </si>
  <si>
    <t>SCE_SP_2017_GP5</t>
  </si>
  <si>
    <t>W14335</t>
  </si>
  <si>
    <t>EPENMAGG1S NM207S</t>
  </si>
  <si>
    <t>W14334</t>
  </si>
  <si>
    <t>SCE_SP_2017_GP4</t>
  </si>
  <si>
    <t>W14333</t>
  </si>
  <si>
    <t>SCE_SP_2017_GP3</t>
  </si>
  <si>
    <t>W14332</t>
  </si>
  <si>
    <t>SCE_SP_2017_GP2</t>
  </si>
  <si>
    <t>W14331</t>
  </si>
  <si>
    <t>SCE_SP_2017_GP17</t>
  </si>
  <si>
    <t>W14330</t>
  </si>
  <si>
    <t>SCE_SP_2017_GP16</t>
  </si>
  <si>
    <t>W14329</t>
  </si>
  <si>
    <t>SCE_SP_2017_GP15</t>
  </si>
  <si>
    <t>W14328</t>
  </si>
  <si>
    <t>SCE_SP_2017_GP14</t>
  </si>
  <si>
    <t>W14327</t>
  </si>
  <si>
    <t>SCE_SP_2017_GP13</t>
  </si>
  <si>
    <t>W14326</t>
  </si>
  <si>
    <t>SCE_SP_2017_GP12</t>
  </si>
  <si>
    <t>W14325</t>
  </si>
  <si>
    <t>SCE_SP_2017_GP11</t>
  </si>
  <si>
    <t>W14324</t>
  </si>
  <si>
    <t>SCE_SP_2017_GP10</t>
  </si>
  <si>
    <t>W14323</t>
  </si>
  <si>
    <t>SCE_SP_2017_GP1</t>
  </si>
  <si>
    <t>W14322</t>
  </si>
  <si>
    <t>SCE_SP_2016_GP9</t>
  </si>
  <si>
    <t>W14321</t>
  </si>
  <si>
    <t>SCE_SP_2016_GP8</t>
  </si>
  <si>
    <t>W14320</t>
  </si>
  <si>
    <t>SCE_SP_2016_GP7</t>
  </si>
  <si>
    <t>W14319</t>
  </si>
  <si>
    <t>SCE_SP_2016_GP6</t>
  </si>
  <si>
    <t>W14318</t>
  </si>
  <si>
    <t>SCE_SP_2016_GP5</t>
  </si>
  <si>
    <t>W14317</t>
  </si>
  <si>
    <t>SCE_SP_2016_GP4</t>
  </si>
  <si>
    <t>W14316</t>
  </si>
  <si>
    <t>SCE_SP_2016_GP3</t>
  </si>
  <si>
    <t>W14315</t>
  </si>
  <si>
    <t>SCE_SP_2016_GP2</t>
  </si>
  <si>
    <t>W14314</t>
  </si>
  <si>
    <t>SCE_SP_2016_GP18</t>
  </si>
  <si>
    <t>W14313</t>
  </si>
  <si>
    <t>SCE_SP_2016_GP17</t>
  </si>
  <si>
    <t>W14312</t>
  </si>
  <si>
    <t>SCE_SP_2016_GP16</t>
  </si>
  <si>
    <t>W14311</t>
  </si>
  <si>
    <t>SCE_SP_2016_GP15</t>
  </si>
  <si>
    <t>W14310</t>
  </si>
  <si>
    <t>Estes Power Plant</t>
  </si>
  <si>
    <t>SCE_SP_2016_GP14</t>
  </si>
  <si>
    <t>W14309</t>
  </si>
  <si>
    <t>SCE_SP_2016_GP13</t>
  </si>
  <si>
    <t>W14308</t>
  </si>
  <si>
    <t>SCE_SP_2016_GP12</t>
  </si>
  <si>
    <t>W14307</t>
  </si>
  <si>
    <t>SCE_SP_2016_GP11</t>
  </si>
  <si>
    <t>W14306</t>
  </si>
  <si>
    <t>SCE_SP_2016_GP10</t>
  </si>
  <si>
    <t>W14305</t>
  </si>
  <si>
    <t>SCE_SP_2016_GP1</t>
  </si>
  <si>
    <t>W14304</t>
  </si>
  <si>
    <t>SCE_SP_2015_GP9</t>
  </si>
  <si>
    <t>W14303</t>
  </si>
  <si>
    <t>SCE_SP_2015_GP8</t>
  </si>
  <si>
    <t>W14302</t>
  </si>
  <si>
    <t>SCE_SP_2015_GP7</t>
  </si>
  <si>
    <t>W14301</t>
  </si>
  <si>
    <t>SCE_SP_2015_GP6</t>
  </si>
  <si>
    <t>W14300</t>
  </si>
  <si>
    <t>Estes Powerplant</t>
  </si>
  <si>
    <t>Copco 2</t>
  </si>
  <si>
    <t>SCE_SP_2015_GP58</t>
  </si>
  <si>
    <t>W14299</t>
  </si>
  <si>
    <t>SCE_SP_2015_GP57</t>
  </si>
  <si>
    <t>W14298</t>
  </si>
  <si>
    <t>SCE_SP_2015_GP56</t>
  </si>
  <si>
    <t>W14297</t>
  </si>
  <si>
    <t>SCE_SP_2015_GP55</t>
  </si>
  <si>
    <t>W14296</t>
  </si>
  <si>
    <t>SCE_SP_2015_GP54</t>
  </si>
  <si>
    <t>W14295</t>
  </si>
  <si>
    <t>SCE_SP_2015_GP53</t>
  </si>
  <si>
    <t>W14294</t>
  </si>
  <si>
    <t>SCE_SP_2015_GP52</t>
  </si>
  <si>
    <t>W14293</t>
  </si>
  <si>
    <t>SCE_SP_2015_GP51</t>
  </si>
  <si>
    <t>W14292</t>
  </si>
  <si>
    <t>SCE_SP_2015_GP50</t>
  </si>
  <si>
    <t>W14291</t>
  </si>
  <si>
    <t>SCE_SP_2015_GP5</t>
  </si>
  <si>
    <t>W14290</t>
  </si>
  <si>
    <t>SCE_SP_2015_GP49</t>
  </si>
  <si>
    <t>W14289</t>
  </si>
  <si>
    <t>SCE_SP_2015_GP48</t>
  </si>
  <si>
    <t>W14287</t>
  </si>
  <si>
    <t>SCE_SP_2015_GP47</t>
  </si>
  <si>
    <t>W14286</t>
  </si>
  <si>
    <t>SCE_SP_2015_GP46</t>
  </si>
  <si>
    <t>W14285</t>
  </si>
  <si>
    <t>SCE_SP_2015_GP45</t>
  </si>
  <si>
    <t>W14284</t>
  </si>
  <si>
    <t>SCE_SP_2015_GP44</t>
  </si>
  <si>
    <t>W14283</t>
  </si>
  <si>
    <t>SCE_SP_2015_GP43</t>
  </si>
  <si>
    <t>W14282</t>
  </si>
  <si>
    <t>SCE_SP_2015_GP42</t>
  </si>
  <si>
    <t>W14281</t>
  </si>
  <si>
    <t>SCE_SP_2015_GP41</t>
  </si>
  <si>
    <t>W14280</t>
  </si>
  <si>
    <t>Pole Hill Powerplant</t>
  </si>
  <si>
    <t>SCE_SP_2015_GP40</t>
  </si>
  <si>
    <t>W14279</t>
  </si>
  <si>
    <t>SCE_SP_2015_GP4</t>
  </si>
  <si>
    <t>W14278</t>
  </si>
  <si>
    <t>SCE_SP_2015_GP39</t>
  </si>
  <si>
    <t>W14277</t>
  </si>
  <si>
    <t>SCE_SP_2015_GP38</t>
  </si>
  <si>
    <t>W14276</t>
  </si>
  <si>
    <t>SCE_SP_2015_GP37</t>
  </si>
  <si>
    <t>W14275</t>
  </si>
  <si>
    <t>SCE_SP_2015_GP36</t>
  </si>
  <si>
    <t>W14274</t>
  </si>
  <si>
    <t>SCE_SP_2015_GP35</t>
  </si>
  <si>
    <t>W14273</t>
  </si>
  <si>
    <t>SCE_SP_2015_GP34</t>
  </si>
  <si>
    <t>W14272</t>
  </si>
  <si>
    <t>SCE_SP_2015_GP33</t>
  </si>
  <si>
    <t>W14271</t>
  </si>
  <si>
    <t>SCE_SP_2015_GP32</t>
  </si>
  <si>
    <t>W14270</t>
  </si>
  <si>
    <t>Alcova Powerplant</t>
  </si>
  <si>
    <t>SCE_SP_2015_GP31</t>
  </si>
  <si>
    <t>W14269</t>
  </si>
  <si>
    <t>SCE_SP_2015_GP30</t>
  </si>
  <si>
    <t>W14268</t>
  </si>
  <si>
    <t>SCE_SP_2015_GP3</t>
  </si>
  <si>
    <t>W14267</t>
  </si>
  <si>
    <t>SCE_SP_2015_GP29</t>
  </si>
  <si>
    <t>W14266</t>
  </si>
  <si>
    <t>SCE_SP_2015_GP28</t>
  </si>
  <si>
    <t>W14265</t>
  </si>
  <si>
    <t>SCE_SP_2015_GP27</t>
  </si>
  <si>
    <t>W14264</t>
  </si>
  <si>
    <t>SCE_SP_2015_GP26</t>
  </si>
  <si>
    <t>W14263</t>
  </si>
  <si>
    <t>SCE_SP_2015_GP25</t>
  </si>
  <si>
    <t>W14262</t>
  </si>
  <si>
    <t>SCE_SP_2015_GP24</t>
  </si>
  <si>
    <t>W14261</t>
  </si>
  <si>
    <t>SCE_SP_2015_GP23</t>
  </si>
  <si>
    <t>W14260</t>
  </si>
  <si>
    <t>SCE_SP_2015_GP22</t>
  </si>
  <si>
    <t>W14259</t>
  </si>
  <si>
    <t>SCE_SP_2015_GP21</t>
  </si>
  <si>
    <t>W14258</t>
  </si>
  <si>
    <t>SCE_SP_2015_GP20</t>
  </si>
  <si>
    <t>W14257</t>
  </si>
  <si>
    <t>SCE_SP_2015_GP2</t>
  </si>
  <si>
    <t>W14256</t>
  </si>
  <si>
    <t>SCE_SP_2015_GP19</t>
  </si>
  <si>
    <t>W14255</t>
  </si>
  <si>
    <t>SCE_SP_2015_GP18</t>
  </si>
  <si>
    <t>W14254</t>
  </si>
  <si>
    <t>SCE_SP_2015_GP17</t>
  </si>
  <si>
    <t>W14253</t>
  </si>
  <si>
    <t>SCE_SP_2015_GP16</t>
  </si>
  <si>
    <t>W14252</t>
  </si>
  <si>
    <t>SCE_SP_2015_GP15</t>
  </si>
  <si>
    <t>W14251</t>
  </si>
  <si>
    <t>Spirit Mountain Powerplant</t>
  </si>
  <si>
    <t>SCE_SP_2015_GP14</t>
  </si>
  <si>
    <t>W14249</t>
  </si>
  <si>
    <t>SCE_SP_2015_GP13</t>
  </si>
  <si>
    <t>W14248</t>
  </si>
  <si>
    <t>SCE_SP_2015_GP12</t>
  </si>
  <si>
    <t>W14246</t>
  </si>
  <si>
    <t>SCE_SP_2015_GP11</t>
  </si>
  <si>
    <t>W14245</t>
  </si>
  <si>
    <t>SCE_SP_2015_GP10</t>
  </si>
  <si>
    <t>W14244</t>
  </si>
  <si>
    <t>SCE_SP_2015_GP1</t>
  </si>
  <si>
    <t>W14243</t>
  </si>
  <si>
    <t>SCE_SP_2014_GP9</t>
  </si>
  <si>
    <t>W14242</t>
  </si>
  <si>
    <t>SCE_SP_2014_GP8</t>
  </si>
  <si>
    <t>W14241</t>
  </si>
  <si>
    <t>SCE_SP_2014_GP7</t>
  </si>
  <si>
    <t>W14240</t>
  </si>
  <si>
    <t>Shoshone Powerplant</t>
  </si>
  <si>
    <t>SCE_SP_2014_GP6</t>
  </si>
  <si>
    <t>W14239</t>
  </si>
  <si>
    <t>SCE_SP_2014_GP5</t>
  </si>
  <si>
    <t>W14238</t>
  </si>
  <si>
    <t>SCE_SP_2014_GP4</t>
  </si>
  <si>
    <t>W14237</t>
  </si>
  <si>
    <t>SCE_SP_2014_GP3</t>
  </si>
  <si>
    <t>W14236</t>
  </si>
  <si>
    <t>SCE_SP_2014_GP23</t>
  </si>
  <si>
    <t>W14235</t>
  </si>
  <si>
    <t>SCE_SP_2014_GP22</t>
  </si>
  <si>
    <t>W14234</t>
  </si>
  <si>
    <t>SCE_SP_2014_GP20</t>
  </si>
  <si>
    <t>W14231</t>
  </si>
  <si>
    <t>EPENMAGG1S NM206S</t>
  </si>
  <si>
    <t>W14230</t>
  </si>
  <si>
    <t>Marys Lake Powerplant</t>
  </si>
  <si>
    <t>SCE_SP_2014_GP2</t>
  </si>
  <si>
    <t>W14229</t>
  </si>
  <si>
    <t>SCE_SP_2014_GP19</t>
  </si>
  <si>
    <t>W14228</t>
  </si>
  <si>
    <t>SCE_SP_2014_GP18</t>
  </si>
  <si>
    <t>W14227</t>
  </si>
  <si>
    <t>SCE_SP_2014_GP17</t>
  </si>
  <si>
    <t>W14226</t>
  </si>
  <si>
    <t>EPENMAGG1S NM205S</t>
  </si>
  <si>
    <t>W14225</t>
  </si>
  <si>
    <t>SCE_SP_2014_GP15</t>
  </si>
  <si>
    <t>W14223</t>
  </si>
  <si>
    <t>SCE_SP_2014_GP14</t>
  </si>
  <si>
    <t>W14222</t>
  </si>
  <si>
    <t>SCE_SP_2014_GP13</t>
  </si>
  <si>
    <t>W14221</t>
  </si>
  <si>
    <t>SCE_SP_2014_GP12</t>
  </si>
  <si>
    <t>W14220</t>
  </si>
  <si>
    <t>Heart Mountain Powerplant</t>
  </si>
  <si>
    <t>SCE_SP_2014_GP11</t>
  </si>
  <si>
    <t>W14219</t>
  </si>
  <si>
    <t>SCE_SP_2014_GP10</t>
  </si>
  <si>
    <t>W14218</t>
  </si>
  <si>
    <t>SCE_SP_2014_GP1</t>
  </si>
  <si>
    <t>W14217</t>
  </si>
  <si>
    <t>SCE_SP_2013_GP9</t>
  </si>
  <si>
    <t>W14216</t>
  </si>
  <si>
    <t>SCE_SP_2013_GP8</t>
  </si>
  <si>
    <t>W14215</t>
  </si>
  <si>
    <t>SCE_SP_2013_GP7</t>
  </si>
  <si>
    <t>W14214</t>
  </si>
  <si>
    <t>SCE_SP_2013_GP6</t>
  </si>
  <si>
    <t>W14213</t>
  </si>
  <si>
    <t>SCE_SP_2013_GP5</t>
  </si>
  <si>
    <t>W14212</t>
  </si>
  <si>
    <t>SCE_SP_2013_GP4</t>
  </si>
  <si>
    <t>W14211</t>
  </si>
  <si>
    <t>SCE_SP_2013_GP3</t>
  </si>
  <si>
    <t>W14210</t>
  </si>
  <si>
    <t>Guernsey Powerplant</t>
  </si>
  <si>
    <t>SCE_SP_2013_GP2</t>
  </si>
  <si>
    <t>W14209</t>
  </si>
  <si>
    <t>SCE_SP_2013_GP16</t>
  </si>
  <si>
    <t>W14208</t>
  </si>
  <si>
    <t>SCE_SP_2013_GP15</t>
  </si>
  <si>
    <t>W14207</t>
  </si>
  <si>
    <t>SCE_SP_2013_GP14</t>
  </si>
  <si>
    <t>W14206</t>
  </si>
  <si>
    <t>SCE_SP_2013_GP13</t>
  </si>
  <si>
    <t>W14205</t>
  </si>
  <si>
    <t>SCE_SP_2013_GP12</t>
  </si>
  <si>
    <t>W14204</t>
  </si>
  <si>
    <t>SCE_SP_2013_GP11</t>
  </si>
  <si>
    <t>W14203</t>
  </si>
  <si>
    <t>SCE_SP_2013_GP10</t>
  </si>
  <si>
    <t>W14202</t>
  </si>
  <si>
    <t>SCE_SP_2013_GP1</t>
  </si>
  <si>
    <t>W14201</t>
  </si>
  <si>
    <t>SCE_SP_2012_GP4</t>
  </si>
  <si>
    <t>W14200</t>
  </si>
  <si>
    <t>Copco 1</t>
  </si>
  <si>
    <t>SCE_SP_2012_GP3</t>
  </si>
  <si>
    <t>W14199</t>
  </si>
  <si>
    <t>SCE_SP_2012_GP2</t>
  </si>
  <si>
    <t>W14198</t>
  </si>
  <si>
    <t>SCE_SP_2012_GP1</t>
  </si>
  <si>
    <t>W14197</t>
  </si>
  <si>
    <t>SCE_SP_2011_GP2</t>
  </si>
  <si>
    <t>W14196</t>
  </si>
  <si>
    <t>SCE_SP_2011_GP1</t>
  </si>
  <si>
    <t>W14195</t>
  </si>
  <si>
    <t>SCE_SM_2016_GP2</t>
  </si>
  <si>
    <t>W14194</t>
  </si>
  <si>
    <t>SCE_SM_2016_GP1</t>
  </si>
  <si>
    <t>W14193</t>
  </si>
  <si>
    <t>SCE_SM_2015_GP2</t>
  </si>
  <si>
    <t>W14192</t>
  </si>
  <si>
    <t>SCE_SM_2015_GP1</t>
  </si>
  <si>
    <t>W14191</t>
  </si>
  <si>
    <t>SCE_SM_2013_GP1</t>
  </si>
  <si>
    <t>W14190</t>
  </si>
  <si>
    <t>Green Mountain Powerplant</t>
  </si>
  <si>
    <t>SCE_SM_2012_GP1</t>
  </si>
  <si>
    <t>W14189</t>
  </si>
  <si>
    <t>SCE_NR_2016_GP1</t>
  </si>
  <si>
    <t>W14188</t>
  </si>
  <si>
    <t>SCE_NR_2015_GP2</t>
  </si>
  <si>
    <t>W14187</t>
  </si>
  <si>
    <t>SCE_NR_2015_GP1</t>
  </si>
  <si>
    <t>W14186</t>
  </si>
  <si>
    <t>SCE_NR_2014_GP6</t>
  </si>
  <si>
    <t>W14185</t>
  </si>
  <si>
    <t>SCE_NR_2014_GP5</t>
  </si>
  <si>
    <t>W14184</t>
  </si>
  <si>
    <t>SCE_NR_2014_GP4</t>
  </si>
  <si>
    <t>W14183</t>
  </si>
  <si>
    <t>SCE_NR_2014_GP3</t>
  </si>
  <si>
    <t>W14182</t>
  </si>
  <si>
    <t>SCE_NR_2014_GP2</t>
  </si>
  <si>
    <t>W14181</t>
  </si>
  <si>
    <t>SCE_NR_2014_GP1</t>
  </si>
  <si>
    <t>W14180</t>
  </si>
  <si>
    <t>SCE_NR_2013_GP2</t>
  </si>
  <si>
    <t>W14179</t>
  </si>
  <si>
    <t>SCE_NR_2013_GP1</t>
  </si>
  <si>
    <t>W14178</t>
  </si>
  <si>
    <t>SCE_NR_2012_GP9</t>
  </si>
  <si>
    <t>W14177</t>
  </si>
  <si>
    <t>SCE_NR_2012_GP8</t>
  </si>
  <si>
    <t>W14176</t>
  </si>
  <si>
    <t>SCE_NR_2012_GP7</t>
  </si>
  <si>
    <t>W14175</t>
  </si>
  <si>
    <t>SCE_NR_2012_GP6</t>
  </si>
  <si>
    <t>W14174</t>
  </si>
  <si>
    <t>SCE_NR_2012_GP5</t>
  </si>
  <si>
    <t>W14173</t>
  </si>
  <si>
    <t>SCE_NR_2012_GP4</t>
  </si>
  <si>
    <t>W14172</t>
  </si>
  <si>
    <t>SCE_NR_2012_GP3</t>
  </si>
  <si>
    <t>W14171</t>
  </si>
  <si>
    <t>SCE_NR_2012_GP2</t>
  </si>
  <si>
    <t>W14170</t>
  </si>
  <si>
    <t>Buffalo Bill Powerplant</t>
  </si>
  <si>
    <t>SCE_NR_2012_GP10</t>
  </si>
  <si>
    <t>W14169</t>
  </si>
  <si>
    <t>SCE_NR_2012_GP1</t>
  </si>
  <si>
    <t>W14168</t>
  </si>
  <si>
    <t>SCE_NR_2011_GP1</t>
  </si>
  <si>
    <t>W14167</t>
  </si>
  <si>
    <t>SCE_IG_2015_GP4</t>
  </si>
  <si>
    <t>W14166</t>
  </si>
  <si>
    <t>SCE_IG_2015_GP3</t>
  </si>
  <si>
    <t>W14165</t>
  </si>
  <si>
    <t>SCE_IG_2015_GP2</t>
  </si>
  <si>
    <t>W14164</t>
  </si>
  <si>
    <t>SCE_IG_2015_GP1</t>
  </si>
  <si>
    <t>W14163</t>
  </si>
  <si>
    <t>SCE_IG_2014_GP3</t>
  </si>
  <si>
    <t>W14162</t>
  </si>
  <si>
    <t>Holtermann Farms - M12 Ranch</t>
  </si>
  <si>
    <t>W14157</t>
  </si>
  <si>
    <t>Carnes Creek Solar</t>
  </si>
  <si>
    <t>W14156</t>
  </si>
  <si>
    <t>SCE_IG_2014_GP2</t>
  </si>
  <si>
    <t>W14155</t>
  </si>
  <si>
    <t>SCE_IG_2014_GP1</t>
  </si>
  <si>
    <t>W14154</t>
  </si>
  <si>
    <t>Holtermann Farms - M10 Ranch</t>
  </si>
  <si>
    <t>W14148</t>
  </si>
  <si>
    <t>Anton Elementary</t>
  </si>
  <si>
    <t>W14146</t>
  </si>
  <si>
    <t>Lankershim Elementary</t>
  </si>
  <si>
    <t>W14145</t>
  </si>
  <si>
    <t>Riley Elementary</t>
  </si>
  <si>
    <t>W14144</t>
  </si>
  <si>
    <t>CDS/Monterey</t>
  </si>
  <si>
    <t>W14143</t>
  </si>
  <si>
    <t>Arrowview Middle</t>
  </si>
  <si>
    <t>W14142</t>
  </si>
  <si>
    <t>Shandin Hills Middle</t>
  </si>
  <si>
    <t>W14141</t>
  </si>
  <si>
    <t>San Bernardino High</t>
  </si>
  <si>
    <t>W14140</t>
  </si>
  <si>
    <t>Boysen Powerplant</t>
  </si>
  <si>
    <t>FTF - New Leaf</t>
  </si>
  <si>
    <t>W14139</t>
  </si>
  <si>
    <t>Pacific EcoRisk</t>
  </si>
  <si>
    <t>W14133</t>
  </si>
  <si>
    <t>St Andrew's Episcopal Church</t>
  </si>
  <si>
    <t>W14132</t>
  </si>
  <si>
    <t>St. John's Episcopal Church</t>
  </si>
  <si>
    <t>W14131</t>
  </si>
  <si>
    <t>St. James Episcopal Church</t>
  </si>
  <si>
    <t>W14130</t>
  </si>
  <si>
    <t>Sun Mountain Solar 1</t>
  </si>
  <si>
    <t>W14125</t>
  </si>
  <si>
    <t>W14123</t>
  </si>
  <si>
    <t>Diamond H Dairy 2</t>
  </si>
  <si>
    <t>W14122</t>
  </si>
  <si>
    <t>Diamond H Dairy 1</t>
  </si>
  <si>
    <t>W14121</t>
  </si>
  <si>
    <t>LBUSD - Powell</t>
  </si>
  <si>
    <t>W14120</t>
  </si>
  <si>
    <t>Big Thompson Powerplant</t>
  </si>
  <si>
    <t>LBUSD - Smith</t>
  </si>
  <si>
    <t>W14119</t>
  </si>
  <si>
    <t>Maerkle Pressure Control Hydroelectric Generator Facility</t>
  </si>
  <si>
    <t>W14117</t>
  </si>
  <si>
    <t>Colorado Springs Sales Center - Swire Coca-Cola</t>
  </si>
  <si>
    <t>W14115</t>
  </si>
  <si>
    <t>IM00047 - Sequoia Dr - South Gate</t>
  </si>
  <si>
    <t>W14114</t>
  </si>
  <si>
    <t>Coachella Valley Water District</t>
  </si>
  <si>
    <t>W14111</t>
  </si>
  <si>
    <t>Motive Corona</t>
  </si>
  <si>
    <t>W14110</t>
  </si>
  <si>
    <t>ACT Newhope Fountain Valley</t>
  </si>
  <si>
    <t>W14101</t>
  </si>
  <si>
    <t>Willy 9 Chap 2</t>
  </si>
  <si>
    <t>W14100</t>
  </si>
  <si>
    <t>Yale</t>
  </si>
  <si>
    <t>Willy 9 Chap 1</t>
  </si>
  <si>
    <t>W14099</t>
  </si>
  <si>
    <t>USPS Anaheim</t>
  </si>
  <si>
    <t>W14097</t>
  </si>
  <si>
    <t>Prologis - SLEBA804 - Livermore 4</t>
  </si>
  <si>
    <t>W14096</t>
  </si>
  <si>
    <t>Prologis - SLEBA602 - Oakland Global Logistics Ctr</t>
  </si>
  <si>
    <t>W14095</t>
  </si>
  <si>
    <t>Prologis - SLCVA512 - ICP 12</t>
  </si>
  <si>
    <t>W14094</t>
  </si>
  <si>
    <t>Clovis USD - Woods ES</t>
  </si>
  <si>
    <t>W14093</t>
  </si>
  <si>
    <t>Clovis USD - Weldon ES</t>
  </si>
  <si>
    <t>W14092</t>
  </si>
  <si>
    <t>Clovis USD - Riverview ES</t>
  </si>
  <si>
    <t>W14091</t>
  </si>
  <si>
    <t>Clovis USD - Reyburn Intermediate</t>
  </si>
  <si>
    <t>W14090</t>
  </si>
  <si>
    <t>Clovis USD - Red Bank ES 2</t>
  </si>
  <si>
    <t>W14089</t>
  </si>
  <si>
    <t>Clovis USD - Red Bank ES 1</t>
  </si>
  <si>
    <t>W14088</t>
  </si>
  <si>
    <t>Clovis USD - Reagan ES</t>
  </si>
  <si>
    <t>W14087</t>
  </si>
  <si>
    <t>Clovis USD - Pinedale ES</t>
  </si>
  <si>
    <t>W14086</t>
  </si>
  <si>
    <t>Clovis USD - PDB 2</t>
  </si>
  <si>
    <t>W14085</t>
  </si>
  <si>
    <t>Clovis USD - PDB 1</t>
  </si>
  <si>
    <t>W14084</t>
  </si>
  <si>
    <t>Clovis USD - Nelson ES</t>
  </si>
  <si>
    <t>W14083</t>
  </si>
  <si>
    <t>Clovis USD - Mountain View ES</t>
  </si>
  <si>
    <t>W14082</t>
  </si>
  <si>
    <t>Clovis USD - Lincoln ES</t>
  </si>
  <si>
    <t>W14081</t>
  </si>
  <si>
    <t>Clovis USD - Kastner Intermediate</t>
  </si>
  <si>
    <t>W14080</t>
  </si>
  <si>
    <t>Clovis USD - Fugman ES</t>
  </si>
  <si>
    <t>W14079</t>
  </si>
  <si>
    <t>Clovis USD - Fort Washington ES</t>
  </si>
  <si>
    <t>W14078</t>
  </si>
  <si>
    <t>Clovis USD - Fancher Creek ES</t>
  </si>
  <si>
    <t>W14077</t>
  </si>
  <si>
    <t>Clovis USD - Dry Creek ES</t>
  </si>
  <si>
    <t>W14076</t>
  </si>
  <si>
    <t>Clovis USD - District Office</t>
  </si>
  <si>
    <t>W14075</t>
  </si>
  <si>
    <t>Clovis USD - Clovis West HS</t>
  </si>
  <si>
    <t>W14074</t>
  </si>
  <si>
    <t>Clovis USD - Clovis ES</t>
  </si>
  <si>
    <t>W14073</t>
  </si>
  <si>
    <t>Marvo Holsteins Dairy</t>
  </si>
  <si>
    <t>W14072</t>
  </si>
  <si>
    <t>Clovis USD - Century ES</t>
  </si>
  <si>
    <t>W14071</t>
  </si>
  <si>
    <t>Clovis USD - Buchanan HS</t>
  </si>
  <si>
    <t>W14070</t>
  </si>
  <si>
    <t>LPV1</t>
  </si>
  <si>
    <t>Wells Hydroelectric Project</t>
  </si>
  <si>
    <t>W14068</t>
  </si>
  <si>
    <t>W14067</t>
  </si>
  <si>
    <t>W14066</t>
  </si>
  <si>
    <t>W14065</t>
  </si>
  <si>
    <t>W14064</t>
  </si>
  <si>
    <t>W14063</t>
  </si>
  <si>
    <t>W14062</t>
  </si>
  <si>
    <t>W14061</t>
  </si>
  <si>
    <t>W14060</t>
  </si>
  <si>
    <t>Williams Fork Hydro Plant</t>
  </si>
  <si>
    <t>W14059</t>
  </si>
  <si>
    <t>Poythress Farms Home</t>
  </si>
  <si>
    <t>W14058</t>
  </si>
  <si>
    <t>Silva Farms #2</t>
  </si>
  <si>
    <t>W14057</t>
  </si>
  <si>
    <t>Raven Baldemar</t>
  </si>
  <si>
    <t>W14056</t>
  </si>
  <si>
    <t>Rancho Sierra Vista</t>
  </si>
  <si>
    <t>W14053</t>
  </si>
  <si>
    <t>Simba Farms Laton</t>
  </si>
  <si>
    <t>W14052</t>
  </si>
  <si>
    <t>Granger Electric of South Jordan</t>
  </si>
  <si>
    <t>EPENMAGG1S NM204S</t>
  </si>
  <si>
    <t>W14049</t>
  </si>
  <si>
    <t>Shady Acres</t>
  </si>
  <si>
    <t>W14048</t>
  </si>
  <si>
    <t>EPENMAGG1S NM202S</t>
  </si>
  <si>
    <t>W14046</t>
  </si>
  <si>
    <t>EPENMAGG1S NM201S</t>
  </si>
  <si>
    <t>W14045</t>
  </si>
  <si>
    <t>EPENMAGG1S NM200S</t>
  </si>
  <si>
    <t>W14044</t>
  </si>
  <si>
    <t>W14043</t>
  </si>
  <si>
    <t>Virginia Lee Rose</t>
  </si>
  <si>
    <t>W14042</t>
  </si>
  <si>
    <t>Transportation Dept</t>
  </si>
  <si>
    <t>W14041</t>
  </si>
  <si>
    <t>Pershing Elementary</t>
  </si>
  <si>
    <t>W14040</t>
  </si>
  <si>
    <t>Medicine Bow Wind Project</t>
  </si>
  <si>
    <t>MLK Middle</t>
  </si>
  <si>
    <t>W14039</t>
  </si>
  <si>
    <t>Madera High</t>
  </si>
  <si>
    <t>W14038</t>
  </si>
  <si>
    <t>Lincoln Elementary</t>
  </si>
  <si>
    <t>W14037</t>
  </si>
  <si>
    <t>Jack Desmond Middle</t>
  </si>
  <si>
    <t>W14036</t>
  </si>
  <si>
    <t>Cesar Chavez Elementary</t>
  </si>
  <si>
    <t>W14035</t>
  </si>
  <si>
    <t>W14034</t>
  </si>
  <si>
    <t>Division Well Field</t>
  </si>
  <si>
    <t>W14033</t>
  </si>
  <si>
    <t>CMSA Expanded Biogas Generator</t>
  </si>
  <si>
    <t>W14032</t>
  </si>
  <si>
    <t>County Operations Center</t>
  </si>
  <si>
    <t>W14031</t>
  </si>
  <si>
    <t>Department of Social Services</t>
  </si>
  <si>
    <t>W14030</t>
  </si>
  <si>
    <t>Dairy Creek Golf Course</t>
  </si>
  <si>
    <t>W14029</t>
  </si>
  <si>
    <t>SR-MF-CA-1795934882-Red Bluff Meadow Vista Associa</t>
  </si>
  <si>
    <t>W14025</t>
  </si>
  <si>
    <t>SR-MF-CA-1465256845-Cochrane Morgan Hill EAH LP</t>
  </si>
  <si>
    <t>W14024</t>
  </si>
  <si>
    <t>SR-MF-CA-2034643015-Anderson Pacific Associates Bl</t>
  </si>
  <si>
    <t>W14023</t>
  </si>
  <si>
    <t>SR-MF-CA-1021261363-Rancho Lindo Partners LP</t>
  </si>
  <si>
    <t>W14022</t>
  </si>
  <si>
    <t>SR-MF-CA-1462124457-Parksdale Village Partners II</t>
  </si>
  <si>
    <t>W14021</t>
  </si>
  <si>
    <t>SR-MF-CA-2043965662-MidPeninsula Castroville Assoc</t>
  </si>
  <si>
    <t>W14020</t>
  </si>
  <si>
    <t>SR-MF-CA-2063249255-Parlier Gardens Apartments LP</t>
  </si>
  <si>
    <t>W14019</t>
  </si>
  <si>
    <t>SR-MF-CA-1952478786-Charles Street Village Inc</t>
  </si>
  <si>
    <t>W14018</t>
  </si>
  <si>
    <t>SR-MF-CA-1452470724-Southport Yolo LP</t>
  </si>
  <si>
    <t>W14016</t>
  </si>
  <si>
    <t>SR-MF-CA-1788999363-Woodlands Newell Associates LP</t>
  </si>
  <si>
    <t>W14015</t>
  </si>
  <si>
    <t>K-08 Mission City</t>
  </si>
  <si>
    <t>W14012</t>
  </si>
  <si>
    <t>K-02 Airport Way</t>
  </si>
  <si>
    <t>W14011</t>
  </si>
  <si>
    <t>W14010</t>
  </si>
  <si>
    <t>W14009</t>
  </si>
  <si>
    <t>JM439-014-S</t>
  </si>
  <si>
    <t>W14008</t>
  </si>
  <si>
    <t>W14007</t>
  </si>
  <si>
    <t>W14006</t>
  </si>
  <si>
    <t>Bear Mountain</t>
  </si>
  <si>
    <t>W14005</t>
  </si>
  <si>
    <t>Prospect 2</t>
  </si>
  <si>
    <t>Kohl's DC - San Bernardino #60600</t>
  </si>
  <si>
    <t>Wonderful Pistachios &amp; Almonds - Firebaugh</t>
  </si>
  <si>
    <t>W13986</t>
  </si>
  <si>
    <t>Professional Development Center</t>
  </si>
  <si>
    <t>W13984</t>
  </si>
  <si>
    <t>Sozinho Excelsior Dairy</t>
  </si>
  <si>
    <t>W13983</t>
  </si>
  <si>
    <t>K-07 Menlo Park Corp Center</t>
  </si>
  <si>
    <t>W13982</t>
  </si>
  <si>
    <t>Penstemon</t>
  </si>
  <si>
    <t>W13981</t>
  </si>
  <si>
    <t>LBUSD - Edison</t>
  </si>
  <si>
    <t>W13980</t>
  </si>
  <si>
    <t>Soleil Tech Park</t>
  </si>
  <si>
    <t>W13979</t>
  </si>
  <si>
    <t>Jefferson Plaza</t>
  </si>
  <si>
    <t>W13977</t>
  </si>
  <si>
    <t>EPENMAGG1S NM199S</t>
  </si>
  <si>
    <t>W13975</t>
  </si>
  <si>
    <t>EPENMAGG1S NM198S</t>
  </si>
  <si>
    <t>W13973</t>
  </si>
  <si>
    <t>EPENMAGG1S NM197S</t>
  </si>
  <si>
    <t>W13972</t>
  </si>
  <si>
    <t>Urban Villages San Marcos, LLC</t>
  </si>
  <si>
    <t>W13971</t>
  </si>
  <si>
    <t>K - 06 13480 Evening Creek</t>
  </si>
  <si>
    <t>W13969</t>
  </si>
  <si>
    <t>K-05 13290 Evening Creek</t>
  </si>
  <si>
    <t>W13968</t>
  </si>
  <si>
    <t>Rabbitbrush 2</t>
  </si>
  <si>
    <t>W13967</t>
  </si>
  <si>
    <t>Alta Sierra Dairy</t>
  </si>
  <si>
    <t>W13966</t>
  </si>
  <si>
    <t>W13965</t>
  </si>
  <si>
    <t>Heritage 900</t>
  </si>
  <si>
    <t>W13963</t>
  </si>
  <si>
    <t>Dos Palos Oro Loma JUSD - Dos Palos HS</t>
  </si>
  <si>
    <t>W13962</t>
  </si>
  <si>
    <t>Dos Palos Oro Loma JUSD - Bryant MS</t>
  </si>
  <si>
    <t>W13961</t>
  </si>
  <si>
    <t>Dos Palos Oro Loma JUSD - Dos Palos ES</t>
  </si>
  <si>
    <t>W13960</t>
  </si>
  <si>
    <t>LSD Burton</t>
  </si>
  <si>
    <t>China Cabin Ranch Vineyards 2</t>
  </si>
  <si>
    <t>W13959</t>
  </si>
  <si>
    <t>China Cabin Ranch Vineyards</t>
  </si>
  <si>
    <t>W13958</t>
  </si>
  <si>
    <t>Rabbitbrush 1</t>
  </si>
  <si>
    <t>W13957</t>
  </si>
  <si>
    <t>K-04 Heights Del Mar</t>
  </si>
  <si>
    <t>W13956</t>
  </si>
  <si>
    <t>K-03 High Bluff</t>
  </si>
  <si>
    <t>W13955</t>
  </si>
  <si>
    <t>K-01 Center Del Mar</t>
  </si>
  <si>
    <t>W13953</t>
  </si>
  <si>
    <t>San Lauren Elementary</t>
  </si>
  <si>
    <t>W13952</t>
  </si>
  <si>
    <t>North Beardsley Elementary</t>
  </si>
  <si>
    <t>W13951</t>
  </si>
  <si>
    <t>Beardsley Elementary</t>
  </si>
  <si>
    <t>W13950</t>
  </si>
  <si>
    <t>Santa Cruz Energy LLC</t>
  </si>
  <si>
    <t>Venture 4</t>
  </si>
  <si>
    <t>W13947</t>
  </si>
  <si>
    <t>Venture 3</t>
  </si>
  <si>
    <t>W13946</t>
  </si>
  <si>
    <t>Venture 2</t>
  </si>
  <si>
    <t>W13945</t>
  </si>
  <si>
    <t>GF Orchard 2</t>
  </si>
  <si>
    <t>W13944</t>
  </si>
  <si>
    <t>Venture 1</t>
  </si>
  <si>
    <t>W13943</t>
  </si>
  <si>
    <t>SR-MF-CA-1335910482 - Pavilion Park Sr I Hsg Ptnrs</t>
  </si>
  <si>
    <t>W13942</t>
  </si>
  <si>
    <t>Rio Blanco Dairy</t>
  </si>
  <si>
    <t>W13941</t>
  </si>
  <si>
    <t>Star Point</t>
  </si>
  <si>
    <t>Prologis - SLLAX206 - Beckman Business Center 2</t>
  </si>
  <si>
    <t>W13926</t>
  </si>
  <si>
    <t>Four Star Dairy</t>
  </si>
  <si>
    <t>W13925</t>
  </si>
  <si>
    <t>Freitas Farms Shop</t>
  </si>
  <si>
    <t>W13924</t>
  </si>
  <si>
    <t>SR444-004-S</t>
  </si>
  <si>
    <t>W13923</t>
  </si>
  <si>
    <t>Freitas Farms Oakland</t>
  </si>
  <si>
    <t>W13922</t>
  </si>
  <si>
    <t>CN436-006-S</t>
  </si>
  <si>
    <t>W13921</t>
  </si>
  <si>
    <t>Maxco Supply PV1</t>
  </si>
  <si>
    <t>W13920</t>
  </si>
  <si>
    <t>Dole Fresh Vegetables Wind Project</t>
  </si>
  <si>
    <t>W13919</t>
  </si>
  <si>
    <t>Prologis - SLLAX616 - 80 Icon Distribution Center</t>
  </si>
  <si>
    <t>W13918</t>
  </si>
  <si>
    <t>Prologis - SLCVA906 - Tracy 3</t>
  </si>
  <si>
    <t>W13917</t>
  </si>
  <si>
    <t>Prologis - SLCVA907 - Tracy 4</t>
  </si>
  <si>
    <t>W13916</t>
  </si>
  <si>
    <t>Yuma County - Development Services</t>
  </si>
  <si>
    <t>W13914</t>
  </si>
  <si>
    <t>JFS Enterprises</t>
  </si>
  <si>
    <t>W13912</t>
  </si>
  <si>
    <t>JD Mello Dairy</t>
  </si>
  <si>
    <t>W13911</t>
  </si>
  <si>
    <t>Camden North</t>
  </si>
  <si>
    <t>W13910</t>
  </si>
  <si>
    <t>DePue Warehouse Haas</t>
  </si>
  <si>
    <t>W13908</t>
  </si>
  <si>
    <t>W13907</t>
  </si>
  <si>
    <t>W13906</t>
  </si>
  <si>
    <t>W13905</t>
  </si>
  <si>
    <t>W13904</t>
  </si>
  <si>
    <t>W13903</t>
  </si>
  <si>
    <t>W13902</t>
  </si>
  <si>
    <t>CA - Lammersville USD - Lammersville Elementary</t>
  </si>
  <si>
    <t>W13901</t>
  </si>
  <si>
    <t>Wister Solar</t>
  </si>
  <si>
    <t>W13900</t>
  </si>
  <si>
    <t>Merwin</t>
  </si>
  <si>
    <t>Star Peak Geothermal</t>
  </si>
  <si>
    <t>W13899</t>
  </si>
  <si>
    <t>EPENMAGG1S NM196S</t>
  </si>
  <si>
    <t>W13898</t>
  </si>
  <si>
    <t>EPENMAGG1S NM195S</t>
  </si>
  <si>
    <t>W13897</t>
  </si>
  <si>
    <t>Ahlem Farms Partnership</t>
  </si>
  <si>
    <t>W13896</t>
  </si>
  <si>
    <t>Ahlem Farms Vista</t>
  </si>
  <si>
    <t>W13895</t>
  </si>
  <si>
    <t>Ahlem Farms</t>
  </si>
  <si>
    <t>W13894</t>
  </si>
  <si>
    <t>Vick #2</t>
  </si>
  <si>
    <t>W13893</t>
  </si>
  <si>
    <t>Vick #1</t>
  </si>
  <si>
    <t>W13892</t>
  </si>
  <si>
    <t>3H Cattle</t>
  </si>
  <si>
    <t>W13891</t>
  </si>
  <si>
    <t>Blythe Mesa Solar II</t>
  </si>
  <si>
    <t>W13890</t>
  </si>
  <si>
    <t>Schumann Wind Facility</t>
  </si>
  <si>
    <t>W13886</t>
  </si>
  <si>
    <t>Twin Oaks Vineyard - Arbuckle - PV 1</t>
  </si>
  <si>
    <t>W13885</t>
  </si>
  <si>
    <t>Trebec Farms Dunnigan PV 1</t>
  </si>
  <si>
    <t>W13884</t>
  </si>
  <si>
    <t>Trebec Farms Arbuckle PV 1</t>
  </si>
  <si>
    <t>W13883</t>
  </si>
  <si>
    <t>Clauss Dairy 2</t>
  </si>
  <si>
    <t>W13882</t>
  </si>
  <si>
    <t>Clauss Dairy 1</t>
  </si>
  <si>
    <t>W13881</t>
  </si>
  <si>
    <t>Toyon Landfill Gas Conversion LLC</t>
  </si>
  <si>
    <t>W13880</t>
  </si>
  <si>
    <t>Graphite Solar I</t>
  </si>
  <si>
    <t>W13879</t>
  </si>
  <si>
    <t>TOS Land Co. Inc.</t>
  </si>
  <si>
    <t>W13878</t>
  </si>
  <si>
    <t>W13877</t>
  </si>
  <si>
    <t>Arlington Energy Center III, LLC</t>
  </si>
  <si>
    <t>W13876</t>
  </si>
  <si>
    <t>MC Myers - Williams - PV 1</t>
  </si>
  <si>
    <t>W13875</t>
  </si>
  <si>
    <t>CA - Lammersville USD - Wicklund Elementary</t>
  </si>
  <si>
    <t>W13874</t>
  </si>
  <si>
    <t>CA - Lammersville USD - Hansen Elementary</t>
  </si>
  <si>
    <t>W13873</t>
  </si>
  <si>
    <t>RedTop Jerseys</t>
  </si>
  <si>
    <t>W13872</t>
  </si>
  <si>
    <t>UMAT Solar Grp2</t>
  </si>
  <si>
    <t>W13869</t>
  </si>
  <si>
    <t>Rattlesnake Ridge Wind Project</t>
  </si>
  <si>
    <t>W13868</t>
  </si>
  <si>
    <t>Ramco Enterprises LP</t>
  </si>
  <si>
    <t>W13867</t>
  </si>
  <si>
    <t>Pacific Pima Gin</t>
  </si>
  <si>
    <t>W13866</t>
  </si>
  <si>
    <t>Blue Sky Utility 2020 II LLC</t>
  </si>
  <si>
    <t>W13865</t>
  </si>
  <si>
    <t>W13864</t>
  </si>
  <si>
    <t>W13863</t>
  </si>
  <si>
    <t>W13862</t>
  </si>
  <si>
    <t>Prologis - SLCVA509 - IPC 9</t>
  </si>
  <si>
    <t>W13861</t>
  </si>
  <si>
    <t>R&amp;J Dondero INC (System 2)</t>
  </si>
  <si>
    <t>W13860</t>
  </si>
  <si>
    <t>Farmers Cooperative Gin Inc</t>
  </si>
  <si>
    <t>W13859</t>
  </si>
  <si>
    <t>Andiamo Ranch</t>
  </si>
  <si>
    <t>W13858</t>
  </si>
  <si>
    <t>Frank Coelho &amp; Sons LP</t>
  </si>
  <si>
    <t>W13857</t>
  </si>
  <si>
    <t>Dover Dairy</t>
  </si>
  <si>
    <t>W13856</t>
  </si>
  <si>
    <t>Oakley RV &amp; Boat Storage Phase 3</t>
  </si>
  <si>
    <t>W13855</t>
  </si>
  <si>
    <t>VS RXI Wilmington</t>
  </si>
  <si>
    <t>W13854</t>
  </si>
  <si>
    <t>NHS</t>
  </si>
  <si>
    <t>W13852</t>
  </si>
  <si>
    <t>SR-MF-CA-1883314176</t>
  </si>
  <si>
    <t>W13850</t>
  </si>
  <si>
    <t>W13849</t>
  </si>
  <si>
    <t>GF Orchard 1</t>
  </si>
  <si>
    <t>W13848</t>
  </si>
  <si>
    <t>W13847</t>
  </si>
  <si>
    <t>Bannock County Landfill Generation Project #380</t>
  </si>
  <si>
    <t>W13846</t>
  </si>
  <si>
    <t>Palazzo Farming Inc</t>
  </si>
  <si>
    <t>W13845</t>
  </si>
  <si>
    <t>Dewit Dairy</t>
  </si>
  <si>
    <t>W13844</t>
  </si>
  <si>
    <t>El Nido Dairy</t>
  </si>
  <si>
    <t>W13842</t>
  </si>
  <si>
    <t>CA - Lammersville USD - Bethany Elementary</t>
  </si>
  <si>
    <t>W13841</t>
  </si>
  <si>
    <t>Loomis RV Park</t>
  </si>
  <si>
    <t>W13840</t>
  </si>
  <si>
    <t>SPV7</t>
  </si>
  <si>
    <t>OC443-013-S</t>
  </si>
  <si>
    <t>W13839</t>
  </si>
  <si>
    <t>JM439-013-S</t>
  </si>
  <si>
    <t>W13838</t>
  </si>
  <si>
    <t>Boyd residence solar</t>
  </si>
  <si>
    <t>W13830</t>
  </si>
  <si>
    <t>Campbell Hill</t>
  </si>
  <si>
    <t>Pismo Coast Plaza</t>
  </si>
  <si>
    <t>W13827</t>
  </si>
  <si>
    <t>LSD Stanley</t>
  </si>
  <si>
    <t>EPENMAGG1S NM194S</t>
  </si>
  <si>
    <t>W13804</t>
  </si>
  <si>
    <t>EPENMAGG1S NM193S</t>
  </si>
  <si>
    <t>W13803</t>
  </si>
  <si>
    <t>EPENMAGG1S NM192S</t>
  </si>
  <si>
    <t>W13802</t>
  </si>
  <si>
    <t>EPENMAGG1S NM191S</t>
  </si>
  <si>
    <t>W13801</t>
  </si>
  <si>
    <t>CA - Lammersville USD - Altamont Elementary</t>
  </si>
  <si>
    <t>W13800</t>
  </si>
  <si>
    <t>Kumeyaay Wind Farm</t>
  </si>
  <si>
    <t>EPENMAGG1S NM190S</t>
  </si>
  <si>
    <t>W13799</t>
  </si>
  <si>
    <t>Combine Hills II</t>
  </si>
  <si>
    <t>Camden South</t>
  </si>
  <si>
    <t>W13784</t>
  </si>
  <si>
    <t>Conejo Ranch</t>
  </si>
  <si>
    <t>W13783</t>
  </si>
  <si>
    <t>Burrel</t>
  </si>
  <si>
    <t>W13781</t>
  </si>
  <si>
    <t>EMWD - San Jacinto Valley RWRF RES-BCT</t>
  </si>
  <si>
    <t>W13776</t>
  </si>
  <si>
    <t>Sycamore Mutual Water Co.</t>
  </si>
  <si>
    <t>W13775</t>
  </si>
  <si>
    <t>Citrona Farms LLC</t>
  </si>
  <si>
    <t>W13774</t>
  </si>
  <si>
    <t>19 - Monarch 1 (DYB2)</t>
  </si>
  <si>
    <t>W13767</t>
  </si>
  <si>
    <t>McCaslin Farms - South Solar</t>
  </si>
  <si>
    <t>W13766</t>
  </si>
  <si>
    <t>McCaslin Farms - North Solar</t>
  </si>
  <si>
    <t>W13765</t>
  </si>
  <si>
    <t>KHSD West HS</t>
  </si>
  <si>
    <t>W13764</t>
  </si>
  <si>
    <t>Calabasas Gas-to-Energy Facility</t>
  </si>
  <si>
    <t>KHSD North HS</t>
  </si>
  <si>
    <t>W13759</t>
  </si>
  <si>
    <t>KHSD Highland HS</t>
  </si>
  <si>
    <t>W13758</t>
  </si>
  <si>
    <t>KHSD Foothill HS</t>
  </si>
  <si>
    <t>W13757</t>
  </si>
  <si>
    <t>KHSD East HS</t>
  </si>
  <si>
    <t>W13756</t>
  </si>
  <si>
    <t>KHSD Bakersfield HS</t>
  </si>
  <si>
    <t>W13755</t>
  </si>
  <si>
    <t>KHSD Regional Occupational Center</t>
  </si>
  <si>
    <t>W13750</t>
  </si>
  <si>
    <t>KHSD Mira Monte HS</t>
  </si>
  <si>
    <t>W13749</t>
  </si>
  <si>
    <t>KHSD Independence HS</t>
  </si>
  <si>
    <t>W13748</t>
  </si>
  <si>
    <t>KHSD CTERTC</t>
  </si>
  <si>
    <t>W13746</t>
  </si>
  <si>
    <t>Harry Samarin</t>
  </si>
  <si>
    <t>W13745</t>
  </si>
  <si>
    <t>00204 : CA-GLENDALE / EAGLE ROCK BLVD</t>
  </si>
  <si>
    <t>W13744</t>
  </si>
  <si>
    <t>LPV Agg 11_49_0025_03</t>
  </si>
  <si>
    <t>W13742</t>
  </si>
  <si>
    <t>CONS Solar PV Agg Group 12</t>
  </si>
  <si>
    <t>W13739</t>
  </si>
  <si>
    <t>Mount Whitney High School</t>
  </si>
  <si>
    <t>W13738</t>
  </si>
  <si>
    <t>Mineral King Elementary School</t>
  </si>
  <si>
    <t>W13737</t>
  </si>
  <si>
    <t>Goshen Elementary School</t>
  </si>
  <si>
    <t>W13736</t>
  </si>
  <si>
    <t>Hurley Elementary School</t>
  </si>
  <si>
    <t>W13735</t>
  </si>
  <si>
    <t>Divisadero Middle School</t>
  </si>
  <si>
    <t>W13734</t>
  </si>
  <si>
    <t>Crestwood Elementary School</t>
  </si>
  <si>
    <t>W13733</t>
  </si>
  <si>
    <t>Farm Power Rexville</t>
  </si>
  <si>
    <t>W1373</t>
  </si>
  <si>
    <t>Zelman-FIT 1 (FIT)</t>
  </si>
  <si>
    <t>W13723</t>
  </si>
  <si>
    <t>VS RXI San Fernando</t>
  </si>
  <si>
    <t>W13722</t>
  </si>
  <si>
    <t>Bombard Headquarters</t>
  </si>
  <si>
    <t>W13721</t>
  </si>
  <si>
    <t>El Dorado Irrigation District - El Dorado Hills WW</t>
  </si>
  <si>
    <t>W13720</t>
  </si>
  <si>
    <t>Salton Sea Power LLC Unit 5</t>
  </si>
  <si>
    <t>El Dorado Irrigation District - Deer Creek 2</t>
  </si>
  <si>
    <t>W13719</t>
  </si>
  <si>
    <t>El Dorado Irrigation District - Deer Creek 1</t>
  </si>
  <si>
    <t>W13718</t>
  </si>
  <si>
    <t>Edaleen Cow Power</t>
  </si>
  <si>
    <t>W13717</t>
  </si>
  <si>
    <t>Bert Wilgenburg Ranch</t>
  </si>
  <si>
    <t>W13716</t>
  </si>
  <si>
    <t>Henderson Farms</t>
  </si>
  <si>
    <t>W13715</t>
  </si>
  <si>
    <t>Yuma County - Main Library</t>
  </si>
  <si>
    <t>W13714</t>
  </si>
  <si>
    <t>Yuma County - Public Works</t>
  </si>
  <si>
    <t>W13713</t>
  </si>
  <si>
    <t>Raven Jimmy</t>
  </si>
  <si>
    <t>W13712</t>
  </si>
  <si>
    <t>Yuma County - Adult Probation</t>
  </si>
  <si>
    <t>W13711</t>
  </si>
  <si>
    <t>Community Solar B</t>
  </si>
  <si>
    <t>W13710</t>
  </si>
  <si>
    <t>Community Solar A</t>
  </si>
  <si>
    <t>W13709</t>
  </si>
  <si>
    <t>Las Villas Del Norte</t>
  </si>
  <si>
    <t>W13708</t>
  </si>
  <si>
    <t>J3G</t>
  </si>
  <si>
    <t>W13707</t>
  </si>
  <si>
    <t>GCM Farms</t>
  </si>
  <si>
    <t>W13706</t>
  </si>
  <si>
    <t>Johann Dairy 3</t>
  </si>
  <si>
    <t>W13705</t>
  </si>
  <si>
    <t>Johann Dairy 2</t>
  </si>
  <si>
    <t>W13704</t>
  </si>
  <si>
    <t>Johann Dairy 1</t>
  </si>
  <si>
    <t>W13703</t>
  </si>
  <si>
    <t>EPENMAGG1S NM189S</t>
  </si>
  <si>
    <t>W13702</t>
  </si>
  <si>
    <t>EPENMAGG1S NM188S</t>
  </si>
  <si>
    <t>W13701</t>
  </si>
  <si>
    <t>Central Line</t>
  </si>
  <si>
    <t>W13700</t>
  </si>
  <si>
    <t>Chevron Casper Wind Farm</t>
  </si>
  <si>
    <t>Grace</t>
  </si>
  <si>
    <t>Huller</t>
  </si>
  <si>
    <t>W13699</t>
  </si>
  <si>
    <t>Java Solar</t>
  </si>
  <si>
    <t>W13698</t>
  </si>
  <si>
    <t>William D. Creighton</t>
  </si>
  <si>
    <t>W13697</t>
  </si>
  <si>
    <t>Colton MOB</t>
  </si>
  <si>
    <t>W13693</t>
  </si>
  <si>
    <t>Carson South Bay MOB</t>
  </si>
  <si>
    <t>W13692</t>
  </si>
  <si>
    <t>Moreno Valley Heacok MOB</t>
  </si>
  <si>
    <t>W13691</t>
  </si>
  <si>
    <t>Route 66 Solar Energy Center, LLC</t>
  </si>
  <si>
    <t>W13690</t>
  </si>
  <si>
    <t>Powell River Energy Inc.</t>
  </si>
  <si>
    <t>W13689</t>
  </si>
  <si>
    <t>W13688</t>
  </si>
  <si>
    <t>W13687</t>
  </si>
  <si>
    <t>W13686</t>
  </si>
  <si>
    <t>Pitigliano Farms Road 124</t>
  </si>
  <si>
    <t>W13685</t>
  </si>
  <si>
    <t>Raven Goshen</t>
  </si>
  <si>
    <t>W13684</t>
  </si>
  <si>
    <t>Hyperion Water Reclamation Plant</t>
  </si>
  <si>
    <t>W13683</t>
  </si>
  <si>
    <t>VS RXI Panorama City</t>
  </si>
  <si>
    <t>W13682</t>
  </si>
  <si>
    <t>BBARWA Palomino</t>
  </si>
  <si>
    <t>W13681</t>
  </si>
  <si>
    <t>John De Groot &amp; Son South</t>
  </si>
  <si>
    <t>W13680</t>
  </si>
  <si>
    <t>John De Groot &amp; Son North</t>
  </si>
  <si>
    <t>W13679</t>
  </si>
  <si>
    <t>H&amp;P Dairy 2</t>
  </si>
  <si>
    <t>W13677</t>
  </si>
  <si>
    <t>Jose D Soares Dairy 2</t>
  </si>
  <si>
    <t>W13676</t>
  </si>
  <si>
    <t>Jose D Soares Dairy 1</t>
  </si>
  <si>
    <t>W13675</t>
  </si>
  <si>
    <t>SPV Agg 0_10_0025_22</t>
  </si>
  <si>
    <t>W13674</t>
  </si>
  <si>
    <t>Poso Ranch</t>
  </si>
  <si>
    <t>W13673</t>
  </si>
  <si>
    <t>Prologis - SLCVA410 - Stockton 10</t>
  </si>
  <si>
    <t>W13672</t>
  </si>
  <si>
    <t>Prologis - SLEBA806 - Livermore 6</t>
  </si>
  <si>
    <t>W13670</t>
  </si>
  <si>
    <t>Raven Office</t>
  </si>
  <si>
    <t>W13669</t>
  </si>
  <si>
    <t>HB AG Investments - Shop solar</t>
  </si>
  <si>
    <t>W13667</t>
  </si>
  <si>
    <t>HB AG Investments - Martin Ranch</t>
  </si>
  <si>
    <t>W13666</t>
  </si>
  <si>
    <t>Raven Elkhorn</t>
  </si>
  <si>
    <t>W13665</t>
  </si>
  <si>
    <t>HB AG Investments - 7th Standard</t>
  </si>
  <si>
    <t>W13663</t>
  </si>
  <si>
    <t>H&amp;P Dairy 1</t>
  </si>
  <si>
    <t>W13662</t>
  </si>
  <si>
    <t>SPV5</t>
  </si>
  <si>
    <t>SPV6</t>
  </si>
  <si>
    <t>Opera House</t>
  </si>
  <si>
    <t>W13645</t>
  </si>
  <si>
    <t>Carondelet HS</t>
  </si>
  <si>
    <t>W13643</t>
  </si>
  <si>
    <t>W13642</t>
  </si>
  <si>
    <t>W13641</t>
  </si>
  <si>
    <t>Sanborn Solar 1B - Sub Project S4</t>
  </si>
  <si>
    <t>W13639</t>
  </si>
  <si>
    <t>Edwards Solar 1B - Sub Project E1B</t>
  </si>
  <si>
    <t>W13638</t>
  </si>
  <si>
    <t>Strathmore Solar 2</t>
  </si>
  <si>
    <t>W13637</t>
  </si>
  <si>
    <t>Strathmore Solar 1</t>
  </si>
  <si>
    <t>W13636</t>
  </si>
  <si>
    <t>Pitigliano Farms Road 120</t>
  </si>
  <si>
    <t>W13635</t>
  </si>
  <si>
    <t>Pitigliano Farms Road 128</t>
  </si>
  <si>
    <t>W13634</t>
  </si>
  <si>
    <t>UBS Maclay Tanks Solar</t>
  </si>
  <si>
    <t>W13633</t>
  </si>
  <si>
    <t>W13632</t>
  </si>
  <si>
    <t>Westside Union School Disrtrict</t>
  </si>
  <si>
    <t>W13631</t>
  </si>
  <si>
    <t>W13630</t>
  </si>
  <si>
    <t>W13629</t>
  </si>
  <si>
    <t>W13628</t>
  </si>
  <si>
    <t>W13627</t>
  </si>
  <si>
    <t>W13626</t>
  </si>
  <si>
    <t>Jackson Ranch</t>
  </si>
  <si>
    <t>W13624</t>
  </si>
  <si>
    <t>Brooks Solar II</t>
  </si>
  <si>
    <t>W13623</t>
  </si>
  <si>
    <t>River Valley Dairy</t>
  </si>
  <si>
    <t>W13622</t>
  </si>
  <si>
    <t>Temecula Valley USD</t>
  </si>
  <si>
    <t>W13621</t>
  </si>
  <si>
    <t>Paraiso Vineyards</t>
  </si>
  <si>
    <t>W13620</t>
  </si>
  <si>
    <t>W13619</t>
  </si>
  <si>
    <t>W13618</t>
  </si>
  <si>
    <t>W13617</t>
  </si>
  <si>
    <t>EPENMAGG1S NM187S</t>
  </si>
  <si>
    <t>W13616</t>
  </si>
  <si>
    <t>EPENMAGG1S NM186S</t>
  </si>
  <si>
    <t>W13615</t>
  </si>
  <si>
    <t>CPA Patton</t>
  </si>
  <si>
    <t>Portland Habilitation Center</t>
  </si>
  <si>
    <t>Cascade</t>
  </si>
  <si>
    <t>Stenderup Ag Partners - Bear Patch</t>
  </si>
  <si>
    <t>W13542</t>
  </si>
  <si>
    <t>Raven Davis</t>
  </si>
  <si>
    <t>W13539</t>
  </si>
  <si>
    <t>Johann Almonds</t>
  </si>
  <si>
    <t>W13512</t>
  </si>
  <si>
    <t>Johann Grapes and Walnuts</t>
  </si>
  <si>
    <t>W13508</t>
  </si>
  <si>
    <t>Upper Malad</t>
  </si>
  <si>
    <t>CPA Dominguez Hills</t>
  </si>
  <si>
    <t>Halliburton Energy Services Inc</t>
  </si>
  <si>
    <t>W13492</t>
  </si>
  <si>
    <t>McFadden Ridge</t>
  </si>
  <si>
    <t>Vallecito Hydro Electric Project</t>
  </si>
  <si>
    <t>CPA Chuckawalla</t>
  </si>
  <si>
    <t>Hobbs Service Center</t>
  </si>
  <si>
    <t>Intercon Pulp</t>
  </si>
  <si>
    <t>UBS Sierra Highway Solar Skid</t>
  </si>
  <si>
    <t>W13341</t>
  </si>
  <si>
    <t>High Plains</t>
  </si>
  <si>
    <t>CPA Cal Poly</t>
  </si>
  <si>
    <t>Falcon Field</t>
  </si>
  <si>
    <t>W13299</t>
  </si>
  <si>
    <t>W13291</t>
  </si>
  <si>
    <t>W13290</t>
  </si>
  <si>
    <t>Industrial Finishes - PREM 117102</t>
  </si>
  <si>
    <t>W13289</t>
  </si>
  <si>
    <t>Industrial Finishes - PREM 117168</t>
  </si>
  <si>
    <t>Bear Mountain Wind Park</t>
  </si>
  <si>
    <t>Willamette Falls Hydroelectric Project</t>
  </si>
  <si>
    <t>Golden Hills Wind Farm LLC</t>
  </si>
  <si>
    <t>W13230</t>
  </si>
  <si>
    <t>Silver Sage</t>
  </si>
  <si>
    <t>Willow Grove</t>
  </si>
  <si>
    <t>W13228</t>
  </si>
  <si>
    <t>W13227</t>
  </si>
  <si>
    <t>Balboa I Solar (FIT)</t>
  </si>
  <si>
    <t>W13226</t>
  </si>
  <si>
    <t>VS RXI Harbor City</t>
  </si>
  <si>
    <t>W13225</t>
  </si>
  <si>
    <t>Normandie Solar (FIT)</t>
  </si>
  <si>
    <t>W13224</t>
  </si>
  <si>
    <t>VS RXI Sylmar 2</t>
  </si>
  <si>
    <t>W13223</t>
  </si>
  <si>
    <t>VS RXI Sylmar 1</t>
  </si>
  <si>
    <t>W13222</t>
  </si>
  <si>
    <t>Sierra View Ranch - Sierra View West</t>
  </si>
  <si>
    <t>W13221</t>
  </si>
  <si>
    <t>Sierra View Ranch - Sierra View East</t>
  </si>
  <si>
    <t>W13220</t>
  </si>
  <si>
    <t>A&amp;H Hulling</t>
  </si>
  <si>
    <t>W13219</t>
  </si>
  <si>
    <t>Lincoln</t>
  </si>
  <si>
    <t>W13218</t>
  </si>
  <si>
    <t>VB Dairy</t>
  </si>
  <si>
    <t>W13217</t>
  </si>
  <si>
    <t>Bos Farms 2</t>
  </si>
  <si>
    <t>W13215</t>
  </si>
  <si>
    <t>Balboa II Solar (FIT)</t>
  </si>
  <si>
    <t>W13214</t>
  </si>
  <si>
    <t>W13213</t>
  </si>
  <si>
    <t>Stenderup Ag Partners - Stenderup Farms</t>
  </si>
  <si>
    <t>W13212</t>
  </si>
  <si>
    <t>EPENMAGG1S NM185S</t>
  </si>
  <si>
    <t>W13211</t>
  </si>
  <si>
    <t>CASA DE PEREGRINOS</t>
  </si>
  <si>
    <t>W13210</t>
  </si>
  <si>
    <t>Wheatridge Solar Energy Center, LLC</t>
  </si>
  <si>
    <t>W13209</t>
  </si>
  <si>
    <t>EPENMAGG1S NM183S</t>
  </si>
  <si>
    <t>W13208</t>
  </si>
  <si>
    <t>EPENMAGG1S NM182S</t>
  </si>
  <si>
    <t>W13207</t>
  </si>
  <si>
    <t>Putah Creek Solar Farm North</t>
  </si>
  <si>
    <t>W13206</t>
  </si>
  <si>
    <t>Vicolo Wholesale</t>
  </si>
  <si>
    <t>W13205</t>
  </si>
  <si>
    <t>VS LADWPGLP Francisco</t>
  </si>
  <si>
    <t>W13204</t>
  </si>
  <si>
    <t>Los Osos Shopping Center</t>
  </si>
  <si>
    <t>W13203</t>
  </si>
  <si>
    <t>Sierra Pacific Chinese Camp</t>
  </si>
  <si>
    <t>W13202</t>
  </si>
  <si>
    <t>Mountain View Power Project I Repower</t>
  </si>
  <si>
    <t>W13201</t>
  </si>
  <si>
    <t>CSU Chico</t>
  </si>
  <si>
    <t>Primavera</t>
  </si>
  <si>
    <t>W13195</t>
  </si>
  <si>
    <t>W13194</t>
  </si>
  <si>
    <t>Atlas Energy</t>
  </si>
  <si>
    <t>W13192</t>
  </si>
  <si>
    <t>W13191</t>
  </si>
  <si>
    <t>Decibel Enterprise Inc</t>
  </si>
  <si>
    <t>W13190</t>
  </si>
  <si>
    <t>W13189</t>
  </si>
  <si>
    <t>SD Headquarters</t>
  </si>
  <si>
    <t>W13188</t>
  </si>
  <si>
    <t>Huron</t>
  </si>
  <si>
    <t>W13187</t>
  </si>
  <si>
    <t>DeJager Dairy</t>
  </si>
  <si>
    <t>W13184</t>
  </si>
  <si>
    <t>North Star Dairy</t>
  </si>
  <si>
    <t>W13183</t>
  </si>
  <si>
    <t>Rio Blanco Dairy Home</t>
  </si>
  <si>
    <t>W13182</t>
  </si>
  <si>
    <t>Canal Energy S23, LLC</t>
  </si>
  <si>
    <t>W13180</t>
  </si>
  <si>
    <t>Glacier Wind 2</t>
  </si>
  <si>
    <t>Chevron Bakersfield - Bldg F</t>
  </si>
  <si>
    <t>W13179</t>
  </si>
  <si>
    <t>Chevron Bakersfield - Bldg C</t>
  </si>
  <si>
    <t>W13178</t>
  </si>
  <si>
    <t>Chevron Bakersfield - Bldg AB</t>
  </si>
  <si>
    <t>W13177</t>
  </si>
  <si>
    <t>Depue Warehouse</t>
  </si>
  <si>
    <t>W13175</t>
  </si>
  <si>
    <t>FEMA Tracy</t>
  </si>
  <si>
    <t>W13131</t>
  </si>
  <si>
    <t>Rijlaarsdam - Solar #1</t>
  </si>
  <si>
    <t>W13130</t>
  </si>
  <si>
    <t>Crettol Farms - FGM 300</t>
  </si>
  <si>
    <t>W13129</t>
  </si>
  <si>
    <t>Crettol Farms - SA 1118</t>
  </si>
  <si>
    <t>W13128</t>
  </si>
  <si>
    <t>Thermo No. 1</t>
  </si>
  <si>
    <t>Tuolumne Wind Project</t>
  </si>
  <si>
    <t>Yuma County - Foothills Branch Library</t>
  </si>
  <si>
    <t>W13080</t>
  </si>
  <si>
    <t>Qualco</t>
  </si>
  <si>
    <t>W13068</t>
  </si>
  <si>
    <t>Swire Coca-Cola, USA</t>
  </si>
  <si>
    <t>W13067</t>
  </si>
  <si>
    <t>Cuba Solar Project</t>
  </si>
  <si>
    <t>W13066</t>
  </si>
  <si>
    <t>Greenheart Farms, Inc</t>
  </si>
  <si>
    <t>W13063</t>
  </si>
  <si>
    <t>W13062</t>
  </si>
  <si>
    <t>Northern Colorado Wind II</t>
  </si>
  <si>
    <t>Northern Colorado Wind I</t>
  </si>
  <si>
    <t>Island Park</t>
  </si>
  <si>
    <t>Parsons Farms</t>
  </si>
  <si>
    <t>W13012</t>
  </si>
  <si>
    <t>Kohl's - Oceanside #700</t>
  </si>
  <si>
    <t>ODOT-I5 &amp; I205</t>
  </si>
  <si>
    <t>Garnet Wind Energy Project</t>
  </si>
  <si>
    <t>Flathead Landfill Gas-to-Energy</t>
  </si>
  <si>
    <t>Prince George Pulp and Paper</t>
  </si>
  <si>
    <t>BART - Richmond, CA</t>
  </si>
  <si>
    <t>Gianelli Powerplant</t>
  </si>
  <si>
    <t>W12870</t>
  </si>
  <si>
    <t>Diamond Valley Lake Hydroelectric Plant</t>
  </si>
  <si>
    <t>Brady</t>
  </si>
  <si>
    <t>GE Mobile Water Inc.</t>
  </si>
  <si>
    <t>W12827</t>
  </si>
  <si>
    <t>City of Fremont</t>
  </si>
  <si>
    <t>W12778</t>
  </si>
  <si>
    <t>W12777</t>
  </si>
  <si>
    <t>W12776</t>
  </si>
  <si>
    <t>Maya Dairy</t>
  </si>
  <si>
    <t>W12775</t>
  </si>
  <si>
    <t>Park West Place</t>
  </si>
  <si>
    <t>W12764</t>
  </si>
  <si>
    <t>Lucerne Street</t>
  </si>
  <si>
    <t>W12763</t>
  </si>
  <si>
    <t>OK Produce</t>
  </si>
  <si>
    <t>W12751</t>
  </si>
  <si>
    <t>W12750</t>
  </si>
  <si>
    <t>Sozinho Homeplace</t>
  </si>
  <si>
    <t>W12749</t>
  </si>
  <si>
    <t>Valadao Dairy</t>
  </si>
  <si>
    <t>W12748</t>
  </si>
  <si>
    <t>Bos Farms 1</t>
  </si>
  <si>
    <t>W12747</t>
  </si>
  <si>
    <t>George A TeVelde Dairy</t>
  </si>
  <si>
    <t>W12746</t>
  </si>
  <si>
    <t>EPENMAGG1S NM181S</t>
  </si>
  <si>
    <t>W12745</t>
  </si>
  <si>
    <t>EPENMAGG1S NM180S</t>
  </si>
  <si>
    <t>W12744</t>
  </si>
  <si>
    <t>Arlington Energy Center II, LLC</t>
  </si>
  <si>
    <t>W12743</t>
  </si>
  <si>
    <t>Tos Arais Ranch</t>
  </si>
  <si>
    <t>W12742</t>
  </si>
  <si>
    <t>AHM</t>
  </si>
  <si>
    <t>W12741</t>
  </si>
  <si>
    <t>Tos Clark Ranch</t>
  </si>
  <si>
    <t>W12739</t>
  </si>
  <si>
    <t>Panorama Wind LLC</t>
  </si>
  <si>
    <t>W12737</t>
  </si>
  <si>
    <t>Seley Ranches</t>
  </si>
  <si>
    <t>W12736</t>
  </si>
  <si>
    <t>Bar E Dairy</t>
  </si>
  <si>
    <t>W12731</t>
  </si>
  <si>
    <t>Gilroy Crossing</t>
  </si>
  <si>
    <t>W12728</t>
  </si>
  <si>
    <t>Hacienda La Puente USD</t>
  </si>
  <si>
    <t>W12726</t>
  </si>
  <si>
    <t>9500 Stearns Avenue</t>
  </si>
  <si>
    <t>W12725</t>
  </si>
  <si>
    <t>Double B Dairy</t>
  </si>
  <si>
    <t>W12723</t>
  </si>
  <si>
    <t>SPV Agg 0_10_0025_21</t>
  </si>
  <si>
    <t>W12721</t>
  </si>
  <si>
    <t>Brightwood</t>
  </si>
  <si>
    <t>W12720</t>
  </si>
  <si>
    <t>Espericueta Farms - Solar #1</t>
  </si>
  <si>
    <t>W12718</t>
  </si>
  <si>
    <t>DOUG SolarPV Agg Grp3</t>
  </si>
  <si>
    <t>W12717</t>
  </si>
  <si>
    <t>CONS Solar PV Agg Group 11</t>
  </si>
  <si>
    <t>W12716</t>
  </si>
  <si>
    <t>OC443-012-S</t>
  </si>
  <si>
    <t>W12715</t>
  </si>
  <si>
    <t>JM439-012-S</t>
  </si>
  <si>
    <t>W12714</t>
  </si>
  <si>
    <t>Jicarilla Solar 2</t>
  </si>
  <si>
    <t>W12713</t>
  </si>
  <si>
    <t>CAID - Meter 5</t>
  </si>
  <si>
    <t>W12712</t>
  </si>
  <si>
    <t>Troost Dairy</t>
  </si>
  <si>
    <t>W12711</t>
  </si>
  <si>
    <t>HB AG Investments - Sullivan Ranch</t>
  </si>
  <si>
    <t>W12710</t>
  </si>
  <si>
    <t>HB AG Investments - Beech Ranch</t>
  </si>
  <si>
    <t>W12709</t>
  </si>
  <si>
    <t>HB AG Investments - 58 Ranch</t>
  </si>
  <si>
    <t>W12708</t>
  </si>
  <si>
    <t>HB AG Investments - Mayer Ranch</t>
  </si>
  <si>
    <t>W12707</t>
  </si>
  <si>
    <t>HB AG Investments - RBG Ranch #3</t>
  </si>
  <si>
    <t>W12706</t>
  </si>
  <si>
    <t>HB AG Investments - RBG Ranch #1</t>
  </si>
  <si>
    <t>W12705</t>
  </si>
  <si>
    <t>EPENMAGG1S NM179S</t>
  </si>
  <si>
    <t>W12704</t>
  </si>
  <si>
    <t>EPENMAGG1S NM178S</t>
  </si>
  <si>
    <t>W12703</t>
  </si>
  <si>
    <t>EPENMAGG1S NM177S</t>
  </si>
  <si>
    <t>W12702</t>
  </si>
  <si>
    <t>D4 Roof Top Solar</t>
  </si>
  <si>
    <t>W12701</t>
  </si>
  <si>
    <t>Airport Treatment Plant</t>
  </si>
  <si>
    <t>UBS Exposition Park Library</t>
  </si>
  <si>
    <t>W12699</t>
  </si>
  <si>
    <t>Blue Sky Utility 2020 I LLC</t>
  </si>
  <si>
    <t>W12698</t>
  </si>
  <si>
    <t>W12697</t>
  </si>
  <si>
    <t>Blue Sky Utility 2019 VII LLC</t>
  </si>
  <si>
    <t>W12696</t>
  </si>
  <si>
    <t>W12695</t>
  </si>
  <si>
    <t>W12694</t>
  </si>
  <si>
    <t>W12693</t>
  </si>
  <si>
    <t>Blue Sky Utility 2019 IV LLC</t>
  </si>
  <si>
    <t>W12691</t>
  </si>
  <si>
    <t>IWSolar</t>
  </si>
  <si>
    <t>W12690</t>
  </si>
  <si>
    <t>404 Aviation Blvd.</t>
  </si>
  <si>
    <t>Prologis - slcva919 - Tracy 19</t>
  </si>
  <si>
    <t>W12689</t>
  </si>
  <si>
    <t>Oak Park Plaza</t>
  </si>
  <si>
    <t>W12688</t>
  </si>
  <si>
    <t>Eagle Shadow Mountain Solar Farm</t>
  </si>
  <si>
    <t>W12687</t>
  </si>
  <si>
    <t>Double Creek</t>
  </si>
  <si>
    <t>W12685</t>
  </si>
  <si>
    <t>Sun Valley Raisin</t>
  </si>
  <si>
    <t>W12684</t>
  </si>
  <si>
    <t>Fairborne Station</t>
  </si>
  <si>
    <t>W12681</t>
  </si>
  <si>
    <t>Jacobs Farm/Del Cabo, Inc.</t>
  </si>
  <si>
    <t>W12679</t>
  </si>
  <si>
    <t>Edwards Solar 1A - Sub Project E1A</t>
  </si>
  <si>
    <t>W12676</t>
  </si>
  <si>
    <t>Sanborn Solar 1A - Sub Project S3</t>
  </si>
  <si>
    <t>W12675</t>
  </si>
  <si>
    <t>Sanborn Solar 1A - Sub Project S1</t>
  </si>
  <si>
    <t>W12674</t>
  </si>
  <si>
    <t xml:space="preserve">SR-MF-CA-1332511443 - Mountainside </t>
  </si>
  <si>
    <t>W12673</t>
  </si>
  <si>
    <t>Old Lower Plant</t>
  </si>
  <si>
    <t>W12672</t>
  </si>
  <si>
    <t>Lower Plant</t>
  </si>
  <si>
    <t>W12671</t>
  </si>
  <si>
    <t>Upper Plant</t>
  </si>
  <si>
    <t>W12670</t>
  </si>
  <si>
    <t>Gem State</t>
  </si>
  <si>
    <t>W12669</t>
  </si>
  <si>
    <t>RE Slate 1 LLC</t>
  </si>
  <si>
    <t>W12668</t>
  </si>
  <si>
    <t>W12667</t>
  </si>
  <si>
    <t>W12666</t>
  </si>
  <si>
    <t>Solar PV Gen Facility &amp; Interconnection Facilities</t>
  </si>
  <si>
    <t>W12665</t>
  </si>
  <si>
    <t>Park Plaza</t>
  </si>
  <si>
    <t>W12664</t>
  </si>
  <si>
    <t>Benco FiT</t>
  </si>
  <si>
    <t>W12663</t>
  </si>
  <si>
    <t>South Corner Dairy</t>
  </si>
  <si>
    <t>W12662</t>
  </si>
  <si>
    <t>Dairy Avenue</t>
  </si>
  <si>
    <t>W12661</t>
  </si>
  <si>
    <t>Chowchilla Dairy</t>
  </si>
  <si>
    <t>W12659</t>
  </si>
  <si>
    <t>CCC Lassen</t>
  </si>
  <si>
    <t>W12658</t>
  </si>
  <si>
    <t>City Plant</t>
  </si>
  <si>
    <t>W12657</t>
  </si>
  <si>
    <t>Sahuarita - Water Reclamation</t>
  </si>
  <si>
    <t>W12656</t>
  </si>
  <si>
    <t>CAID - Meter 1</t>
  </si>
  <si>
    <t>W12655</t>
  </si>
  <si>
    <t>AAA-PV</t>
  </si>
  <si>
    <t>W12654</t>
  </si>
  <si>
    <t>Park Place Enterprises</t>
  </si>
  <si>
    <t>W12653</t>
  </si>
  <si>
    <t>EPENMAGG1S NM176S</t>
  </si>
  <si>
    <t>W12651</t>
  </si>
  <si>
    <t>EPE NM175S</t>
  </si>
  <si>
    <t>W12650</t>
  </si>
  <si>
    <t>Slate Creek</t>
  </si>
  <si>
    <t>John Muir Health</t>
  </si>
  <si>
    <t>W12648</t>
  </si>
  <si>
    <t>EPE NM174S</t>
  </si>
  <si>
    <t>W12647</t>
  </si>
  <si>
    <t>EPENMAGG1S NM173S</t>
  </si>
  <si>
    <t>W12646</t>
  </si>
  <si>
    <t>EPE NM172S</t>
  </si>
  <si>
    <t>W12645</t>
  </si>
  <si>
    <t>EPE NM171S</t>
  </si>
  <si>
    <t>W12644</t>
  </si>
  <si>
    <t>EPENMAGG1S NM170S</t>
  </si>
  <si>
    <t>W12643</t>
  </si>
  <si>
    <t>EPE NM169S</t>
  </si>
  <si>
    <t>W12642</t>
  </si>
  <si>
    <t>EMWD - Sun City RWRF NEM</t>
  </si>
  <si>
    <t>W12640</t>
  </si>
  <si>
    <t>Lake Siskiyou</t>
  </si>
  <si>
    <t>EMWD - Perris Valley RWRF NEM</t>
  </si>
  <si>
    <t>W12639</t>
  </si>
  <si>
    <t>EMWD - Moreno Valley RWRF NEM</t>
  </si>
  <si>
    <t>W12638</t>
  </si>
  <si>
    <t>EMWD - San Jacinto Valley RWRF NEM</t>
  </si>
  <si>
    <t>W12637</t>
  </si>
  <si>
    <t>Red Prairie Solar</t>
  </si>
  <si>
    <t>W12636</t>
  </si>
  <si>
    <t>Wonderful Pistachio &amp; Almonds - Lost Hills</t>
  </si>
  <si>
    <t>W12635</t>
  </si>
  <si>
    <t>Wonderful Pistachio &amp; Almonds - H&amp;S</t>
  </si>
  <si>
    <t>W12634</t>
  </si>
  <si>
    <t>SR-MF-CA-1677970155</t>
  </si>
  <si>
    <t>W12633</t>
  </si>
  <si>
    <t>SR-MF-CA-2042765867</t>
  </si>
  <si>
    <t>W12631</t>
  </si>
  <si>
    <t>SR-MF-1621851591</t>
  </si>
  <si>
    <t>W12630</t>
  </si>
  <si>
    <t>Tesla_Gigafactory GF1 roof F North JB-8941332-00</t>
  </si>
  <si>
    <t>W12628</t>
  </si>
  <si>
    <t>Tesla_Gigafactory GF1 Roof G JB-894960-00</t>
  </si>
  <si>
    <t>W12627</t>
  </si>
  <si>
    <t>SR-MF-CA-1820680812</t>
  </si>
  <si>
    <t>W12626</t>
  </si>
  <si>
    <t>SR-MF-CA-1578200640</t>
  </si>
  <si>
    <t>W12624</t>
  </si>
  <si>
    <t>SR-MF-CA-1479333368</t>
  </si>
  <si>
    <t>W12623</t>
  </si>
  <si>
    <t>SR-MF-CA-1564729649</t>
  </si>
  <si>
    <t>W12621</t>
  </si>
  <si>
    <t>SR-MF-CA-1567680012</t>
  </si>
  <si>
    <t>W12617</t>
  </si>
  <si>
    <t>SR-MF-CA-1128334626</t>
  </si>
  <si>
    <t>W12616</t>
  </si>
  <si>
    <t>SR-MF-CA-2127222095</t>
  </si>
  <si>
    <t>W12615</t>
  </si>
  <si>
    <t>SR-MF-CA-1141211277</t>
  </si>
  <si>
    <t>W12614</t>
  </si>
  <si>
    <t>SPV Agg 0_10_0025_20</t>
  </si>
  <si>
    <t>W12613</t>
  </si>
  <si>
    <t>Whispering Palms</t>
  </si>
  <si>
    <t>W12612</t>
  </si>
  <si>
    <t>SE Athos I</t>
  </si>
  <si>
    <t>W12610</t>
  </si>
  <si>
    <t>SE Athos II</t>
  </si>
  <si>
    <t>W12609</t>
  </si>
  <si>
    <t>Cristo Rey San Jose Jesuit High School JB-95113408</t>
  </si>
  <si>
    <t>W12608</t>
  </si>
  <si>
    <t>W12607</t>
  </si>
  <si>
    <t>Ron Verhoeven Dairy</t>
  </si>
  <si>
    <t>W12606</t>
  </si>
  <si>
    <t>SolarAccessIPG&amp;E2</t>
  </si>
  <si>
    <t>W12600</t>
  </si>
  <si>
    <t>Spicer_1_Units</t>
  </si>
  <si>
    <t>Pacific Bay Christian School JB-94012391-00</t>
  </si>
  <si>
    <t>W12597</t>
  </si>
  <si>
    <t>08515 : NORTHRIDGE / BALBOA / LASSEN</t>
  </si>
  <si>
    <t>W12596</t>
  </si>
  <si>
    <t>29208 : TORRANCE / 190th &amp; WESTERN AVE</t>
  </si>
  <si>
    <t>W12595</t>
  </si>
  <si>
    <t>North State Grocery, Inc. - Meadow Vista JB-957755</t>
  </si>
  <si>
    <t>W12594</t>
  </si>
  <si>
    <t>Kerman</t>
  </si>
  <si>
    <t>W12593</t>
  </si>
  <si>
    <t>Tustin USD Phase III</t>
  </si>
  <si>
    <t>W12592</t>
  </si>
  <si>
    <t>Stockton Dist Ctr</t>
  </si>
  <si>
    <t>W12591</t>
  </si>
  <si>
    <t>COLVIL_7_PL1X2</t>
  </si>
  <si>
    <t>Clear Blue Commercial - 840 Stillwater JB-95620445</t>
  </si>
  <si>
    <t>W12589</t>
  </si>
  <si>
    <t>Clear Blue Commercial - 820 Stillwater JB-95620444</t>
  </si>
  <si>
    <t>W12588</t>
  </si>
  <si>
    <t>Clear Blue Commercial - 830 Stillwater JB-95620443</t>
  </si>
  <si>
    <t>W12587</t>
  </si>
  <si>
    <t>Global Quality Foods JB-94544497-00</t>
  </si>
  <si>
    <t>W12586</t>
  </si>
  <si>
    <t>Danell Bros Inc</t>
  </si>
  <si>
    <t>W12585</t>
  </si>
  <si>
    <t>First Assembly of God of Fremont System 1 JB-94542</t>
  </si>
  <si>
    <t>W12584</t>
  </si>
  <si>
    <t>St. Victor School v2Replacement JB-95113561-00</t>
  </si>
  <si>
    <t>W12583</t>
  </si>
  <si>
    <t>Aquamarine Westside, LLC</t>
  </si>
  <si>
    <t>Aquamarine Westside, LLC (Phase 2)</t>
  </si>
  <si>
    <t>W12582</t>
  </si>
  <si>
    <t>Summerhill Dairy</t>
  </si>
  <si>
    <t>W12581</t>
  </si>
  <si>
    <t>Van Beek Bros Dairy</t>
  </si>
  <si>
    <t>W12580</t>
  </si>
  <si>
    <t>COLVIL_7_PL1X1</t>
  </si>
  <si>
    <t>Bar Mac</t>
  </si>
  <si>
    <t>W12579</t>
  </si>
  <si>
    <t>VP Ranch</t>
  </si>
  <si>
    <t>W12578</t>
  </si>
  <si>
    <t>McMoo Farms</t>
  </si>
  <si>
    <t>W12577</t>
  </si>
  <si>
    <t>Tjaarda Dairy</t>
  </si>
  <si>
    <t>W12576</t>
  </si>
  <si>
    <t>Sozinho Elkhorn</t>
  </si>
  <si>
    <t>W12575</t>
  </si>
  <si>
    <t>SolarAccessISDG&amp;E</t>
  </si>
  <si>
    <t>W12574</t>
  </si>
  <si>
    <t>SolarAccessISCE</t>
  </si>
  <si>
    <t>W12572</t>
  </si>
  <si>
    <t>Geothermal 2_Unit 4</t>
  </si>
  <si>
    <t>Visitacion Valley Middle School</t>
  </si>
  <si>
    <t>W12568</t>
  </si>
  <si>
    <t>First Assembly of God of Fremont System 4 JB-94542</t>
  </si>
  <si>
    <t>W12566</t>
  </si>
  <si>
    <t>First Assembly of God of Fremont System 3 JB-94542</t>
  </si>
  <si>
    <t>W12565</t>
  </si>
  <si>
    <t>St Francis of Assisi Catholic Church - School</t>
  </si>
  <si>
    <t>W12563</t>
  </si>
  <si>
    <t>St Francis of Assisi Catholic Church - Gym</t>
  </si>
  <si>
    <t>W12562</t>
  </si>
  <si>
    <t>First Assembly of God of Fremont System 2 JB-94542</t>
  </si>
  <si>
    <t>W12561</t>
  </si>
  <si>
    <t>Church of Santa Maria</t>
  </si>
  <si>
    <t>W12560</t>
  </si>
  <si>
    <t>Geothermal 2_Unit 3</t>
  </si>
  <si>
    <t>Christ the King Parochial School</t>
  </si>
  <si>
    <t>W12559</t>
  </si>
  <si>
    <t>St Bonaventure Catholic Church</t>
  </si>
  <si>
    <t>W12558</t>
  </si>
  <si>
    <t>St Thesesas Catholic Church</t>
  </si>
  <si>
    <t>W12557</t>
  </si>
  <si>
    <t>Church of the Good Shepherd</t>
  </si>
  <si>
    <t>W12556</t>
  </si>
  <si>
    <t>Donald Palla</t>
  </si>
  <si>
    <t>W12555</t>
  </si>
  <si>
    <t>Pete Vanderpoel</t>
  </si>
  <si>
    <t>W12554</t>
  </si>
  <si>
    <t>Pedretti Ranches</t>
  </si>
  <si>
    <t>W12553</t>
  </si>
  <si>
    <t>HI-West Foods, Inc. JB-95315497-00</t>
  </si>
  <si>
    <t>W12552</t>
  </si>
  <si>
    <t>Responsible Metal JB-94011595-00</t>
  </si>
  <si>
    <t>W12551</t>
  </si>
  <si>
    <t>Lineage La Brea</t>
  </si>
  <si>
    <t>W12550</t>
  </si>
  <si>
    <t>Geothermal 1_Unit 2</t>
  </si>
  <si>
    <t>Cogswell College JB-95112482-00</t>
  </si>
  <si>
    <t>W12549</t>
  </si>
  <si>
    <t>Mtn Solar 4, LLC</t>
  </si>
  <si>
    <t>W12548</t>
  </si>
  <si>
    <t>Fire Station 173 - City of Rancho Cucamonga</t>
  </si>
  <si>
    <t>W12547</t>
  </si>
  <si>
    <t>Rainier Biogas</t>
  </si>
  <si>
    <t>W12546</t>
  </si>
  <si>
    <t>RE SLATE 1 LLC</t>
  </si>
  <si>
    <t>W12543</t>
  </si>
  <si>
    <t>Country Hills</t>
  </si>
  <si>
    <t>W12541</t>
  </si>
  <si>
    <t>Geothermal 1_Unit 1</t>
  </si>
  <si>
    <t>Keith Gilbert Farms</t>
  </si>
  <si>
    <t>W12538</t>
  </si>
  <si>
    <t>Edwards Solar 1A - Sub Project E3</t>
  </si>
  <si>
    <t>W12537</t>
  </si>
  <si>
    <t>Edwards Solar 1A - Sub Project E2</t>
  </si>
  <si>
    <t>W12536</t>
  </si>
  <si>
    <t>Koinonia Christian Fellowship</t>
  </si>
  <si>
    <t>W12535</t>
  </si>
  <si>
    <t>Blue Sky Utility 2019 III LLC</t>
  </si>
  <si>
    <t>W12534</t>
  </si>
  <si>
    <t>W12533</t>
  </si>
  <si>
    <t>Blue Sky Utility Portfolio II 2020, LLC</t>
  </si>
  <si>
    <t>W12532</t>
  </si>
  <si>
    <t>Blue Sky Utility 2018 VI LLC</t>
  </si>
  <si>
    <t>W12531</t>
  </si>
  <si>
    <t>W12530</t>
  </si>
  <si>
    <t>W12527</t>
  </si>
  <si>
    <t>LVJUSD - Vineyard HS</t>
  </si>
  <si>
    <t>W12526</t>
  </si>
  <si>
    <t>LVJUSD - Sunset ES</t>
  </si>
  <si>
    <t>W12525</t>
  </si>
  <si>
    <t>LVJUSD - Smith ES</t>
  </si>
  <si>
    <t>W12524</t>
  </si>
  <si>
    <t>LVJUSD - Rancho ES</t>
  </si>
  <si>
    <t>W12523</t>
  </si>
  <si>
    <t>LVJUSD - Mendenhall MS</t>
  </si>
  <si>
    <t>W12522</t>
  </si>
  <si>
    <t>LVJUSD - Livermore HS</t>
  </si>
  <si>
    <t>W12521</t>
  </si>
  <si>
    <t>LVJUSD - Marylin Ave ES</t>
  </si>
  <si>
    <t>W12520</t>
  </si>
  <si>
    <t>Grizzly Powerhouse</t>
  </si>
  <si>
    <t>LVJUSD - Leo R Croce ES</t>
  </si>
  <si>
    <t>W12519</t>
  </si>
  <si>
    <t>LVJUSD - Lawrence ES</t>
  </si>
  <si>
    <t>W12518</t>
  </si>
  <si>
    <t>LVJUSD - Junction Ave K-8</t>
  </si>
  <si>
    <t>W12517</t>
  </si>
  <si>
    <t>LVJUSD - Jackson Ave ES</t>
  </si>
  <si>
    <t>W12516</t>
  </si>
  <si>
    <t>LVJUSD - Granada HS</t>
  </si>
  <si>
    <t>W12515</t>
  </si>
  <si>
    <t>LVJUSD - Christensen Play</t>
  </si>
  <si>
    <t>W12514</t>
  </si>
  <si>
    <t>LVJUSD - Christensen Main</t>
  </si>
  <si>
    <t>W12513</t>
  </si>
  <si>
    <t>LVJUSD - Arroyo Seco ES</t>
  </si>
  <si>
    <t>W12512</t>
  </si>
  <si>
    <t>LVJUSD - Altamont Creek ES</t>
  </si>
  <si>
    <t>W12511</t>
  </si>
  <si>
    <t>RCSD Selby ES</t>
  </si>
  <si>
    <t>W12510</t>
  </si>
  <si>
    <t>IP-Springfield Containerboard Mill</t>
  </si>
  <si>
    <t>Vansycle Wind Project</t>
  </si>
  <si>
    <t>CCCOE Stewart</t>
  </si>
  <si>
    <t>W12469</t>
  </si>
  <si>
    <t>CA - Macys 4 - Thousand Oaks 69B</t>
  </si>
  <si>
    <t>CA - Macys 4 - Newport Beach 054A</t>
  </si>
  <si>
    <t>CA - Macys 4 - Fox Hills 47A</t>
  </si>
  <si>
    <t>SPV Agg 0_10_0025_19</t>
  </si>
  <si>
    <t>W12392</t>
  </si>
  <si>
    <t>CA - Macys 4 - Downey 210A</t>
  </si>
  <si>
    <t>Cloverdale Dairy, LLC</t>
  </si>
  <si>
    <t>W12382</t>
  </si>
  <si>
    <t>CCCOE Mauzy</t>
  </si>
  <si>
    <t>W12381</t>
  </si>
  <si>
    <t>Fresno Hospital Sequoia</t>
  </si>
  <si>
    <t>W12370</t>
  </si>
  <si>
    <t>SolarAccessIPG&amp;E</t>
  </si>
  <si>
    <t>W12369</t>
  </si>
  <si>
    <t>Pleasanton Tech Cntr Bldg B</t>
  </si>
  <si>
    <t>W12368</t>
  </si>
  <si>
    <t>San Rafael 1650 Los Gamos Parking Structure</t>
  </si>
  <si>
    <t>W12367</t>
  </si>
  <si>
    <t>San Diego Central Medical Center</t>
  </si>
  <si>
    <t>W12366</t>
  </si>
  <si>
    <t>CA - Macys 2 - Sunnyvale 25A</t>
  </si>
  <si>
    <t>CA - Macys 2 - Sun Valley 17B</t>
  </si>
  <si>
    <t>Bighorn Solar</t>
  </si>
  <si>
    <t>W12337</t>
  </si>
  <si>
    <t>CA - Macys 2 - Serramonte 19A</t>
  </si>
  <si>
    <t>CA - Macys 2 - Santa Maria 201A</t>
  </si>
  <si>
    <t>CA - Macys 2 - Oakridge 22A</t>
  </si>
  <si>
    <t>CA - Macys 2 - Fresno - Shaw 30B</t>
  </si>
  <si>
    <t>CA - Macys 2 - Fresno - Fresno St. 30A</t>
  </si>
  <si>
    <t>EPENMAGG1S NM168S</t>
  </si>
  <si>
    <t>W12260</t>
  </si>
  <si>
    <t>CA - Bolthouse Farms - S&amp;P</t>
  </si>
  <si>
    <t>EPENMAGG1S NM166S</t>
  </si>
  <si>
    <t>W12257</t>
  </si>
  <si>
    <t>LPV Agg 11_49_0025_02</t>
  </si>
  <si>
    <t>W12240</t>
  </si>
  <si>
    <t>CA - Bolthouse Farms - Rowen</t>
  </si>
  <si>
    <t>Vallecitos WD - District Office</t>
  </si>
  <si>
    <t>W12239</t>
  </si>
  <si>
    <t>Vallecitos WD - Lift Station 1</t>
  </si>
  <si>
    <t>W12238</t>
  </si>
  <si>
    <t>Vallecitos WD - Twin Oaks Reservoir</t>
  </si>
  <si>
    <t>W12237</t>
  </si>
  <si>
    <t>Niyol Wind LLC</t>
  </si>
  <si>
    <t>W12215</t>
  </si>
  <si>
    <t>Irvine - Culverdale Elementary School</t>
  </si>
  <si>
    <t>W12211</t>
  </si>
  <si>
    <t>Irvine - Westpark Elementary School</t>
  </si>
  <si>
    <t>W12210</t>
  </si>
  <si>
    <t>CAID - Meter 2</t>
  </si>
  <si>
    <t>W12209</t>
  </si>
  <si>
    <t>Blue Sky Utility 2018 II LLC</t>
  </si>
  <si>
    <t>W12208</t>
  </si>
  <si>
    <t>W12207</t>
  </si>
  <si>
    <t>Blue Sky Utility 2017 LLC</t>
  </si>
  <si>
    <t>W12206</t>
  </si>
  <si>
    <t>W12205</t>
  </si>
  <si>
    <t>W12204</t>
  </si>
  <si>
    <t>MSW Properties LLC</t>
  </si>
  <si>
    <t>W12201</t>
  </si>
  <si>
    <t>Beowawe</t>
  </si>
  <si>
    <t>Lineage Colton</t>
  </si>
  <si>
    <t>W12189</t>
  </si>
  <si>
    <t>EPENMAGG1S NM164S</t>
  </si>
  <si>
    <t>W12188</t>
  </si>
  <si>
    <t>Cortina Hulling &amp; Shelling LLC</t>
  </si>
  <si>
    <t>W12178</t>
  </si>
  <si>
    <t>Visalia Citrus Packing Group WL</t>
  </si>
  <si>
    <t>W12177</t>
  </si>
  <si>
    <t>C MATTOS AND SONS DAIRY</t>
  </si>
  <si>
    <t>W12176</t>
  </si>
  <si>
    <t>Dick Vanderham</t>
  </si>
  <si>
    <t>W12174</t>
  </si>
  <si>
    <t>Blue Sky Utility Sub 1 LLC</t>
  </si>
  <si>
    <t>W12173</t>
  </si>
  <si>
    <t>W12172</t>
  </si>
  <si>
    <t>Blue Sky Utility 2018 IV LLC</t>
  </si>
  <si>
    <t>W12171</t>
  </si>
  <si>
    <t>S. Sacramento Wyndham MOB</t>
  </si>
  <si>
    <t>W12170</t>
  </si>
  <si>
    <t>Steamboat Hills</t>
  </si>
  <si>
    <t>Rancho Cordova MOB</t>
  </si>
  <si>
    <t>W12169</t>
  </si>
  <si>
    <t>Napa Data Center</t>
  </si>
  <si>
    <t>W12168</t>
  </si>
  <si>
    <t>Hesperia MOB</t>
  </si>
  <si>
    <t>W12167</t>
  </si>
  <si>
    <t>10300 Campus</t>
  </si>
  <si>
    <t>W12166</t>
  </si>
  <si>
    <t>3215 Merryfield</t>
  </si>
  <si>
    <t>W12165</t>
  </si>
  <si>
    <t>3033 Science</t>
  </si>
  <si>
    <t>W12164</t>
  </si>
  <si>
    <t>Visalia Citrus Packing Group OC</t>
  </si>
  <si>
    <t>W12163</t>
  </si>
  <si>
    <t>Patmar Farming LLC</t>
  </si>
  <si>
    <t>W12162</t>
  </si>
  <si>
    <t>Livermore Community Center</t>
  </si>
  <si>
    <t>W12161</t>
  </si>
  <si>
    <t>LEUSD Temescal Canyon</t>
  </si>
  <si>
    <t>W12160</t>
  </si>
  <si>
    <t>Richard Burdette</t>
  </si>
  <si>
    <t>LBUSD Gant</t>
  </si>
  <si>
    <t>W12159</t>
  </si>
  <si>
    <t>LBUSD Grant</t>
  </si>
  <si>
    <t>W12158</t>
  </si>
  <si>
    <t>TB Flats Wind II</t>
  </si>
  <si>
    <t>W12157</t>
  </si>
  <si>
    <t>Blue Sky Utility 2018 V LLC</t>
  </si>
  <si>
    <t>W12156</t>
  </si>
  <si>
    <t>Blue Sky Utility 2019 VI LLC</t>
  </si>
  <si>
    <t>W12155</t>
  </si>
  <si>
    <t>W12154</t>
  </si>
  <si>
    <t>W12153</t>
  </si>
  <si>
    <t>W12152</t>
  </si>
  <si>
    <t>W12151</t>
  </si>
  <si>
    <t>Blue Sky Utility 2019 II LLC</t>
  </si>
  <si>
    <t>W12150</t>
  </si>
  <si>
    <t>Galena 3</t>
  </si>
  <si>
    <t>W12148</t>
  </si>
  <si>
    <t>Blue Sky Utility 2017 III LLC</t>
  </si>
  <si>
    <t>W12147</t>
  </si>
  <si>
    <t>W12146</t>
  </si>
  <si>
    <t>Blue Sky Utility 2018 III, LLC</t>
  </si>
  <si>
    <t>W12145</t>
  </si>
  <si>
    <t>W12144</t>
  </si>
  <si>
    <t>W12143</t>
  </si>
  <si>
    <t>Antelope Expansion 1B</t>
  </si>
  <si>
    <t>W12142</t>
  </si>
  <si>
    <t>Chinese Church in Christ JB-95113345-00</t>
  </si>
  <si>
    <t>W12141</t>
  </si>
  <si>
    <t>Steamboat Complex</t>
  </si>
  <si>
    <t>Vineyard Hills COA</t>
  </si>
  <si>
    <t>W12138</t>
  </si>
  <si>
    <t>HRSST</t>
  </si>
  <si>
    <t>W12137</t>
  </si>
  <si>
    <t>Redwood Coast Airport Microgrid</t>
  </si>
  <si>
    <t>W12135</t>
  </si>
  <si>
    <t>Vintage Housing Development</t>
  </si>
  <si>
    <t>W12134</t>
  </si>
  <si>
    <t>San Joaquin Foothills Landfill Solar Project</t>
  </si>
  <si>
    <t>W12133</t>
  </si>
  <si>
    <t>Cajon Valley USD - WD Hall Elementary</t>
  </si>
  <si>
    <t>W12132</t>
  </si>
  <si>
    <t>Cajon Valley USD - Rios Elementary</t>
  </si>
  <si>
    <t>W12131</t>
  </si>
  <si>
    <t>Cajon Valley USD - Naranca Elementary</t>
  </si>
  <si>
    <t>W12130</t>
  </si>
  <si>
    <t>Cajon Valley USD - Meridian Elementary</t>
  </si>
  <si>
    <t>W12129</t>
  </si>
  <si>
    <t>Cajon Valley USD - Magnolia Elementary</t>
  </si>
  <si>
    <t>W12128</t>
  </si>
  <si>
    <t>Cajon Valley USD - Madison Elementary</t>
  </si>
  <si>
    <t>W12127</t>
  </si>
  <si>
    <t>Cajon Valley USD - Los Coches Creek Middle</t>
  </si>
  <si>
    <t>W12126</t>
  </si>
  <si>
    <t>Cajon Valley USD - Lexington Elementary</t>
  </si>
  <si>
    <t>W12125</t>
  </si>
  <si>
    <t>Cajon Valley USD - Jamacha Elementary</t>
  </si>
  <si>
    <t>W12124</t>
  </si>
  <si>
    <t>Cajon Valley USD - Hillsdale Middle</t>
  </si>
  <si>
    <t>W12123</t>
  </si>
  <si>
    <t>Cajon Valley USD - Greenfield Middle</t>
  </si>
  <si>
    <t>W12122</t>
  </si>
  <si>
    <t>Church at Rocky Peak 2</t>
  </si>
  <si>
    <t>W12121</t>
  </si>
  <si>
    <t>Church at Rocky Peak 1</t>
  </si>
  <si>
    <t>W12120</t>
  </si>
  <si>
    <t>Cajon Valley USD - Fuerte Elementary</t>
  </si>
  <si>
    <t>W12118</t>
  </si>
  <si>
    <t>Cajon Valley USD - Flying Hills Elementary</t>
  </si>
  <si>
    <t>W12117</t>
  </si>
  <si>
    <t>Cajon Valley USD - Emerald Middle</t>
  </si>
  <si>
    <t>W12116</t>
  </si>
  <si>
    <t>Cajon Valley USD - District Offices</t>
  </si>
  <si>
    <t>W12115</t>
  </si>
  <si>
    <t>Cajon Valley USD - Chase Elementary</t>
  </si>
  <si>
    <t>W12114</t>
  </si>
  <si>
    <t>Cajon Valley USD - Bostonia Language Academy</t>
  </si>
  <si>
    <t>W12113</t>
  </si>
  <si>
    <t>Zonneveld Farms</t>
  </si>
  <si>
    <t>W12112</t>
  </si>
  <si>
    <t>Cajon Valley USD - Blossom Valley Elementary</t>
  </si>
  <si>
    <t>W12111</t>
  </si>
  <si>
    <t>Zonneveld Dairy</t>
  </si>
  <si>
    <t>W12110</t>
  </si>
  <si>
    <t>Cajon Valley USD - Avocado Elementary</t>
  </si>
  <si>
    <t>W12109</t>
  </si>
  <si>
    <t>Cajon Valley USD - Anza Elementary</t>
  </si>
  <si>
    <t>W12108</t>
  </si>
  <si>
    <t>Venida Packing Co Inc</t>
  </si>
  <si>
    <t>W12107</t>
  </si>
  <si>
    <t>BigBeau Solar, LLC</t>
  </si>
  <si>
    <t>W12106</t>
  </si>
  <si>
    <t>W12105</t>
  </si>
  <si>
    <t>Norman Etchison</t>
  </si>
  <si>
    <t>W12102</t>
  </si>
  <si>
    <t>EPENMAGG1S NM163S</t>
  </si>
  <si>
    <t>W12101</t>
  </si>
  <si>
    <t>EPENMAGG1S NM162S</t>
  </si>
  <si>
    <t>W12100</t>
  </si>
  <si>
    <t>Ward Butte Windfarm LLC</t>
  </si>
  <si>
    <t>EPENMAGG1S NM161S</t>
  </si>
  <si>
    <t>W12099</t>
  </si>
  <si>
    <t>EPENMAGG1S NM160S</t>
  </si>
  <si>
    <t>W12098</t>
  </si>
  <si>
    <t>Bar 20 Dairy Biogas, LLC</t>
  </si>
  <si>
    <t>W12097</t>
  </si>
  <si>
    <t>O&amp;S Holsteins LP</t>
  </si>
  <si>
    <t>W12096</t>
  </si>
  <si>
    <t>Blue Sky Utility 2018 I, LLC</t>
  </si>
  <si>
    <t>W12095</t>
  </si>
  <si>
    <t>Dairy</t>
  </si>
  <si>
    <t>W12094</t>
  </si>
  <si>
    <t>CAID - Meter 4</t>
  </si>
  <si>
    <t>W12093</t>
  </si>
  <si>
    <t>Nunes &amp; Sons Inc 2</t>
  </si>
  <si>
    <t>W12092</t>
  </si>
  <si>
    <t>Nunes &amp; Sons Inc</t>
  </si>
  <si>
    <t>W12091</t>
  </si>
  <si>
    <t>Wagon Trail LLC</t>
  </si>
  <si>
    <t>SR-MF-CA-1970753240</t>
  </si>
  <si>
    <t>W12084</t>
  </si>
  <si>
    <t>Clover Creek</t>
  </si>
  <si>
    <t>W12083</t>
  </si>
  <si>
    <t>W12082</t>
  </si>
  <si>
    <t>Chris Jongsma</t>
  </si>
  <si>
    <t>W12081</t>
  </si>
  <si>
    <t>Ryan Unit 5</t>
  </si>
  <si>
    <t>W12080</t>
  </si>
  <si>
    <t>Sand Ranch Windfarm LLC</t>
  </si>
  <si>
    <t>Ryan Unit 4</t>
  </si>
  <si>
    <t>W12079</t>
  </si>
  <si>
    <t>Ryan Unit 2</t>
  </si>
  <si>
    <t>W12078</t>
  </si>
  <si>
    <t>Hamstra Dairy</t>
  </si>
  <si>
    <t>W12077</t>
  </si>
  <si>
    <t xml:space="preserve">Pitkin County Solar, LLC   </t>
  </si>
  <si>
    <t>W12072</t>
  </si>
  <si>
    <t>Pittsburg USD - Parkside Elementary School</t>
  </si>
  <si>
    <t>W12071</t>
  </si>
  <si>
    <t>Duran Mesa LLC</t>
  </si>
  <si>
    <t>W12070</t>
  </si>
  <si>
    <t>Pacific Canyon Windfarm LLC</t>
  </si>
  <si>
    <t>Sill Properties</t>
  </si>
  <si>
    <t>W12065</t>
  </si>
  <si>
    <t>W12064</t>
  </si>
  <si>
    <t>Townsite Project</t>
  </si>
  <si>
    <t>W12063</t>
  </si>
  <si>
    <t>SR-MF-CA-1742616939</t>
  </si>
  <si>
    <t>W12062</t>
  </si>
  <si>
    <t>Travis Credit Union</t>
  </si>
  <si>
    <t>W12061</t>
  </si>
  <si>
    <t>Red Cloud Wind LLC</t>
  </si>
  <si>
    <t>W12060</t>
  </si>
  <si>
    <t>Oregon Trail Windfarm LLC</t>
  </si>
  <si>
    <t>Tecolote Wind</t>
  </si>
  <si>
    <t>W12059</t>
  </si>
  <si>
    <t>Clines Corners B</t>
  </si>
  <si>
    <t>W12058</t>
  </si>
  <si>
    <t>Clines Corners</t>
  </si>
  <si>
    <t>W12057</t>
  </si>
  <si>
    <t>JM439-011-S</t>
  </si>
  <si>
    <t>W12056</t>
  </si>
  <si>
    <t>Luciana</t>
  </si>
  <si>
    <t>W12055</t>
  </si>
  <si>
    <t>Hawaiian Gardens</t>
  </si>
  <si>
    <t>W12052</t>
  </si>
  <si>
    <t>Butter Creek Power LLC</t>
  </si>
  <si>
    <t>Acorn Plaza</t>
  </si>
  <si>
    <t>W12041</t>
  </si>
  <si>
    <t>Big Top</t>
  </si>
  <si>
    <t>SPV Agg 0_10_0025_18</t>
  </si>
  <si>
    <t>W12034</t>
  </si>
  <si>
    <t>Four Mile Canyon Windfarm</t>
  </si>
  <si>
    <t>R&amp;J Dondero INC</t>
  </si>
  <si>
    <t>W12029</t>
  </si>
  <si>
    <t>Red Rock Dairy</t>
  </si>
  <si>
    <t>W12028</t>
  </si>
  <si>
    <t>1053 17th Ave.</t>
  </si>
  <si>
    <t>W12027</t>
  </si>
  <si>
    <t>ESJ Wind 2</t>
  </si>
  <si>
    <t>W12026</t>
  </si>
  <si>
    <t>W12025</t>
  </si>
  <si>
    <t>OC443-011-S</t>
  </si>
  <si>
    <t>W12024</t>
  </si>
  <si>
    <t>TB Flats Wind I</t>
  </si>
  <si>
    <t>W12023</t>
  </si>
  <si>
    <t>John Scheenstra Wasco</t>
  </si>
  <si>
    <t>W12022</t>
  </si>
  <si>
    <t>Lake Herman Solar</t>
  </si>
  <si>
    <t>W12021</t>
  </si>
  <si>
    <t>Leroy Gutierrez</t>
  </si>
  <si>
    <t>W12020</t>
  </si>
  <si>
    <t>Four Corners Windfarm</t>
  </si>
  <si>
    <t>Kimberly Demory</t>
  </si>
  <si>
    <t>W12019</t>
  </si>
  <si>
    <t>IGS PSP1, LLC</t>
  </si>
  <si>
    <t>W12018</t>
  </si>
  <si>
    <t>Casa de Fruta</t>
  </si>
  <si>
    <t>W12017</t>
  </si>
  <si>
    <t>26406 : CA-HOLLYWOOD / HIGHLAND SANTA MONICA</t>
  </si>
  <si>
    <t>W12016</t>
  </si>
  <si>
    <t>29139 : N HOLLYWD/SHERMANWY&amp;LANKERSHIM</t>
  </si>
  <si>
    <t>W12015</t>
  </si>
  <si>
    <t>FTF-Kettleman</t>
  </si>
  <si>
    <t>W12014</t>
  </si>
  <si>
    <t>3013 Science</t>
  </si>
  <si>
    <t>W12013</t>
  </si>
  <si>
    <t>Fullerton JUHSD</t>
  </si>
  <si>
    <t>W12011</t>
  </si>
  <si>
    <t>W12010</t>
  </si>
  <si>
    <t>W12009</t>
  </si>
  <si>
    <t>W12008</t>
  </si>
  <si>
    <t>W12007</t>
  </si>
  <si>
    <t>W12006</t>
  </si>
  <si>
    <t>W12005</t>
  </si>
  <si>
    <t>W12004</t>
  </si>
  <si>
    <t>HDSI, LLC</t>
  </si>
  <si>
    <t>W12003</t>
  </si>
  <si>
    <t>Tajiguas Resource Recovery Project</t>
  </si>
  <si>
    <t>W12002</t>
  </si>
  <si>
    <t>Walgreens - Aloha, OR (#9671)</t>
  </si>
  <si>
    <t>Kohl's - Ontario #601</t>
  </si>
  <si>
    <t>David C Mccollom Water Treatment Plant</t>
  </si>
  <si>
    <t>W11995</t>
  </si>
  <si>
    <t>W11994</t>
  </si>
  <si>
    <t>Motive Energy</t>
  </si>
  <si>
    <t>W11993</t>
  </si>
  <si>
    <t>Fish Springs Ranch Solar, LLC</t>
  </si>
  <si>
    <t>W11992</t>
  </si>
  <si>
    <t>Dodge Flat Solar, LLC</t>
  </si>
  <si>
    <t>W11991</t>
  </si>
  <si>
    <t>Abel Road Bioenergy</t>
  </si>
  <si>
    <t>W11990</t>
  </si>
  <si>
    <t>CA - UCI - Natural Sciences I</t>
  </si>
  <si>
    <t>Dick Vanderham &amp; Sons Dairy</t>
  </si>
  <si>
    <t>W11989</t>
  </si>
  <si>
    <t>Huron Ranch</t>
  </si>
  <si>
    <t>W11988</t>
  </si>
  <si>
    <t>Drew Solar</t>
  </si>
  <si>
    <t>W11987</t>
  </si>
  <si>
    <t>SR-MF-CA-1017359241</t>
  </si>
  <si>
    <t>W11986</t>
  </si>
  <si>
    <t>SR-MF-CA-1778645234</t>
  </si>
  <si>
    <t>W11985</t>
  </si>
  <si>
    <t>EPENMAGG1S NM159S</t>
  </si>
  <si>
    <t>W11984</t>
  </si>
  <si>
    <t>Cajon Valley Middle School</t>
  </si>
  <si>
    <t>W11983</t>
  </si>
  <si>
    <t>EPENMAGG1S NM158S</t>
  </si>
  <si>
    <t>W11982</t>
  </si>
  <si>
    <t>EPENMAGG1S NM157S</t>
  </si>
  <si>
    <t>W11981</t>
  </si>
  <si>
    <t>EPENMAGG1S NM156S</t>
  </si>
  <si>
    <t>W11980</t>
  </si>
  <si>
    <t>EPE NM155S</t>
  </si>
  <si>
    <t>W11979</t>
  </si>
  <si>
    <t>Montgomery Middle School</t>
  </si>
  <si>
    <t>W11978</t>
  </si>
  <si>
    <t>EPENMAGG1S NM154S</t>
  </si>
  <si>
    <t>W11977</t>
  </si>
  <si>
    <t>EPENMAGG1S NM153S</t>
  </si>
  <si>
    <t>W11976</t>
  </si>
  <si>
    <t>EPENMAGG1S NM152S</t>
  </si>
  <si>
    <t>W11975</t>
  </si>
  <si>
    <t>EPENMAGG1S NM151S</t>
  </si>
  <si>
    <t>W11974</t>
  </si>
  <si>
    <t>EPENMAGG1S NM150S</t>
  </si>
  <si>
    <t>W11973</t>
  </si>
  <si>
    <t>EPENMAGG1S NM149S</t>
  </si>
  <si>
    <t>W11972</t>
  </si>
  <si>
    <t>EPENMAGG1S NM148S</t>
  </si>
  <si>
    <t>W11971</t>
  </si>
  <si>
    <t>EPENMAGG1S NM147S</t>
  </si>
  <si>
    <t>W11970</t>
  </si>
  <si>
    <t>EPENMAGG1S NM146S</t>
  </si>
  <si>
    <t>W11969</t>
  </si>
  <si>
    <t>EPENMAGG1S NM145S</t>
  </si>
  <si>
    <t>W11968</t>
  </si>
  <si>
    <t>Costamagna Farms #3</t>
  </si>
  <si>
    <t>W11967</t>
  </si>
  <si>
    <t>CA UCI - Natural Sciences I</t>
  </si>
  <si>
    <t>CA - Wal-Mart - Apple Valley #07-7033 DC</t>
  </si>
  <si>
    <t>CA - UCI</t>
  </si>
  <si>
    <t>O'Neill Powerplant</t>
  </si>
  <si>
    <t>Redlands</t>
  </si>
  <si>
    <t>El Cajon</t>
  </si>
  <si>
    <t>Palmdale</t>
  </si>
  <si>
    <t>Maverick Solar 7, LLC</t>
  </si>
  <si>
    <t>W11822</t>
  </si>
  <si>
    <t>Maverick Solar 6, LLC</t>
  </si>
  <si>
    <t>W11821</t>
  </si>
  <si>
    <t>Santa Clarita</t>
  </si>
  <si>
    <t>W11815</t>
  </si>
  <si>
    <t>Maddox Dairy A Partnership</t>
  </si>
  <si>
    <t>W11808</t>
  </si>
  <si>
    <t>Mattos Brothers Dairy</t>
  </si>
  <si>
    <t>W11807</t>
  </si>
  <si>
    <t>W11806</t>
  </si>
  <si>
    <t>W11805</t>
  </si>
  <si>
    <t>Stampede Powerplant</t>
  </si>
  <si>
    <t>Mt. Whitney Dairy</t>
  </si>
  <si>
    <t>W11768</t>
  </si>
  <si>
    <t>Bloomington Solar 1</t>
  </si>
  <si>
    <t>W11767</t>
  </si>
  <si>
    <t>Trinity Powerplant</t>
  </si>
  <si>
    <t>Spring Creek Powerplant</t>
  </si>
  <si>
    <t>Modesto 4125 Bangs MOB</t>
  </si>
  <si>
    <t>W11736</t>
  </si>
  <si>
    <t>Elk Grove Promenade</t>
  </si>
  <si>
    <t>W11735</t>
  </si>
  <si>
    <t>Sacramento Point West MOB</t>
  </si>
  <si>
    <t>W11734</t>
  </si>
  <si>
    <t>Antioch CUP</t>
  </si>
  <si>
    <t>W11733</t>
  </si>
  <si>
    <t>Miller Pump Station</t>
  </si>
  <si>
    <t>W11729</t>
  </si>
  <si>
    <t>Cool Valley Pump Station</t>
  </si>
  <si>
    <t>W11721</t>
  </si>
  <si>
    <t>Shasta Powerplant</t>
  </si>
  <si>
    <t>Rancho San Diego Elementary School</t>
  </si>
  <si>
    <t>W11695</t>
  </si>
  <si>
    <t>Manuel Lawrence Dairy</t>
  </si>
  <si>
    <t>W11669</t>
  </si>
  <si>
    <t>Keswick Powerplant</t>
  </si>
  <si>
    <t>J.F. Carr Powerplant</t>
  </si>
  <si>
    <t>Nimbus Powerplant</t>
  </si>
  <si>
    <t>New Melones Powerplant</t>
  </si>
  <si>
    <t>Walgreens Moreno Valley</t>
  </si>
  <si>
    <t>Clovis Medical Offices</t>
  </si>
  <si>
    <t>W11595</t>
  </si>
  <si>
    <t>Antioch Deer Valley MOB</t>
  </si>
  <si>
    <t>W11594</t>
  </si>
  <si>
    <t>Selma Medical Offices</t>
  </si>
  <si>
    <t>W11593</t>
  </si>
  <si>
    <t>Elk Grove Medical Offices</t>
  </si>
  <si>
    <t>W11592</t>
  </si>
  <si>
    <t>Mustards Grill WWTP</t>
  </si>
  <si>
    <t>W11588</t>
  </si>
  <si>
    <t>Mustards Grill Restaurant</t>
  </si>
  <si>
    <t>W11587</t>
  </si>
  <si>
    <t>Zonnebeke Wind</t>
  </si>
  <si>
    <t>W11586</t>
  </si>
  <si>
    <t>Willow Lake Water Pollution Control Facility</t>
  </si>
  <si>
    <t>W11580</t>
  </si>
  <si>
    <t>Folsom Powerplant</t>
  </si>
  <si>
    <t>University of New Mexico</t>
  </si>
  <si>
    <t>W11579</t>
  </si>
  <si>
    <t>W11578</t>
  </si>
  <si>
    <t>W11577</t>
  </si>
  <si>
    <t>W11576</t>
  </si>
  <si>
    <t>W11575</t>
  </si>
  <si>
    <t>Pika</t>
  </si>
  <si>
    <t>W11574</t>
  </si>
  <si>
    <t>Minke</t>
  </si>
  <si>
    <t>W11573</t>
  </si>
  <si>
    <t>Bighorn</t>
  </si>
  <si>
    <t>W11572</t>
  </si>
  <si>
    <t>Tri City WRRF</t>
  </si>
  <si>
    <t>W11571</t>
  </si>
  <si>
    <t>Johnson Elementary School</t>
  </si>
  <si>
    <t>W11570</t>
  </si>
  <si>
    <t>Mendonsa Family Farms</t>
  </si>
  <si>
    <t>W11569</t>
  </si>
  <si>
    <t>SPV Agg 0_10_0025_17</t>
  </si>
  <si>
    <t>W11568</t>
  </si>
  <si>
    <t>ARCSD</t>
  </si>
  <si>
    <t>W11567</t>
  </si>
  <si>
    <t>W11566</t>
  </si>
  <si>
    <t>Airoso Dairy</t>
  </si>
  <si>
    <t>W11565</t>
  </si>
  <si>
    <t>Sagebrush Hydropower</t>
  </si>
  <si>
    <t>W11563</t>
  </si>
  <si>
    <t>Shoshone Falls Unit #4</t>
  </si>
  <si>
    <t>W11562</t>
  </si>
  <si>
    <t>Warwick</t>
  </si>
  <si>
    <t>W11561</t>
  </si>
  <si>
    <t>W11560</t>
  </si>
  <si>
    <t>Briarwood</t>
  </si>
  <si>
    <t>W11559</t>
  </si>
  <si>
    <t>21012 : CANOGA PARK / SHERMAN Way</t>
  </si>
  <si>
    <t>W11557</t>
  </si>
  <si>
    <t>LegenDairy Farms</t>
  </si>
  <si>
    <t>W11556</t>
  </si>
  <si>
    <t>Jim Knight Hydro</t>
  </si>
  <si>
    <t>W11554</t>
  </si>
  <si>
    <t>Home Depot 636 Roseville</t>
  </si>
  <si>
    <t>W11553</t>
  </si>
  <si>
    <t>Sun Streams 2, LLC</t>
  </si>
  <si>
    <t>W11552</t>
  </si>
  <si>
    <t>SR-MF-CA-1257496137</t>
  </si>
  <si>
    <t>W11551</t>
  </si>
  <si>
    <t>W11549</t>
  </si>
  <si>
    <t>W11548</t>
  </si>
  <si>
    <t>Crystal View</t>
  </si>
  <si>
    <t>W11547</t>
  </si>
  <si>
    <t>W11546</t>
  </si>
  <si>
    <t>Sukunka Wind</t>
  </si>
  <si>
    <t>W11545</t>
  </si>
  <si>
    <t>SR-MF-CA- 2084021806</t>
  </si>
  <si>
    <t>W11544</t>
  </si>
  <si>
    <t>Las Virgenes</t>
  </si>
  <si>
    <t>W11543</t>
  </si>
  <si>
    <t>SR-MF-CA- 1337103842</t>
  </si>
  <si>
    <t>W11542</t>
  </si>
  <si>
    <t>Campos Family Farms LLC 3</t>
  </si>
  <si>
    <t>W11539</t>
  </si>
  <si>
    <t>Campos Family Farms LLC 2</t>
  </si>
  <si>
    <t>W11538</t>
  </si>
  <si>
    <t>Campos Family Farms LLC 1</t>
  </si>
  <si>
    <t>W11537</t>
  </si>
  <si>
    <t>Dudley Silveira 6</t>
  </si>
  <si>
    <t>W11536</t>
  </si>
  <si>
    <t>Dudley Silveira 5</t>
  </si>
  <si>
    <t>W11535</t>
  </si>
  <si>
    <t>Cal State LA Structure E</t>
  </si>
  <si>
    <t>W11534</t>
  </si>
  <si>
    <t>Oak Lea Dairy</t>
  </si>
  <si>
    <t>W11532</t>
  </si>
  <si>
    <t>Clay Lacy 2</t>
  </si>
  <si>
    <t>W11531</t>
  </si>
  <si>
    <t>Dudley Silveira 4</t>
  </si>
  <si>
    <t>W11530</t>
  </si>
  <si>
    <t>Lance Gunlund Manning</t>
  </si>
  <si>
    <t>W11529</t>
  </si>
  <si>
    <t>Kruger Foods PV</t>
  </si>
  <si>
    <t>W11528</t>
  </si>
  <si>
    <t>Alan Wofford</t>
  </si>
  <si>
    <t>W11527</t>
  </si>
  <si>
    <t>W11526</t>
  </si>
  <si>
    <t>W11525</t>
  </si>
  <si>
    <t>JM439-010-S</t>
  </si>
  <si>
    <t>W11524</t>
  </si>
  <si>
    <t>W11523</t>
  </si>
  <si>
    <t>W11522</t>
  </si>
  <si>
    <t>Central Valley Almond Assoc</t>
  </si>
  <si>
    <t>W11520</t>
  </si>
  <si>
    <t>Texico Wind</t>
  </si>
  <si>
    <t>West Lake Cattle Co LLC</t>
  </si>
  <si>
    <t>W11519</t>
  </si>
  <si>
    <t>LBUSD Addams</t>
  </si>
  <si>
    <t>W11518</t>
  </si>
  <si>
    <t>LBUSD Alvarado-Nelson</t>
  </si>
  <si>
    <t>W11517</t>
  </si>
  <si>
    <t>IM00026-Orange</t>
  </si>
  <si>
    <t>W11516</t>
  </si>
  <si>
    <t>IM00952-Irwindale</t>
  </si>
  <si>
    <t>W11515</t>
  </si>
  <si>
    <t>IM00044-Santa Ana</t>
  </si>
  <si>
    <t>W11514</t>
  </si>
  <si>
    <t>Ryan Stomberg</t>
  </si>
  <si>
    <t>W11513</t>
  </si>
  <si>
    <t>Circle R Pump Station</t>
  </si>
  <si>
    <t>W11512</t>
  </si>
  <si>
    <t>Tyler Pump Station</t>
  </si>
  <si>
    <t>W11511</t>
  </si>
  <si>
    <t>Aukeman Dairy</t>
  </si>
  <si>
    <t>W11510</t>
  </si>
  <si>
    <t>Irvine - El Camino Elementary School</t>
  </si>
  <si>
    <t>W11509</t>
  </si>
  <si>
    <t>Hudson Manor</t>
  </si>
  <si>
    <t>W11508</t>
  </si>
  <si>
    <t>W11507</t>
  </si>
  <si>
    <t>SEPV Sierra</t>
  </si>
  <si>
    <t>W11506</t>
  </si>
  <si>
    <t>Windrise Wind Farm</t>
  </si>
  <si>
    <t>W11505</t>
  </si>
  <si>
    <t>Crossing Trails</t>
  </si>
  <si>
    <t>W11504</t>
  </si>
  <si>
    <t>W11503</t>
  </si>
  <si>
    <t>Vista Grande Elementary School</t>
  </si>
  <si>
    <t>W11502</t>
  </si>
  <si>
    <t>Pryor Mountain Wind</t>
  </si>
  <si>
    <t>W11501</t>
  </si>
  <si>
    <t>CA - CSU - San Bernardino - Site #1</t>
  </si>
  <si>
    <t>Golden Valley</t>
  </si>
  <si>
    <t>W11499</t>
  </si>
  <si>
    <t>Carson Street</t>
  </si>
  <si>
    <t>W11498</t>
  </si>
  <si>
    <t>MC6 Hydro</t>
  </si>
  <si>
    <t>W11497</t>
  </si>
  <si>
    <t>W11496</t>
  </si>
  <si>
    <t>W11495</t>
  </si>
  <si>
    <t>AVN - Corporate Office Building</t>
  </si>
  <si>
    <t>W11494</t>
  </si>
  <si>
    <t>Raymond Van Beek</t>
  </si>
  <si>
    <t>W11493</t>
  </si>
  <si>
    <t>Will DeGroot Site 2</t>
  </si>
  <si>
    <t>W11492</t>
  </si>
  <si>
    <t>MP Mission Associates, LP</t>
  </si>
  <si>
    <t>W11491</t>
  </si>
  <si>
    <t>Skyview</t>
  </si>
  <si>
    <t>W11490</t>
  </si>
  <si>
    <t>Sunrise Villa Partners, a California Ltd. Partners</t>
  </si>
  <si>
    <t>W11489</t>
  </si>
  <si>
    <t>Ekola Flats Wind</t>
  </si>
  <si>
    <t>W11488</t>
  </si>
  <si>
    <t>W11487</t>
  </si>
  <si>
    <t>W11486</t>
  </si>
  <si>
    <t>Flint Dairy</t>
  </si>
  <si>
    <t>W11485</t>
  </si>
  <si>
    <t>David te Velde Dairy</t>
  </si>
  <si>
    <t>W11484</t>
  </si>
  <si>
    <t>W11483</t>
  </si>
  <si>
    <t>W11482</t>
  </si>
  <si>
    <t>W11481</t>
  </si>
  <si>
    <t>W11480</t>
  </si>
  <si>
    <t>W11479</t>
  </si>
  <si>
    <t>W11478</t>
  </si>
  <si>
    <t>W11477</t>
  </si>
  <si>
    <t>W11476</t>
  </si>
  <si>
    <t>W11475</t>
  </si>
  <si>
    <t>W11474</t>
  </si>
  <si>
    <t>W11473</t>
  </si>
  <si>
    <t>W11472</t>
  </si>
  <si>
    <t>W11471</t>
  </si>
  <si>
    <t>W11470</t>
  </si>
  <si>
    <t>W11469</t>
  </si>
  <si>
    <t>W11468</t>
  </si>
  <si>
    <t>W11467</t>
  </si>
  <si>
    <t>Anheuser-Busch Sales of Beach Cities</t>
  </si>
  <si>
    <t>W11466</t>
  </si>
  <si>
    <t>SR444-003-S</t>
  </si>
  <si>
    <t>W11465</t>
  </si>
  <si>
    <t>CN436-005-S</t>
  </si>
  <si>
    <t>W11464</t>
  </si>
  <si>
    <t>29143 : LOSANGELES/W.PICO BL(WSPC85813</t>
  </si>
  <si>
    <t>W11463</t>
  </si>
  <si>
    <t>OC443-010-S</t>
  </si>
  <si>
    <t>W11461</t>
  </si>
  <si>
    <t>07024 : CA-W LA / W OLYMPIC BLVD &amp; SAWTELLE</t>
  </si>
  <si>
    <t>W11459</t>
  </si>
  <si>
    <t>20124 : CHATSWORTH / TOPANGA CYN BLVD</t>
  </si>
  <si>
    <t>W11458</t>
  </si>
  <si>
    <t>00102 : VAN NUYS / SEPULVEDA-A</t>
  </si>
  <si>
    <t>W11457</t>
  </si>
  <si>
    <t>Double Decker Lanes</t>
  </si>
  <si>
    <t>W11456</t>
  </si>
  <si>
    <t>ColemanHome</t>
  </si>
  <si>
    <t>W11455</t>
  </si>
  <si>
    <t>RTS</t>
  </si>
  <si>
    <t>W11454</t>
  </si>
  <si>
    <t>W11453</t>
  </si>
  <si>
    <t>W11452</t>
  </si>
  <si>
    <t>W11451</t>
  </si>
  <si>
    <t>W11450</t>
  </si>
  <si>
    <t>STS Hydro</t>
  </si>
  <si>
    <t>W11449</t>
  </si>
  <si>
    <t>W11448</t>
  </si>
  <si>
    <t>Oasis Holstein</t>
  </si>
  <si>
    <t>W11447</t>
  </si>
  <si>
    <t>Eddie</t>
  </si>
  <si>
    <t>W11446</t>
  </si>
  <si>
    <t>Huron Processor</t>
  </si>
  <si>
    <t>W11445</t>
  </si>
  <si>
    <t>Peter Rietkerk</t>
  </si>
  <si>
    <t>W11444</t>
  </si>
  <si>
    <t>American United Farms</t>
  </si>
  <si>
    <t>W11443</t>
  </si>
  <si>
    <t>Nick Leyendekker</t>
  </si>
  <si>
    <t>W11442</t>
  </si>
  <si>
    <t>BFH</t>
  </si>
  <si>
    <t>W11440</t>
  </si>
  <si>
    <t>Stagecoach Hydro</t>
  </si>
  <si>
    <t>Villa Medanos Inv LP</t>
  </si>
  <si>
    <t>W11439</t>
  </si>
  <si>
    <t>BFH 1MW</t>
  </si>
  <si>
    <t>W11438</t>
  </si>
  <si>
    <t>Slenders Ranch</t>
  </si>
  <si>
    <t>W11437</t>
  </si>
  <si>
    <t>Antelope Expansion 3B</t>
  </si>
  <si>
    <t>W11436</t>
  </si>
  <si>
    <t>SR-MF-CA-1629661019</t>
  </si>
  <si>
    <t>W11434</t>
  </si>
  <si>
    <t>Solo</t>
  </si>
  <si>
    <t>W11433</t>
  </si>
  <si>
    <t>Materra</t>
  </si>
  <si>
    <t>W11432</t>
  </si>
  <si>
    <t>W11430</t>
  </si>
  <si>
    <t>Ridge Crest Wind</t>
  </si>
  <si>
    <t>Will De Groot</t>
  </si>
  <si>
    <t>W11429</t>
  </si>
  <si>
    <t>Rockshar</t>
  </si>
  <si>
    <t>W11428</t>
  </si>
  <si>
    <t>Rancho Workforce Housing, L.P.</t>
  </si>
  <si>
    <t>W11426</t>
  </si>
  <si>
    <t>CONS Solar PV Agg Group10</t>
  </si>
  <si>
    <t>W11425</t>
  </si>
  <si>
    <t>Love's 736 - Madera</t>
  </si>
  <si>
    <t>W11424</t>
  </si>
  <si>
    <t>Silveira Ranch Solar C</t>
  </si>
  <si>
    <t>W11423</t>
  </si>
  <si>
    <t>Rancho Seco Solar II</t>
  </si>
  <si>
    <t>W11422</t>
  </si>
  <si>
    <t>Silveira Ranch Solar B</t>
  </si>
  <si>
    <t>W11421</t>
  </si>
  <si>
    <t>Silveira Ranch Solar A</t>
  </si>
  <si>
    <t>W11420</t>
  </si>
  <si>
    <t>Redlands Hydro</t>
  </si>
  <si>
    <t>Santa Cruz - DeLaveaga</t>
  </si>
  <si>
    <t>W11419</t>
  </si>
  <si>
    <t>LBUSD Hamilton</t>
  </si>
  <si>
    <t>W11418</t>
  </si>
  <si>
    <t>LBUSD Lindbergh</t>
  </si>
  <si>
    <t>W11417</t>
  </si>
  <si>
    <t>LBUSD Cleveland</t>
  </si>
  <si>
    <t>W11416</t>
  </si>
  <si>
    <t>LBUSD Harte</t>
  </si>
  <si>
    <t>W11415</t>
  </si>
  <si>
    <t>LBUSD Whittier</t>
  </si>
  <si>
    <t>W11414</t>
  </si>
  <si>
    <t>LBUSD Signal Hill</t>
  </si>
  <si>
    <t>W11413</t>
  </si>
  <si>
    <t>LBUSD Newcomb</t>
  </si>
  <si>
    <t>W11412</t>
  </si>
  <si>
    <t>LBUSD Lincoln</t>
  </si>
  <si>
    <t>W11411</t>
  </si>
  <si>
    <t>LBUSD Franklin</t>
  </si>
  <si>
    <t>W11410</t>
  </si>
  <si>
    <t>LBUSD Chavez</t>
  </si>
  <si>
    <t>W11409</t>
  </si>
  <si>
    <t>LBUSD Burbank</t>
  </si>
  <si>
    <t>W11408</t>
  </si>
  <si>
    <t>Bloem Mas Farms</t>
  </si>
  <si>
    <t>W11407</t>
  </si>
  <si>
    <t>W11406</t>
  </si>
  <si>
    <t>Pittsburg USD - MLK Jr JHS - Building D</t>
  </si>
  <si>
    <t>W11405</t>
  </si>
  <si>
    <t>Pittsburg USD - MLK Jr JHS - Building C</t>
  </si>
  <si>
    <t>W11404</t>
  </si>
  <si>
    <t>Pittsburg USD - MLK Jr JHS - Building B</t>
  </si>
  <si>
    <t>W11403</t>
  </si>
  <si>
    <t>Pittsburg USD - MLK Jr JHS - Building A</t>
  </si>
  <si>
    <t>W11402</t>
  </si>
  <si>
    <t>Kerman Ranch</t>
  </si>
  <si>
    <t>W11401</t>
  </si>
  <si>
    <t>IGS Valencia 3, LLC</t>
  </si>
  <si>
    <t>W11400</t>
  </si>
  <si>
    <t>Staples - Visalia</t>
  </si>
  <si>
    <t>Coachella Valley District Office</t>
  </si>
  <si>
    <t>W11399</t>
  </si>
  <si>
    <t>Coachella Valley High School</t>
  </si>
  <si>
    <t>W11398</t>
  </si>
  <si>
    <t>Manuel F Rosa</t>
  </si>
  <si>
    <t>W11397</t>
  </si>
  <si>
    <t>Pittsburg USD - Site Support Services Center</t>
  </si>
  <si>
    <t>W11390</t>
  </si>
  <si>
    <t>11085 Olinda Street</t>
  </si>
  <si>
    <t>W11388</t>
  </si>
  <si>
    <t>08511 : WOODLAND HILLS/ VENTURA SHOUP</t>
  </si>
  <si>
    <t>W11387</t>
  </si>
  <si>
    <t>24609 : CA-W LA / PICO BLVD &amp; PURDUE</t>
  </si>
  <si>
    <t>W11386</t>
  </si>
  <si>
    <t>21718 W.LA/W.OLYMPICBL&amp;BARNGTN(A&amp;B)</t>
  </si>
  <si>
    <t>W11385</t>
  </si>
  <si>
    <t>EPENMAGG1S NM144S</t>
  </si>
  <si>
    <t>W11384</t>
  </si>
  <si>
    <t>EPENMAGG1S NM143S</t>
  </si>
  <si>
    <t>W11383</t>
  </si>
  <si>
    <t>EPENMAGG1S NM142S</t>
  </si>
  <si>
    <t>W11382</t>
  </si>
  <si>
    <t>EPENMAGG1S NM141S</t>
  </si>
  <si>
    <t>W11381</t>
  </si>
  <si>
    <t>Battle Mountain</t>
  </si>
  <si>
    <t>W11380</t>
  </si>
  <si>
    <t>McNary Fishway Hydro Project</t>
  </si>
  <si>
    <t>EPENMAGG1S NM140S</t>
  </si>
  <si>
    <t>W11379</t>
  </si>
  <si>
    <t>EPENMAGG1S NM139S</t>
  </si>
  <si>
    <t>W11378</t>
  </si>
  <si>
    <t>EPENMAGG1S NM138S</t>
  </si>
  <si>
    <t>W11377</t>
  </si>
  <si>
    <t>Redwood Marine Terminal</t>
  </si>
  <si>
    <t>W11376</t>
  </si>
  <si>
    <t>EPENMAGG1S NM137S</t>
  </si>
  <si>
    <t>W11375</t>
  </si>
  <si>
    <t>EPENMAGG1S NM136S</t>
  </si>
  <si>
    <t>W11374</t>
  </si>
  <si>
    <t>LEUSD-WRL</t>
  </si>
  <si>
    <t>W11373</t>
  </si>
  <si>
    <t>LEUSD-David Brown</t>
  </si>
  <si>
    <t>W11372</t>
  </si>
  <si>
    <t>LEUSD-Ortega</t>
  </si>
  <si>
    <t>W11371</t>
  </si>
  <si>
    <t>LEUSD-Lakeland Village</t>
  </si>
  <si>
    <t>W11370</t>
  </si>
  <si>
    <t>Strontia Springs</t>
  </si>
  <si>
    <t>LEUSD-Canyon Lake</t>
  </si>
  <si>
    <t>W11369</t>
  </si>
  <si>
    <t>LEUSD-M&amp;O</t>
  </si>
  <si>
    <t>W11368</t>
  </si>
  <si>
    <t>IM00014-Fullerton</t>
  </si>
  <si>
    <t>W11367</t>
  </si>
  <si>
    <t>IM00862-Tracy</t>
  </si>
  <si>
    <t>W11366</t>
  </si>
  <si>
    <t>IM00870-Fontana</t>
  </si>
  <si>
    <t>W11365</t>
  </si>
  <si>
    <t>Tranquillity ID</t>
  </si>
  <si>
    <t>W11364</t>
  </si>
  <si>
    <t>EPENMAGG1S NM135S</t>
  </si>
  <si>
    <t>W11363</t>
  </si>
  <si>
    <t>EPE NM134S</t>
  </si>
  <si>
    <t>W11362</t>
  </si>
  <si>
    <t>EPENMAGG1S NM133S</t>
  </si>
  <si>
    <t>W11361</t>
  </si>
  <si>
    <t>John Scheenstra</t>
  </si>
  <si>
    <t>W11360</t>
  </si>
  <si>
    <t>Roberts Tunnel</t>
  </si>
  <si>
    <t>W11359</t>
  </si>
  <si>
    <t>Glenwood Elementary School</t>
  </si>
  <si>
    <t>W11358</t>
  </si>
  <si>
    <t>W11357</t>
  </si>
  <si>
    <t>W11356</t>
  </si>
  <si>
    <t>W11355</t>
  </si>
  <si>
    <t>W11354</t>
  </si>
  <si>
    <t>W11352</t>
  </si>
  <si>
    <t>Hollandia Farms, Inc.</t>
  </si>
  <si>
    <t>W11351</t>
  </si>
  <si>
    <t>Home Depot 1009 / San Jose</t>
  </si>
  <si>
    <t>W11350</t>
  </si>
  <si>
    <t>Hillcrest</t>
  </si>
  <si>
    <t>Garvey SD Rice</t>
  </si>
  <si>
    <t>W11349</t>
  </si>
  <si>
    <t>Jurupa Valley Vista Rio Partners LP</t>
  </si>
  <si>
    <t>W11348</t>
  </si>
  <si>
    <t>Cloverdale Farms</t>
  </si>
  <si>
    <t>W11347</t>
  </si>
  <si>
    <t>W11346</t>
  </si>
  <si>
    <t>Fresno</t>
  </si>
  <si>
    <t>W11345</t>
  </si>
  <si>
    <t>W11344</t>
  </si>
  <si>
    <t>W11343</t>
  </si>
  <si>
    <t>Ron VanderWeerd</t>
  </si>
  <si>
    <t>W11342</t>
  </si>
  <si>
    <t>Van Der Hoek Phase #2</t>
  </si>
  <si>
    <t>W11340</t>
  </si>
  <si>
    <t>Foothills</t>
  </si>
  <si>
    <t>Project 16</t>
  </si>
  <si>
    <t>W11339</t>
  </si>
  <si>
    <t>Project 15</t>
  </si>
  <si>
    <t>W11338</t>
  </si>
  <si>
    <t>Project 13</t>
  </si>
  <si>
    <t>W11335</t>
  </si>
  <si>
    <t>Project 12</t>
  </si>
  <si>
    <t>W11334</t>
  </si>
  <si>
    <t>Project 11</t>
  </si>
  <si>
    <t>W11332</t>
  </si>
  <si>
    <t>Project 10b</t>
  </si>
  <si>
    <t>W11331</t>
  </si>
  <si>
    <t>Project 10a</t>
  </si>
  <si>
    <t>W11330</t>
  </si>
  <si>
    <t>Dillon Dam</t>
  </si>
  <si>
    <t>Project 9</t>
  </si>
  <si>
    <t>W11329</t>
  </si>
  <si>
    <t>Project 7</t>
  </si>
  <si>
    <t>W11328</t>
  </si>
  <si>
    <t>Project 6b</t>
  </si>
  <si>
    <t>W11327</t>
  </si>
  <si>
    <t>Project 6a</t>
  </si>
  <si>
    <t>W11326</t>
  </si>
  <si>
    <t>Project 5b</t>
  </si>
  <si>
    <t>W11325</t>
  </si>
  <si>
    <t>Project 5a</t>
  </si>
  <si>
    <t>W11324</t>
  </si>
  <si>
    <t>Project 4</t>
  </si>
  <si>
    <t>W11323</t>
  </si>
  <si>
    <t>Project 3</t>
  </si>
  <si>
    <t>W11322</t>
  </si>
  <si>
    <t>Project 2</t>
  </si>
  <si>
    <t>W11321</t>
  </si>
  <si>
    <t>Project 1</t>
  </si>
  <si>
    <t>W11320</t>
  </si>
  <si>
    <t>Gross Res</t>
  </si>
  <si>
    <t>Hummingbird CSP LLC</t>
  </si>
  <si>
    <t>W11308</t>
  </si>
  <si>
    <t>Petaluma Energy East</t>
  </si>
  <si>
    <t>W11306</t>
  </si>
  <si>
    <t>W11301</t>
  </si>
  <si>
    <t>Brownlee Unit #2</t>
  </si>
  <si>
    <t>W11300</t>
  </si>
  <si>
    <t>Silverlake</t>
  </si>
  <si>
    <t>CA - Staples - Gilroy</t>
  </si>
  <si>
    <t>Plant 5</t>
  </si>
  <si>
    <t>W11299</t>
  </si>
  <si>
    <t>FPE Renewables LLC</t>
  </si>
  <si>
    <t>W11297</t>
  </si>
  <si>
    <t>Lower Salmon Unit #2</t>
  </si>
  <si>
    <t>W11296</t>
  </si>
  <si>
    <t>San Pedro Elementary School</t>
  </si>
  <si>
    <t>W11295</t>
  </si>
  <si>
    <t>Poso Creek Family Dairy</t>
  </si>
  <si>
    <t>W11294</t>
  </si>
  <si>
    <t>W11293</t>
  </si>
  <si>
    <t xml:space="preserve">Harry Allen Solar Energy LLC </t>
  </si>
  <si>
    <t>W11292</t>
  </si>
  <si>
    <t>Coachella 2</t>
  </si>
  <si>
    <t>W11291</t>
  </si>
  <si>
    <t>Painted Hills</t>
  </si>
  <si>
    <t>W11290</t>
  </si>
  <si>
    <t>Sunshine</t>
  </si>
  <si>
    <t>Coachella 1</t>
  </si>
  <si>
    <t>W11289</t>
  </si>
  <si>
    <t>Firebaugh Ranch</t>
  </si>
  <si>
    <t>W11288</t>
  </si>
  <si>
    <t>Rio Bravo Ranch</t>
  </si>
  <si>
    <t>San Juan Ranch</t>
  </si>
  <si>
    <t>W11284</t>
  </si>
  <si>
    <t>Firestone Walker Brewery (Tracker)</t>
  </si>
  <si>
    <t>W11283</t>
  </si>
  <si>
    <t>SFRED - 49 S Van Ness Ave.</t>
  </si>
  <si>
    <t>W11282</t>
  </si>
  <si>
    <t>OKG Energy, LLC</t>
  </si>
  <si>
    <t>W11281</t>
  </si>
  <si>
    <t>GCEA Headquarters Community Solar Garden</t>
  </si>
  <si>
    <t>W11280</t>
  </si>
  <si>
    <t>Orodell</t>
  </si>
  <si>
    <t>SPV Agg 0_10_0025_16</t>
  </si>
  <si>
    <t>W11279</t>
  </si>
  <si>
    <t>Art Leyendekker</t>
  </si>
  <si>
    <t>W11278</t>
  </si>
  <si>
    <t>Irvine - Canyon View Elementary School</t>
  </si>
  <si>
    <t>W11276</t>
  </si>
  <si>
    <t>Pittsburg USD - Black Diamond HS</t>
  </si>
  <si>
    <t>W11275</t>
  </si>
  <si>
    <t>Pittsburg USD - Boys and Girls Club</t>
  </si>
  <si>
    <t>W11273</t>
  </si>
  <si>
    <t>Pittsburg USD - Willow Cove ES</t>
  </si>
  <si>
    <t>W11272</t>
  </si>
  <si>
    <t>Pittsburg USD - Stoneman ES</t>
  </si>
  <si>
    <t>W11271</t>
  </si>
  <si>
    <t>Pittsburg USD - Rancho Medanos JHS</t>
  </si>
  <si>
    <t>W11270</t>
  </si>
  <si>
    <t>Maxwell</t>
  </si>
  <si>
    <t>Pittsburg USD - Pittsburg HS (CAB/Auditorium)</t>
  </si>
  <si>
    <t>W11269</t>
  </si>
  <si>
    <t>Pittsburg USD-Pittsburg HS(ParkingArea/SouthCampus</t>
  </si>
  <si>
    <t>W11268</t>
  </si>
  <si>
    <t>Pittsburg USD - Pittsburg HS (North Campus)</t>
  </si>
  <si>
    <t>W11267</t>
  </si>
  <si>
    <t>Pittsburg USD - Marina Vista ES</t>
  </si>
  <si>
    <t>W11266</t>
  </si>
  <si>
    <t>Pittsburg USD - Los Medanos ES</t>
  </si>
  <si>
    <t>W11265</t>
  </si>
  <si>
    <t>Pittsburg USD - Hillview JHS</t>
  </si>
  <si>
    <t>W11264</t>
  </si>
  <si>
    <t>Pittsburg USD - Highlands ES</t>
  </si>
  <si>
    <t>W11263</t>
  </si>
  <si>
    <t>Pittsburg USD - Heights ES</t>
  </si>
  <si>
    <t>W11262</t>
  </si>
  <si>
    <t>Pittsburg USD - Foothill ES</t>
  </si>
  <si>
    <t>W11261</t>
  </si>
  <si>
    <t>Pittsburg USD - Adult Education Center</t>
  </si>
  <si>
    <t>W11260</t>
  </si>
  <si>
    <t>Kohler</t>
  </si>
  <si>
    <t>SoCore Clovis</t>
  </si>
  <si>
    <t>W11259</t>
  </si>
  <si>
    <t>Irvine - Loma Ridge Elementary School</t>
  </si>
  <si>
    <t>W11258</t>
  </si>
  <si>
    <t>Irvine - Sierra Vista Middle School</t>
  </si>
  <si>
    <t>W11257</t>
  </si>
  <si>
    <t>North Division</t>
  </si>
  <si>
    <t>Chaboya Division</t>
  </si>
  <si>
    <t>Boulder Canyon</t>
  </si>
  <si>
    <t>Sunnova Sol Owner - SCE 2015 Group 7</t>
  </si>
  <si>
    <t>W11238</t>
  </si>
  <si>
    <t>Sunnova Sol Owner - SCE 2015 Group 6</t>
  </si>
  <si>
    <t>W11237</t>
  </si>
  <si>
    <t>Sunnova Sol Owner - SCE 2015 Group 5</t>
  </si>
  <si>
    <t>W11236</t>
  </si>
  <si>
    <t>Sunnova Sol Owner - SCE 2015 Group 4</t>
  </si>
  <si>
    <t>W11235</t>
  </si>
  <si>
    <t>Sunnova Sol Owner - SCE 2015 Group 3</t>
  </si>
  <si>
    <t>W11234</t>
  </si>
  <si>
    <t>Sunnova Sol Owner - SCE 2015 Group 2</t>
  </si>
  <si>
    <t>W11233</t>
  </si>
  <si>
    <t>Sunnova Sol Owner - SCE 2015 Group 1</t>
  </si>
  <si>
    <t>W11232</t>
  </si>
  <si>
    <t>Sunnova SAP IV - SCE 2015 Group 1</t>
  </si>
  <si>
    <t>W11231</t>
  </si>
  <si>
    <t>Sunnova RAYS I - SCE 2015 Group 1</t>
  </si>
  <si>
    <t>W11230</t>
  </si>
  <si>
    <t>Betasso - Lakewood</t>
  </si>
  <si>
    <t>Sunnova Helios III - SCE 2015 Group 4</t>
  </si>
  <si>
    <t>W11229</t>
  </si>
  <si>
    <t>Sunnova Helios III - SCE 2015 Group 3</t>
  </si>
  <si>
    <t>W11228</t>
  </si>
  <si>
    <t>Sunnova Helios III - SCE 2015 Group 2</t>
  </si>
  <si>
    <t>W11227</t>
  </si>
  <si>
    <t>Sunnova Helios III - SCE 2015 Group 1</t>
  </si>
  <si>
    <t>W11226</t>
  </si>
  <si>
    <t>Sunnova Helios II - SCE 2015 Group 1</t>
  </si>
  <si>
    <t>W11225</t>
  </si>
  <si>
    <t>Sunnova AP6 - SCE 2015 Group 1</t>
  </si>
  <si>
    <t>W11224</t>
  </si>
  <si>
    <t>Sunnova AP5A - SCE 2015 Group 2</t>
  </si>
  <si>
    <t>W11223</t>
  </si>
  <si>
    <t>Sunnova AP5A - SCE 2015 Group 1</t>
  </si>
  <si>
    <t>W11222</t>
  </si>
  <si>
    <t>Sunnova Helios - SCE 2015 Group 31</t>
  </si>
  <si>
    <t>W11221</t>
  </si>
  <si>
    <t>Sunnova Helios - SCE 2015 Group 30</t>
  </si>
  <si>
    <t>W11220</t>
  </si>
  <si>
    <t>Sunnova Helios - SCE 2015 Group 29</t>
  </si>
  <si>
    <t>W11219</t>
  </si>
  <si>
    <t>Sunnova Helios - SCE 2015 Group 28</t>
  </si>
  <si>
    <t>W11218</t>
  </si>
  <si>
    <t>Sunnova Helios - SCE 2015 Group 27</t>
  </si>
  <si>
    <t>W11217</t>
  </si>
  <si>
    <t>Sunnova Helios - SCE 2015 Group 26</t>
  </si>
  <si>
    <t>W11216</t>
  </si>
  <si>
    <t>Sunnova Helios - SCE 2015 Group 25</t>
  </si>
  <si>
    <t>W11215</t>
  </si>
  <si>
    <t>Sunnova Helios - SCE 2015 Group 24</t>
  </si>
  <si>
    <t>W11214</t>
  </si>
  <si>
    <t>Sunnova Helios - SCE 2015 Group 23</t>
  </si>
  <si>
    <t>W11213</t>
  </si>
  <si>
    <t>Sunnova Helios - SCE 2015 Group 22</t>
  </si>
  <si>
    <t>W11212</t>
  </si>
  <si>
    <t>Sunnova Helios - SCE 2015 Group 21</t>
  </si>
  <si>
    <t>W11211</t>
  </si>
  <si>
    <t>Sunnova Helios - SCE 2015 Group 20</t>
  </si>
  <si>
    <t>W11210</t>
  </si>
  <si>
    <t>Sunnova Helios - SCE 2015 Group 19</t>
  </si>
  <si>
    <t>W11209</t>
  </si>
  <si>
    <t>Sunnova Helios - SCE 2015 Group 18</t>
  </si>
  <si>
    <t>W11208</t>
  </si>
  <si>
    <t>Sunnova Helios - SCE 2015 Group 17</t>
  </si>
  <si>
    <t>W11207</t>
  </si>
  <si>
    <t>Sunnova Helios - SCE 2015 Group 16</t>
  </si>
  <si>
    <t>W11206</t>
  </si>
  <si>
    <t>Sunnova Helios - SCE 2015 Group 15</t>
  </si>
  <si>
    <t>W11205</t>
  </si>
  <si>
    <t>Sunnova Helios - SCE 2015 Group 14</t>
  </si>
  <si>
    <t>W11204</t>
  </si>
  <si>
    <t>Sunnova Helios - SCE 2015 Group 13</t>
  </si>
  <si>
    <t>W11203</t>
  </si>
  <si>
    <t>Sunnova Helios - SCE 2015 Group 12</t>
  </si>
  <si>
    <t>W11202</t>
  </si>
  <si>
    <t>Sunnova Helios - SCE 2015 Group 11</t>
  </si>
  <si>
    <t>W11201</t>
  </si>
  <si>
    <t>Sunnova Helios - SCE 2015 Group 10</t>
  </si>
  <si>
    <t>W11200</t>
  </si>
  <si>
    <t>Sunnova Helios - SCE 2015 Group 9</t>
  </si>
  <si>
    <t>W11199</t>
  </si>
  <si>
    <t>Sunnova Helios - SCE 2015 Group 8</t>
  </si>
  <si>
    <t>W11198</t>
  </si>
  <si>
    <t>Sunnova Helios - SCE 2015 Group 7</t>
  </si>
  <si>
    <t>W11197</t>
  </si>
  <si>
    <t>Sunnova Helios - SCE 2015 Group 6</t>
  </si>
  <si>
    <t>W11196</t>
  </si>
  <si>
    <t>Sunnova Helios - SCE 2015 Group 5</t>
  </si>
  <si>
    <t>W11195</t>
  </si>
  <si>
    <t>Sunnova Helios - SCE 2015 Group 4</t>
  </si>
  <si>
    <t>W11194</t>
  </si>
  <si>
    <t>Sunnova Helios - SCE 2015 Group 3</t>
  </si>
  <si>
    <t>W11193</t>
  </si>
  <si>
    <t>Sunnova Helios - SCE 2015 Group 2</t>
  </si>
  <si>
    <t>W11192</t>
  </si>
  <si>
    <t>Sunnova Helios - SCE 2015 Group 1</t>
  </si>
  <si>
    <t>W11191</t>
  </si>
  <si>
    <t>Xebec 4 Nordhoff</t>
  </si>
  <si>
    <t>Sunnova Sol Owner - SCE 2016 Group 1</t>
  </si>
  <si>
    <t>W11189</t>
  </si>
  <si>
    <t>Sunnova SAP IV - SCE 2016 Group 1</t>
  </si>
  <si>
    <t>W11188</t>
  </si>
  <si>
    <t>Sunnova Helios III - SCE 2016 Group 6</t>
  </si>
  <si>
    <t>W11187</t>
  </si>
  <si>
    <t>Sunnova Helios III - SCE 2016 Group 5</t>
  </si>
  <si>
    <t>W11186</t>
  </si>
  <si>
    <t>Sunnova Helios III - SCE 2016 Group 4</t>
  </si>
  <si>
    <t>W11185</t>
  </si>
  <si>
    <t>Sunnova Helios III - SCE 2016 Group 3</t>
  </si>
  <si>
    <t>W11184</t>
  </si>
  <si>
    <t>Sunnova Helios III - SCE 2016 Group 2</t>
  </si>
  <si>
    <t>W11183</t>
  </si>
  <si>
    <t>Sunnova Helios III - SCE 2016 Group 1</t>
  </si>
  <si>
    <t>W11182</t>
  </si>
  <si>
    <t>Sunnova Helios II - SCE 2016 Group 15</t>
  </si>
  <si>
    <t>W11181</t>
  </si>
  <si>
    <t>Sunnova Helios II - SCE 2016 Group 14</t>
  </si>
  <si>
    <t>W11180</t>
  </si>
  <si>
    <t>Sunnova Helios II - SCE 2016 Group 13</t>
  </si>
  <si>
    <t>W11179</t>
  </si>
  <si>
    <t>Sunnova Helios II - SCE 2016 Group 12</t>
  </si>
  <si>
    <t>W11178</t>
  </si>
  <si>
    <t>Sunnova Helios II - SCE 2016 Group 11</t>
  </si>
  <si>
    <t>W11177</t>
  </si>
  <si>
    <t>Sunnova Helios II - SCE 2016 Group 10</t>
  </si>
  <si>
    <t>W11176</t>
  </si>
  <si>
    <t>Sunnova Helios II - SCE 2016 Group 9</t>
  </si>
  <si>
    <t>W11175</t>
  </si>
  <si>
    <t>Sunnova Helios II - SCE 2016 Group 8</t>
  </si>
  <si>
    <t>W11174</t>
  </si>
  <si>
    <t>Sunnova Helios II - SCE 2016 Group 7</t>
  </si>
  <si>
    <t>W11173</t>
  </si>
  <si>
    <t>Sunnova Helios II - SCE 2016 Group 6</t>
  </si>
  <si>
    <t>W11172</t>
  </si>
  <si>
    <t>Sunnova Helios II - SCE 2016 Group 5</t>
  </si>
  <si>
    <t>W11171</t>
  </si>
  <si>
    <t>Sunnova Helios II - SCE 2016 Group 4</t>
  </si>
  <si>
    <t>W11170</t>
  </si>
  <si>
    <t>Sunnova Helios II - SCE 2016 Group 3</t>
  </si>
  <si>
    <t>W11169</t>
  </si>
  <si>
    <t>Sunnova Helios II - SCE 2016 Group 2</t>
  </si>
  <si>
    <t>W11168</t>
  </si>
  <si>
    <t>Sunnova Helios II - SCE 2016 Group 1</t>
  </si>
  <si>
    <t>W11167</t>
  </si>
  <si>
    <t>Sunnova Portfolio 5 - SCE 2016 Group 1</t>
  </si>
  <si>
    <t>W11166</t>
  </si>
  <si>
    <t>Sunnova AP6 - SCE 2016 Group 1</t>
  </si>
  <si>
    <t>W11165</t>
  </si>
  <si>
    <t>Sunnova AP5A - SCE 2016 Group 2</t>
  </si>
  <si>
    <t>W11164</t>
  </si>
  <si>
    <t>Sunnova AP5A - SCE 2016 Group 1</t>
  </si>
  <si>
    <t>W11163</t>
  </si>
  <si>
    <t>Sunnova Helios - SCE 2016 Group 4</t>
  </si>
  <si>
    <t>W11162</t>
  </si>
  <si>
    <t>Sunnova Helios - SCE 2016 Group 3</t>
  </si>
  <si>
    <t>W11161</t>
  </si>
  <si>
    <t>Sunnova Helios - SCE 2016 Group 2</t>
  </si>
  <si>
    <t>W11160</t>
  </si>
  <si>
    <t>Sunnova Helios - SCE 2016 Group 1</t>
  </si>
  <si>
    <t>W11159</t>
  </si>
  <si>
    <t>Sunnova TEP I - SCE 2017 Group 8</t>
  </si>
  <si>
    <t>W11158</t>
  </si>
  <si>
    <t>Sunnova TEP I - SCE 2017 Group 7</t>
  </si>
  <si>
    <t>W11157</t>
  </si>
  <si>
    <t>Sunnova TEP I - SCE 2017 Group 6</t>
  </si>
  <si>
    <t>W11156</t>
  </si>
  <si>
    <t>Sunnova TEP I - SCE 2017 Group 5</t>
  </si>
  <si>
    <t>W11155</t>
  </si>
  <si>
    <t>Sunnova TEP I - SCE 2017 Group 4</t>
  </si>
  <si>
    <t>W11154</t>
  </si>
  <si>
    <t>Sunnova TEP I - SCE 2017 Group 3</t>
  </si>
  <si>
    <t>W11153</t>
  </si>
  <si>
    <t>Sunnova TEP I - SCE 2017 Group 2</t>
  </si>
  <si>
    <t>W11152</t>
  </si>
  <si>
    <t>Sunnova TEP I - SCE 2017 Group 1</t>
  </si>
  <si>
    <t>W11151</t>
  </si>
  <si>
    <t>Robert O. Schulz Solar Farm #2</t>
  </si>
  <si>
    <t>Sunnova RAYS I - SCE 2017 Group 2</t>
  </si>
  <si>
    <t>W11149</t>
  </si>
  <si>
    <t>Sunnova RAYS I - SCE 2017 Group 1</t>
  </si>
  <si>
    <t>W11148</t>
  </si>
  <si>
    <t>Sunnova Helios III - SCE 2017 Group 2</t>
  </si>
  <si>
    <t>W11147</t>
  </si>
  <si>
    <t>Sunnova Helios III - SCE 2017 Group 1</t>
  </si>
  <si>
    <t>W11146</t>
  </si>
  <si>
    <t>Sunnova Helios II - SCE 2017 Group 5</t>
  </si>
  <si>
    <t>W11145</t>
  </si>
  <si>
    <t>Sunnova Helios II - SCE 2017 Group 4</t>
  </si>
  <si>
    <t>W11144</t>
  </si>
  <si>
    <t>Sunnova Helios II - SCE 2017 Group 3</t>
  </si>
  <si>
    <t>W11143</t>
  </si>
  <si>
    <t>Sunnova Helios II - SCE 2017 Group 2</t>
  </si>
  <si>
    <t>W11142</t>
  </si>
  <si>
    <t>Sunnova Helios II - SCE 2017 Group 1</t>
  </si>
  <si>
    <t>W11141</t>
  </si>
  <si>
    <t>Sunnova AP6 - SCE 2017 Group 1</t>
  </si>
  <si>
    <t>W11140</t>
  </si>
  <si>
    <t>SunE Alamosa</t>
  </si>
  <si>
    <t>Sunnova AP5A - SCE 2017 Group 1</t>
  </si>
  <si>
    <t>W11139</t>
  </si>
  <si>
    <t>Sunnova TEP IV-C - SCE 2020 Group 3</t>
  </si>
  <si>
    <t>W11138</t>
  </si>
  <si>
    <t>Sunnova TEP IV-C - SCE 2020 Group 2</t>
  </si>
  <si>
    <t>W11137</t>
  </si>
  <si>
    <t>Sunnova TEP IV-C - SCE 2020 Group 1</t>
  </si>
  <si>
    <t>W11136</t>
  </si>
  <si>
    <t>Sunnova TEP IV-B - SCE 2020 Group 4</t>
  </si>
  <si>
    <t>W11135</t>
  </si>
  <si>
    <t>Sunnova TEP IV-B - SCE 2020 Group 3</t>
  </si>
  <si>
    <t>W11134</t>
  </si>
  <si>
    <t>Sunnova TEP IV-B - SCE 2020 Group 2</t>
  </si>
  <si>
    <t>W11133</t>
  </si>
  <si>
    <t>Sunnova TEP IV-B - SCE 2020 Group 1</t>
  </si>
  <si>
    <t>W11132</t>
  </si>
  <si>
    <t>Sunnova TEP IV-A - SCE 2020 Group 3</t>
  </si>
  <si>
    <t>W11131</t>
  </si>
  <si>
    <t>Sunnova TEP IV-A - SCE 2020 Group 2</t>
  </si>
  <si>
    <t>W11130</t>
  </si>
  <si>
    <t>Grand Valley Hydro (Grand Valley)</t>
  </si>
  <si>
    <t>Sunnova TEP IV-A - SCE 2020 Group 1</t>
  </si>
  <si>
    <t>W11129</t>
  </si>
  <si>
    <t>Sunnova TEP III - SCE 2020 Group 1</t>
  </si>
  <si>
    <t>W11128</t>
  </si>
  <si>
    <t>Sunnova SAP IV - SCE 2020 Group 2</t>
  </si>
  <si>
    <t>W11127</t>
  </si>
  <si>
    <t>Sunnova SAP IV - SCE 2020 Group 1</t>
  </si>
  <si>
    <t>W11126</t>
  </si>
  <si>
    <t>SunAnza2</t>
  </si>
  <si>
    <t>Sunnova SAP IV - SCE 2018 Group 1</t>
  </si>
  <si>
    <t>W11124</t>
  </si>
  <si>
    <t>Sunnova TEP II-B - SCE 2018 Group 8</t>
  </si>
  <si>
    <t>W11123</t>
  </si>
  <si>
    <t>Sunnova TEP II-B - SCE 2018 Group 7</t>
  </si>
  <si>
    <t>W11122</t>
  </si>
  <si>
    <t>Sunnova TEP II-B - SCE 2018 Group 6</t>
  </si>
  <si>
    <t>W11121</t>
  </si>
  <si>
    <t>Sunnova TEP II-B - SCE 2018 Group 5</t>
  </si>
  <si>
    <t>W11120</t>
  </si>
  <si>
    <t>Grand Valley Hydro (Orchard Mesa)</t>
  </si>
  <si>
    <t>Sunnova TEP II-B - SCE 2018 Group 4</t>
  </si>
  <si>
    <t>W11119</t>
  </si>
  <si>
    <t>Sunnova TEP II-B - SCE 2018 Group 3</t>
  </si>
  <si>
    <t>W11118</t>
  </si>
  <si>
    <t>Sunnova TEP II-B - SCE 2018 Group 2</t>
  </si>
  <si>
    <t>W11117</t>
  </si>
  <si>
    <t>Sunnova TEP II-B - SCE 2018 Group 1</t>
  </si>
  <si>
    <t>W11116</t>
  </si>
  <si>
    <t>Sunnova TEP II - SCE 2018 Group 4</t>
  </si>
  <si>
    <t>W11115</t>
  </si>
  <si>
    <t>Sunnova TEP II - SCE 2018 Group 3</t>
  </si>
  <si>
    <t>W11114</t>
  </si>
  <si>
    <t>Sunnova TEP II - SCE 2018 Group 2</t>
  </si>
  <si>
    <t>W11113</t>
  </si>
  <si>
    <t>Sunnova TEP II - SCE 2018 Group 1</t>
  </si>
  <si>
    <t>W11112</t>
  </si>
  <si>
    <t>Sunnova TEP I - SCE 2018 Group 5</t>
  </si>
  <si>
    <t>W11111</t>
  </si>
  <si>
    <t>Sunnova TEP I - SCE 2018 Group 4</t>
  </si>
  <si>
    <t>W11110</t>
  </si>
  <si>
    <t>Shoshone Hydro</t>
  </si>
  <si>
    <t>Sunnova TEP I - SCE 2018 Group 3</t>
  </si>
  <si>
    <t>W11109</t>
  </si>
  <si>
    <t>Sunnova TEP I - SCE 2018 Group 2</t>
  </si>
  <si>
    <t>W11108</t>
  </si>
  <si>
    <t>Sunnova TEP I - SCE 2018 Group 1</t>
  </si>
  <si>
    <t>W11107</t>
  </si>
  <si>
    <t>Sunnova RAYS I - SCE 2018 Group 3</t>
  </si>
  <si>
    <t>W11104</t>
  </si>
  <si>
    <t>Sunnova RAYS I - SCE 2018 Group 2</t>
  </si>
  <si>
    <t>W11103</t>
  </si>
  <si>
    <t>Sunnova RAYS I - SCE 2018 Group 1</t>
  </si>
  <si>
    <t>W11102</t>
  </si>
  <si>
    <t>Sunnova Helios II - SCE 2018 Group 5</t>
  </si>
  <si>
    <t>W11101</t>
  </si>
  <si>
    <t>Sunnova Helios II - SCE 2018 Group 4</t>
  </si>
  <si>
    <t>W11100</t>
  </si>
  <si>
    <t>CA - Staples - Vacaville</t>
  </si>
  <si>
    <t>Sunnova Helios II - SCE 2018 Group 3</t>
  </si>
  <si>
    <t>W11099</t>
  </si>
  <si>
    <t>Sunnova Helios II - SCE 2018 Group 2</t>
  </si>
  <si>
    <t>W11098</t>
  </si>
  <si>
    <t>Sunnova Helios II - SCE 2018 Group 1</t>
  </si>
  <si>
    <t>W11097</t>
  </si>
  <si>
    <t>Sunnova AP6 - SCE 2018 Group 1</t>
  </si>
  <si>
    <t>W11096</t>
  </si>
  <si>
    <t>Sunnova AP6 - SCE 2019 Group 1</t>
  </si>
  <si>
    <t>W11095</t>
  </si>
  <si>
    <t>Sunnova SAP IV - SCE 2019 Group 2</t>
  </si>
  <si>
    <t>W11094</t>
  </si>
  <si>
    <t>Sunnova SAP IV - SCE 2019 Group 1</t>
  </si>
  <si>
    <t>W11093</t>
  </si>
  <si>
    <t>Sunnova TEP IV-A - SCE 2019 Group 4</t>
  </si>
  <si>
    <t>W11092</t>
  </si>
  <si>
    <t>Sunnova TEP IV-A - SCE 2019 Group 3</t>
  </si>
  <si>
    <t>W11091</t>
  </si>
  <si>
    <t>Sunnova TEP IV-A - SCE 2019 Group 2</t>
  </si>
  <si>
    <t>W11090</t>
  </si>
  <si>
    <t>Alite</t>
  </si>
  <si>
    <t>Sunnova TEP IV-A - SCE 2019 Group 1</t>
  </si>
  <si>
    <t>W11089</t>
  </si>
  <si>
    <t>Sunnova TEP III - SCE 2019 Group 6</t>
  </si>
  <si>
    <t>W11088</t>
  </si>
  <si>
    <t>Sunnova TEP III - SCE 2019 Group 5</t>
  </si>
  <si>
    <t>W11087</t>
  </si>
  <si>
    <t>Sunnova TEP III - SCE 2019 Group 4</t>
  </si>
  <si>
    <t>W11086</t>
  </si>
  <si>
    <t>Sunnova TEP III - SCE 2019 Group 3</t>
  </si>
  <si>
    <t>W11085</t>
  </si>
  <si>
    <t>Sunnova TEP III - SCE 2019 Group 2</t>
  </si>
  <si>
    <t>W11084</t>
  </si>
  <si>
    <t>Sunnova TEP III - SCE 2019 Group 1</t>
  </si>
  <si>
    <t>W11083</t>
  </si>
  <si>
    <t>Sunnova TEP II-B - SCE 2019 Group 3</t>
  </si>
  <si>
    <t>W11082</t>
  </si>
  <si>
    <t>Sunnova TEP II-B - SCE 2019 Group 2</t>
  </si>
  <si>
    <t>W11081</t>
  </si>
  <si>
    <t>Sunnova TEP II-B - SCE 2019 Group 1</t>
  </si>
  <si>
    <t>W11080</t>
  </si>
  <si>
    <t>Lewiston Powerplant</t>
  </si>
  <si>
    <t>Sunnova TEP II - SCE 2019 Group 2</t>
  </si>
  <si>
    <t>W11079</t>
  </si>
  <si>
    <t>Sunnova TEP II - SCE 2019 Group 1</t>
  </si>
  <si>
    <t>W11078</t>
  </si>
  <si>
    <t>Sunnova Sol Owner - SCE 2019 Group 9</t>
  </si>
  <si>
    <t>W11077</t>
  </si>
  <si>
    <t>Sunnova Sol Owner - SCE 2019 Group 8</t>
  </si>
  <si>
    <t>W11076</t>
  </si>
  <si>
    <t>Sunnova Sol Owner - SCE 2019 Group 7</t>
  </si>
  <si>
    <t>W11075</t>
  </si>
  <si>
    <t>Sunnova Sol Owner - SCE 2019 Group 6</t>
  </si>
  <si>
    <t>W11074</t>
  </si>
  <si>
    <t>ONV Energy, LLC</t>
  </si>
  <si>
    <t>W11073</t>
  </si>
  <si>
    <t>Cedar Springs Wind II</t>
  </si>
  <si>
    <t>W11072</t>
  </si>
  <si>
    <t>SFPD Academy</t>
  </si>
  <si>
    <t>W11071</t>
  </si>
  <si>
    <t>Canal Energy S14, LLC</t>
  </si>
  <si>
    <t>W11070</t>
  </si>
  <si>
    <t>L&amp;J Vanderham Dairy</t>
  </si>
  <si>
    <t>T &amp; C Louters Dairy</t>
  </si>
  <si>
    <t>Garlock Energy, LLC</t>
  </si>
  <si>
    <t>W11066</t>
  </si>
  <si>
    <t>Hoover Powerplant</t>
  </si>
  <si>
    <t>Hanse Farms Inc</t>
  </si>
  <si>
    <t>W11050</t>
  </si>
  <si>
    <t>W11049</t>
  </si>
  <si>
    <t>W11048</t>
  </si>
  <si>
    <t>Paseo III Housing Associates L.P.</t>
  </si>
  <si>
    <t>W11047</t>
  </si>
  <si>
    <t>CCAGA-Kerman</t>
  </si>
  <si>
    <t>Fred Young Phase II Associates L.P.</t>
  </si>
  <si>
    <t>W11045</t>
  </si>
  <si>
    <t>Cagliero Ranch</t>
  </si>
  <si>
    <t>Copper Mountain Solar 5, LLC</t>
  </si>
  <si>
    <t>W11040</t>
  </si>
  <si>
    <t>Goodyear rubber</t>
  </si>
  <si>
    <t>Dissigno Healdsburg FPV, LLC</t>
  </si>
  <si>
    <t>Sigurd Solar</t>
  </si>
  <si>
    <t>W11036</t>
  </si>
  <si>
    <t>Santa Cruz - Dimeo</t>
  </si>
  <si>
    <t>Toyota North America Parts Center California</t>
  </si>
  <si>
    <t>Wildflower Solar 1</t>
  </si>
  <si>
    <t>Cerone Division</t>
  </si>
  <si>
    <t>Oasis Alta</t>
  </si>
  <si>
    <t>W11031</t>
  </si>
  <si>
    <t>Point Wind 2</t>
  </si>
  <si>
    <t>W11030</t>
  </si>
  <si>
    <t>Point Wind 1</t>
  </si>
  <si>
    <t>W11029</t>
  </si>
  <si>
    <t>Rattlesnake Solar Project</t>
  </si>
  <si>
    <t>Firestone Walker Brewery (Carport)</t>
  </si>
  <si>
    <t>Vander Woude Dairy</t>
  </si>
  <si>
    <t>Etchison Ranch</t>
  </si>
  <si>
    <t>W11024</t>
  </si>
  <si>
    <t>Five H Farms</t>
  </si>
  <si>
    <t>Van der Hoek Dairy</t>
  </si>
  <si>
    <t>W11022</t>
  </si>
  <si>
    <t>Parlier Ranch</t>
  </si>
  <si>
    <t>Reedley Ranch</t>
  </si>
  <si>
    <t>Bodega Energy West</t>
  </si>
  <si>
    <t>Summit Wind</t>
  </si>
  <si>
    <t>W11017</t>
  </si>
  <si>
    <t>W11016</t>
  </si>
  <si>
    <t>D&amp;V Dairy</t>
  </si>
  <si>
    <t>W11015</t>
  </si>
  <si>
    <t>VS RXI Pacoima</t>
  </si>
  <si>
    <t>PMA</t>
  </si>
  <si>
    <t>Berth 161</t>
  </si>
  <si>
    <t>Liberty Hill Plaza</t>
  </si>
  <si>
    <t>Catalina Express</t>
  </si>
  <si>
    <t>W11010</t>
  </si>
  <si>
    <t>Marina South</t>
  </si>
  <si>
    <t>W11009</t>
  </si>
  <si>
    <t>Xebec 3 Prairie</t>
  </si>
  <si>
    <t>W11008</t>
  </si>
  <si>
    <t>Chill Solar</t>
  </si>
  <si>
    <t>W11007</t>
  </si>
  <si>
    <t>T-Bar Dairy</t>
  </si>
  <si>
    <t>American Kings Solar Project</t>
  </si>
  <si>
    <t>W11005</t>
  </si>
  <si>
    <t>Garvey SD Willard Elementary</t>
  </si>
  <si>
    <t>Garvey SD Monterey Vista</t>
  </si>
  <si>
    <t>Garvey SD Dewey Elementary</t>
  </si>
  <si>
    <t>Garvey SD Hillcrest Elementary</t>
  </si>
  <si>
    <t>Garvey SD Emerson Elementary</t>
  </si>
  <si>
    <t>Walgreens - Paradise</t>
  </si>
  <si>
    <t>Kohl's - Rancho Santa Margarita #548</t>
  </si>
  <si>
    <t>Garvey SD Bitely Elementary</t>
  </si>
  <si>
    <t>Garvey SD Temple Intermediate</t>
  </si>
  <si>
    <t>Garvey SD Intermediate</t>
  </si>
  <si>
    <t>Van der Kooi Dairy</t>
  </si>
  <si>
    <t>East Line</t>
  </si>
  <si>
    <t>Academy Ranch</t>
  </si>
  <si>
    <t>Soscol Ferry Solar D</t>
  </si>
  <si>
    <t>Soscol Ferry Solar C</t>
  </si>
  <si>
    <t>Monterey Park 1318</t>
  </si>
  <si>
    <t>W10986</t>
  </si>
  <si>
    <t>Phase 2</t>
  </si>
  <si>
    <t>Jones Farms</t>
  </si>
  <si>
    <t>W10984</t>
  </si>
  <si>
    <t>Phillip Verwey Hanford #1</t>
  </si>
  <si>
    <t>W10980</t>
  </si>
  <si>
    <t>Tacoma Hydro</t>
  </si>
  <si>
    <t>Stratford Ranch</t>
  </si>
  <si>
    <t>Lodestar Lighthouse School</t>
  </si>
  <si>
    <t>Firebaugh Cold Storage</t>
  </si>
  <si>
    <t>Wonderful Orchards - Belridge</t>
  </si>
  <si>
    <t>W10970</t>
  </si>
  <si>
    <t>Wonderful Orchards - Westside</t>
  </si>
  <si>
    <t>W10969</t>
  </si>
  <si>
    <t>OR Solar 2, LLC</t>
  </si>
  <si>
    <t>North Phase 2</t>
  </si>
  <si>
    <t>LA JOYA WIND II, LLC</t>
  </si>
  <si>
    <t>W10964</t>
  </si>
  <si>
    <t>LA JOYA WIND I , LLC</t>
  </si>
  <si>
    <t>W10963</t>
  </si>
  <si>
    <t>Lakeside Dairy</t>
  </si>
  <si>
    <t>Clackamas 7</t>
  </si>
  <si>
    <t>W10961</t>
  </si>
  <si>
    <t>Clackamas 4</t>
  </si>
  <si>
    <t>W10960</t>
  </si>
  <si>
    <t>Salida Hydro</t>
  </si>
  <si>
    <t>Clackamas 1</t>
  </si>
  <si>
    <t>W10959</t>
  </si>
  <si>
    <t>Marion 6</t>
  </si>
  <si>
    <t>W10958</t>
  </si>
  <si>
    <t>Marion 5</t>
  </si>
  <si>
    <t>W10957</t>
  </si>
  <si>
    <t>Marion 3</t>
  </si>
  <si>
    <t>W10956</t>
  </si>
  <si>
    <t>Titan Solar 1</t>
  </si>
  <si>
    <t>OC443-009-S</t>
  </si>
  <si>
    <t>Wilcox Oaks Country Club 112</t>
  </si>
  <si>
    <t>Wilcox Oaks Country Club 70</t>
  </si>
  <si>
    <t>Wilcox Oaks Country Club Golf and Country Club 63</t>
  </si>
  <si>
    <t>Wilcox Oaks Country Club Golf and Country Club 11</t>
  </si>
  <si>
    <t>Wilcox Oaks Country Club Golf and Country Club 5.1</t>
  </si>
  <si>
    <t>Wilcox Oaks Country Club Golf and Country Club 4.2</t>
  </si>
  <si>
    <t>Valencia 2</t>
  </si>
  <si>
    <t>W10943</t>
  </si>
  <si>
    <t>Castle 2</t>
  </si>
  <si>
    <t>W10942</t>
  </si>
  <si>
    <t>Castle 1</t>
  </si>
  <si>
    <t>W10941</t>
  </si>
  <si>
    <t>Georgetown Hydro</t>
  </si>
  <si>
    <t>Chowchilla</t>
  </si>
  <si>
    <t>Curtimade Dairy</t>
  </si>
  <si>
    <t>W10938</t>
  </si>
  <si>
    <t>IV Food Bank</t>
  </si>
  <si>
    <t>W10930</t>
  </si>
  <si>
    <t>Millican Solar Energy</t>
  </si>
  <si>
    <t>W10929</t>
  </si>
  <si>
    <t>Antelope Expansion 3A</t>
  </si>
  <si>
    <t>W10928</t>
  </si>
  <si>
    <t>SPV Agg 0_10_0025_15</t>
  </si>
  <si>
    <t>W10927</t>
  </si>
  <si>
    <t>EPENMAGG1S NM132S</t>
  </si>
  <si>
    <t>W10926</t>
  </si>
  <si>
    <t>EPENMAGG1S NM131S</t>
  </si>
  <si>
    <t>W10925</t>
  </si>
  <si>
    <t>EPE NM130S</t>
  </si>
  <si>
    <t>W10924</t>
  </si>
  <si>
    <t>Corriedale</t>
  </si>
  <si>
    <t>SD Garvey_Sanchez</t>
  </si>
  <si>
    <t>Ames Hydro</t>
  </si>
  <si>
    <t>Irvine - Cadence Park Elementary</t>
  </si>
  <si>
    <t>W10918</t>
  </si>
  <si>
    <t>Home Depot Riverbank_1842</t>
  </si>
  <si>
    <t>Irvine - Eastwood K-8</t>
  </si>
  <si>
    <t>W10916</t>
  </si>
  <si>
    <t>Cottonwood Creek Family Housing Partners, LP</t>
  </si>
  <si>
    <t>Self-Help Enterprises Vera Cruz Village</t>
  </si>
  <si>
    <t>Newhouse Dairy</t>
  </si>
  <si>
    <t>Western Sky Dairy</t>
  </si>
  <si>
    <t>Jack's Solar Garden</t>
  </si>
  <si>
    <t>Mt. Poso Cogeneration Facility</t>
  </si>
  <si>
    <t>Fowler Warehouse</t>
  </si>
  <si>
    <t>Fowler Office</t>
  </si>
  <si>
    <t>Sagamore Wind Farm</t>
  </si>
  <si>
    <t>Phase 2 of Castle Rock Ridge</t>
  </si>
  <si>
    <t>Ryan Unit 1</t>
  </si>
  <si>
    <t>Ryan Unit 6</t>
  </si>
  <si>
    <t>Ryan Unit 3</t>
  </si>
  <si>
    <t>Los Griegos Center</t>
  </si>
  <si>
    <t>Pleasanton USD - Amador Valley HS</t>
  </si>
  <si>
    <t>CA - Walgreens - West Sacramento WG44</t>
  </si>
  <si>
    <t>City of Fairfield - North Bay Regional WTP</t>
  </si>
  <si>
    <t>Salome Solar Project</t>
  </si>
  <si>
    <t>Botanical Gardens</t>
  </si>
  <si>
    <t>Chin Chute Wind</t>
  </si>
  <si>
    <t>Marion 1</t>
  </si>
  <si>
    <t>JM439-009-S</t>
  </si>
  <si>
    <t>Little Bear Solar 5</t>
  </si>
  <si>
    <t>Little Bear Solar 4</t>
  </si>
  <si>
    <t>Little Bear Solar 3</t>
  </si>
  <si>
    <t>Wheatridge Wind II</t>
  </si>
  <si>
    <t>Little Bear Solar 1</t>
  </si>
  <si>
    <t>Washington State Ferries</t>
  </si>
  <si>
    <t>Golden Fields Solar III, LLC</t>
  </si>
  <si>
    <t>Aarvys Technologies LLC JB-94542186-00</t>
  </si>
  <si>
    <t>W10878</t>
  </si>
  <si>
    <t>Wheatridge Renewable Energy Facility I</t>
  </si>
  <si>
    <t>Fishman Supply Co. JB-9495214-00</t>
  </si>
  <si>
    <t>MEAN WELL USA JB-94542232-00</t>
  </si>
  <si>
    <t>One Planet Ops, Inc. JB-94541409-00</t>
  </si>
  <si>
    <t>W10871</t>
  </si>
  <si>
    <t>W10870</t>
  </si>
  <si>
    <t>Wauna Cogeneration Project</t>
  </si>
  <si>
    <t>W10869</t>
  </si>
  <si>
    <t>EPENMAGG1S NM129S</t>
  </si>
  <si>
    <t>EPENMAGG1S NM128S</t>
  </si>
  <si>
    <t>Macy's Hayward</t>
  </si>
  <si>
    <t>Macy's Eastridge</t>
  </si>
  <si>
    <t>Macy's DT Sacramento</t>
  </si>
  <si>
    <t>Macy's Concord</t>
  </si>
  <si>
    <t>Macy's Capitola</t>
  </si>
  <si>
    <t>SPV4</t>
  </si>
  <si>
    <t>ENMAX Kettles Hill Wind Farm</t>
  </si>
  <si>
    <t>Joe Parreira Dairy</t>
  </si>
  <si>
    <t>Hauser Unit 6</t>
  </si>
  <si>
    <t>Palmer Creek</t>
  </si>
  <si>
    <t>Prineville Solar Energy</t>
  </si>
  <si>
    <t>W10854</t>
  </si>
  <si>
    <t>LVVWD E Admin Parking NVE-61094</t>
  </si>
  <si>
    <t>Day Hill Solar</t>
  </si>
  <si>
    <t>Mountain Breeze Wind</t>
  </si>
  <si>
    <t>SPV3</t>
  </si>
  <si>
    <t>San Rafael Airport II</t>
  </si>
  <si>
    <t>Turquoise Nevada</t>
  </si>
  <si>
    <t>Orchard Windfarm 4</t>
  </si>
  <si>
    <t>Orchard Windfarm 3</t>
  </si>
  <si>
    <t>Orchard Windfarm 2</t>
  </si>
  <si>
    <t>Riverdale Ranch</t>
  </si>
  <si>
    <t>Orchard Windfarm 1</t>
  </si>
  <si>
    <t>SPV2</t>
  </si>
  <si>
    <t>Riley Solar I LLC</t>
  </si>
  <si>
    <t>Fort Rock Solar IV LLC</t>
  </si>
  <si>
    <t>Chester Hydro</t>
  </si>
  <si>
    <t>W10834</t>
  </si>
  <si>
    <t>Rock Garden Solar, LLC</t>
  </si>
  <si>
    <t>W10833</t>
  </si>
  <si>
    <t>Suntex Solar, LLC</t>
  </si>
  <si>
    <t>W10832</t>
  </si>
  <si>
    <t>West Hines Solar I, LLC</t>
  </si>
  <si>
    <t>W10831</t>
  </si>
  <si>
    <t>Alkali Solar, LLC</t>
  </si>
  <si>
    <t>W10830</t>
  </si>
  <si>
    <t>SPV1</t>
  </si>
  <si>
    <t>Red Barn</t>
  </si>
  <si>
    <t>Packing Shed</t>
  </si>
  <si>
    <t>Goshen</t>
  </si>
  <si>
    <t>Keith Visser Dairy</t>
  </si>
  <si>
    <t>Drift Creek</t>
  </si>
  <si>
    <t>Brush Creek</t>
  </si>
  <si>
    <t>EPENMAGG1S NM127S</t>
  </si>
  <si>
    <t>EPENMAGG1S NM126S</t>
  </si>
  <si>
    <t>Chino</t>
  </si>
  <si>
    <t>Parreira Gaspar Dairy</t>
  </si>
  <si>
    <t>Washington Elementary</t>
  </si>
  <si>
    <t>Visalia Learning Center</t>
  </si>
  <si>
    <t>Royal Oaks Elementary</t>
  </si>
  <si>
    <t>Operations 1</t>
  </si>
  <si>
    <t>Mountain View Elementary</t>
  </si>
  <si>
    <t>Charter Alternatives Academy</t>
  </si>
  <si>
    <t>WM</t>
  </si>
  <si>
    <t>KAYENTA SOLAR PV II</t>
  </si>
  <si>
    <t>Ute Hydro</t>
  </si>
  <si>
    <t>Skookumchuck Wind Facility</t>
  </si>
  <si>
    <t>Hills Creek Dam</t>
  </si>
  <si>
    <t>Cheyenne Ridge</t>
  </si>
  <si>
    <t>Bronco Plains Wind, LLC</t>
  </si>
  <si>
    <t>EPENMAGG1S NM125S</t>
  </si>
  <si>
    <t>CA - Walgreens - Fresno WG51</t>
  </si>
  <si>
    <t>Pioneer Solar (CO)</t>
  </si>
  <si>
    <t>W10799</t>
  </si>
  <si>
    <t>Encino</t>
  </si>
  <si>
    <t>Palms District Warehouse</t>
  </si>
  <si>
    <t>Sunrun SCE 2016 Group 79</t>
  </si>
  <si>
    <t>W10794</t>
  </si>
  <si>
    <t>Sunrun SCE 2019 Group 143</t>
  </si>
  <si>
    <t>W10779</t>
  </si>
  <si>
    <t>Sunrun SCE 2019 Group 122</t>
  </si>
  <si>
    <t>W10758</t>
  </si>
  <si>
    <t>Sunrun SCE 2019 Group 106</t>
  </si>
  <si>
    <t>W10742</t>
  </si>
  <si>
    <t>Sunrun SCE 2019 Group 105</t>
  </si>
  <si>
    <t>W10741</t>
  </si>
  <si>
    <t>Central 40</t>
  </si>
  <si>
    <t>Sunrun SCE 2019 Group 99</t>
  </si>
  <si>
    <t>W10734</t>
  </si>
  <si>
    <t>Sunrun SCE 2019 Group 82</t>
  </si>
  <si>
    <t>W10717</t>
  </si>
  <si>
    <t>Sunrun SCE 2019 Group 75</t>
  </si>
  <si>
    <t>W10710</t>
  </si>
  <si>
    <t>EPENMAGG1S NM124S</t>
  </si>
  <si>
    <t>EPE NM123S</t>
  </si>
  <si>
    <t>W10691</t>
  </si>
  <si>
    <t>Sunrun SCE 2019 Group 52</t>
  </si>
  <si>
    <t>W10685</t>
  </si>
  <si>
    <t>Sunrun SCE 2019 Group 40</t>
  </si>
  <si>
    <t>W10673</t>
  </si>
  <si>
    <t>Sunrun SCE 2019 Group 35</t>
  </si>
  <si>
    <t>W10668</t>
  </si>
  <si>
    <t>Sunrun SCE 2019 Group 19</t>
  </si>
  <si>
    <t>W10653</t>
  </si>
  <si>
    <t>Sunrun SCE 2019 Group 12</t>
  </si>
  <si>
    <t>W10646</t>
  </si>
  <si>
    <t>Sunrun SCE 2019 Group 8</t>
  </si>
  <si>
    <t>W10642</t>
  </si>
  <si>
    <t>Corporation Yard</t>
  </si>
  <si>
    <t>Dairyland Farms</t>
  </si>
  <si>
    <t>Coelho West</t>
  </si>
  <si>
    <t>Corcoran Irrigation District 1MW:`</t>
  </si>
  <si>
    <t>Desert Harvest 2</t>
  </si>
  <si>
    <t>Maverick Solar 4, LLC</t>
  </si>
  <si>
    <t>Desert Harvest</t>
  </si>
  <si>
    <t>Rest a boutique Hotel-JB-95619883-00</t>
  </si>
  <si>
    <t>Oversight Resources</t>
  </si>
  <si>
    <t>West Star North Dairy</t>
  </si>
  <si>
    <t>Mario Simoes Family Dairy</t>
  </si>
  <si>
    <t>Sunrun SCE 2018 Group 109</t>
  </si>
  <si>
    <t>W10614</t>
  </si>
  <si>
    <t>Cantua Creek Huller</t>
  </si>
  <si>
    <t>MWF - Lemoore</t>
  </si>
  <si>
    <t>Woolf Huron Ranch</t>
  </si>
  <si>
    <t>Woolf Aliso Ranch</t>
  </si>
  <si>
    <t>Sunrun SCE 2018 Group 84</t>
  </si>
  <si>
    <t>W10583</t>
  </si>
  <si>
    <t>Sunrun SCE 2018 Group 75</t>
  </si>
  <si>
    <t>W10572</t>
  </si>
  <si>
    <t>Sunrun SCE 2018 Group 68</t>
  </si>
  <si>
    <t>W10565</t>
  </si>
  <si>
    <t>Sunrun SCE 2018 Group 66</t>
  </si>
  <si>
    <t>W10563</t>
  </si>
  <si>
    <t>Filice Farms LP</t>
  </si>
  <si>
    <t>Sunrun SCE 2018 Group 31</t>
  </si>
  <si>
    <t>W10526</t>
  </si>
  <si>
    <t>Sunrun SCE 2018 Group 23</t>
  </si>
  <si>
    <t>W10518</t>
  </si>
  <si>
    <t>Encina Water Pollution Control Facility</t>
  </si>
  <si>
    <t>Western Jet</t>
  </si>
  <si>
    <t>Sunrun SCE 2017 Group 114</t>
  </si>
  <si>
    <t>W10480</t>
  </si>
  <si>
    <t>Cosumnes Power Plant</t>
  </si>
  <si>
    <t>Sunrun SCE 2017 Group 102</t>
  </si>
  <si>
    <t>W10468</t>
  </si>
  <si>
    <t>EPENMAGG1S NM122S</t>
  </si>
  <si>
    <t>EPENMAGG1S NM121S</t>
  </si>
  <si>
    <t>Dust Bowl Ranch</t>
  </si>
  <si>
    <t>Worth Farms-Huron Ranch</t>
  </si>
  <si>
    <t>W10408</t>
  </si>
  <si>
    <t>Vista Verde Dairy</t>
  </si>
  <si>
    <t>W10396</t>
  </si>
  <si>
    <t>W10386</t>
  </si>
  <si>
    <t>W10385</t>
  </si>
  <si>
    <t>California PV Energy 3 LLC</t>
  </si>
  <si>
    <t>W10381</t>
  </si>
  <si>
    <t>Walgreens - 16200 Glisan, Portland, OR (#3818)</t>
  </si>
  <si>
    <t>Sunrun SCE 2017 Group 39</t>
  </si>
  <si>
    <t>W10378</t>
  </si>
  <si>
    <t>W10376</t>
  </si>
  <si>
    <t>Walgreens - Cornelius, OR (#9353)</t>
  </si>
  <si>
    <t>Sunrun SCE 2017 Group 33</t>
  </si>
  <si>
    <t>W10369</t>
  </si>
  <si>
    <t>Sunrun SCE 2017 Group 30</t>
  </si>
  <si>
    <t>W10365</t>
  </si>
  <si>
    <t>Sunrun SCE 2017 Group 25</t>
  </si>
  <si>
    <t>W10360</t>
  </si>
  <si>
    <t>Walgreens - Sherwood, OR (#7665)</t>
  </si>
  <si>
    <t>W10358</t>
  </si>
  <si>
    <t>W10354</t>
  </si>
  <si>
    <t>Farmers Co-Op Almond Huller</t>
  </si>
  <si>
    <t>Double Diamond Dairy</t>
  </si>
  <si>
    <t>De Jager Farms South</t>
  </si>
  <si>
    <t>Walgreens -  Newberg, OR (#6663)</t>
  </si>
  <si>
    <t>CVUSD_ButterfieldRanchElementarySchoolJB-91714140</t>
  </si>
  <si>
    <t>CVUSD_Gerald Litel ES JB-91714096</t>
  </si>
  <si>
    <t>Chino Valley USD Alt Ed Center JB-91714142</t>
  </si>
  <si>
    <t>OC443-008-S</t>
  </si>
  <si>
    <t>EPE NM120S</t>
  </si>
  <si>
    <t>W10345</t>
  </si>
  <si>
    <t>Walgreens - Gresham, OR (#3817)</t>
  </si>
  <si>
    <t>Sunrun SCE 2017 Group 1</t>
  </si>
  <si>
    <t>W10334</t>
  </si>
  <si>
    <t>De Boer Dairy - Tulare</t>
  </si>
  <si>
    <t>Pappas Ranch</t>
  </si>
  <si>
    <t>Vale Solar</t>
  </si>
  <si>
    <t>Albuquerque Museum</t>
  </si>
  <si>
    <t>Nusenda CU 4100 Pan American</t>
  </si>
  <si>
    <t>Vitality Works Center</t>
  </si>
  <si>
    <t>Ladera Well</t>
  </si>
  <si>
    <t>Sunrun SCE 2016 Group 113</t>
  </si>
  <si>
    <t>W10315</t>
  </si>
  <si>
    <t>Sunrun SCE 2016 Group 104</t>
  </si>
  <si>
    <t>W10306</t>
  </si>
  <si>
    <t>Turlock Lake</t>
  </si>
  <si>
    <t>Hickman</t>
  </si>
  <si>
    <t>Sunrun SCE 2016 Group 82</t>
  </si>
  <si>
    <t>W10284</t>
  </si>
  <si>
    <t>Upper Dawson</t>
  </si>
  <si>
    <t>Beckton Hall PRV</t>
  </si>
  <si>
    <t>Sunrun SCE 2016 Group 68</t>
  </si>
  <si>
    <t>W10269</t>
  </si>
  <si>
    <t>Sunrun SCE 2016 Group 67</t>
  </si>
  <si>
    <t>W10268</t>
  </si>
  <si>
    <t>Sunrun SCE 2016 Group 65</t>
  </si>
  <si>
    <t>W10266</t>
  </si>
  <si>
    <t>University Business Park</t>
  </si>
  <si>
    <t>Sunrun SCE 2016 Group 46</t>
  </si>
  <si>
    <t>W10244</t>
  </si>
  <si>
    <t>Sunrun SCE 2016 Group 38</t>
  </si>
  <si>
    <t>W10236</t>
  </si>
  <si>
    <t>Mountain Wind Power II</t>
  </si>
  <si>
    <t>Mountain Wind Power</t>
  </si>
  <si>
    <t>Spanish Fork Wind Park</t>
  </si>
  <si>
    <t>Walgreens - MLK, Portland, OR (#5647)</t>
  </si>
  <si>
    <t>Kohl's - San Jose South #983</t>
  </si>
  <si>
    <t>Ukiah 1297</t>
  </si>
  <si>
    <t>Terranova Ranch PV 2</t>
  </si>
  <si>
    <t>Milktime Dairy</t>
  </si>
  <si>
    <t>Tri Iest Dairy A Partnership</t>
  </si>
  <si>
    <t>Iest Family Farms</t>
  </si>
  <si>
    <t>Morgan Solar</t>
  </si>
  <si>
    <t>Walgreens - 124 Lancaster, Salem, OR (#9287)</t>
  </si>
  <si>
    <t>Ontario Solar</t>
  </si>
  <si>
    <t>Poindexter Nut Company</t>
  </si>
  <si>
    <t>Brush Solar</t>
  </si>
  <si>
    <t>BIDART DAIRY II, LLC</t>
  </si>
  <si>
    <t>Larry A. Shehady Farms</t>
  </si>
  <si>
    <t>Bar 20 Dairy LLC</t>
  </si>
  <si>
    <t>Walgreens - Lake Oswego, OR (#9625)</t>
  </si>
  <si>
    <t>Horizon Jerseys</t>
  </si>
  <si>
    <t>Tacoma Community Solar Project</t>
  </si>
  <si>
    <t>Mossyrock</t>
  </si>
  <si>
    <t>Cushman North Fork GEN35</t>
  </si>
  <si>
    <t>LaGrande No. 6</t>
  </si>
  <si>
    <t>Cushman North Fork Gen34</t>
  </si>
  <si>
    <t>Crosswinds Church</t>
  </si>
  <si>
    <t>Walgreens - Wilsonville, OR (#7688)</t>
  </si>
  <si>
    <t>EPENMAGG1S NM119S</t>
  </si>
  <si>
    <t>Riverview</t>
  </si>
  <si>
    <t>FellowSHip Baptist Church</t>
  </si>
  <si>
    <t>La Habra Bakery</t>
  </si>
  <si>
    <t>Poseidon Solar</t>
  </si>
  <si>
    <t>Walgreens - 1992 Lancaster, Salem (#4229)</t>
  </si>
  <si>
    <t>Little Rock Dairy</t>
  </si>
  <si>
    <t>Cornerstone Dairy</t>
  </si>
  <si>
    <t>Roundhouse</t>
  </si>
  <si>
    <t>M S Monteiro &amp; Sons</t>
  </si>
  <si>
    <t>Walgreens - Keizer, OR (#4230)</t>
  </si>
  <si>
    <t>Amanda Kaberlein</t>
  </si>
  <si>
    <t>W10147</t>
  </si>
  <si>
    <t>County San Diegeo</t>
  </si>
  <si>
    <t>Walgreens - Tigard, OR (#5780)</t>
  </si>
  <si>
    <t>Borden Solar Farm</t>
  </si>
  <si>
    <t>Sulus Solar 29</t>
  </si>
  <si>
    <t>Milford Solar</t>
  </si>
  <si>
    <t>W10137</t>
  </si>
  <si>
    <t>Sulus Solar 22</t>
  </si>
  <si>
    <t>W10136</t>
  </si>
  <si>
    <t>Sulus Solar 33</t>
  </si>
  <si>
    <t>W10135</t>
  </si>
  <si>
    <t>Sulus Solar 25</t>
  </si>
  <si>
    <t>Bristol Solar</t>
  </si>
  <si>
    <t>W10133</t>
  </si>
  <si>
    <t>Sulus Solar 28</t>
  </si>
  <si>
    <t>Sulus Solar 35</t>
  </si>
  <si>
    <t>Greenpark Solar</t>
  </si>
  <si>
    <t>CA - Mariani Packing - Vacaville</t>
  </si>
  <si>
    <t>1 Gen</t>
  </si>
  <si>
    <t>W10114</t>
  </si>
  <si>
    <t>Stony Gorge Hydro Aggregate</t>
  </si>
  <si>
    <t>EPENMAGG1S NM118S</t>
  </si>
  <si>
    <t>EPENMAGG1S NM117S</t>
  </si>
  <si>
    <t>EPENMAGG1S NM116S</t>
  </si>
  <si>
    <t>Houston Elementary</t>
  </si>
  <si>
    <t>Green Acres Middle</t>
  </si>
  <si>
    <t>Fairview Elementary</t>
  </si>
  <si>
    <t>Black Butte Hydro</t>
  </si>
  <si>
    <t>CA - Kohl's - Pleasant Hill #978</t>
  </si>
  <si>
    <t>JM439-008-S</t>
  </si>
  <si>
    <t>Sulus Solar 17</t>
  </si>
  <si>
    <t>DG Farms</t>
  </si>
  <si>
    <t>W10096</t>
  </si>
  <si>
    <t>Berryessa BART Station</t>
  </si>
  <si>
    <t>Fernoak Farms</t>
  </si>
  <si>
    <t>Legacy Ranch</t>
  </si>
  <si>
    <t>John DeJong Dairy</t>
  </si>
  <si>
    <t>River Ranch Dairy</t>
  </si>
  <si>
    <t>Hillsboro</t>
  </si>
  <si>
    <t>100 PIoneer St.</t>
  </si>
  <si>
    <t>Sierra Pacific Red Bluff Millwork</t>
  </si>
  <si>
    <t>Milpitas BART Station</t>
  </si>
  <si>
    <t>Denton ES</t>
  </si>
  <si>
    <t>Riverway ES</t>
  </si>
  <si>
    <t>Hammerich 6479420</t>
  </si>
  <si>
    <t>Hammerich 6039847</t>
  </si>
  <si>
    <t>Hammerich 6039843</t>
  </si>
  <si>
    <t>Robert Giacomini Dairy, Inc.</t>
  </si>
  <si>
    <t>Hammerich 6039839</t>
  </si>
  <si>
    <t>Vacaville Hospital</t>
  </si>
  <si>
    <t>San Jose MOB 1</t>
  </si>
  <si>
    <t>San Jose Family Health Center</t>
  </si>
  <si>
    <t>KP Petaluma</t>
  </si>
  <si>
    <t>Terranova Ranch PV 1</t>
  </si>
  <si>
    <t>Willow Glen Elementary</t>
  </si>
  <si>
    <t>Veva Blunt Elementary</t>
  </si>
  <si>
    <t>Redwood High</t>
  </si>
  <si>
    <t>Pinkham Elementary</t>
  </si>
  <si>
    <t>Linwood Elementary</t>
  </si>
  <si>
    <t>La Joya Middle</t>
  </si>
  <si>
    <t>Ivanhoe Elementary</t>
  </si>
  <si>
    <t>Highland Elementary</t>
  </si>
  <si>
    <t>Crowley Elementary</t>
  </si>
  <si>
    <t>UNM West</t>
  </si>
  <si>
    <t>Aukeman Farms</t>
  </si>
  <si>
    <t>Aztec PV</t>
  </si>
  <si>
    <t>Williams Acres</t>
  </si>
  <si>
    <t>W10055</t>
  </si>
  <si>
    <t>River Valley Solar</t>
  </si>
  <si>
    <t>W10054</t>
  </si>
  <si>
    <t>Mt Hope Solar</t>
  </si>
  <si>
    <t>W10053</t>
  </si>
  <si>
    <t>Algodones PV</t>
  </si>
  <si>
    <t>Castelanelli Bros Dairy</t>
  </si>
  <si>
    <t>The Clorox Company - Fairfield</t>
  </si>
  <si>
    <t>EPENMAGG1S NM115S</t>
  </si>
  <si>
    <t>EPENMAGG1S NM114S</t>
  </si>
  <si>
    <t>EPENMAGG1S NM113S</t>
  </si>
  <si>
    <t>St. Mary's High School</t>
  </si>
  <si>
    <t>Capstone Ranch</t>
  </si>
  <si>
    <t>G3 Dairy</t>
  </si>
  <si>
    <t>West Wind Farms</t>
  </si>
  <si>
    <t>Whiteside Dairy</t>
  </si>
  <si>
    <t>GOYENETCHE DAIRY</t>
  </si>
  <si>
    <t>Ontario Montclair - Wiltsey Middle School</t>
  </si>
  <si>
    <t>Ontario Montclair - Vernon Middle School</t>
  </si>
  <si>
    <t>Ontario Montclair - Serrano Middle School</t>
  </si>
  <si>
    <t>Ontario Montclair - Oaks Middle School</t>
  </si>
  <si>
    <t>Ontario Montclair - Mariposa Elementary School</t>
  </si>
  <si>
    <t>Rialto - Werner Elementary School</t>
  </si>
  <si>
    <t>Rialto - Warren H. Frisbie Middle School</t>
  </si>
  <si>
    <t>Rialto - W.A. Myers Elementary School</t>
  </si>
  <si>
    <t>Rialto - Trapp Elementary School</t>
  </si>
  <si>
    <t>Rialto - T. Hughbanks Elementary School</t>
  </si>
  <si>
    <t>Rialto - Simpson Elementary School</t>
  </si>
  <si>
    <t>Rialto - Professional Development Center</t>
  </si>
  <si>
    <t>Imperial County - Juvenile Jail</t>
  </si>
  <si>
    <t>Rialto - Morris Elementary School</t>
  </si>
  <si>
    <t>CA - Kohl's - Campbell #977</t>
  </si>
  <si>
    <t>Kohl's - Murrieta #585</t>
  </si>
  <si>
    <t>Organization ID</t>
  </si>
  <si>
    <t>Generator Name</t>
  </si>
  <si>
    <t>GU ID</t>
  </si>
  <si>
    <t>NOTE: Generators may be listed more than once if they have multiple Fuel Types</t>
  </si>
  <si>
    <t>Updated: 04/14/2023</t>
  </si>
  <si>
    <t>Active Generators &amp; DG Groups</t>
  </si>
  <si>
    <t>WREGIS Public Report:</t>
  </si>
  <si>
    <t>Richland Energy Services</t>
  </si>
  <si>
    <r>
      <rPr>
        <b/>
        <sz val="11"/>
        <rFont val="Arial"/>
        <family val="2"/>
      </rPr>
      <t xml:space="preserve">Submission: </t>
    </r>
    <r>
      <rPr>
        <sz val="11"/>
        <rFont val="Arial"/>
        <family val="2"/>
      </rPr>
      <t xml:space="preserve">Upload this workbook and all supporting documentation to Smartsheet. </t>
    </r>
    <r>
      <rPr>
        <u/>
        <sz val="11"/>
        <color theme="10"/>
        <rFont val="Calibri"/>
        <family val="2"/>
      </rPr>
      <t>https://app.smartsheet.com/b/form/4116d4a978534183bb866d774dbc7b5d</t>
    </r>
  </si>
  <si>
    <t>Cowlitz County PUD No. 1</t>
  </si>
  <si>
    <t>Clark County PUD No. 1</t>
  </si>
  <si>
    <t>Lewis County PUD No. 1</t>
  </si>
  <si>
    <t>Grant County PUD No. 2</t>
  </si>
  <si>
    <t>Chelan County PUD No. 1</t>
  </si>
  <si>
    <t>Benton County PUD No. 1</t>
  </si>
  <si>
    <t>Clallam County PUD No. 1</t>
  </si>
  <si>
    <t>Franklin County PUD No. 1</t>
  </si>
  <si>
    <t>Grays Harbor County PUD No. 1</t>
  </si>
  <si>
    <t>Snohomish County PUD No. 1</t>
  </si>
  <si>
    <t>Avista Corp.</t>
  </si>
  <si>
    <t>Puget Sound Energy, Inc.</t>
  </si>
  <si>
    <t>Pacific Power &amp; Light Co.</t>
  </si>
  <si>
    <t>RENEWABLE ENERGY WORKSHEET – REVISIONS TO 2021 REPORT</t>
  </si>
  <si>
    <r>
      <rPr>
        <sz val="12"/>
        <color indexed="8"/>
        <rFont val="Arial"/>
        <family val="2"/>
      </rPr>
      <t>Energy Independence Act (EIA)</t>
    </r>
    <r>
      <rPr>
        <b/>
        <sz val="12"/>
        <color indexed="8"/>
        <rFont val="Arial"/>
        <family val="2"/>
      </rPr>
      <t xml:space="preserve"> </t>
    </r>
    <r>
      <rPr>
        <sz val="12"/>
        <color indexed="8"/>
        <rFont val="Arial Black"/>
        <family val="2"/>
      </rPr>
      <t>Renewable Energy Report 2024</t>
    </r>
  </si>
  <si>
    <t>John Lyons, Energy Resources</t>
  </si>
  <si>
    <t>509-495-8515</t>
  </si>
  <si>
    <t>2024 Compliance Method:</t>
  </si>
  <si>
    <t>2023 Annual Load (MWh)</t>
  </si>
  <si>
    <t>Average of 2022 &amp; 2023 Annual Loads (MWh)</t>
  </si>
  <si>
    <t>2024 Renewable Target (% of load)</t>
  </si>
  <si>
    <t>2024 Eligible Renewable Energy Target (MWh)</t>
  </si>
  <si>
    <t>2024 Eligible Renewable Resources and RECs</t>
  </si>
  <si>
    <t>Expenditures on Renewable Resources and RECs - 2024</t>
  </si>
  <si>
    <t>Total annual retail revenue requirement - 2024</t>
  </si>
  <si>
    <t>john.lyons@avistacorp.com</t>
  </si>
  <si>
    <t>See note below about Rattlesnake Flat Wind surplus credits</t>
  </si>
  <si>
    <t>Yes</t>
  </si>
  <si>
    <t>See note below about Clearwater Wind surplus credits</t>
  </si>
  <si>
    <t>* Column K multiplied by 0.6554 to show Washington share only.</t>
  </si>
  <si>
    <r>
      <rPr>
        <sz val="12"/>
        <color indexed="8"/>
        <rFont val="Arial"/>
        <family val="2"/>
      </rPr>
      <t>Energy Independence Act (EIA)</t>
    </r>
    <r>
      <rPr>
        <b/>
        <sz val="12"/>
        <color indexed="8"/>
        <rFont val="Arial"/>
        <family val="2"/>
      </rPr>
      <t xml:space="preserve"> </t>
    </r>
    <r>
      <rPr>
        <sz val="12"/>
        <color indexed="8"/>
        <rFont val="Arial Black"/>
        <family val="2"/>
      </rPr>
      <t>Incremental Cost and REC Cost Report 2024</t>
    </r>
  </si>
  <si>
    <t>Renewable Resource Annual Cost in 2024</t>
  </si>
  <si>
    <t>Substitute Resource Annual Cost in 2024</t>
  </si>
  <si>
    <t>Incremental Cost of Renewable Resource in 2024</t>
  </si>
  <si>
    <t>1999 CCCT</t>
  </si>
  <si>
    <t>2001 CCCT</t>
  </si>
  <si>
    <t>2004 CCCT</t>
  </si>
  <si>
    <t>2007 CCCT</t>
  </si>
  <si>
    <t>2012 CCCT</t>
  </si>
  <si>
    <t>N/A</t>
  </si>
  <si>
    <t>2018 CCCT</t>
  </si>
  <si>
    <t>2016 CCCT</t>
  </si>
  <si>
    <t>2024 SCCT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</si>
</sst>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0_);_(* \(#,##0.0\);_(* &quot;-&quot;??_);_(@_)"/>
    <numFmt numFmtId="165" formatCode="_(* #,##0_);_(* \(#,##0\);_(* &quot;-&quot;??_);_(@_)"/>
    <numFmt numFmtId="166" formatCode="_(&quot;$&quot;* #,##0_);_(&quot;$&quot;* \(#,##0\);_(&quot;$&quot;* &quot;-&quot;??_);_(@_)"/>
    <numFmt numFmtId="167" formatCode="0.0%"/>
    <numFmt numFmtId="168" formatCode="[$-409]mmmm\ d\,\ yyyy;@"/>
    <numFmt numFmtId="169" formatCode="&quot;$&quot;#,##0"/>
  </numFmts>
  <fonts count="34" x14ac:knownFonts="1">
    <font>
      <sz val="11"/>
      <color theme="1"/>
      <name val="Calibri"/>
      <family val="2"/>
      <scheme val="minor"/>
    </font>
    <font>
      <sz val="10"/>
      <name val="Arial"/>
      <family val="2"/>
    </font>
    <font>
      <b/>
      <sz val="10"/>
      <name val="Arial"/>
      <family val="2"/>
    </font>
    <font>
      <sz val="12"/>
      <color indexed="8"/>
      <name val="Arial Black"/>
      <family val="2"/>
    </font>
    <font>
      <sz val="12"/>
      <color indexed="8"/>
      <name val="Arial"/>
      <family val="2"/>
    </font>
    <font>
      <b/>
      <sz val="12"/>
      <color indexed="8"/>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sz val="9"/>
      <color theme="1"/>
      <name val="Arial"/>
      <family val="2"/>
    </font>
    <font>
      <b/>
      <sz val="9"/>
      <color theme="1"/>
      <name val="Arial"/>
      <family val="2"/>
    </font>
    <font>
      <sz val="11"/>
      <color theme="1"/>
      <name val="Arial"/>
      <family val="2"/>
    </font>
    <font>
      <sz val="14"/>
      <color theme="1"/>
      <name val="Arial"/>
      <family val="2"/>
    </font>
    <font>
      <sz val="8"/>
      <color rgb="FF000000"/>
      <name val="Tahoma"/>
      <family val="2"/>
    </font>
    <font>
      <sz val="9.75"/>
      <color theme="1"/>
      <name val="Arial"/>
      <family val="2"/>
    </font>
    <font>
      <sz val="11"/>
      <color rgb="FF000000"/>
      <name val="Arial Black"/>
      <family val="2"/>
    </font>
    <font>
      <u/>
      <sz val="11"/>
      <color theme="1"/>
      <name val="Arial"/>
      <family val="2"/>
    </font>
    <font>
      <sz val="11"/>
      <color rgb="FF000000"/>
      <name val="Arial"/>
      <family val="2"/>
    </font>
    <font>
      <b/>
      <sz val="11"/>
      <color rgb="FF000000"/>
      <name val="Arial"/>
      <family val="2"/>
    </font>
    <font>
      <b/>
      <sz val="11"/>
      <color theme="1"/>
      <name val="Arial"/>
      <family val="2"/>
    </font>
    <font>
      <b/>
      <sz val="12"/>
      <color theme="1"/>
      <name val="Arial"/>
      <family val="2"/>
    </font>
    <font>
      <sz val="9"/>
      <color indexed="81"/>
      <name val="Tahoma"/>
      <family val="2"/>
    </font>
    <font>
      <b/>
      <sz val="9"/>
      <color indexed="81"/>
      <name val="Tahoma"/>
      <family val="2"/>
    </font>
    <font>
      <b/>
      <sz val="14"/>
      <color theme="1"/>
      <name val="Arial"/>
      <family val="2"/>
    </font>
    <font>
      <b/>
      <sz val="11"/>
      <color theme="3"/>
      <name val="Arial"/>
      <family val="2"/>
    </font>
    <font>
      <sz val="11"/>
      <name val="Arial"/>
      <family val="2"/>
    </font>
    <font>
      <sz val="10"/>
      <color indexed="8"/>
      <name val="Arial"/>
      <family val="2"/>
    </font>
    <font>
      <sz val="11"/>
      <color theme="1"/>
      <name val="Palatino Linotype"/>
      <family val="2"/>
    </font>
    <font>
      <b/>
      <sz val="11"/>
      <color theme="0"/>
      <name val="Lucida Sans"/>
      <family val="2"/>
    </font>
    <font>
      <b/>
      <sz val="14"/>
      <name val="Palatino Linotype"/>
      <family val="1"/>
    </font>
    <font>
      <b/>
      <sz val="26"/>
      <color rgb="FF002060"/>
      <name val="Lucida Sans"/>
      <family val="2"/>
    </font>
    <font>
      <u/>
      <sz val="11"/>
      <color theme="10"/>
      <name val="Calibri"/>
      <family val="2"/>
    </font>
    <font>
      <b/>
      <sz val="11"/>
      <name val="Arial"/>
      <family val="2"/>
    </font>
  </fonts>
  <fills count="9">
    <fill>
      <patternFill patternType="none"/>
    </fill>
    <fill>
      <patternFill patternType="gray125"/>
    </fill>
    <fill>
      <patternFill patternType="solid">
        <fgColor theme="0"/>
        <bgColor indexed="64"/>
      </patternFill>
    </fill>
    <fill>
      <patternFill patternType="lightUp">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1"/>
        <bgColor indexed="64"/>
      </patternFill>
    </fill>
  </fills>
  <borders count="41">
    <border>
      <left/>
      <right/>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0"/>
      </left>
      <right style="thin">
        <color indexed="0"/>
      </right>
      <top style="thin">
        <color indexed="0"/>
      </top>
      <bottom style="thin">
        <color indexed="0"/>
      </bottom>
      <diagonal/>
    </border>
  </borders>
  <cellStyleXfs count="7">
    <xf numFmtId="0" fontId="0" fillId="0" borderId="0"/>
    <xf numFmtId="43" fontId="6" fillId="0" borderId="0" applyFont="0" applyFill="0" applyBorder="0" applyAlignment="0" applyProtection="0"/>
    <xf numFmtId="44" fontId="6" fillId="0" borderId="0" applyFont="0" applyFill="0" applyBorder="0" applyAlignment="0" applyProtection="0"/>
    <xf numFmtId="0" fontId="7" fillId="0" borderId="0" applyNumberFormat="0" applyFill="0" applyBorder="0" applyAlignment="0" applyProtection="0">
      <alignment vertical="top"/>
      <protection locked="0"/>
    </xf>
    <xf numFmtId="9" fontId="6" fillId="0" borderId="0" applyFont="0" applyFill="0" applyBorder="0" applyAlignment="0" applyProtection="0"/>
    <xf numFmtId="0" fontId="6" fillId="0" borderId="0" applyNumberFormat="0" applyFont="0" applyFill="0" applyBorder="0" applyAlignment="0" applyProtection="0">
      <alignment vertical="top"/>
      <protection locked="0"/>
    </xf>
    <xf numFmtId="0" fontId="28" fillId="0" borderId="0"/>
  </cellStyleXfs>
  <cellXfs count="232">
    <xf numFmtId="0" fontId="0" fillId="0" borderId="0" xfId="0"/>
    <xf numFmtId="0" fontId="8" fillId="2" borderId="0" xfId="0" applyFont="1" applyFill="1"/>
    <xf numFmtId="0" fontId="9" fillId="2" borderId="0" xfId="0" applyFont="1" applyFill="1" applyBorder="1" applyAlignment="1"/>
    <xf numFmtId="0" fontId="9" fillId="2" borderId="0" xfId="0" applyFont="1" applyFill="1" applyBorder="1" applyAlignment="1">
      <alignment horizontal="right"/>
    </xf>
    <xf numFmtId="0" fontId="8" fillId="2" borderId="0" xfId="0" applyFont="1" applyFill="1" applyBorder="1" applyAlignment="1">
      <alignment horizontal="right"/>
    </xf>
    <xf numFmtId="0" fontId="8" fillId="2" borderId="0" xfId="0" applyFont="1" applyFill="1" applyAlignment="1">
      <alignment horizontal="right"/>
    </xf>
    <xf numFmtId="0" fontId="9" fillId="2" borderId="0" xfId="0" applyFont="1" applyFill="1" applyBorder="1" applyAlignment="1">
      <alignment horizontal="left"/>
    </xf>
    <xf numFmtId="0" fontId="8" fillId="2" borderId="0" xfId="0" applyFont="1" applyFill="1" applyBorder="1"/>
    <xf numFmtId="0" fontId="8" fillId="2" borderId="0" xfId="0" applyFont="1" applyFill="1" applyBorder="1" applyAlignment="1">
      <alignment horizontal="center"/>
    </xf>
    <xf numFmtId="0" fontId="9" fillId="2" borderId="0" xfId="0" applyFont="1" applyFill="1" applyAlignment="1">
      <alignment horizontal="right"/>
    </xf>
    <xf numFmtId="0" fontId="9" fillId="2" borderId="0" xfId="0" applyFont="1" applyFill="1"/>
    <xf numFmtId="0" fontId="8" fillId="2" borderId="0" xfId="0" applyFont="1" applyFill="1" applyAlignment="1"/>
    <xf numFmtId="0" fontId="10" fillId="2" borderId="0" xfId="0" applyFont="1" applyFill="1" applyAlignment="1">
      <alignment horizontal="center" vertical="center"/>
    </xf>
    <xf numFmtId="0" fontId="8" fillId="2" borderId="6" xfId="0" applyFont="1" applyFill="1" applyBorder="1"/>
    <xf numFmtId="0" fontId="11" fillId="2" borderId="0" xfId="0" applyFont="1" applyFill="1" applyBorder="1" applyAlignment="1">
      <alignment horizontal="center" vertical="center" wrapText="1"/>
    </xf>
    <xf numFmtId="166" fontId="8" fillId="2" borderId="0" xfId="2" applyNumberFormat="1" applyFont="1" applyFill="1" applyBorder="1" applyAlignment="1">
      <alignment horizontal="right"/>
    </xf>
    <xf numFmtId="166" fontId="8" fillId="2" borderId="0" xfId="0" applyNumberFormat="1" applyFont="1" applyFill="1" applyBorder="1"/>
    <xf numFmtId="0" fontId="8" fillId="2" borderId="0" xfId="0" applyFont="1" applyFill="1" applyBorder="1" applyAlignment="1">
      <alignment horizontal="left"/>
    </xf>
    <xf numFmtId="0" fontId="12" fillId="2" borderId="22" xfId="0" applyFont="1" applyFill="1" applyBorder="1" applyAlignment="1">
      <alignment horizontal="right"/>
    </xf>
    <xf numFmtId="0" fontId="12" fillId="2" borderId="23" xfId="0" applyFont="1" applyFill="1" applyBorder="1" applyAlignment="1">
      <alignment horizontal="right"/>
    </xf>
    <xf numFmtId="0" fontId="12" fillId="2" borderId="0" xfId="0" applyFont="1" applyFill="1" applyAlignment="1">
      <alignment horizontal="right"/>
    </xf>
    <xf numFmtId="0" fontId="13" fillId="2" borderId="0" xfId="0" applyFont="1" applyFill="1"/>
    <xf numFmtId="0" fontId="13" fillId="2" borderId="0" xfId="0" applyFont="1" applyFill="1" applyBorder="1" applyAlignment="1"/>
    <xf numFmtId="0" fontId="12" fillId="2" borderId="0" xfId="0" applyFont="1" applyFill="1" applyBorder="1"/>
    <xf numFmtId="0" fontId="12" fillId="2" borderId="0" xfId="0" applyFont="1" applyFill="1"/>
    <xf numFmtId="0" fontId="5" fillId="2" borderId="0" xfId="0" applyNumberFormat="1" applyFont="1" applyFill="1" applyBorder="1" applyAlignment="1"/>
    <xf numFmtId="0" fontId="2" fillId="2" borderId="0" xfId="0" applyFont="1" applyFill="1" applyAlignment="1">
      <alignment horizontal="center"/>
    </xf>
    <xf numFmtId="0" fontId="1" fillId="2" borderId="0" xfId="0" applyFont="1" applyFill="1" applyBorder="1" applyAlignment="1">
      <alignment horizontal="right"/>
    </xf>
    <xf numFmtId="0" fontId="8" fillId="2" borderId="25" xfId="0" applyFont="1" applyFill="1" applyBorder="1"/>
    <xf numFmtId="0" fontId="8" fillId="2" borderId="29" xfId="0" applyFont="1" applyFill="1" applyBorder="1"/>
    <xf numFmtId="0" fontId="8" fillId="2" borderId="24" xfId="0" applyFont="1" applyFill="1" applyBorder="1"/>
    <xf numFmtId="0" fontId="1" fillId="2" borderId="24" xfId="0" applyFont="1" applyFill="1" applyBorder="1" applyAlignment="1">
      <alignment horizontal="right"/>
    </xf>
    <xf numFmtId="0" fontId="8" fillId="2" borderId="25" xfId="0" applyFont="1" applyFill="1" applyBorder="1" applyAlignment="1"/>
    <xf numFmtId="0" fontId="15" fillId="2" borderId="0" xfId="0" applyFont="1" applyFill="1" applyBorder="1" applyAlignment="1">
      <alignment vertical="top" wrapText="1"/>
    </xf>
    <xf numFmtId="0" fontId="15" fillId="2" borderId="24" xfId="0" applyFont="1" applyFill="1" applyBorder="1" applyAlignment="1">
      <alignment vertical="top" wrapText="1"/>
    </xf>
    <xf numFmtId="0" fontId="13" fillId="2" borderId="0" xfId="0" applyFont="1" applyFill="1" applyBorder="1"/>
    <xf numFmtId="0" fontId="15" fillId="2" borderId="29" xfId="0" applyFont="1" applyFill="1" applyBorder="1" applyAlignment="1">
      <alignment vertical="top"/>
    </xf>
    <xf numFmtId="0" fontId="16" fillId="0" borderId="30" xfId="0" applyFont="1" applyBorder="1" applyAlignment="1">
      <alignment vertical="center" wrapText="1"/>
    </xf>
    <xf numFmtId="0" fontId="16" fillId="0" borderId="31" xfId="0" applyFont="1"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wrapText="1"/>
    </xf>
    <xf numFmtId="0" fontId="9" fillId="2" borderId="0" xfId="0" applyFont="1" applyFill="1" applyBorder="1" applyAlignment="1">
      <alignment horizontal="center"/>
    </xf>
    <xf numFmtId="0" fontId="0" fillId="0" borderId="0" xfId="0" applyNumberFormat="1"/>
    <xf numFmtId="169" fontId="8" fillId="5" borderId="10" xfId="0" applyNumberFormat="1" applyFont="1" applyFill="1" applyBorder="1" applyAlignment="1"/>
    <xf numFmtId="167" fontId="8" fillId="5" borderId="11" xfId="4" applyNumberFormat="1" applyFont="1" applyFill="1" applyBorder="1" applyAlignment="1">
      <alignment horizontal="center"/>
    </xf>
    <xf numFmtId="0" fontId="8" fillId="2" borderId="0" xfId="0" applyFont="1" applyFill="1" applyBorder="1" applyAlignment="1"/>
    <xf numFmtId="0" fontId="10" fillId="2" borderId="24" xfId="0" applyFont="1" applyFill="1" applyBorder="1" applyAlignment="1">
      <alignment horizontal="center" vertical="center"/>
    </xf>
    <xf numFmtId="165" fontId="8" fillId="5" borderId="1" xfId="1" applyNumberFormat="1" applyFont="1" applyFill="1" applyBorder="1"/>
    <xf numFmtId="165" fontId="8" fillId="5" borderId="2" xfId="1" applyNumberFormat="1" applyFont="1" applyFill="1" applyBorder="1"/>
    <xf numFmtId="165" fontId="8" fillId="5" borderId="3" xfId="1" applyNumberFormat="1" applyFont="1" applyFill="1" applyBorder="1"/>
    <xf numFmtId="0" fontId="11" fillId="2" borderId="38"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9" xfId="0" applyFont="1" applyFill="1" applyBorder="1" applyAlignment="1">
      <alignment horizontal="center" vertical="center" wrapText="1"/>
    </xf>
    <xf numFmtId="165" fontId="8" fillId="5" borderId="18" xfId="1" applyNumberFormat="1" applyFont="1" applyFill="1" applyBorder="1"/>
    <xf numFmtId="164" fontId="8" fillId="3" borderId="27" xfId="0" applyNumberFormat="1" applyFont="1" applyFill="1" applyBorder="1" applyAlignment="1">
      <alignment horizontal="center"/>
    </xf>
    <xf numFmtId="165" fontId="8" fillId="5" borderId="34" xfId="1" applyNumberFormat="1" applyFont="1" applyFill="1" applyBorder="1"/>
    <xf numFmtId="165" fontId="8" fillId="5" borderId="38" xfId="1" applyNumberFormat="1" applyFont="1" applyFill="1" applyBorder="1"/>
    <xf numFmtId="0" fontId="11" fillId="2" borderId="7" xfId="0" applyFont="1" applyFill="1" applyBorder="1" applyAlignment="1">
      <alignment horizontal="center" vertical="center" wrapText="1"/>
    </xf>
    <xf numFmtId="165" fontId="8" fillId="5" borderId="15" xfId="1" applyNumberFormat="1" applyFont="1" applyFill="1" applyBorder="1"/>
    <xf numFmtId="165" fontId="8" fillId="5" borderId="16" xfId="1" applyNumberFormat="1" applyFont="1" applyFill="1" applyBorder="1"/>
    <xf numFmtId="165" fontId="8" fillId="5" borderId="21" xfId="1" applyNumberFormat="1" applyFont="1" applyFill="1" applyBorder="1"/>
    <xf numFmtId="0" fontId="2" fillId="2" borderId="24" xfId="0" applyFont="1" applyFill="1" applyBorder="1" applyAlignment="1"/>
    <xf numFmtId="165" fontId="8" fillId="5" borderId="19" xfId="1" applyNumberFormat="1" applyFont="1" applyFill="1" applyBorder="1" applyAlignment="1">
      <alignment horizontal="right"/>
    </xf>
    <xf numFmtId="165" fontId="8" fillId="5" borderId="2" xfId="1" applyNumberFormat="1" applyFont="1" applyFill="1" applyBorder="1" applyAlignment="1">
      <alignment horizontal="right"/>
    </xf>
    <xf numFmtId="0" fontId="19" fillId="4" borderId="0" xfId="0" applyFont="1" applyFill="1" applyBorder="1" applyAlignment="1">
      <alignment vertical="center" wrapText="1"/>
    </xf>
    <xf numFmtId="0" fontId="18" fillId="4" borderId="0" xfId="0" applyFont="1" applyFill="1" applyBorder="1" applyAlignment="1">
      <alignment vertical="center"/>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11" fillId="2" borderId="0" xfId="0" applyFont="1" applyFill="1" applyBorder="1" applyAlignment="1">
      <alignment horizontal="center" wrapText="1"/>
    </xf>
    <xf numFmtId="0" fontId="1" fillId="2" borderId="0" xfId="0" applyFont="1" applyFill="1" applyBorder="1" applyAlignment="1">
      <alignment horizontal="right" wrapText="1"/>
    </xf>
    <xf numFmtId="0" fontId="8" fillId="2" borderId="0" xfId="0" applyFont="1" applyFill="1" applyProtection="1">
      <protection locked="0"/>
    </xf>
    <xf numFmtId="0" fontId="8" fillId="2" borderId="0" xfId="0" applyFont="1" applyFill="1" applyBorder="1" applyProtection="1">
      <protection locked="0"/>
    </xf>
    <xf numFmtId="165" fontId="8" fillId="6" borderId="2" xfId="1" applyNumberFormat="1" applyFont="1" applyFill="1" applyBorder="1" applyAlignment="1" applyProtection="1">
      <alignment horizontal="right"/>
      <protection locked="0"/>
    </xf>
    <xf numFmtId="165" fontId="8" fillId="6" borderId="5" xfId="1" applyNumberFormat="1" applyFont="1" applyFill="1" applyBorder="1" applyAlignment="1" applyProtection="1">
      <alignment horizontal="center"/>
      <protection locked="0"/>
    </xf>
    <xf numFmtId="0" fontId="9" fillId="2" borderId="0" xfId="0" applyFont="1" applyFill="1" applyAlignment="1" applyProtection="1">
      <alignment horizontal="right"/>
      <protection locked="0"/>
    </xf>
    <xf numFmtId="0" fontId="9" fillId="2" borderId="0" xfId="0" applyFont="1" applyFill="1" applyBorder="1" applyAlignment="1" applyProtection="1">
      <alignment horizontal="center"/>
      <protection locked="0"/>
    </xf>
    <xf numFmtId="169" fontId="8" fillId="6" borderId="10" xfId="0" applyNumberFormat="1" applyFont="1" applyFill="1" applyBorder="1" applyAlignment="1" applyProtection="1">
      <protection locked="0"/>
    </xf>
    <xf numFmtId="165" fontId="8" fillId="6" borderId="1" xfId="1" applyNumberFormat="1" applyFont="1" applyFill="1" applyBorder="1" applyProtection="1">
      <protection locked="0"/>
    </xf>
    <xf numFmtId="165" fontId="8" fillId="6" borderId="19" xfId="1" applyNumberFormat="1" applyFont="1" applyFill="1" applyBorder="1" applyAlignment="1" applyProtection="1">
      <alignment horizontal="right"/>
      <protection locked="0"/>
    </xf>
    <xf numFmtId="165" fontId="8" fillId="6" borderId="9" xfId="1" applyNumberFormat="1" applyFont="1" applyFill="1" applyBorder="1" applyAlignment="1" applyProtection="1">
      <alignment horizontal="center"/>
      <protection locked="0"/>
    </xf>
    <xf numFmtId="165" fontId="8" fillId="6" borderId="20" xfId="1" applyNumberFormat="1" applyFont="1" applyFill="1" applyBorder="1" applyAlignment="1" applyProtection="1">
      <protection locked="0"/>
    </xf>
    <xf numFmtId="165" fontId="8" fillId="6" borderId="12" xfId="1" applyNumberFormat="1" applyFont="1" applyFill="1" applyBorder="1" applyAlignment="1" applyProtection="1">
      <protection locked="0"/>
    </xf>
    <xf numFmtId="165" fontId="8" fillId="6" borderId="5" xfId="1" applyNumberFormat="1" applyFont="1" applyFill="1" applyBorder="1" applyAlignment="1" applyProtection="1">
      <protection locked="0"/>
    </xf>
    <xf numFmtId="165" fontId="8" fillId="6" borderId="19" xfId="1" applyNumberFormat="1" applyFont="1" applyFill="1" applyBorder="1" applyProtection="1">
      <protection locked="0"/>
    </xf>
    <xf numFmtId="165" fontId="8" fillId="6" borderId="2" xfId="1" applyNumberFormat="1" applyFont="1" applyFill="1" applyBorder="1" applyProtection="1">
      <protection locked="0"/>
    </xf>
    <xf numFmtId="165" fontId="8" fillId="5" borderId="19" xfId="1" applyNumberFormat="1" applyFont="1" applyFill="1" applyBorder="1"/>
    <xf numFmtId="0" fontId="8" fillId="2" borderId="0" xfId="0" applyFont="1" applyFill="1" applyAlignment="1" applyProtection="1">
      <alignment horizontal="center"/>
      <protection locked="0"/>
    </xf>
    <xf numFmtId="0" fontId="5" fillId="2" borderId="0" xfId="0" applyNumberFormat="1" applyFont="1" applyFill="1" applyBorder="1" applyAlignment="1" applyProtection="1">
      <protection locked="0"/>
    </xf>
    <xf numFmtId="0" fontId="21"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8" fillId="2" borderId="0" xfId="0" applyFont="1" applyFill="1" applyBorder="1" applyAlignment="1" applyProtection="1">
      <alignment horizontal="center"/>
      <protection locked="0"/>
    </xf>
    <xf numFmtId="0" fontId="2" fillId="2" borderId="0" xfId="0" applyFont="1" applyFill="1" applyAlignment="1" applyProtection="1">
      <alignment horizontal="center"/>
      <protection locked="0"/>
    </xf>
    <xf numFmtId="0" fontId="2" fillId="2" borderId="0" xfId="0" applyFont="1" applyFill="1" applyBorder="1" applyAlignment="1" applyProtection="1">
      <protection locked="0"/>
    </xf>
    <xf numFmtId="0" fontId="11" fillId="2" borderId="0" xfId="0" applyFont="1" applyFill="1" applyAlignment="1" applyProtection="1">
      <alignment horizontal="center"/>
      <protection locked="0"/>
    </xf>
    <xf numFmtId="0" fontId="11" fillId="2" borderId="0" xfId="0" applyFont="1" applyFill="1" applyAlignment="1" applyProtection="1">
      <alignment horizontal="center" wrapText="1"/>
      <protection locked="0"/>
    </xf>
    <xf numFmtId="169" fontId="8" fillId="6" borderId="1" xfId="1" applyNumberFormat="1" applyFont="1" applyFill="1" applyBorder="1" applyProtection="1">
      <protection locked="0"/>
    </xf>
    <xf numFmtId="169" fontId="8" fillId="6" borderId="19" xfId="1" applyNumberFormat="1" applyFont="1" applyFill="1" applyBorder="1" applyProtection="1">
      <protection locked="0"/>
    </xf>
    <xf numFmtId="169" fontId="8" fillId="6" borderId="2" xfId="1" applyNumberFormat="1" applyFont="1" applyFill="1" applyBorder="1" applyProtection="1">
      <protection locked="0"/>
    </xf>
    <xf numFmtId="0" fontId="9" fillId="2" borderId="0" xfId="0" applyFont="1" applyFill="1" applyBorder="1" applyAlignment="1" applyProtection="1">
      <alignment horizontal="left" wrapText="1"/>
      <protection locked="0"/>
    </xf>
    <xf numFmtId="0" fontId="8" fillId="2" borderId="6" xfId="0" applyFont="1" applyFill="1" applyBorder="1" applyProtection="1">
      <protection locked="0"/>
    </xf>
    <xf numFmtId="0" fontId="11" fillId="2" borderId="0" xfId="0" applyFont="1" applyFill="1" applyBorder="1" applyAlignment="1" applyProtection="1">
      <alignment horizontal="center" vertical="center" wrapText="1"/>
      <protection locked="0"/>
    </xf>
    <xf numFmtId="0" fontId="9" fillId="2" borderId="0" xfId="0" applyFont="1" applyFill="1" applyProtection="1">
      <protection locked="0"/>
    </xf>
    <xf numFmtId="0" fontId="2" fillId="2" borderId="0" xfId="0" applyFont="1" applyFill="1" applyAlignment="1" applyProtection="1">
      <alignment horizontal="right" wrapText="1"/>
      <protection locked="0"/>
    </xf>
    <xf numFmtId="0" fontId="2" fillId="2" borderId="0" xfId="0" applyFont="1" applyFill="1" applyAlignment="1" applyProtection="1">
      <alignment horizontal="center" wrapText="1"/>
      <protection locked="0"/>
    </xf>
    <xf numFmtId="0" fontId="8" fillId="2" borderId="25" xfId="0" applyFont="1" applyFill="1" applyBorder="1" applyProtection="1">
      <protection locked="0"/>
    </xf>
    <xf numFmtId="0" fontId="8" fillId="2" borderId="28" xfId="0" applyFont="1" applyFill="1" applyBorder="1" applyProtection="1">
      <protection locked="0"/>
    </xf>
    <xf numFmtId="0" fontId="8" fillId="2" borderId="29" xfId="0" applyFont="1" applyFill="1" applyBorder="1" applyProtection="1">
      <protection locked="0"/>
    </xf>
    <xf numFmtId="0" fontId="8" fillId="2" borderId="24" xfId="0" applyFont="1" applyFill="1" applyBorder="1" applyProtection="1">
      <protection locked="0"/>
    </xf>
    <xf numFmtId="0" fontId="8" fillId="2" borderId="11" xfId="0" applyFont="1" applyFill="1" applyBorder="1" applyProtection="1">
      <protection locked="0"/>
    </xf>
    <xf numFmtId="169" fontId="8" fillId="6" borderId="1" xfId="1" applyNumberFormat="1" applyFont="1" applyFill="1" applyBorder="1" applyProtection="1"/>
    <xf numFmtId="169" fontId="8" fillId="6" borderId="19" xfId="1" applyNumberFormat="1" applyFont="1" applyFill="1" applyBorder="1" applyProtection="1"/>
    <xf numFmtId="169" fontId="8" fillId="6" borderId="9" xfId="1" applyNumberFormat="1" applyFont="1" applyFill="1" applyBorder="1" applyProtection="1"/>
    <xf numFmtId="9" fontId="2" fillId="5" borderId="28" xfId="0" applyNumberFormat="1" applyFont="1" applyFill="1" applyBorder="1" applyAlignment="1">
      <alignment horizontal="center"/>
    </xf>
    <xf numFmtId="0" fontId="1" fillId="5" borderId="8" xfId="0" applyNumberFormat="1" applyFont="1" applyFill="1" applyBorder="1" applyAlignment="1" applyProtection="1">
      <alignment horizontal="center"/>
    </xf>
    <xf numFmtId="0" fontId="1" fillId="5" borderId="1" xfId="0" applyNumberFormat="1" applyFont="1" applyFill="1" applyBorder="1" applyAlignment="1" applyProtection="1">
      <alignment horizontal="center"/>
    </xf>
    <xf numFmtId="165" fontId="1" fillId="5" borderId="1" xfId="1" applyNumberFormat="1" applyFont="1" applyFill="1" applyBorder="1" applyAlignment="1" applyProtection="1">
      <alignment horizontal="right"/>
    </xf>
    <xf numFmtId="0" fontId="1" fillId="5" borderId="19" xfId="0" applyNumberFormat="1" applyFont="1" applyFill="1" applyBorder="1" applyAlignment="1" applyProtection="1">
      <alignment horizontal="center"/>
    </xf>
    <xf numFmtId="165" fontId="1" fillId="5" borderId="19" xfId="1" applyNumberFormat="1" applyFont="1" applyFill="1" applyBorder="1" applyAlignment="1" applyProtection="1">
      <alignment horizontal="right"/>
    </xf>
    <xf numFmtId="0" fontId="1" fillId="5" borderId="2" xfId="0" applyNumberFormat="1" applyFont="1" applyFill="1" applyBorder="1" applyAlignment="1" applyProtection="1">
      <alignment horizontal="center"/>
    </xf>
    <xf numFmtId="165" fontId="1" fillId="5" borderId="2" xfId="1" applyNumberFormat="1" applyFont="1" applyFill="1" applyBorder="1" applyAlignment="1" applyProtection="1">
      <alignment horizontal="center"/>
    </xf>
    <xf numFmtId="0" fontId="2" fillId="5" borderId="0" xfId="0" applyFont="1" applyFill="1" applyBorder="1" applyAlignment="1" applyProtection="1">
      <alignment horizontal="center"/>
    </xf>
    <xf numFmtId="165" fontId="2" fillId="5" borderId="0" xfId="1" applyNumberFormat="1" applyFont="1" applyFill="1" applyBorder="1" applyAlignment="1" applyProtection="1">
      <alignment horizontal="right"/>
    </xf>
    <xf numFmtId="169" fontId="2" fillId="5" borderId="0" xfId="0" applyNumberFormat="1" applyFont="1" applyFill="1" applyBorder="1" applyAlignment="1" applyProtection="1">
      <alignment horizontal="right"/>
    </xf>
    <xf numFmtId="0" fontId="2" fillId="5" borderId="0" xfId="0" applyFont="1" applyFill="1" applyBorder="1" applyAlignment="1" applyProtection="1">
      <alignment horizontal="right"/>
    </xf>
    <xf numFmtId="0" fontId="1" fillId="5" borderId="8" xfId="0" applyFont="1" applyFill="1" applyBorder="1" applyAlignment="1" applyProtection="1">
      <alignment horizontal="center"/>
    </xf>
    <xf numFmtId="0" fontId="1" fillId="5" borderId="1" xfId="0" applyFont="1" applyFill="1" applyBorder="1" applyAlignment="1" applyProtection="1">
      <alignment horizontal="center"/>
    </xf>
    <xf numFmtId="0" fontId="1" fillId="5" borderId="1" xfId="0" applyFont="1" applyFill="1" applyBorder="1" applyAlignment="1" applyProtection="1">
      <alignment horizontal="right"/>
    </xf>
    <xf numFmtId="0" fontId="1" fillId="5" borderId="5" xfId="0" applyFont="1" applyFill="1" applyBorder="1" applyAlignment="1" applyProtection="1">
      <alignment horizontal="center"/>
    </xf>
    <xf numFmtId="0" fontId="1" fillId="5" borderId="19" xfId="0" applyFont="1" applyFill="1" applyBorder="1" applyAlignment="1" applyProtection="1">
      <alignment horizontal="center"/>
    </xf>
    <xf numFmtId="0" fontId="1" fillId="5" borderId="19" xfId="0" applyFont="1" applyFill="1" applyBorder="1" applyAlignment="1" applyProtection="1">
      <alignment horizontal="right"/>
    </xf>
    <xf numFmtId="0" fontId="1" fillId="5" borderId="9"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2" xfId="0" applyFont="1" applyFill="1" applyBorder="1" applyAlignment="1" applyProtection="1">
      <alignment horizontal="right"/>
    </xf>
    <xf numFmtId="165" fontId="1" fillId="5" borderId="2" xfId="1" applyNumberFormat="1" applyFont="1" applyFill="1" applyBorder="1" applyAlignment="1" applyProtection="1">
      <alignment horizontal="right"/>
    </xf>
    <xf numFmtId="0" fontId="8" fillId="5" borderId="0" xfId="0" applyFont="1" applyFill="1" applyProtection="1"/>
    <xf numFmtId="0" fontId="8" fillId="5" borderId="0" xfId="0" applyFont="1" applyFill="1" applyAlignment="1" applyProtection="1">
      <alignment horizontal="center"/>
    </xf>
    <xf numFmtId="1" fontId="1" fillId="5" borderId="15" xfId="0" applyNumberFormat="1" applyFont="1" applyFill="1" applyBorder="1" applyAlignment="1" applyProtection="1">
      <alignment horizontal="right"/>
    </xf>
    <xf numFmtId="1" fontId="1" fillId="5" borderId="20" xfId="0" applyNumberFormat="1" applyFont="1" applyFill="1" applyBorder="1" applyAlignment="1" applyProtection="1">
      <alignment horizontal="right"/>
    </xf>
    <xf numFmtId="1" fontId="1" fillId="5" borderId="16" xfId="0" applyNumberFormat="1" applyFont="1" applyFill="1" applyBorder="1" applyAlignment="1" applyProtection="1">
      <alignment horizontal="right"/>
    </xf>
    <xf numFmtId="0" fontId="1" fillId="6" borderId="35" xfId="0" applyFont="1" applyFill="1" applyBorder="1" applyAlignment="1" applyProtection="1">
      <alignment horizontal="left"/>
      <protection locked="0"/>
    </xf>
    <xf numFmtId="0" fontId="1" fillId="6" borderId="36" xfId="0" applyFont="1" applyFill="1" applyBorder="1" applyAlignment="1" applyProtection="1">
      <alignment horizontal="left"/>
      <protection locked="0"/>
    </xf>
    <xf numFmtId="0" fontId="1" fillId="6" borderId="36" xfId="0" applyFont="1" applyFill="1" applyBorder="1" applyAlignment="1" applyProtection="1">
      <alignment horizontal="left" wrapText="1"/>
      <protection locked="0"/>
    </xf>
    <xf numFmtId="0" fontId="24" fillId="2" borderId="0" xfId="0" applyFont="1" applyFill="1" applyBorder="1" applyAlignment="1"/>
    <xf numFmtId="0" fontId="2" fillId="2" borderId="0" xfId="0" applyFont="1" applyFill="1" applyAlignment="1">
      <alignment wrapText="1"/>
    </xf>
    <xf numFmtId="169" fontId="8" fillId="5" borderId="1" xfId="1" applyNumberFormat="1" applyFont="1" applyFill="1" applyBorder="1" applyAlignment="1" applyProtection="1"/>
    <xf numFmtId="169" fontId="8" fillId="5" borderId="19" xfId="1" applyNumberFormat="1" applyFont="1" applyFill="1" applyBorder="1" applyAlignment="1" applyProtection="1"/>
    <xf numFmtId="169" fontId="8" fillId="5" borderId="2" xfId="1" applyNumberFormat="1" applyFont="1" applyFill="1" applyBorder="1" applyAlignment="1" applyProtection="1"/>
    <xf numFmtId="0" fontId="9" fillId="6" borderId="37" xfId="0" applyFont="1" applyFill="1" applyBorder="1" applyAlignment="1" applyProtection="1">
      <alignment horizontal="center"/>
      <protection locked="0"/>
    </xf>
    <xf numFmtId="0" fontId="0" fillId="0" borderId="0" xfId="0" applyAlignment="1">
      <alignment textRotation="90"/>
    </xf>
    <xf numFmtId="165" fontId="8" fillId="5" borderId="33" xfId="1" applyNumberFormat="1" applyFont="1" applyFill="1" applyBorder="1" applyProtection="1">
      <protection locked="0"/>
    </xf>
    <xf numFmtId="0" fontId="1" fillId="6" borderId="35" xfId="0" applyFont="1" applyFill="1" applyBorder="1" applyAlignment="1" applyProtection="1">
      <protection locked="0"/>
    </xf>
    <xf numFmtId="0" fontId="1" fillId="6" borderId="36" xfId="0" applyFont="1" applyFill="1" applyBorder="1" applyAlignment="1" applyProtection="1">
      <protection locked="0"/>
    </xf>
    <xf numFmtId="165" fontId="8" fillId="6" borderId="10" xfId="1" applyNumberFormat="1" applyFont="1" applyFill="1" applyBorder="1" applyAlignment="1" applyProtection="1">
      <protection locked="0"/>
    </xf>
    <xf numFmtId="165" fontId="8" fillId="6" borderId="14" xfId="1" applyNumberFormat="1" applyFont="1" applyFill="1" applyBorder="1" applyAlignment="1" applyProtection="1">
      <protection locked="0"/>
    </xf>
    <xf numFmtId="165" fontId="8" fillId="6" borderId="10" xfId="1" applyNumberFormat="1" applyFont="1" applyFill="1" applyBorder="1" applyAlignment="1" applyProtection="1">
      <alignment horizontal="center"/>
      <protection locked="0"/>
    </xf>
    <xf numFmtId="165" fontId="8" fillId="5" borderId="28" xfId="1" applyNumberFormat="1" applyFont="1" applyFill="1" applyBorder="1" applyAlignment="1">
      <alignment horizontal="center"/>
    </xf>
    <xf numFmtId="165" fontId="8" fillId="5" borderId="11" xfId="1" applyNumberFormat="1" applyFont="1" applyFill="1" applyBorder="1" applyAlignment="1">
      <alignment horizontal="center"/>
    </xf>
    <xf numFmtId="14" fontId="0" fillId="0" borderId="0" xfId="0" applyNumberFormat="1"/>
    <xf numFmtId="168" fontId="26" fillId="0" borderId="0" xfId="0" applyNumberFormat="1" applyFont="1" applyFill="1" applyBorder="1" applyAlignment="1">
      <alignment horizontal="left" vertical="center"/>
    </xf>
    <xf numFmtId="0" fontId="0" fillId="0" borderId="40" xfId="0" applyBorder="1"/>
    <xf numFmtId="0" fontId="27" fillId="0" borderId="0" xfId="0" applyNumberFormat="1" applyFont="1" applyFill="1" applyBorder="1" applyAlignment="1" applyProtection="1">
      <alignment horizontal="left" wrapText="1"/>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0" fontId="1" fillId="6" borderId="35" xfId="0" applyFont="1" applyFill="1" applyBorder="1" applyAlignment="1" applyProtection="1">
      <alignment horizontal="center"/>
      <protection locked="0"/>
    </xf>
    <xf numFmtId="0" fontId="1" fillId="6" borderId="36" xfId="0" applyFont="1" applyFill="1" applyBorder="1" applyAlignment="1" applyProtection="1">
      <alignment horizontal="center"/>
      <protection locked="0"/>
    </xf>
    <xf numFmtId="0" fontId="2" fillId="6" borderId="36" xfId="0" applyFont="1" applyFill="1" applyBorder="1" applyAlignment="1" applyProtection="1">
      <alignment horizontal="center"/>
      <protection locked="0"/>
    </xf>
    <xf numFmtId="0" fontId="9" fillId="6" borderId="36" xfId="0" applyFont="1" applyFill="1" applyBorder="1" applyAlignment="1" applyProtection="1">
      <alignment horizontal="center"/>
      <protection locked="0"/>
    </xf>
    <xf numFmtId="0" fontId="8" fillId="6" borderId="36" xfId="0" applyFont="1" applyFill="1" applyBorder="1" applyAlignment="1" applyProtection="1">
      <alignment horizontal="left"/>
      <protection locked="0"/>
    </xf>
    <xf numFmtId="0" fontId="8" fillId="6" borderId="37" xfId="0" applyFont="1" applyFill="1" applyBorder="1" applyAlignment="1" applyProtection="1">
      <alignment horizontal="left"/>
      <protection locked="0"/>
    </xf>
    <xf numFmtId="0" fontId="28" fillId="0" borderId="0" xfId="6"/>
    <xf numFmtId="14" fontId="28" fillId="0" borderId="0" xfId="6" applyNumberFormat="1"/>
    <xf numFmtId="0" fontId="29" fillId="8" borderId="0" xfId="6" applyFont="1" applyFill="1"/>
    <xf numFmtId="0" fontId="32" fillId="4" borderId="0" xfId="3" applyFont="1" applyFill="1" applyBorder="1" applyAlignment="1" applyProtection="1">
      <alignment vertical="center" wrapText="1"/>
    </xf>
    <xf numFmtId="0" fontId="0" fillId="0" borderId="0" xfId="0" applyBorder="1"/>
    <xf numFmtId="0" fontId="9" fillId="2" borderId="0" xfId="0" applyFont="1" applyFill="1" applyAlignment="1">
      <alignment horizontal="center" wrapText="1"/>
    </xf>
    <xf numFmtId="0" fontId="9" fillId="2" borderId="4" xfId="0" applyFont="1" applyFill="1" applyBorder="1" applyAlignment="1">
      <alignment horizontal="center" wrapText="1"/>
    </xf>
    <xf numFmtId="0" fontId="9" fillId="2" borderId="6" xfId="0" applyFont="1" applyFill="1" applyBorder="1" applyAlignment="1">
      <alignment horizontal="center" wrapText="1"/>
    </xf>
    <xf numFmtId="0" fontId="9" fillId="2" borderId="0" xfId="0" applyFont="1" applyFill="1" applyBorder="1" applyAlignment="1">
      <alignment horizontal="center" wrapText="1"/>
    </xf>
    <xf numFmtId="0" fontId="9" fillId="2" borderId="24" xfId="0" applyFont="1" applyFill="1" applyBorder="1" applyAlignment="1">
      <alignment horizontal="center" wrapText="1"/>
    </xf>
    <xf numFmtId="0" fontId="8" fillId="2" borderId="0" xfId="0" applyFont="1" applyFill="1" applyBorder="1" applyAlignment="1">
      <alignment horizontal="center" wrapText="1"/>
    </xf>
    <xf numFmtId="0" fontId="8" fillId="2" borderId="24" xfId="0" applyFont="1" applyFill="1" applyBorder="1" applyAlignment="1">
      <alignment horizontal="center" wrapText="1"/>
    </xf>
    <xf numFmtId="0" fontId="11" fillId="2" borderId="0" xfId="0" applyFont="1" applyFill="1" applyBorder="1" applyAlignment="1">
      <alignment horizontal="center" wrapText="1"/>
    </xf>
    <xf numFmtId="0" fontId="11" fillId="2" borderId="24" xfId="0" applyFont="1" applyFill="1" applyBorder="1" applyAlignment="1">
      <alignment horizontal="center" wrapText="1"/>
    </xf>
    <xf numFmtId="0" fontId="19" fillId="6" borderId="0" xfId="0" applyFont="1" applyFill="1" applyBorder="1" applyAlignment="1">
      <alignment horizontal="center" vertical="center" wrapText="1"/>
    </xf>
    <xf numFmtId="0" fontId="19" fillId="7" borderId="0" xfId="0" applyFont="1" applyFill="1" applyBorder="1" applyAlignment="1">
      <alignment horizontal="center" vertical="center" wrapText="1"/>
    </xf>
    <xf numFmtId="0" fontId="9" fillId="0" borderId="26" xfId="0" applyFont="1" applyBorder="1" applyAlignment="1">
      <alignment horizontal="center" wrapText="1"/>
    </xf>
    <xf numFmtId="0" fontId="9" fillId="0" borderId="6" xfId="0" applyFont="1" applyBorder="1" applyAlignment="1">
      <alignment horizontal="center" wrapText="1"/>
    </xf>
    <xf numFmtId="0" fontId="9" fillId="0" borderId="27" xfId="0" applyFont="1" applyBorder="1" applyAlignment="1">
      <alignment horizontal="center" wrapText="1"/>
    </xf>
    <xf numFmtId="0" fontId="9" fillId="2" borderId="26" xfId="0" applyFont="1" applyFill="1" applyBorder="1" applyAlignment="1">
      <alignment horizontal="center"/>
    </xf>
    <xf numFmtId="0" fontId="9" fillId="2" borderId="6" xfId="0" applyFont="1" applyFill="1" applyBorder="1" applyAlignment="1">
      <alignment horizontal="center"/>
    </xf>
    <xf numFmtId="0" fontId="9" fillId="2" borderId="27" xfId="0" applyFont="1" applyFill="1" applyBorder="1" applyAlignment="1">
      <alignment horizontal="center"/>
    </xf>
    <xf numFmtId="0" fontId="9" fillId="6" borderId="17" xfId="0" applyFont="1" applyFill="1" applyBorder="1" applyAlignment="1" applyProtection="1">
      <alignment horizontal="center"/>
      <protection locked="0"/>
    </xf>
    <xf numFmtId="168" fontId="8" fillId="6" borderId="12" xfId="0" applyNumberFormat="1"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0" fontId="7" fillId="6" borderId="13" xfId="3" applyFill="1" applyBorder="1" applyAlignment="1" applyProtection="1">
      <alignment horizontal="center"/>
      <protection locked="0"/>
    </xf>
    <xf numFmtId="165" fontId="8" fillId="6" borderId="20" xfId="1" applyNumberFormat="1" applyFont="1" applyFill="1" applyBorder="1" applyAlignment="1" applyProtection="1">
      <alignment horizontal="center"/>
      <protection locked="0"/>
    </xf>
    <xf numFmtId="165" fontId="8" fillId="6" borderId="12" xfId="1" applyNumberFormat="1" applyFont="1" applyFill="1" applyBorder="1" applyAlignment="1" applyProtection="1">
      <alignment horizontal="center"/>
      <protection locked="0"/>
    </xf>
    <xf numFmtId="165" fontId="8" fillId="6" borderId="5" xfId="1" applyNumberFormat="1" applyFont="1" applyFill="1" applyBorder="1" applyAlignment="1" applyProtection="1">
      <alignment horizontal="center"/>
      <protection locked="0"/>
    </xf>
    <xf numFmtId="165" fontId="8" fillId="6" borderId="15" xfId="1" applyNumberFormat="1" applyFont="1" applyFill="1" applyBorder="1" applyAlignment="1" applyProtection="1">
      <alignment horizontal="center"/>
      <protection locked="0"/>
    </xf>
    <xf numFmtId="165" fontId="8" fillId="6" borderId="17" xfId="1" applyNumberFormat="1" applyFont="1" applyFill="1" applyBorder="1" applyAlignment="1" applyProtection="1">
      <alignment horizontal="center"/>
      <protection locked="0"/>
    </xf>
    <xf numFmtId="165" fontId="8" fillId="6" borderId="8" xfId="1" applyNumberFormat="1" applyFont="1" applyFill="1" applyBorder="1" applyAlignment="1" applyProtection="1">
      <alignment horizontal="center"/>
      <protection locked="0"/>
    </xf>
    <xf numFmtId="165" fontId="8" fillId="6" borderId="16" xfId="1" applyNumberFormat="1" applyFont="1" applyFill="1" applyBorder="1" applyAlignment="1" applyProtection="1">
      <alignment horizontal="center"/>
      <protection locked="0"/>
    </xf>
    <xf numFmtId="165" fontId="8" fillId="6" borderId="13" xfId="1" applyNumberFormat="1" applyFont="1" applyFill="1" applyBorder="1" applyAlignment="1" applyProtection="1">
      <alignment horizontal="center"/>
      <protection locked="0"/>
    </xf>
    <xf numFmtId="165" fontId="8" fillId="6" borderId="9" xfId="1" applyNumberFormat="1" applyFont="1" applyFill="1" applyBorder="1" applyAlignment="1" applyProtection="1">
      <alignment horizontal="center"/>
      <protection locked="0"/>
    </xf>
    <xf numFmtId="0" fontId="11" fillId="2" borderId="0" xfId="0" applyFont="1" applyFill="1" applyBorder="1" applyAlignment="1">
      <alignment horizontal="center"/>
    </xf>
    <xf numFmtId="0" fontId="1" fillId="2" borderId="0" xfId="0" applyFont="1" applyFill="1" applyBorder="1" applyAlignment="1">
      <alignment horizontal="right" wrapText="1"/>
    </xf>
    <xf numFmtId="0" fontId="9" fillId="5" borderId="8" xfId="0" applyFont="1" applyFill="1" applyBorder="1" applyAlignment="1">
      <alignment horizontal="center"/>
    </xf>
    <xf numFmtId="0" fontId="8" fillId="5" borderId="1" xfId="0" applyFont="1" applyFill="1" applyBorder="1" applyAlignment="1"/>
    <xf numFmtId="0" fontId="8" fillId="5" borderId="15" xfId="0" applyFont="1" applyFill="1" applyBorder="1" applyAlignment="1"/>
    <xf numFmtId="0" fontId="9" fillId="2" borderId="9" xfId="0" applyFont="1" applyFill="1" applyBorder="1" applyAlignment="1">
      <alignment horizontal="center"/>
    </xf>
    <xf numFmtId="0" fontId="8" fillId="2" borderId="2" xfId="0" applyFont="1" applyFill="1" applyBorder="1" applyAlignment="1">
      <alignment horizontal="center"/>
    </xf>
    <xf numFmtId="0" fontId="8" fillId="2" borderId="16" xfId="0" applyFont="1" applyFill="1" applyBorder="1" applyAlignment="1">
      <alignment horizontal="center"/>
    </xf>
    <xf numFmtId="0" fontId="24" fillId="2" borderId="0" xfId="0" applyFont="1" applyFill="1" applyBorder="1" applyAlignment="1">
      <alignment horizontal="left"/>
    </xf>
    <xf numFmtId="0" fontId="2" fillId="2" borderId="0" xfId="0" applyFont="1" applyFill="1" applyAlignment="1">
      <alignment horizontal="center" wrapText="1"/>
    </xf>
    <xf numFmtId="0" fontId="2" fillId="2" borderId="24" xfId="0" applyFont="1" applyFill="1" applyBorder="1" applyAlignment="1">
      <alignment horizontal="center" wrapText="1"/>
    </xf>
    <xf numFmtId="0" fontId="11" fillId="2" borderId="24" xfId="0" applyFont="1" applyFill="1" applyBorder="1" applyAlignment="1">
      <alignment horizontal="center"/>
    </xf>
    <xf numFmtId="0" fontId="9" fillId="2" borderId="26" xfId="0" applyFont="1" applyFill="1" applyBorder="1" applyAlignment="1" applyProtection="1">
      <alignment horizontal="center" wrapText="1"/>
      <protection locked="0"/>
    </xf>
    <xf numFmtId="0" fontId="9" fillId="2" borderId="6" xfId="0" applyFont="1" applyFill="1" applyBorder="1" applyAlignment="1" applyProtection="1">
      <alignment horizontal="center" wrapText="1"/>
      <protection locked="0"/>
    </xf>
    <xf numFmtId="0" fontId="9" fillId="2" borderId="27" xfId="0" applyFont="1" applyFill="1" applyBorder="1" applyAlignment="1" applyProtection="1">
      <alignment horizontal="center" wrapText="1"/>
      <protection locked="0"/>
    </xf>
    <xf numFmtId="0" fontId="19" fillId="6" borderId="0" xfId="0" applyFont="1" applyFill="1" applyBorder="1" applyAlignment="1" applyProtection="1">
      <alignment horizontal="center" vertical="center" wrapText="1"/>
      <protection locked="0"/>
    </xf>
    <xf numFmtId="0" fontId="19" fillId="7" borderId="0" xfId="0" applyFont="1" applyFill="1" applyBorder="1" applyAlignment="1" applyProtection="1">
      <alignment horizontal="center" vertical="center" wrapText="1"/>
      <protection locked="0"/>
    </xf>
    <xf numFmtId="0" fontId="9" fillId="5" borderId="8" xfId="0" applyFont="1" applyFill="1" applyBorder="1" applyAlignment="1" applyProtection="1">
      <alignment horizontal="center"/>
    </xf>
    <xf numFmtId="0" fontId="8" fillId="5" borderId="1" xfId="0" applyFont="1" applyFill="1" applyBorder="1" applyAlignment="1" applyProtection="1"/>
    <xf numFmtId="0" fontId="8" fillId="5" borderId="15" xfId="0" applyFont="1" applyFill="1" applyBorder="1" applyAlignment="1" applyProtection="1"/>
    <xf numFmtId="0" fontId="9" fillId="5" borderId="9" xfId="0" applyFont="1" applyFill="1" applyBorder="1" applyAlignment="1" applyProtection="1">
      <alignment horizontal="center"/>
    </xf>
    <xf numFmtId="0" fontId="8" fillId="5" borderId="2" xfId="0" applyFont="1" applyFill="1" applyBorder="1" applyAlignment="1" applyProtection="1">
      <alignment horizontal="center"/>
    </xf>
    <xf numFmtId="0" fontId="8" fillId="5" borderId="16" xfId="0" applyFont="1" applyFill="1" applyBorder="1" applyAlignment="1" applyProtection="1">
      <alignment horizontal="center"/>
    </xf>
    <xf numFmtId="0" fontId="11" fillId="2" borderId="24" xfId="0" applyFont="1" applyFill="1" applyBorder="1" applyAlignment="1" applyProtection="1">
      <alignment horizontal="center"/>
      <protection locked="0"/>
    </xf>
    <xf numFmtId="0" fontId="31" fillId="0" borderId="0" xfId="6" applyFont="1" applyAlignment="1">
      <alignment horizontal="left"/>
    </xf>
    <xf numFmtId="0" fontId="30" fillId="0" borderId="0" xfId="6" applyFont="1" applyAlignment="1">
      <alignment horizontal="left"/>
    </xf>
    <xf numFmtId="0" fontId="28" fillId="0" borderId="0" xfId="6" applyAlignment="1">
      <alignment horizontal="left"/>
    </xf>
  </cellXfs>
  <cellStyles count="7">
    <cellStyle name="Comma" xfId="1" builtinId="3"/>
    <cellStyle name="Currency" xfId="2" builtinId="4"/>
    <cellStyle name="Hyperlink" xfId="3" builtinId="8"/>
    <cellStyle name="Normal" xfId="0" builtinId="0"/>
    <cellStyle name="Normal 2" xfId="5" xr:uid="{00000000-0005-0000-0000-000004000000}"/>
    <cellStyle name="Normal 3" xfId="6" xr:uid="{00000000-0005-0000-0000-00000500000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19050</xdr:colOff>
      <xdr:row>10</xdr:row>
      <xdr:rowOff>95250</xdr:rowOff>
    </xdr:from>
    <xdr:to>
      <xdr:col>0</xdr:col>
      <xdr:colOff>9001125</xdr:colOff>
      <xdr:row>69</xdr:row>
      <xdr:rowOff>95250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9050" y="2047875"/>
          <a:ext cx="8982075" cy="11239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(1) On or before June 1, 2012, and annually thereafter, each qualifying utility shall report to the department on its progress in the preceding year in meeting the targets established in RCW 19.285.040,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19.285.040(2) (d) or (i) or 19.285.050(1), it must include in its annual report relevant data to demonstrate that it met the criteria in that section. A qualifying utility may submit its report to the department in conjunction with its annual obligations in chapter 19.29A RCW.</a:t>
          </a:r>
          <a:endParaRPr lang="en-US">
            <a:effectLst/>
          </a:endParaRPr>
        </a:p>
        <a:p>
          <a:r>
            <a:rPr lang="en-US" sz="1100">
              <a:solidFill>
                <a:schemeClr val="dk1"/>
              </a:solidFill>
              <a:effectLst/>
              <a:latin typeface="+mn-lt"/>
              <a:ea typeface="+mn-ea"/>
              <a:cs typeface="+mn-cs"/>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endParaRPr lang="en-US">
            <a:effectLst/>
          </a:endParaRPr>
        </a:p>
        <a:p>
          <a:r>
            <a:rPr lang="en-US" sz="1100">
              <a:solidFill>
                <a:schemeClr val="dk1"/>
              </a:solidFill>
              <a:effectLst/>
              <a:latin typeface="+mn-lt"/>
              <a:ea typeface="+mn-ea"/>
              <a:cs typeface="+mn-cs"/>
            </a:rPr>
            <a:t>     (3) A qualifying utility shall also make reports required in this section available to its customers.</a:t>
          </a:r>
          <a:endParaRPr lang="en-US">
            <a:effectLst/>
          </a:endParaRPr>
        </a:p>
        <a:p>
          <a:endParaRPr lang="en-US" b="1">
            <a:effectLst/>
          </a:endParaRPr>
        </a:p>
        <a:p>
          <a:r>
            <a:rPr lang="en-US" b="1">
              <a:effectLst/>
            </a:rPr>
            <a:t>WAC 194-37-060</a:t>
          </a:r>
        </a:p>
        <a:p>
          <a:r>
            <a:rPr lang="en-US" b="1">
              <a:effectLst/>
            </a:rPr>
            <a:t>Conservation reporting requirements.</a:t>
          </a:r>
        </a:p>
        <a:p>
          <a:r>
            <a:rPr lang="en-US" sz="1100" baseline="0">
              <a:solidFill>
                <a:schemeClr val="dk1"/>
              </a:solidFill>
              <a:effectLst/>
              <a:latin typeface="+mn-lt"/>
              <a:ea typeface="+mn-ea"/>
              <a:cs typeface="+mn-cs"/>
            </a:rPr>
            <a:t>&lt;Conservation targets and achievement are reported in a separate worksheet.&gt;</a:t>
          </a:r>
          <a:endParaRPr lang="en-US">
            <a:effectLst/>
          </a:endParaRPr>
        </a:p>
        <a:p>
          <a:endParaRPr lang="en-US" sz="1100"/>
        </a:p>
        <a:p>
          <a:r>
            <a:rPr lang="en-US" b="1">
              <a:effectLst/>
            </a:rPr>
            <a:t>WAC 194-37-110</a:t>
          </a:r>
        </a:p>
        <a:p>
          <a:r>
            <a:rPr lang="en-US" b="1">
              <a:effectLst/>
            </a:rPr>
            <a:t>Renewable resource energy reporting.</a:t>
          </a:r>
        </a:p>
        <a:p>
          <a:r>
            <a:rPr lang="en-US">
              <a:effectLst/>
            </a:rPr>
            <a:t>     Each utility must submit a renewable resource energy report to the department by June 1st of each year using a form provided by the department. The report must reflect the actions that the utility took by the previous January 1st to meet the renewable requirements of chapter </a:t>
          </a:r>
          <a:r>
            <a:rPr lang="en-US">
              <a:effectLst/>
              <a:hlinkClick xmlns:r="http://schemas.openxmlformats.org/officeDocument/2006/relationships" r:id=""/>
            </a:rPr>
            <a:t>19.285</a:t>
          </a:r>
          <a:r>
            <a:rPr lang="en-US">
              <a:effectLst/>
            </a:rPr>
            <a:t> RCW for that year. For example, a utility must report by June 1, 2015, the actions it took by January 1, 2015, to meet requirements applicable to the 2015 target year.</a:t>
          </a:r>
        </a:p>
        <a:p>
          <a:r>
            <a:rPr lang="en-US" baseline="0">
              <a:effectLst/>
            </a:rPr>
            <a:t>     </a:t>
          </a:r>
          <a:r>
            <a:rPr lang="en-US">
              <a:effectLst/>
            </a:rPr>
            <a:t>(1) </a:t>
          </a:r>
          <a:r>
            <a:rPr lang="en-US" b="1">
              <a:effectLst/>
            </a:rPr>
            <a:t>Reporting requirements applicable to all utilities.</a:t>
          </a:r>
          <a:r>
            <a:rPr lang="en-US">
              <a:effectLst/>
            </a:rPr>
            <a:t> Each utility must report the following information:</a:t>
          </a:r>
        </a:p>
        <a:p>
          <a:r>
            <a:rPr lang="en-US">
              <a:effectLst/>
            </a:rPr>
            <a:t>     (a) The compliance method:</a:t>
          </a:r>
        </a:p>
        <a:p>
          <a:r>
            <a:rPr lang="en-US">
              <a:effectLst/>
            </a:rPr>
            <a:t>          (i) Renewable energy target using renewable resources and RECs – RCW </a:t>
          </a:r>
          <a:r>
            <a:rPr lang="en-US">
              <a:effectLst/>
              <a:hlinkClick xmlns:r="http://schemas.openxmlformats.org/officeDocument/2006/relationships" r:id=""/>
            </a:rPr>
            <a:t>19.285.040</a:t>
          </a:r>
          <a:r>
            <a:rPr lang="en-US">
              <a:effectLst/>
            </a:rPr>
            <a:t> (2)(a);</a:t>
          </a:r>
        </a:p>
        <a:p>
          <a:r>
            <a:rPr lang="en-US">
              <a:effectLst/>
            </a:rPr>
            <a:t>          (ii) Incremental cost – RCW </a:t>
          </a:r>
          <a:r>
            <a:rPr lang="en-US">
              <a:effectLst/>
              <a:hlinkClick xmlns:r="http://schemas.openxmlformats.org/officeDocument/2006/relationships" r:id=""/>
            </a:rPr>
            <a:t>19.285.050</a:t>
          </a:r>
          <a:r>
            <a:rPr lang="en-US">
              <a:effectLst/>
            </a:rPr>
            <a:t>; or</a:t>
          </a:r>
        </a:p>
        <a:p>
          <a:r>
            <a:rPr lang="en-US">
              <a:effectLst/>
            </a:rPr>
            <a:t>          (iii) No-growth cost – RCW </a:t>
          </a:r>
          <a:r>
            <a:rPr lang="en-US">
              <a:effectLst/>
              <a:hlinkClick xmlns:r="http://schemas.openxmlformats.org/officeDocument/2006/relationships" r:id=""/>
            </a:rPr>
            <a:t>19.285.040</a:t>
          </a:r>
          <a:r>
            <a:rPr lang="en-US">
              <a:effectLst/>
            </a:rPr>
            <a:t> (2)(d).</a:t>
          </a:r>
        </a:p>
        <a:p>
          <a:r>
            <a:rPr lang="en-US">
              <a:effectLst/>
            </a:rPr>
            <a:t>     (b) The utility's load for the two years preceding the target year and the average load for those two years.</a:t>
          </a:r>
        </a:p>
        <a:p>
          <a:r>
            <a:rPr lang="en-US">
              <a:effectLst/>
            </a:rPr>
            <a:t>     (c) The utility's renewable energy target for the target year.</a:t>
          </a:r>
        </a:p>
        <a:p>
          <a:r>
            <a:rPr lang="en-US">
              <a:effectLst/>
            </a:rPr>
            <a:t>     (d) The amount of eligible renewable resources, RECs, and multiplier credits to be applied toward the utility's renewable energy target for the target year. The report must identify, by generating facility or hydroelectric project, including the WREGIS generating unit identification where applicable, and, in the case of RECs, by vintage year:</a:t>
          </a:r>
        </a:p>
        <a:p>
          <a:r>
            <a:rPr lang="en-US">
              <a:effectLst/>
            </a:rPr>
            <a:t>          (i) The eligible renewable resources in megawatt-hours to be applied toward the renewable energy target for the target year;</a:t>
          </a:r>
        </a:p>
        <a:p>
          <a:r>
            <a:rPr lang="en-US">
              <a:effectLst/>
            </a:rPr>
            <a:t>         (ii) The RECs to be applied toward the renewable energy target for the target year;</a:t>
          </a:r>
        </a:p>
        <a:p>
          <a:r>
            <a:rPr lang="en-US">
              <a:effectLst/>
            </a:rPr>
            <a:t>         (iii) Any additional credit for eligible renewable resources or RECs from generating facilities eligible for the apprentice labor provision in RCW </a:t>
          </a:r>
          <a:r>
            <a:rPr lang="en-US">
              <a:effectLst/>
              <a:hlinkClick xmlns:r="http://schemas.openxmlformats.org/officeDocument/2006/relationships" r:id=""/>
            </a:rPr>
            <a:t>19.285.040</a:t>
          </a:r>
          <a:r>
            <a:rPr lang="en-US">
              <a:effectLst/>
            </a:rPr>
            <a:t> (2)(h), applied toward the renewable energy target for the target year;</a:t>
          </a:r>
        </a:p>
        <a:p>
          <a:r>
            <a:rPr lang="en-US">
              <a:effectLst/>
            </a:rPr>
            <a:t>          (iv) Any additional credit for RECs from generating facilities eligible for the distributed generation in RCW </a:t>
          </a:r>
          <a:r>
            <a:rPr lang="en-US">
              <a:effectLst/>
              <a:hlinkClick xmlns:r="http://schemas.openxmlformats.org/officeDocument/2006/relationships" r:id=""/>
            </a:rPr>
            <a:t>19.285.040</a:t>
          </a:r>
          <a:r>
            <a:rPr lang="en-US">
              <a:effectLst/>
            </a:rPr>
            <a:t> (2)(b), applied toward the renewable energy target for the target year.</a:t>
          </a:r>
        </a:p>
        <a:p>
          <a:r>
            <a:rPr lang="en-US">
              <a:effectLst/>
            </a:rPr>
            <a:t>     (e) The percent of its total annual retail revenue requirement invested in the incremental cost of eligible renewable resources and the cost of renewable energy credits. Each utility must include in its report documentation of the calculations and inputs to this amount.</a:t>
          </a:r>
        </a:p>
        <a:p>
          <a:r>
            <a:rPr lang="en-US">
              <a:effectLst/>
            </a:rPr>
            <a:t>     (2) </a:t>
          </a:r>
          <a:r>
            <a:rPr lang="en-US" b="1">
              <a:effectLst/>
            </a:rPr>
            <a:t>Incremental cost compliance method report.</a:t>
          </a:r>
          <a:r>
            <a:rPr lang="en-US">
              <a:effectLst/>
            </a:rPr>
            <a:t> Each utility reporting pursuant to subsection (1)(a) of this section its use of the incremental cost compliance method for the target year must include the following information in its report:</a:t>
          </a:r>
        </a:p>
        <a:p>
          <a:r>
            <a:rPr lang="en-US">
              <a:effectLst/>
            </a:rPr>
            <a:t>     (a) Annual revenue requirement for the target year;</a:t>
          </a:r>
        </a:p>
        <a:p>
          <a:r>
            <a:rPr lang="en-US">
              <a:effectLst/>
            </a:rPr>
            <a:t>     (b) The annual levelized delivered cost of its eligible renewable resource(s) reported separately for each resource;</a:t>
          </a:r>
        </a:p>
        <a:p>
          <a:r>
            <a:rPr lang="en-US">
              <a:effectLst/>
            </a:rPr>
            <a:t>     (c) The annual levelized delivered cost of its substitute resources and the eligible renewable resource with which it is being compared;</a:t>
          </a:r>
        </a:p>
        <a:p>
          <a:r>
            <a:rPr lang="en-US">
              <a:effectLst/>
            </a:rPr>
            <a:t>     (d) The total cost of renewable energy credits to be applied in the reporting year;</a:t>
          </a:r>
        </a:p>
        <a:p>
          <a:r>
            <a:rPr lang="en-US">
              <a:effectLst/>
            </a:rPr>
            <a:t>     (e) The percentage of its annual revenue requirement invested in the incremental cost of eligible renewable resources and the cost of RECs; and</a:t>
          </a:r>
        </a:p>
        <a:p>
          <a:r>
            <a:rPr lang="en-US">
              <a:effectLst/>
            </a:rPr>
            <a:t>     (f) The most current information required by WAC </a:t>
          </a:r>
          <a:r>
            <a:rPr lang="en-US">
              <a:effectLst/>
              <a:hlinkClick xmlns:r="http://schemas.openxmlformats.org/officeDocument/2006/relationships" r:id=""/>
            </a:rPr>
            <a:t>194-37-160</a:t>
          </a:r>
          <a:r>
            <a:rPr lang="en-US">
              <a:effectLst/>
            </a:rPr>
            <a:t> used for this financial demonstration.</a:t>
          </a:r>
        </a:p>
        <a:p>
          <a:r>
            <a:rPr lang="en-US">
              <a:effectLst/>
            </a:rPr>
            <a:t>     (3) </a:t>
          </a:r>
          <a:r>
            <a:rPr lang="en-US" b="1">
              <a:effectLst/>
            </a:rPr>
            <a:t>No-growth cost compliance method report.</a:t>
          </a:r>
          <a:r>
            <a:rPr lang="en-US">
              <a:effectLst/>
            </a:rPr>
            <a:t> Each utility reporting pursuant to subsection (1)(a) of this section its use of the no-growth cost compliance method for the target year must include the following information in its report:</a:t>
          </a:r>
        </a:p>
        <a:p>
          <a:r>
            <a:rPr lang="en-US">
              <a:effectLst/>
            </a:rPr>
            <a:t>     (a) Annual revenue requirement for the target year;</a:t>
          </a:r>
        </a:p>
        <a:p>
          <a:r>
            <a:rPr lang="en-US">
              <a:effectLst/>
            </a:rPr>
            <a:t>     (b) Actual and weather-adjusted load for each year used in determining that the utility's load did not increase;</a:t>
          </a:r>
        </a:p>
        <a:p>
          <a:r>
            <a:rPr lang="en-US">
              <a:effectLst/>
            </a:rPr>
            <a:t>     (c) Delivered cost of its eligible renewable resource(s), RECs or a combination of both for the target year to be applied to the one percent of annual revenue requirement, reported separately for each resource;</a:t>
          </a:r>
        </a:p>
        <a:p>
          <a:r>
            <a:rPr lang="en-US">
              <a:effectLst/>
            </a:rPr>
            <a:t>     (d) Generating facility identification, vintage, quantity and cost of any RECs to be retired as an offset for nonrenewable resource purchases pursuant to RCW </a:t>
          </a:r>
          <a:r>
            <a:rPr lang="en-US">
              <a:effectLst/>
              <a:hlinkClick xmlns:r="http://schemas.openxmlformats.org/officeDocument/2006/relationships" r:id=""/>
            </a:rPr>
            <a:t>19.285.040</a:t>
          </a:r>
          <a:r>
            <a:rPr lang="en-US">
              <a:effectLst/>
            </a:rPr>
            <a:t> (2)(d).</a:t>
          </a:r>
        </a:p>
        <a:p>
          <a:r>
            <a:rPr lang="en-US">
              <a:effectLst/>
            </a:rPr>
            <a:t>     (4) </a:t>
          </a:r>
          <a:r>
            <a:rPr lang="en-US" b="1">
              <a:effectLst/>
            </a:rPr>
            <a:t>Final compliance report.</a:t>
          </a:r>
          <a:r>
            <a:rPr lang="en-US">
              <a:effectLst/>
            </a:rPr>
            <a:t> A utility must submit a final renewable compliance report by the later of (a) two years after the filing of the report required in subsections (1) through (3) of this section; or (b) ninety days after the issuance of the auditor's report for the target year. The final renewable compliance report must provide an update of any revisions to the information previously reported pursuant to this section or, if no revisions were made, notify the department that the initial report should be considered the final report. For any target year that a utility demonstrates to the auditor that it did not meet the annual renewable resource requirements in chapter </a:t>
          </a:r>
          <a:r>
            <a:rPr lang="en-US">
              <a:effectLst/>
              <a:hlinkClick xmlns:r="http://schemas.openxmlformats.org/officeDocument/2006/relationships" r:id=""/>
            </a:rPr>
            <a:t>19.285</a:t>
          </a:r>
          <a:r>
            <a:rPr lang="en-US">
              <a:effectLst/>
            </a:rPr>
            <a:t> RCW due to events beyond the reasonable control of the utility per RCW </a:t>
          </a:r>
          <a:r>
            <a:rPr lang="en-US">
              <a:effectLst/>
              <a:hlinkClick xmlns:r="http://schemas.openxmlformats.org/officeDocument/2006/relationships" r:id=""/>
            </a:rPr>
            <a:t>19.285.040</a:t>
          </a:r>
          <a:r>
            <a:rPr lang="en-US">
              <a:effectLst/>
            </a:rPr>
            <a:t> (2)(i), the utility must summarize these events in the final compliance report.</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116</xdr:row>
      <xdr:rowOff>123825</xdr:rowOff>
    </xdr:from>
    <xdr:to>
      <xdr:col>13</xdr:col>
      <xdr:colOff>657225</xdr:colOff>
      <xdr:row>136</xdr:row>
      <xdr:rowOff>38100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0" y="19402425"/>
          <a:ext cx="11344275" cy="31527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Not applying</a:t>
          </a:r>
          <a:r>
            <a:rPr lang="en-US" sz="1100" baseline="0">
              <a:solidFill>
                <a:schemeClr val="dk1"/>
              </a:solidFill>
              <a:effectLst/>
              <a:latin typeface="+mn-lt"/>
              <a:ea typeface="+mn-ea"/>
              <a:cs typeface="+mn-cs"/>
            </a:rPr>
            <a:t> 361,479 MWh plus 72,296 RECs from the apprenticeship bonus credits from the expected Rattlesnake Flat Wind RECs to 2024 compliance because they are surplus to Avista's 2024 renewable energy target. Not applying 147,212 MWh from the expected Clearwater Wind RECs to 2024 complaince because they are surplus to Avista's 2024 renenwable energy target.</a:t>
          </a:r>
          <a:endParaRPr lang="en-US">
            <a:effectLst/>
          </a:endParaRPr>
        </a:p>
        <a:p>
          <a:endParaRPr lang="en-US"/>
        </a:p>
      </xdr:txBody>
    </xdr:sp>
    <xdr:clientData/>
  </xdr:twoCellAnchor>
  <xdr:twoCellAnchor>
    <xdr:from>
      <xdr:col>0</xdr:col>
      <xdr:colOff>19051</xdr:colOff>
      <xdr:row>20</xdr:row>
      <xdr:rowOff>152401</xdr:rowOff>
    </xdr:from>
    <xdr:to>
      <xdr:col>14</xdr:col>
      <xdr:colOff>19050</xdr:colOff>
      <xdr:row>33</xdr:row>
      <xdr:rowOff>66675</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19051" y="4333876"/>
          <a:ext cx="11306174" cy="2466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200"/>
            </a:lnSpc>
          </a:pPr>
          <a:r>
            <a:rPr lang="en-US" sz="1000" b="1">
              <a:solidFill>
                <a:schemeClr val="dk1"/>
              </a:solidFill>
              <a:effectLst/>
              <a:latin typeface="Arial" pitchFamily="34" charset="0"/>
              <a:ea typeface="+mn-ea"/>
              <a:cs typeface="Arial" pitchFamily="34" charset="0"/>
            </a:rPr>
            <a:t>2023 Reporting Year:</a:t>
          </a:r>
          <a:endParaRPr lang="en-US" sz="1000">
            <a:solidFill>
              <a:schemeClr val="dk1"/>
            </a:solidFill>
            <a:effectLst/>
            <a:latin typeface="Arial" pitchFamily="34" charset="0"/>
            <a:ea typeface="+mn-ea"/>
            <a:cs typeface="Arial" pitchFamily="34" charset="0"/>
          </a:endParaRPr>
        </a:p>
        <a:p>
          <a:pPr algn="l">
            <a:lnSpc>
              <a:spcPts val="1200"/>
            </a:lnSpc>
          </a:pPr>
          <a:r>
            <a:rPr lang="en-US" sz="1000">
              <a:solidFill>
                <a:schemeClr val="dk1"/>
              </a:solidFill>
              <a:effectLst/>
              <a:latin typeface="Arial" pitchFamily="34" charset="0"/>
              <a:ea typeface="+mn-ea"/>
              <a:cs typeface="Arial" pitchFamily="34" charset="0"/>
            </a:rPr>
            <a:t>This renewable energy report summarizes the eligible renewables resources and renewable energy credits (RECs) that the utility has acquired by January 1, 2023 for the purpose of meeting its Energy Independence Act (EIA) renewables target for 2023. The actual resources and RECs used to comply with the 2023 EIA target may vary from those reported here. Utilities will report in June of 2025 on the actual results for 2023.</a:t>
          </a:r>
        </a:p>
        <a:p>
          <a:pPr>
            <a:lnSpc>
              <a:spcPts val="1100"/>
            </a:lnSpc>
          </a:pPr>
          <a:endParaRPr lang="en-US" sz="1000" b="1">
            <a:solidFill>
              <a:schemeClr val="dk1"/>
            </a:solidFill>
            <a:effectLst/>
            <a:latin typeface="Arial" pitchFamily="34" charset="0"/>
            <a:ea typeface="+mn-ea"/>
            <a:cs typeface="Arial" pitchFamily="34" charset="0"/>
          </a:endParaRPr>
        </a:p>
        <a:p>
          <a:pPr>
            <a:lnSpc>
              <a:spcPts val="1100"/>
            </a:lnSpc>
          </a:pPr>
          <a:r>
            <a:rPr lang="en-US" sz="1000" b="1">
              <a:solidFill>
                <a:schemeClr val="dk1"/>
              </a:solidFill>
              <a:effectLst/>
              <a:latin typeface="Arial" pitchFamily="34" charset="0"/>
              <a:ea typeface="+mn-ea"/>
              <a:cs typeface="Arial" pitchFamily="34" charset="0"/>
            </a:rPr>
            <a:t>Compliance Methods: </a:t>
          </a: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The EIA provides three compliance methods for utilities:</a:t>
          </a:r>
        </a:p>
        <a:p>
          <a:pPr lvl="0">
            <a:lnSpc>
              <a:spcPts val="1100"/>
            </a:lnSpc>
          </a:pPr>
          <a:r>
            <a:rPr lang="en-US" sz="1000">
              <a:solidFill>
                <a:schemeClr val="dk1"/>
              </a:solidFill>
              <a:effectLst/>
              <a:latin typeface="Arial" pitchFamily="34" charset="0"/>
              <a:ea typeface="+mn-ea"/>
              <a:cs typeface="Arial" pitchFamily="34" charset="0"/>
            </a:rPr>
            <a:t>-- Meet the renewable energy target using any combination of renewable resources and RECs. The target for 2023 is 15% of the utility’s load.</a:t>
          </a:r>
        </a:p>
        <a:p>
          <a:pPr lvl="0">
            <a:lnSpc>
              <a:spcPts val="1100"/>
            </a:lnSpc>
          </a:pPr>
          <a:r>
            <a:rPr lang="en-US" sz="1000">
              <a:solidFill>
                <a:schemeClr val="dk1"/>
              </a:solidFill>
              <a:effectLst/>
              <a:latin typeface="Arial" pitchFamily="34" charset="0"/>
              <a:ea typeface="+mn-ea"/>
              <a:cs typeface="Arial" pitchFamily="34" charset="0"/>
            </a:rPr>
            <a:t>-- Invest at least 4% of the utility’s annual revenue requirement in the incremental cost of renewable resources and RECs.</a:t>
          </a:r>
        </a:p>
        <a:p>
          <a:pPr lvl="0">
            <a:lnSpc>
              <a:spcPts val="1200"/>
            </a:lnSpc>
          </a:pPr>
          <a:r>
            <a:rPr lang="en-US" sz="1000">
              <a:solidFill>
                <a:schemeClr val="dk1"/>
              </a:solidFill>
              <a:effectLst/>
              <a:latin typeface="Arial" pitchFamily="34" charset="0"/>
              <a:ea typeface="+mn-ea"/>
              <a:cs typeface="Arial" pitchFamily="34" charset="0"/>
            </a:rPr>
            <a:t>-- Invest at least 1% of its annual revenue requirement in renewable resources and RECs. This option is available</a:t>
          </a:r>
          <a:r>
            <a:rPr lang="en-US" sz="1000" baseline="0">
              <a:solidFill>
                <a:schemeClr val="dk1"/>
              </a:solidFill>
              <a:effectLst/>
              <a:latin typeface="Arial" pitchFamily="34" charset="0"/>
              <a:ea typeface="+mn-ea"/>
              <a:cs typeface="Arial" pitchFamily="34" charset="0"/>
            </a:rPr>
            <a:t> </a:t>
          </a:r>
          <a:r>
            <a:rPr lang="en-US" sz="1000">
              <a:solidFill>
                <a:schemeClr val="dk1"/>
              </a:solidFill>
              <a:effectLst/>
              <a:latin typeface="Arial" pitchFamily="34" charset="0"/>
              <a:ea typeface="+mn-ea"/>
              <a:cs typeface="Arial" pitchFamily="34" charset="0"/>
            </a:rPr>
            <a:t>only to certain utilities that are not growing.</a:t>
          </a:r>
        </a:p>
        <a:p>
          <a:pPr>
            <a:lnSpc>
              <a:spcPts val="1100"/>
            </a:lnSpc>
          </a:pPr>
          <a:endParaRPr lang="en-US" sz="1000">
            <a:solidFill>
              <a:schemeClr val="dk1"/>
            </a:solidFill>
            <a:effectLst/>
            <a:latin typeface="Arial" pitchFamily="34" charset="0"/>
            <a:ea typeface="+mn-ea"/>
            <a:cs typeface="Arial" pitchFamily="34" charset="0"/>
          </a:endParaRPr>
        </a:p>
        <a:p>
          <a:pPr>
            <a:lnSpc>
              <a:spcPts val="1100"/>
            </a:lnSpc>
          </a:pPr>
          <a:r>
            <a:rPr lang="en-US" sz="1000">
              <a:solidFill>
                <a:schemeClr val="dk1"/>
              </a:solidFill>
              <a:effectLst/>
              <a:latin typeface="Arial" pitchFamily="34" charset="0"/>
              <a:ea typeface="+mn-ea"/>
              <a:cs typeface="Arial" pitchFamily="34" charset="0"/>
            </a:rPr>
            <a:t>All utilities must report the renewable resources and RECs acquired for the 2023 target year. Utilities that elect to use a compliance method based on renewable investments must provide additional information demonstrating compliance with that method. Refer to WAC 194-37-110(2) and (3) for specific requirements. </a:t>
          </a:r>
        </a:p>
        <a:p>
          <a:pPr>
            <a:lnSpc>
              <a:spcPts val="1200"/>
            </a:lnSpc>
          </a:pPr>
          <a:endParaRPr lang="en-US" sz="1000" i="1">
            <a:solidFill>
              <a:schemeClr val="dk1"/>
            </a:solidFill>
            <a:effectLst/>
            <a:latin typeface="Arial" pitchFamily="34" charset="0"/>
            <a:ea typeface="+mn-ea"/>
            <a:cs typeface="Arial" pitchFamily="34" charset="0"/>
          </a:endParaRPr>
        </a:p>
        <a:p>
          <a:pPr>
            <a:lnSpc>
              <a:spcPts val="1200"/>
            </a:lnSpc>
          </a:pPr>
          <a:r>
            <a:rPr lang="en-US" sz="1000" i="1">
              <a:solidFill>
                <a:schemeClr val="dk1"/>
              </a:solidFill>
              <a:effectLst/>
              <a:latin typeface="Arial" pitchFamily="34" charset="0"/>
              <a:ea typeface="+mn-ea"/>
              <a:cs typeface="Arial" pitchFamily="34" charset="0"/>
            </a:rPr>
            <a:t>NOTE: This is a general explanation of the renewable energy requirements of the Energy Independence Act, intended to help members of the public understand the information reported by the utility. Consult Chapter 19.285 RCW and Chapter 194-37 WAC for details.</a:t>
          </a:r>
          <a:endParaRPr lang="en-US" sz="1000">
            <a:solidFill>
              <a:schemeClr val="dk1"/>
            </a:solidFill>
            <a:effectLst/>
            <a:latin typeface="Arial" pitchFamily="34" charset="0"/>
            <a:ea typeface="+mn-ea"/>
            <a:cs typeface="Arial" pitchFamily="34" charset="0"/>
          </a:endParaRPr>
        </a:p>
        <a:p>
          <a:pPr>
            <a:lnSpc>
              <a:spcPts val="1000"/>
            </a:lnSpc>
          </a:pPr>
          <a:br>
            <a:rPr lang="en-US" sz="1000">
              <a:effectLst/>
              <a:latin typeface="Arial" pitchFamily="34" charset="0"/>
              <a:cs typeface="Arial" pitchFamily="34" charset="0"/>
            </a:rPr>
          </a:br>
          <a:endParaRPr lang="en-US"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xdr:from>
          <xdr:col>0</xdr:col>
          <xdr:colOff>733425</xdr:colOff>
          <xdr:row>11</xdr:row>
          <xdr:rowOff>123825</xdr:rowOff>
        </xdr:from>
        <xdr:to>
          <xdr:col>3</xdr:col>
          <xdr:colOff>428625</xdr:colOff>
          <xdr:row>15</xdr:row>
          <xdr:rowOff>123825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733425" y="2266950"/>
              <a:ext cx="2905125" cy="695325"/>
              <a:chOff x="1362075" y="2266950"/>
              <a:chExt cx="1524000" cy="533399"/>
            </a:xfrm>
          </xdr:grpSpPr>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200-00004D150000}"/>
                  </a:ext>
                </a:extLst>
              </xdr:cNvPr>
              <xdr:cNvSpPr/>
            </xdr:nvSpPr>
            <xdr:spPr bwMode="auto">
              <a:xfrm>
                <a:off x="1362075" y="2714624"/>
                <a:ext cx="1524000" cy="857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 Load Growth [RCW 19.285.040(2)(d)]</a:t>
                </a:r>
              </a:p>
            </xdr:txBody>
          </xdr:sp>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200-00004E150000}"/>
                  </a:ext>
                </a:extLst>
              </xdr:cNvPr>
              <xdr:cNvSpPr/>
            </xdr:nvSpPr>
            <xdr:spPr bwMode="auto">
              <a:xfrm>
                <a:off x="1362075" y="2447925"/>
                <a:ext cx="1447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Resource Cost [RCW 19.285.050]</a:t>
                </a:r>
              </a:p>
            </xdr:txBody>
          </xdr:sp>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200-00004F150000}"/>
                  </a:ext>
                </a:extLst>
              </xdr:cNvPr>
              <xdr:cNvSpPr/>
            </xdr:nvSpPr>
            <xdr:spPr bwMode="auto">
              <a:xfrm>
                <a:off x="1362075" y="2266950"/>
                <a:ext cx="135255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RPS Target [RCW 19.285.040(2)(a)]</a:t>
                </a:r>
              </a:p>
            </xdr:txBody>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85725</xdr:colOff>
      <xdr:row>36</xdr:row>
      <xdr:rowOff>76200</xdr:rowOff>
    </xdr:from>
    <xdr:to>
      <xdr:col>10</xdr:col>
      <xdr:colOff>1066800</xdr:colOff>
      <xdr:row>61</xdr:row>
      <xdr:rowOff>142875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6276975" y="7343775"/>
          <a:ext cx="4171950" cy="48291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martsheet.com/b/form/4116d4a978534183bb866d774dbc7b5d"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pageSetUpPr fitToPage="1"/>
  </sheetPr>
  <dimension ref="A1:N9"/>
  <sheetViews>
    <sheetView workbookViewId="0">
      <selection activeCell="D15" sqref="D15"/>
    </sheetView>
  </sheetViews>
  <sheetFormatPr defaultRowHeight="15" x14ac:dyDescent="0.25"/>
  <cols>
    <col min="1" max="1" width="135.140625" customWidth="1"/>
    <col min="14" max="14" width="11.7109375" customWidth="1"/>
  </cols>
  <sheetData>
    <row r="1" spans="1:14" ht="18.75" x14ac:dyDescent="0.25">
      <c r="A1" s="65" t="s">
        <v>4658</v>
      </c>
    </row>
    <row r="2" spans="1:14" x14ac:dyDescent="0.25">
      <c r="A2" s="158" t="s">
        <v>10529</v>
      </c>
    </row>
    <row r="3" spans="1:14" ht="30" x14ac:dyDescent="0.25">
      <c r="A3" s="173" t="s">
        <v>17852</v>
      </c>
      <c r="N3" s="42"/>
    </row>
    <row r="4" spans="1:14" x14ac:dyDescent="0.25">
      <c r="A4" s="64" t="s">
        <v>10528</v>
      </c>
      <c r="D4" s="157"/>
    </row>
    <row r="6" spans="1:14" x14ac:dyDescent="0.25">
      <c r="A6" s="64" t="s">
        <v>10537</v>
      </c>
    </row>
    <row r="8" spans="1:14" x14ac:dyDescent="0.25">
      <c r="A8" s="66" t="s">
        <v>79</v>
      </c>
    </row>
    <row r="9" spans="1:14" x14ac:dyDescent="0.25">
      <c r="A9" s="67" t="s">
        <v>80</v>
      </c>
    </row>
  </sheetData>
  <hyperlinks>
    <hyperlink ref="A3" r:id="rId1" display="Submission: Upload this workbook and all supporting documentation to Smartsheet: https://app.smartsheet.com/b/form/4116d4a978534183bb866d774dbc7b5d" xr:uid="{00000000-0004-0000-0000-000000000000}"/>
  </hyperlinks>
  <pageMargins left="0.7" right="0.7" top="0.75" bottom="0.75" header="0.3" footer="0.3"/>
  <pageSetup scale="47" fitToHeight="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N7"/>
  <sheetViews>
    <sheetView workbookViewId="0">
      <selection activeCell="C3" sqref="C3"/>
    </sheetView>
  </sheetViews>
  <sheetFormatPr defaultRowHeight="15" x14ac:dyDescent="0.25"/>
  <cols>
    <col min="1" max="1" width="107" customWidth="1"/>
    <col min="14" max="14" width="11.7109375" customWidth="1"/>
  </cols>
  <sheetData>
    <row r="1" spans="1:14" ht="18.75" x14ac:dyDescent="0.25">
      <c r="A1" s="37" t="s">
        <v>17866</v>
      </c>
    </row>
    <row r="2" spans="1:14" ht="18.75" x14ac:dyDescent="0.25">
      <c r="A2" s="38"/>
    </row>
    <row r="3" spans="1:14" ht="57" x14ac:dyDescent="0.25">
      <c r="A3" s="39" t="s">
        <v>10525</v>
      </c>
      <c r="N3" s="42"/>
    </row>
    <row r="4" spans="1:14" x14ac:dyDescent="0.25">
      <c r="A4" s="39"/>
      <c r="N4" s="42"/>
    </row>
    <row r="5" spans="1:14" ht="72" x14ac:dyDescent="0.25">
      <c r="A5" s="39" t="s">
        <v>60</v>
      </c>
      <c r="N5" s="42"/>
    </row>
    <row r="6" spans="1:14" x14ac:dyDescent="0.25">
      <c r="A6" s="39"/>
    </row>
    <row r="7" spans="1:14" ht="29.25" thickBot="1" x14ac:dyDescent="0.3">
      <c r="A7" s="40" t="s">
        <v>10526</v>
      </c>
      <c r="N7" t="e">
        <f>IF(REN_Load_2019+REN_Load_2015&gt;0,AVERAGE(REN_Load_2019,REN_Load_2015),0)</f>
        <v>#NAME?</v>
      </c>
    </row>
  </sheetData>
  <pageMargins left="0.7" right="0.7" top="0.75" bottom="0.75" header="0.3" footer="0.3"/>
  <pageSetup scale="5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pageSetUpPr fitToPage="1"/>
  </sheetPr>
  <dimension ref="A1:AG137"/>
  <sheetViews>
    <sheetView showGridLines="0" tabSelected="1" zoomScaleNormal="100" zoomScaleSheetLayoutView="100" workbookViewId="0">
      <selection activeCell="M13" sqref="M13"/>
    </sheetView>
  </sheetViews>
  <sheetFormatPr defaultColWidth="9.140625" defaultRowHeight="12.75" x14ac:dyDescent="0.2"/>
  <cols>
    <col min="1" max="1" width="11.5703125" style="1" customWidth="1"/>
    <col min="2" max="2" width="26.28515625" style="1" customWidth="1"/>
    <col min="3" max="3" width="10.28515625" style="1" customWidth="1"/>
    <col min="4" max="4" width="10.7109375" style="1" customWidth="1"/>
    <col min="5" max="5" width="11.28515625" style="1" customWidth="1"/>
    <col min="6" max="6" width="11.85546875" style="1" customWidth="1"/>
    <col min="7" max="12" width="10.7109375" style="1" customWidth="1"/>
    <col min="13" max="13" width="12.140625" style="1" bestFit="1" customWidth="1"/>
    <col min="14" max="14" width="10.7109375" style="1" customWidth="1"/>
    <col min="15" max="15" width="10.5703125" style="1" customWidth="1"/>
    <col min="16" max="16" width="10.7109375" style="1" customWidth="1"/>
    <col min="17" max="16384" width="9.140625" style="1"/>
  </cols>
  <sheetData>
    <row r="1" spans="1:33" ht="15" customHeight="1" x14ac:dyDescent="0.2">
      <c r="A1" s="184" t="s">
        <v>79</v>
      </c>
      <c r="B1" s="184"/>
      <c r="C1" s="184"/>
      <c r="D1" s="184"/>
      <c r="E1" s="184"/>
      <c r="F1" s="184"/>
      <c r="G1" s="184"/>
      <c r="H1" s="184"/>
      <c r="I1" s="184"/>
      <c r="J1" s="184"/>
      <c r="K1" s="184"/>
      <c r="L1" s="184"/>
      <c r="M1" s="184"/>
      <c r="N1" s="184"/>
    </row>
    <row r="2" spans="1:33" ht="15" customHeight="1" x14ac:dyDescent="0.2">
      <c r="A2" s="185" t="s">
        <v>80</v>
      </c>
      <c r="B2" s="185"/>
      <c r="C2" s="185"/>
      <c r="D2" s="185"/>
      <c r="E2" s="185"/>
      <c r="F2" s="185"/>
      <c r="G2" s="185"/>
      <c r="H2" s="185"/>
      <c r="I2" s="185"/>
      <c r="J2" s="185"/>
      <c r="K2" s="185"/>
      <c r="L2" s="185"/>
      <c r="M2" s="185"/>
      <c r="N2" s="185"/>
    </row>
    <row r="3" spans="1:33" s="7" customFormat="1" ht="19.5" x14ac:dyDescent="0.4">
      <c r="A3" s="25" t="s">
        <v>17867</v>
      </c>
      <c r="B3" s="25"/>
      <c r="C3" s="25"/>
      <c r="AB3" s="23" t="s">
        <v>17</v>
      </c>
      <c r="AG3" s="20"/>
    </row>
    <row r="4" spans="1:33" ht="14.25" x14ac:dyDescent="0.2">
      <c r="A4" s="45"/>
      <c r="B4" s="45"/>
      <c r="C4" s="45"/>
      <c r="H4" s="186" t="s">
        <v>16</v>
      </c>
      <c r="I4" s="187"/>
      <c r="J4" s="187"/>
      <c r="K4" s="187"/>
      <c r="L4" s="187"/>
      <c r="M4" s="188"/>
      <c r="AB4" s="24" t="s">
        <v>18</v>
      </c>
      <c r="AG4" s="18"/>
    </row>
    <row r="5" spans="1:33" ht="15" customHeight="1" x14ac:dyDescent="0.2">
      <c r="B5" s="3" t="s">
        <v>3</v>
      </c>
      <c r="C5" s="192" t="s">
        <v>17863</v>
      </c>
      <c r="D5" s="192"/>
      <c r="E5" s="192"/>
      <c r="F5" s="192"/>
      <c r="H5" s="28"/>
      <c r="I5" s="7"/>
      <c r="J5" s="7"/>
      <c r="K5" s="7"/>
      <c r="L5" s="27" t="s">
        <v>10527</v>
      </c>
      <c r="M5" s="154">
        <v>5894971</v>
      </c>
      <c r="AB5" s="24" t="s">
        <v>19</v>
      </c>
      <c r="AG5" s="18"/>
    </row>
    <row r="6" spans="1:33" ht="15" customHeight="1" thickBot="1" x14ac:dyDescent="0.25">
      <c r="B6" s="4" t="s">
        <v>25</v>
      </c>
      <c r="C6" s="193">
        <v>45444</v>
      </c>
      <c r="D6" s="193"/>
      <c r="E6" s="193"/>
      <c r="F6" s="193"/>
      <c r="H6" s="28"/>
      <c r="I6" s="7"/>
      <c r="J6" s="7"/>
      <c r="K6" s="7"/>
      <c r="L6" s="27" t="s">
        <v>17871</v>
      </c>
      <c r="M6" s="154">
        <v>5739294</v>
      </c>
      <c r="AB6" s="24" t="s">
        <v>20</v>
      </c>
      <c r="AG6" s="19"/>
    </row>
    <row r="7" spans="1:33" ht="15" customHeight="1" x14ac:dyDescent="0.2">
      <c r="B7" s="5" t="s">
        <v>0</v>
      </c>
      <c r="C7" s="194" t="s">
        <v>17868</v>
      </c>
      <c r="D7" s="194"/>
      <c r="E7" s="194"/>
      <c r="F7" s="194"/>
      <c r="H7" s="28"/>
      <c r="I7" s="7"/>
      <c r="J7" s="7"/>
      <c r="K7" s="7"/>
      <c r="L7" s="27" t="s">
        <v>17872</v>
      </c>
      <c r="M7" s="155">
        <f>IF(REN_Load_2019+REN_Load_2020&gt;0,AVERAGE(REN_Load_2019,REN_Load_2020),0)</f>
        <v>5817132.5</v>
      </c>
    </row>
    <row r="8" spans="1:33" ht="15" customHeight="1" x14ac:dyDescent="0.2">
      <c r="B8" s="5" t="s">
        <v>1</v>
      </c>
      <c r="C8" s="194" t="s">
        <v>17869</v>
      </c>
      <c r="D8" s="194"/>
      <c r="E8" s="194"/>
      <c r="F8" s="194"/>
      <c r="H8" s="28"/>
      <c r="I8" s="7"/>
      <c r="J8" s="7"/>
      <c r="K8" s="7"/>
      <c r="L8" s="27" t="s">
        <v>17873</v>
      </c>
      <c r="M8" s="112">
        <v>0.15</v>
      </c>
    </row>
    <row r="9" spans="1:33" ht="15" customHeight="1" x14ac:dyDescent="0.2">
      <c r="B9" s="5" t="s">
        <v>2</v>
      </c>
      <c r="C9" s="195" t="s">
        <v>17878</v>
      </c>
      <c r="D9" s="195"/>
      <c r="E9" s="195"/>
      <c r="F9" s="195"/>
      <c r="H9" s="32"/>
      <c r="I9" s="7"/>
      <c r="J9" s="7"/>
      <c r="K9" s="7"/>
      <c r="L9" s="27" t="s">
        <v>17874</v>
      </c>
      <c r="M9" s="155">
        <f>ROUND(M7*M8,0)</f>
        <v>872570</v>
      </c>
    </row>
    <row r="10" spans="1:33" ht="15" customHeight="1" x14ac:dyDescent="0.2">
      <c r="A10" s="5"/>
      <c r="B10" s="5"/>
      <c r="C10" s="5"/>
      <c r="D10" s="17"/>
      <c r="H10" s="29"/>
      <c r="I10" s="30"/>
      <c r="J10" s="30"/>
      <c r="K10" s="30"/>
      <c r="L10" s="31" t="s">
        <v>17875</v>
      </c>
      <c r="M10" s="156">
        <f>SUM(C20:N20)</f>
        <v>872571.4</v>
      </c>
    </row>
    <row r="11" spans="1:33" ht="15" customHeight="1" x14ac:dyDescent="0.2">
      <c r="B11" s="3" t="s">
        <v>17870</v>
      </c>
      <c r="C11" s="41"/>
    </row>
    <row r="12" spans="1:33" ht="15" customHeight="1" x14ac:dyDescent="0.2">
      <c r="B12" s="45"/>
      <c r="C12" s="45"/>
      <c r="F12" s="189" t="s">
        <v>17876</v>
      </c>
      <c r="G12" s="190"/>
      <c r="H12" s="190"/>
      <c r="I12" s="190"/>
      <c r="J12" s="190"/>
      <c r="K12" s="190"/>
      <c r="L12" s="190"/>
      <c r="M12" s="191"/>
    </row>
    <row r="13" spans="1:33" s="21" customFormat="1" ht="14.25" customHeight="1" x14ac:dyDescent="0.25">
      <c r="A13" s="1"/>
      <c r="B13" s="22"/>
      <c r="C13" s="22"/>
      <c r="F13" s="28" t="s">
        <v>49</v>
      </c>
      <c r="G13" s="35"/>
      <c r="H13" s="35"/>
      <c r="I13" s="35"/>
      <c r="J13" s="35"/>
      <c r="K13" s="35"/>
      <c r="L13" s="7"/>
      <c r="M13" s="43">
        <f>'Renewable Cost Report'!K30+'Renewable Cost Report'!E62</f>
        <v>2902887.8489999995</v>
      </c>
    </row>
    <row r="14" spans="1:33" x14ac:dyDescent="0.2">
      <c r="B14" s="45"/>
      <c r="C14" s="45"/>
      <c r="F14" s="28" t="s">
        <v>17877</v>
      </c>
      <c r="G14" s="33"/>
      <c r="H14" s="33"/>
      <c r="I14" s="33"/>
      <c r="J14" s="33"/>
      <c r="K14" s="7"/>
      <c r="L14" s="7"/>
      <c r="M14" s="76">
        <v>601100000</v>
      </c>
    </row>
    <row r="15" spans="1:33" x14ac:dyDescent="0.2">
      <c r="F15" s="36" t="s">
        <v>50</v>
      </c>
      <c r="G15" s="34"/>
      <c r="H15" s="34"/>
      <c r="I15" s="34"/>
      <c r="J15" s="34"/>
      <c r="K15" s="30"/>
      <c r="L15" s="30"/>
      <c r="M15" s="44">
        <f>IF(REN_RetailRevenueRequirement_2020&gt;0,REN_Expenditure_Amount_2020/REN_RetailRevenueRequirement_2020,"")</f>
        <v>4.8292927116952242E-3</v>
      </c>
    </row>
    <row r="16" spans="1:33" ht="17.45" customHeight="1" x14ac:dyDescent="0.2">
      <c r="H16" s="206"/>
      <c r="I16" s="206"/>
      <c r="J16" s="206"/>
      <c r="K16" s="206"/>
      <c r="L16" s="206"/>
      <c r="M16" s="15"/>
      <c r="N16" s="11"/>
      <c r="O16" s="11"/>
    </row>
    <row r="17" spans="1:33" ht="36" customHeight="1" x14ac:dyDescent="0.2">
      <c r="A17" s="9"/>
      <c r="C17" s="50" t="s">
        <v>7</v>
      </c>
      <c r="D17" s="51" t="s">
        <v>8</v>
      </c>
      <c r="E17" s="51" t="s">
        <v>65</v>
      </c>
      <c r="F17" s="51" t="s">
        <v>66</v>
      </c>
      <c r="G17" s="51" t="s">
        <v>9</v>
      </c>
      <c r="H17" s="51" t="s">
        <v>14</v>
      </c>
      <c r="I17" s="51" t="s">
        <v>10</v>
      </c>
      <c r="J17" s="51" t="s">
        <v>64</v>
      </c>
      <c r="K17" s="51" t="s">
        <v>4660</v>
      </c>
      <c r="L17" s="57" t="s">
        <v>4659</v>
      </c>
      <c r="M17" s="50" t="s">
        <v>75</v>
      </c>
      <c r="N17" s="52" t="s">
        <v>76</v>
      </c>
      <c r="O17" s="11"/>
    </row>
    <row r="18" spans="1:33" ht="15" customHeight="1" x14ac:dyDescent="0.2">
      <c r="B18" s="4" t="s">
        <v>15</v>
      </c>
      <c r="C18" s="53">
        <f t="shared" ref="C18:K18" si="0">SUMIF($C41:$C61,C$17,$E41:$E61)</f>
        <v>147867</v>
      </c>
      <c r="D18" s="47">
        <f t="shared" si="0"/>
        <v>322982</v>
      </c>
      <c r="E18" s="47">
        <f t="shared" si="0"/>
        <v>1010</v>
      </c>
      <c r="F18" s="47">
        <f t="shared" si="0"/>
        <v>0</v>
      </c>
      <c r="G18" s="47">
        <f t="shared" si="0"/>
        <v>0</v>
      </c>
      <c r="H18" s="47">
        <f t="shared" si="0"/>
        <v>0</v>
      </c>
      <c r="I18" s="47">
        <f t="shared" si="0"/>
        <v>0</v>
      </c>
      <c r="J18" s="47">
        <f t="shared" si="0"/>
        <v>0</v>
      </c>
      <c r="K18" s="47">
        <f t="shared" si="0"/>
        <v>0</v>
      </c>
      <c r="L18" s="58">
        <f>SUMIF($C41:$C61,L$17,$E41:$E61)</f>
        <v>336116</v>
      </c>
      <c r="M18" s="53">
        <f>SUM(F41:F61)</f>
        <v>64596.4</v>
      </c>
      <c r="N18" s="54"/>
      <c r="O18" s="69"/>
    </row>
    <row r="19" spans="1:33" ht="16.5" customHeight="1" x14ac:dyDescent="0.2">
      <c r="B19" s="4" t="s">
        <v>11</v>
      </c>
      <c r="C19" s="60">
        <f t="shared" ref="C19:L19" si="1">SUMIF($D68:$D112,C$17,$G68:$G112)</f>
        <v>0</v>
      </c>
      <c r="D19" s="48">
        <f t="shared" si="1"/>
        <v>0</v>
      </c>
      <c r="E19" s="48">
        <f t="shared" si="1"/>
        <v>0</v>
      </c>
      <c r="F19" s="48">
        <f t="shared" si="1"/>
        <v>0</v>
      </c>
      <c r="G19" s="48">
        <f t="shared" si="1"/>
        <v>0</v>
      </c>
      <c r="H19" s="48">
        <f t="shared" si="1"/>
        <v>0</v>
      </c>
      <c r="I19" s="48">
        <f t="shared" si="1"/>
        <v>0</v>
      </c>
      <c r="J19" s="48">
        <f t="shared" si="1"/>
        <v>0</v>
      </c>
      <c r="K19" s="48">
        <f t="shared" si="1"/>
        <v>0</v>
      </c>
      <c r="L19" s="59">
        <f t="shared" si="1"/>
        <v>0</v>
      </c>
      <c r="M19" s="60">
        <f>SUM(H68:H112)</f>
        <v>0</v>
      </c>
      <c r="N19" s="55">
        <f>SUM(I68:I112)</f>
        <v>0</v>
      </c>
      <c r="O19" s="11"/>
    </row>
    <row r="20" spans="1:33" ht="16.5" customHeight="1" x14ac:dyDescent="0.2">
      <c r="B20" s="5" t="s">
        <v>63</v>
      </c>
      <c r="C20" s="56">
        <f>C18</f>
        <v>147867</v>
      </c>
      <c r="D20" s="49">
        <f t="shared" ref="D20:L20" si="2">D18+D19</f>
        <v>322982</v>
      </c>
      <c r="E20" s="49">
        <f t="shared" si="2"/>
        <v>1010</v>
      </c>
      <c r="F20" s="49">
        <f t="shared" si="2"/>
        <v>0</v>
      </c>
      <c r="G20" s="49">
        <f t="shared" si="2"/>
        <v>0</v>
      </c>
      <c r="H20" s="49">
        <f t="shared" si="2"/>
        <v>0</v>
      </c>
      <c r="I20" s="49">
        <f t="shared" si="2"/>
        <v>0</v>
      </c>
      <c r="J20" s="49">
        <f t="shared" si="2"/>
        <v>0</v>
      </c>
      <c r="K20" s="49">
        <f t="shared" si="2"/>
        <v>0</v>
      </c>
      <c r="L20" s="49">
        <f t="shared" si="2"/>
        <v>336116</v>
      </c>
      <c r="M20" s="56">
        <f>M18+M19</f>
        <v>64596.4</v>
      </c>
      <c r="N20" s="55">
        <f>N19</f>
        <v>0</v>
      </c>
      <c r="O20" s="11"/>
    </row>
    <row r="21" spans="1:33" ht="16.5" customHeight="1" x14ac:dyDescent="0.2">
      <c r="K21" s="7"/>
      <c r="L21" s="4"/>
      <c r="M21" s="16"/>
      <c r="N21" s="11"/>
      <c r="O21" s="11"/>
    </row>
    <row r="22" spans="1:33" ht="21.75" customHeight="1" x14ac:dyDescent="0.2">
      <c r="K22" s="7"/>
      <c r="L22" s="4"/>
      <c r="M22" s="16"/>
      <c r="N22" s="11"/>
      <c r="O22" s="11"/>
    </row>
    <row r="23" spans="1:33" ht="15" customHeight="1" x14ac:dyDescent="0.2">
      <c r="A23" s="27"/>
      <c r="B23" s="27"/>
      <c r="C23" s="27"/>
      <c r="D23" s="27"/>
      <c r="E23" s="27"/>
      <c r="F23" s="27"/>
      <c r="H23" s="7"/>
      <c r="I23" s="7"/>
      <c r="J23" s="7"/>
      <c r="K23" s="7"/>
      <c r="L23" s="4"/>
      <c r="M23" s="16"/>
      <c r="N23" s="11"/>
      <c r="O23" s="11"/>
    </row>
    <row r="24" spans="1:33" ht="15" customHeight="1" x14ac:dyDescent="0.2"/>
    <row r="25" spans="1:33" s="10" customFormat="1" x14ac:dyDescent="0.2">
      <c r="AG25" s="1"/>
    </row>
    <row r="26" spans="1:33" ht="15" customHeight="1" x14ac:dyDescent="0.2">
      <c r="AG26" s="10"/>
    </row>
    <row r="27" spans="1:33" ht="15" customHeight="1" x14ac:dyDescent="0.2">
      <c r="AG27" s="10"/>
    </row>
    <row r="28" spans="1:33" ht="15" customHeight="1" x14ac:dyDescent="0.2">
      <c r="AG28" s="10"/>
    </row>
    <row r="29" spans="1:33" ht="15" customHeight="1" x14ac:dyDescent="0.2">
      <c r="AG29" s="10"/>
    </row>
    <row r="30" spans="1:33" ht="15" customHeight="1" x14ac:dyDescent="0.2">
      <c r="AG30" s="10"/>
    </row>
    <row r="31" spans="1:33" ht="15" customHeight="1" x14ac:dyDescent="0.2">
      <c r="AG31" s="10"/>
    </row>
    <row r="32" spans="1:33" ht="15" customHeight="1" x14ac:dyDescent="0.2">
      <c r="AG32" s="10"/>
    </row>
    <row r="33" spans="1:33" ht="15" customHeight="1" x14ac:dyDescent="0.2"/>
    <row r="34" spans="1:33" ht="15" customHeight="1" x14ac:dyDescent="0.2"/>
    <row r="35" spans="1:33" ht="15" customHeight="1" x14ac:dyDescent="0.2"/>
    <row r="36" spans="1:33" ht="16.5" customHeight="1" x14ac:dyDescent="0.25">
      <c r="A36" s="142" t="s">
        <v>13</v>
      </c>
      <c r="B36" s="6"/>
      <c r="C36" s="6"/>
      <c r="D36" s="9" t="s">
        <v>3</v>
      </c>
      <c r="E36" s="207" t="str">
        <f>C5</f>
        <v>Avista Corp.</v>
      </c>
      <c r="F36" s="208"/>
      <c r="G36" s="209"/>
    </row>
    <row r="37" spans="1:33" ht="15" customHeight="1" x14ac:dyDescent="0.25">
      <c r="A37" s="142"/>
      <c r="D37" s="9" t="s">
        <v>6</v>
      </c>
      <c r="E37" s="210">
        <v>2024</v>
      </c>
      <c r="F37" s="211"/>
      <c r="G37" s="212"/>
    </row>
    <row r="38" spans="1:33" ht="15" customHeight="1" x14ac:dyDescent="0.2">
      <c r="C38" s="7"/>
      <c r="D38" s="9"/>
      <c r="E38" s="177" t="s">
        <v>4099</v>
      </c>
      <c r="F38" s="8"/>
      <c r="G38" s="8"/>
    </row>
    <row r="39" spans="1:33" ht="51.75" customHeight="1" x14ac:dyDescent="0.2">
      <c r="C39" s="182" t="s">
        <v>67</v>
      </c>
      <c r="D39" s="175" t="s">
        <v>68</v>
      </c>
      <c r="E39" s="178"/>
      <c r="F39" s="180" t="s">
        <v>4098</v>
      </c>
      <c r="G39" s="8"/>
      <c r="H39" s="7"/>
      <c r="I39" s="7"/>
      <c r="J39" s="7"/>
      <c r="K39" s="7"/>
    </row>
    <row r="40" spans="1:33" s="10" customFormat="1" ht="16.5" customHeight="1" x14ac:dyDescent="0.2">
      <c r="A40" s="61" t="s">
        <v>21</v>
      </c>
      <c r="B40" s="26" t="s">
        <v>12</v>
      </c>
      <c r="C40" s="183"/>
      <c r="D40" s="176"/>
      <c r="E40" s="179"/>
      <c r="F40" s="181"/>
      <c r="G40" s="216" t="s">
        <v>74</v>
      </c>
      <c r="H40" s="216"/>
      <c r="I40" s="216"/>
      <c r="J40" s="216"/>
      <c r="K40" s="216"/>
      <c r="M40" s="14"/>
      <c r="N40" s="14"/>
      <c r="AG40" s="7"/>
    </row>
    <row r="41" spans="1:33" ht="15" customHeight="1" x14ac:dyDescent="0.2">
      <c r="A41" s="139" t="s">
        <v>2731</v>
      </c>
      <c r="B41" s="149" t="str">
        <f>IF(A41=0,"",VLOOKUP(A41,WREGIS!$A$7:$B$10146,2,FALSE))</f>
        <v>Long Lake HED</v>
      </c>
      <c r="C41" s="139" t="s">
        <v>7</v>
      </c>
      <c r="D41" s="73" t="s">
        <v>69</v>
      </c>
      <c r="E41" s="77">
        <v>13206</v>
      </c>
      <c r="F41" s="47">
        <f>IF(D41="Yes",0.2*E41,0)</f>
        <v>0</v>
      </c>
      <c r="G41" s="199"/>
      <c r="H41" s="200"/>
      <c r="I41" s="200"/>
      <c r="J41" s="200"/>
      <c r="K41" s="201"/>
      <c r="M41" s="14"/>
      <c r="N41" s="14"/>
    </row>
    <row r="42" spans="1:33" ht="15" customHeight="1" x14ac:dyDescent="0.2">
      <c r="A42" s="140" t="s">
        <v>2732</v>
      </c>
      <c r="B42" s="149" t="str">
        <f>IF(A42=0,"",VLOOKUP(A42,WREGIS!$A$7:$B$10146,2,FALSE))</f>
        <v>Little Falls HED</v>
      </c>
      <c r="C42" s="140" t="s">
        <v>7</v>
      </c>
      <c r="D42" s="73" t="s">
        <v>69</v>
      </c>
      <c r="E42" s="78">
        <v>2063</v>
      </c>
      <c r="F42" s="62">
        <f t="shared" ref="F42:F61" si="3">IF(D42="Yes",0.2*E42,0)</f>
        <v>0</v>
      </c>
      <c r="G42" s="196"/>
      <c r="H42" s="197"/>
      <c r="I42" s="197"/>
      <c r="J42" s="197"/>
      <c r="K42" s="198"/>
      <c r="M42" s="14"/>
      <c r="N42" s="14"/>
    </row>
    <row r="43" spans="1:33" ht="15" customHeight="1" x14ac:dyDescent="0.2">
      <c r="A43" s="140" t="s">
        <v>3003</v>
      </c>
      <c r="B43" s="149" t="str">
        <f>IF(A43=0,"",VLOOKUP(A43,WREGIS!$A$7:$B$10146,2,FALSE))</f>
        <v>Cabinet Gorge HED</v>
      </c>
      <c r="C43" s="140" t="s">
        <v>7</v>
      </c>
      <c r="D43" s="73" t="s">
        <v>69</v>
      </c>
      <c r="E43" s="78">
        <v>14870</v>
      </c>
      <c r="F43" s="62">
        <f t="shared" si="3"/>
        <v>0</v>
      </c>
      <c r="G43" s="80"/>
      <c r="H43" s="81"/>
      <c r="I43" s="81"/>
      <c r="J43" s="81"/>
      <c r="K43" s="82"/>
      <c r="M43" s="14"/>
      <c r="N43" s="14"/>
    </row>
    <row r="44" spans="1:33" ht="15" customHeight="1" x14ac:dyDescent="0.2">
      <c r="A44" s="140" t="s">
        <v>3002</v>
      </c>
      <c r="B44" s="149" t="str">
        <f>IF(A44=0,"",VLOOKUP(A44,WREGIS!$A$7:$B$10146,2,FALSE))</f>
        <v>Cabinet Gorge HED</v>
      </c>
      <c r="C44" s="141" t="s">
        <v>7</v>
      </c>
      <c r="D44" s="73" t="s">
        <v>69</v>
      </c>
      <c r="E44" s="78">
        <v>10733</v>
      </c>
      <c r="F44" s="62">
        <f t="shared" si="3"/>
        <v>0</v>
      </c>
      <c r="G44" s="196"/>
      <c r="H44" s="197"/>
      <c r="I44" s="197"/>
      <c r="J44" s="197"/>
      <c r="K44" s="198"/>
      <c r="M44" s="14"/>
      <c r="N44" s="14"/>
    </row>
    <row r="45" spans="1:33" ht="15" customHeight="1" x14ac:dyDescent="0.2">
      <c r="A45" s="140" t="s">
        <v>3001</v>
      </c>
      <c r="B45" s="149" t="str">
        <f>IF(A45=0,"",VLOOKUP(A45,WREGIS!$A$7:$B$10146,2,FALSE))</f>
        <v>Cabinet Gorge HED</v>
      </c>
      <c r="C45" s="140" t="s">
        <v>7</v>
      </c>
      <c r="D45" s="73" t="s">
        <v>69</v>
      </c>
      <c r="E45" s="78">
        <v>14310</v>
      </c>
      <c r="F45" s="62">
        <f t="shared" si="3"/>
        <v>0</v>
      </c>
      <c r="G45" s="196"/>
      <c r="H45" s="197"/>
      <c r="I45" s="197"/>
      <c r="J45" s="197"/>
      <c r="K45" s="198"/>
      <c r="M45" s="14"/>
      <c r="N45" s="14"/>
    </row>
    <row r="46" spans="1:33" ht="15" customHeight="1" x14ac:dyDescent="0.2">
      <c r="A46" s="140" t="s">
        <v>3025</v>
      </c>
      <c r="B46" s="149" t="str">
        <f>IF(A46=0,"",VLOOKUP(A46,WREGIS!$A$7:$B$10146,2,FALSE))</f>
        <v>Noxon Rapids HED</v>
      </c>
      <c r="C46" s="168" t="s">
        <v>7</v>
      </c>
      <c r="D46" s="73" t="s">
        <v>69</v>
      </c>
      <c r="E46" s="78">
        <v>21315</v>
      </c>
      <c r="F46" s="62">
        <f t="shared" si="3"/>
        <v>0</v>
      </c>
      <c r="G46" s="196"/>
      <c r="H46" s="197"/>
      <c r="I46" s="197"/>
      <c r="J46" s="197"/>
      <c r="K46" s="198"/>
      <c r="M46" s="14"/>
      <c r="N46" s="14"/>
    </row>
    <row r="47" spans="1:33" ht="15" customHeight="1" x14ac:dyDescent="0.2">
      <c r="A47" s="140" t="s">
        <v>3008</v>
      </c>
      <c r="B47" s="149" t="str">
        <f>IF(A47=0,"",VLOOKUP(A47,WREGIS!$A$7:$B$10146,2,FALSE))</f>
        <v>NOXON RAPIDS HED</v>
      </c>
      <c r="C47" s="168" t="s">
        <v>7</v>
      </c>
      <c r="D47" s="73" t="s">
        <v>69</v>
      </c>
      <c r="E47" s="78">
        <v>6345</v>
      </c>
      <c r="F47" s="62">
        <f t="shared" si="3"/>
        <v>0</v>
      </c>
      <c r="G47" s="196"/>
      <c r="H47" s="197"/>
      <c r="I47" s="197"/>
      <c r="J47" s="197"/>
      <c r="K47" s="198"/>
      <c r="M47" s="14"/>
      <c r="N47" s="14"/>
    </row>
    <row r="48" spans="1:33" ht="15" customHeight="1" x14ac:dyDescent="0.2">
      <c r="A48" s="140" t="s">
        <v>3007</v>
      </c>
      <c r="B48" s="149" t="str">
        <f>IF(A48=0,"",VLOOKUP(A48,WREGIS!$A$7:$B$10146,2,FALSE))</f>
        <v>Noxon Rapids HED</v>
      </c>
      <c r="C48" s="168" t="s">
        <v>7</v>
      </c>
      <c r="D48" s="73" t="s">
        <v>69</v>
      </c>
      <c r="E48" s="78">
        <v>20875</v>
      </c>
      <c r="F48" s="62">
        <f t="shared" si="3"/>
        <v>0</v>
      </c>
      <c r="G48" s="196"/>
      <c r="H48" s="197"/>
      <c r="I48" s="197"/>
      <c r="J48" s="197"/>
      <c r="K48" s="198"/>
      <c r="M48" s="14"/>
      <c r="N48" s="14"/>
    </row>
    <row r="49" spans="1:14" ht="15" customHeight="1" x14ac:dyDescent="0.2">
      <c r="A49" s="140" t="s">
        <v>3006</v>
      </c>
      <c r="B49" s="149" t="str">
        <f>IF(A49=0,"",VLOOKUP(A49,WREGIS!$A$7:$B$10146,2,FALSE))</f>
        <v>Noxon Rapids HED</v>
      </c>
      <c r="C49" s="168" t="s">
        <v>7</v>
      </c>
      <c r="D49" s="73" t="s">
        <v>69</v>
      </c>
      <c r="E49" s="78">
        <v>13202</v>
      </c>
      <c r="F49" s="62">
        <f t="shared" si="3"/>
        <v>0</v>
      </c>
      <c r="G49" s="196"/>
      <c r="H49" s="197"/>
      <c r="I49" s="197"/>
      <c r="J49" s="197"/>
      <c r="K49" s="198"/>
      <c r="M49" s="14"/>
      <c r="N49" s="14"/>
    </row>
    <row r="50" spans="1:14" ht="15" customHeight="1" x14ac:dyDescent="0.2">
      <c r="A50" s="140" t="s">
        <v>2249</v>
      </c>
      <c r="B50" s="149" t="str">
        <f>IF(A50=0,"",VLOOKUP(A50,WREGIS!$A$7:$B$10146,2,FALSE))</f>
        <v>Palouse Wind, LLC</v>
      </c>
      <c r="C50" s="168" t="s">
        <v>8</v>
      </c>
      <c r="D50" s="73" t="s">
        <v>17880</v>
      </c>
      <c r="E50" s="78">
        <v>308600</v>
      </c>
      <c r="F50" s="62">
        <f t="shared" si="3"/>
        <v>61720</v>
      </c>
      <c r="G50" s="196"/>
      <c r="H50" s="197"/>
      <c r="I50" s="197"/>
      <c r="J50" s="197"/>
      <c r="K50" s="198"/>
      <c r="M50" s="14"/>
      <c r="N50" s="14"/>
    </row>
    <row r="51" spans="1:14" ht="15" customHeight="1" x14ac:dyDescent="0.2">
      <c r="A51" s="140" t="s">
        <v>3943</v>
      </c>
      <c r="B51" s="149" t="str">
        <f>IF(A51=0,"",VLOOKUP(A51,WREGIS!$A$7:$B$10146,2,FALSE))</f>
        <v>Nine Mile HED</v>
      </c>
      <c r="C51" s="168" t="s">
        <v>7</v>
      </c>
      <c r="D51" s="73" t="s">
        <v>69</v>
      </c>
      <c r="E51" s="78">
        <v>15048</v>
      </c>
      <c r="F51" s="62">
        <f t="shared" si="3"/>
        <v>0</v>
      </c>
      <c r="G51" s="196"/>
      <c r="H51" s="197"/>
      <c r="I51" s="197"/>
      <c r="J51" s="197"/>
      <c r="K51" s="198"/>
      <c r="M51" s="14"/>
      <c r="N51" s="14"/>
    </row>
    <row r="52" spans="1:14" ht="15" customHeight="1" x14ac:dyDescent="0.2">
      <c r="A52" s="140" t="s">
        <v>3911</v>
      </c>
      <c r="B52" s="149" t="str">
        <f>IF(A52=0,"",VLOOKUP(A52,WREGIS!$A$7:$B$10146,2,FALSE))</f>
        <v>Nine Mile HED 2</v>
      </c>
      <c r="C52" s="168" t="s">
        <v>7</v>
      </c>
      <c r="D52" s="73" t="s">
        <v>69</v>
      </c>
      <c r="E52" s="78">
        <v>15900</v>
      </c>
      <c r="F52" s="62">
        <f t="shared" si="3"/>
        <v>0</v>
      </c>
      <c r="G52" s="196"/>
      <c r="H52" s="197"/>
      <c r="I52" s="197"/>
      <c r="J52" s="197"/>
      <c r="K52" s="198"/>
      <c r="M52" s="14"/>
      <c r="N52" s="14"/>
    </row>
    <row r="53" spans="1:14" ht="15" customHeight="1" x14ac:dyDescent="0.2">
      <c r="A53" s="140" t="s">
        <v>4010</v>
      </c>
      <c r="B53" s="149" t="str">
        <f>IF(A53=0,"",VLOOKUP(A53,WREGIS!$A$7:$B$10146,2,FALSE))</f>
        <v>Kettle Falls Woodwaste Plant</v>
      </c>
      <c r="C53" s="168" t="s">
        <v>4659</v>
      </c>
      <c r="D53" s="73" t="s">
        <v>69</v>
      </c>
      <c r="E53" s="78">
        <v>336116</v>
      </c>
      <c r="F53" s="62">
        <f t="shared" si="3"/>
        <v>0</v>
      </c>
      <c r="G53" s="196"/>
      <c r="H53" s="197"/>
      <c r="I53" s="197"/>
      <c r="J53" s="197"/>
      <c r="K53" s="198"/>
      <c r="M53" s="14"/>
      <c r="N53" s="14"/>
    </row>
    <row r="54" spans="1:14" ht="15" customHeight="1" x14ac:dyDescent="0.2">
      <c r="A54" s="140" t="s">
        <v>5211</v>
      </c>
      <c r="B54" s="149" t="str">
        <f>IF(A54=0,"",VLOOKUP(A54,WREGIS!$A$7:$B$10146,2,FALSE))</f>
        <v>Adams Nielson Solar</v>
      </c>
      <c r="C54" s="168" t="s">
        <v>65</v>
      </c>
      <c r="D54" s="73" t="s">
        <v>69</v>
      </c>
      <c r="E54" s="78">
        <v>1010</v>
      </c>
      <c r="F54" s="62">
        <f t="shared" si="3"/>
        <v>0</v>
      </c>
      <c r="G54" s="196"/>
      <c r="H54" s="197"/>
      <c r="I54" s="197"/>
      <c r="J54" s="197"/>
      <c r="K54" s="198"/>
      <c r="M54" s="14"/>
      <c r="N54" s="14"/>
    </row>
    <row r="55" spans="1:14" ht="15" customHeight="1" x14ac:dyDescent="0.2">
      <c r="A55" s="140" t="s">
        <v>10461</v>
      </c>
      <c r="B55" s="149" t="str">
        <f>IF(A55=0,"",VLOOKUP(A55,WREGIS!$A$7:$B$10146,2,FALSE))</f>
        <v>Rattlesnake Flat, LLC</v>
      </c>
      <c r="C55" s="168" t="s">
        <v>8</v>
      </c>
      <c r="D55" s="73" t="s">
        <v>17880</v>
      </c>
      <c r="E55" s="78">
        <v>14382</v>
      </c>
      <c r="F55" s="62">
        <f t="shared" si="3"/>
        <v>2876.4</v>
      </c>
      <c r="G55" s="196" t="s">
        <v>17879</v>
      </c>
      <c r="H55" s="197"/>
      <c r="I55" s="197"/>
      <c r="J55" s="197"/>
      <c r="K55" s="198"/>
      <c r="M55" s="14"/>
      <c r="N55" s="14"/>
    </row>
    <row r="56" spans="1:14" ht="15" customHeight="1" x14ac:dyDescent="0.2">
      <c r="A56" s="140" t="s">
        <v>14399</v>
      </c>
      <c r="B56" s="149" t="str">
        <f>IF(A56=0,"",VLOOKUP(A56,WREGIS!$A$7:$B$10146,2,FALSE))</f>
        <v xml:space="preserve">Clearwater Wind I, LLC </v>
      </c>
      <c r="C56" s="168" t="s">
        <v>8</v>
      </c>
      <c r="D56" s="73" t="s">
        <v>69</v>
      </c>
      <c r="E56" s="78">
        <v>0</v>
      </c>
      <c r="F56" s="62">
        <f t="shared" si="3"/>
        <v>0</v>
      </c>
      <c r="G56" s="196" t="s">
        <v>17881</v>
      </c>
      <c r="H56" s="197"/>
      <c r="I56" s="197"/>
      <c r="J56" s="197"/>
      <c r="K56" s="198"/>
      <c r="M56" s="14"/>
      <c r="N56" s="14"/>
    </row>
    <row r="57" spans="1:14" ht="15" customHeight="1" x14ac:dyDescent="0.2">
      <c r="A57" s="140"/>
      <c r="B57" s="149" t="str">
        <f>IF(A57=0,"",VLOOKUP(A57,WREGIS!$A$7:$B$10146,2,FALSE))</f>
        <v/>
      </c>
      <c r="C57" s="168"/>
      <c r="D57" s="73" t="s">
        <v>69</v>
      </c>
      <c r="E57" s="78"/>
      <c r="F57" s="62">
        <f t="shared" si="3"/>
        <v>0</v>
      </c>
      <c r="G57" s="196"/>
      <c r="H57" s="197"/>
      <c r="I57" s="197"/>
      <c r="J57" s="197"/>
      <c r="K57" s="198"/>
      <c r="M57" s="14"/>
      <c r="N57" s="14"/>
    </row>
    <row r="58" spans="1:14" ht="15" customHeight="1" x14ac:dyDescent="0.2">
      <c r="A58" s="140"/>
      <c r="B58" s="149" t="str">
        <f>IF(A58=0,"",VLOOKUP(A58,WREGIS!$A$7:$B$10146,2,FALSE))</f>
        <v/>
      </c>
      <c r="C58" s="168"/>
      <c r="D58" s="73" t="s">
        <v>69</v>
      </c>
      <c r="E58" s="78"/>
      <c r="F58" s="62">
        <f t="shared" si="3"/>
        <v>0</v>
      </c>
      <c r="G58" s="196"/>
      <c r="H58" s="197"/>
      <c r="I58" s="197"/>
      <c r="J58" s="197"/>
      <c r="K58" s="198"/>
      <c r="M58" s="14"/>
      <c r="N58" s="14"/>
    </row>
    <row r="59" spans="1:14" ht="15" customHeight="1" x14ac:dyDescent="0.2">
      <c r="A59" s="140"/>
      <c r="B59" s="149" t="str">
        <f>IF(A59=0,"",VLOOKUP(A59,WREGIS!$A$7:$B$10146,2,FALSE))</f>
        <v/>
      </c>
      <c r="C59" s="168"/>
      <c r="D59" s="73" t="s">
        <v>69</v>
      </c>
      <c r="E59" s="78"/>
      <c r="F59" s="62">
        <f t="shared" si="3"/>
        <v>0</v>
      </c>
      <c r="G59" s="196"/>
      <c r="H59" s="197"/>
      <c r="I59" s="197"/>
      <c r="J59" s="197"/>
      <c r="K59" s="198"/>
      <c r="M59" s="14"/>
      <c r="N59" s="14"/>
    </row>
    <row r="60" spans="1:14" ht="15" customHeight="1" x14ac:dyDescent="0.2">
      <c r="A60" s="140"/>
      <c r="B60" s="149" t="str">
        <f>IF(A60=0,"",VLOOKUP(A60,WREGIS!$A$7:$B$10146,2,FALSE))</f>
        <v/>
      </c>
      <c r="C60" s="168"/>
      <c r="D60" s="73" t="s">
        <v>69</v>
      </c>
      <c r="E60" s="78"/>
      <c r="F60" s="62">
        <f t="shared" si="3"/>
        <v>0</v>
      </c>
      <c r="G60" s="196"/>
      <c r="H60" s="197"/>
      <c r="I60" s="197"/>
      <c r="J60" s="197"/>
      <c r="K60" s="198"/>
      <c r="M60" s="14"/>
      <c r="N60" s="14"/>
    </row>
    <row r="61" spans="1:14" ht="15" customHeight="1" x14ac:dyDescent="0.2">
      <c r="A61" s="147"/>
      <c r="B61" s="149" t="str">
        <f>IF(A61=0,"",VLOOKUP(A61,WREGIS!$A$7:$B$10146,2,FALSE))</f>
        <v/>
      </c>
      <c r="C61" s="169"/>
      <c r="D61" s="79" t="s">
        <v>69</v>
      </c>
      <c r="E61" s="72"/>
      <c r="F61" s="63">
        <f t="shared" si="3"/>
        <v>0</v>
      </c>
      <c r="G61" s="202"/>
      <c r="H61" s="203"/>
      <c r="I61" s="203"/>
      <c r="J61" s="203"/>
      <c r="K61" s="204"/>
      <c r="M61" s="14"/>
      <c r="N61" s="14"/>
    </row>
    <row r="62" spans="1:14" ht="15" customHeight="1" x14ac:dyDescent="0.2">
      <c r="D62" s="7"/>
      <c r="E62" s="7"/>
      <c r="F62" s="7"/>
      <c r="G62" s="7"/>
      <c r="H62" s="7"/>
      <c r="I62" s="7"/>
      <c r="J62" s="7"/>
      <c r="K62" s="7"/>
      <c r="L62" s="7"/>
      <c r="M62" s="7"/>
    </row>
    <row r="63" spans="1:14" ht="17.25" customHeight="1" x14ac:dyDescent="0.2">
      <c r="A63" s="213" t="s">
        <v>11</v>
      </c>
      <c r="B63" s="213"/>
      <c r="C63" s="6"/>
      <c r="D63" s="9" t="s">
        <v>3</v>
      </c>
      <c r="E63" s="207" t="str">
        <f>C5</f>
        <v>Avista Corp.</v>
      </c>
      <c r="F63" s="208"/>
      <c r="G63" s="209"/>
    </row>
    <row r="64" spans="1:14" ht="15" customHeight="1" x14ac:dyDescent="0.2">
      <c r="A64" s="213"/>
      <c r="B64" s="213"/>
      <c r="D64" s="9" t="s">
        <v>6</v>
      </c>
      <c r="E64" s="210">
        <v>2023</v>
      </c>
      <c r="F64" s="211"/>
      <c r="G64" s="212"/>
    </row>
    <row r="65" spans="1:33" ht="15" customHeight="1" x14ac:dyDescent="0.2">
      <c r="A65" s="9"/>
      <c r="B65" s="9"/>
      <c r="C65" s="9"/>
      <c r="D65" s="9"/>
      <c r="G65" s="13"/>
      <c r="H65" s="7"/>
    </row>
    <row r="66" spans="1:33" s="10" customFormat="1" ht="38.25" customHeight="1" x14ac:dyDescent="0.2">
      <c r="A66" s="9"/>
      <c r="C66" s="214" t="s">
        <v>61</v>
      </c>
      <c r="D66" s="182" t="s">
        <v>67</v>
      </c>
      <c r="E66" s="182" t="s">
        <v>68</v>
      </c>
      <c r="F66" s="182" t="s">
        <v>71</v>
      </c>
      <c r="G66" s="68" t="s">
        <v>73</v>
      </c>
      <c r="H66" s="68" t="s">
        <v>70</v>
      </c>
      <c r="I66" s="68" t="s">
        <v>72</v>
      </c>
      <c r="J66" s="205" t="s">
        <v>74</v>
      </c>
      <c r="K66" s="205"/>
      <c r="L66" s="205"/>
      <c r="M66" s="205"/>
      <c r="N66" s="14"/>
      <c r="O66" s="14"/>
      <c r="AG66" s="7"/>
    </row>
    <row r="67" spans="1:33" ht="15" customHeight="1" x14ac:dyDescent="0.2">
      <c r="A67" s="143" t="s">
        <v>21</v>
      </c>
      <c r="B67" s="26" t="s">
        <v>12</v>
      </c>
      <c r="C67" s="215"/>
      <c r="D67" s="183"/>
      <c r="E67" s="183"/>
      <c r="F67" s="183"/>
      <c r="G67" s="12" t="s">
        <v>62</v>
      </c>
      <c r="H67" s="46" t="s">
        <v>22</v>
      </c>
      <c r="I67" s="46" t="s">
        <v>22</v>
      </c>
      <c r="J67" s="205"/>
      <c r="K67" s="205"/>
      <c r="L67" s="205"/>
      <c r="M67" s="205"/>
      <c r="N67" s="14"/>
      <c r="AG67" s="10"/>
    </row>
    <row r="68" spans="1:33" ht="15" customHeight="1" x14ac:dyDescent="0.2">
      <c r="A68" s="150"/>
      <c r="B68" s="149" t="str">
        <f t="shared" ref="B68:B112" si="4">IF(A68=0,"",VLOOKUP(A68,WREGIS,2,FALSE))</f>
        <v/>
      </c>
      <c r="C68" s="164"/>
      <c r="D68" s="139"/>
      <c r="E68" s="73" t="s">
        <v>69</v>
      </c>
      <c r="F68" s="73" t="s">
        <v>69</v>
      </c>
      <c r="G68" s="77"/>
      <c r="H68" s="47">
        <f>IF(E68="Yes",0.2*G68,0)</f>
        <v>0</v>
      </c>
      <c r="I68" s="47">
        <f>IF(F68="Yes",G68,0)</f>
        <v>0</v>
      </c>
      <c r="J68" s="199"/>
      <c r="K68" s="200"/>
      <c r="L68" s="200"/>
      <c r="M68" s="201"/>
      <c r="N68" s="14"/>
    </row>
    <row r="69" spans="1:33" ht="15" customHeight="1" x14ac:dyDescent="0.2">
      <c r="A69" s="151"/>
      <c r="B69" s="149" t="str">
        <f t="shared" si="4"/>
        <v/>
      </c>
      <c r="C69" s="165"/>
      <c r="D69" s="140"/>
      <c r="E69" s="73" t="s">
        <v>69</v>
      </c>
      <c r="F69" s="73" t="s">
        <v>69</v>
      </c>
      <c r="G69" s="83"/>
      <c r="H69" s="85">
        <f t="shared" ref="H69:H111" si="5">IF(E69="Yes",0.2*G69,0)</f>
        <v>0</v>
      </c>
      <c r="I69" s="85">
        <f>IF(F69="Yes",G69,0)</f>
        <v>0</v>
      </c>
      <c r="J69" s="196"/>
      <c r="K69" s="197"/>
      <c r="L69" s="197"/>
      <c r="M69" s="198"/>
      <c r="N69" s="14"/>
    </row>
    <row r="70" spans="1:33" ht="15" customHeight="1" x14ac:dyDescent="0.2">
      <c r="A70" s="151"/>
      <c r="B70" s="149" t="str">
        <f t="shared" ref="B70:B91" si="6">IF(A70=0,"",VLOOKUP(A70,WREGIS,2,FALSE))</f>
        <v/>
      </c>
      <c r="C70" s="165"/>
      <c r="D70" s="140"/>
      <c r="E70" s="163" t="s">
        <v>69</v>
      </c>
      <c r="F70" s="163" t="s">
        <v>69</v>
      </c>
      <c r="G70" s="83"/>
      <c r="H70" s="85">
        <f t="shared" ref="H70:H91" si="7">IF(E70="Yes",0.2*G70,0)</f>
        <v>0</v>
      </c>
      <c r="I70" s="85">
        <f t="shared" ref="I70:I91" si="8">IF(F70="Yes",G70,0)</f>
        <v>0</v>
      </c>
      <c r="J70" s="196"/>
      <c r="K70" s="197"/>
      <c r="L70" s="197"/>
      <c r="M70" s="198"/>
      <c r="N70" s="14"/>
    </row>
    <row r="71" spans="1:33" ht="15" customHeight="1" x14ac:dyDescent="0.2">
      <c r="A71" s="151"/>
      <c r="B71" s="149" t="str">
        <f t="shared" si="6"/>
        <v/>
      </c>
      <c r="C71" s="165"/>
      <c r="D71" s="141"/>
      <c r="E71" s="163" t="s">
        <v>69</v>
      </c>
      <c r="F71" s="163" t="s">
        <v>69</v>
      </c>
      <c r="G71" s="83"/>
      <c r="H71" s="85">
        <f t="shared" si="7"/>
        <v>0</v>
      </c>
      <c r="I71" s="85">
        <f t="shared" si="8"/>
        <v>0</v>
      </c>
      <c r="J71" s="196"/>
      <c r="K71" s="197"/>
      <c r="L71" s="197"/>
      <c r="M71" s="198"/>
      <c r="N71" s="14"/>
    </row>
    <row r="72" spans="1:33" ht="15" customHeight="1" x14ac:dyDescent="0.2">
      <c r="A72" s="151"/>
      <c r="B72" s="149" t="str">
        <f t="shared" si="6"/>
        <v/>
      </c>
      <c r="C72" s="165"/>
      <c r="D72" s="140"/>
      <c r="E72" s="163" t="s">
        <v>69</v>
      </c>
      <c r="F72" s="163" t="s">
        <v>69</v>
      </c>
      <c r="G72" s="83"/>
      <c r="H72" s="85">
        <f t="shared" si="7"/>
        <v>0</v>
      </c>
      <c r="I72" s="85">
        <f t="shared" si="8"/>
        <v>0</v>
      </c>
      <c r="J72" s="161"/>
      <c r="K72" s="162"/>
      <c r="L72" s="162"/>
      <c r="M72" s="163"/>
      <c r="N72" s="14"/>
    </row>
    <row r="73" spans="1:33" ht="15" customHeight="1" x14ac:dyDescent="0.2">
      <c r="A73" s="151"/>
      <c r="B73" s="149" t="str">
        <f t="shared" si="6"/>
        <v/>
      </c>
      <c r="C73" s="165"/>
      <c r="D73" s="168"/>
      <c r="E73" s="163" t="s">
        <v>69</v>
      </c>
      <c r="F73" s="163" t="s">
        <v>69</v>
      </c>
      <c r="G73" s="83"/>
      <c r="H73" s="85">
        <f t="shared" si="7"/>
        <v>0</v>
      </c>
      <c r="I73" s="85">
        <f t="shared" si="8"/>
        <v>0</v>
      </c>
      <c r="J73" s="161"/>
      <c r="K73" s="162"/>
      <c r="L73" s="162"/>
      <c r="M73" s="163"/>
      <c r="N73" s="14"/>
    </row>
    <row r="74" spans="1:33" ht="15" customHeight="1" x14ac:dyDescent="0.2">
      <c r="A74" s="151"/>
      <c r="B74" s="149" t="str">
        <f t="shared" si="6"/>
        <v/>
      </c>
      <c r="C74" s="165"/>
      <c r="D74" s="168"/>
      <c r="E74" s="163" t="s">
        <v>69</v>
      </c>
      <c r="F74" s="163" t="s">
        <v>69</v>
      </c>
      <c r="G74" s="83"/>
      <c r="H74" s="85">
        <f t="shared" si="7"/>
        <v>0</v>
      </c>
      <c r="I74" s="85">
        <f t="shared" si="8"/>
        <v>0</v>
      </c>
      <c r="J74" s="161"/>
      <c r="K74" s="162"/>
      <c r="L74" s="162"/>
      <c r="M74" s="163"/>
      <c r="N74" s="14"/>
    </row>
    <row r="75" spans="1:33" ht="15" customHeight="1" x14ac:dyDescent="0.2">
      <c r="A75" s="151"/>
      <c r="B75" s="149" t="str">
        <f t="shared" si="6"/>
        <v/>
      </c>
      <c r="C75" s="165"/>
      <c r="D75" s="168"/>
      <c r="E75" s="163" t="s">
        <v>69</v>
      </c>
      <c r="F75" s="163" t="s">
        <v>69</v>
      </c>
      <c r="G75" s="83"/>
      <c r="H75" s="85">
        <f t="shared" si="7"/>
        <v>0</v>
      </c>
      <c r="I75" s="85">
        <f t="shared" si="8"/>
        <v>0</v>
      </c>
      <c r="J75" s="161"/>
      <c r="K75" s="162"/>
      <c r="L75" s="162"/>
      <c r="M75" s="163"/>
      <c r="N75" s="14"/>
    </row>
    <row r="76" spans="1:33" ht="15" customHeight="1" x14ac:dyDescent="0.2">
      <c r="A76" s="151"/>
      <c r="B76" s="149" t="str">
        <f t="shared" si="6"/>
        <v/>
      </c>
      <c r="C76" s="165"/>
      <c r="D76" s="168"/>
      <c r="E76" s="163" t="s">
        <v>69</v>
      </c>
      <c r="F76" s="163" t="s">
        <v>69</v>
      </c>
      <c r="G76" s="83"/>
      <c r="H76" s="85">
        <f t="shared" si="7"/>
        <v>0</v>
      </c>
      <c r="I76" s="85">
        <f t="shared" si="8"/>
        <v>0</v>
      </c>
      <c r="J76" s="161"/>
      <c r="K76" s="162"/>
      <c r="L76" s="162"/>
      <c r="M76" s="163"/>
      <c r="N76" s="14"/>
    </row>
    <row r="77" spans="1:33" ht="15" customHeight="1" x14ac:dyDescent="0.2">
      <c r="A77" s="151"/>
      <c r="B77" s="149" t="str">
        <f t="shared" si="6"/>
        <v/>
      </c>
      <c r="C77" s="165"/>
      <c r="D77" s="168"/>
      <c r="E77" s="163" t="s">
        <v>69</v>
      </c>
      <c r="F77" s="163" t="s">
        <v>69</v>
      </c>
      <c r="G77" s="83"/>
      <c r="H77" s="85">
        <f t="shared" si="7"/>
        <v>0</v>
      </c>
      <c r="I77" s="85">
        <f t="shared" si="8"/>
        <v>0</v>
      </c>
      <c r="J77" s="161"/>
      <c r="K77" s="162"/>
      <c r="L77" s="162"/>
      <c r="M77" s="163"/>
      <c r="N77" s="14"/>
    </row>
    <row r="78" spans="1:33" ht="15" customHeight="1" x14ac:dyDescent="0.2">
      <c r="A78" s="151"/>
      <c r="B78" s="149" t="str">
        <f t="shared" si="6"/>
        <v/>
      </c>
      <c r="C78" s="165"/>
      <c r="D78" s="165"/>
      <c r="E78" s="163" t="s">
        <v>69</v>
      </c>
      <c r="F78" s="163" t="s">
        <v>69</v>
      </c>
      <c r="G78" s="83"/>
      <c r="H78" s="85">
        <f t="shared" si="7"/>
        <v>0</v>
      </c>
      <c r="I78" s="85">
        <f t="shared" si="8"/>
        <v>0</v>
      </c>
      <c r="J78" s="161"/>
      <c r="K78" s="162"/>
      <c r="L78" s="162"/>
      <c r="M78" s="163"/>
      <c r="N78" s="14"/>
    </row>
    <row r="79" spans="1:33" ht="15" customHeight="1" x14ac:dyDescent="0.2">
      <c r="A79" s="151"/>
      <c r="B79" s="149" t="str">
        <f t="shared" si="6"/>
        <v/>
      </c>
      <c r="C79" s="165"/>
      <c r="D79" s="165"/>
      <c r="E79" s="163" t="s">
        <v>69</v>
      </c>
      <c r="F79" s="163" t="s">
        <v>69</v>
      </c>
      <c r="G79" s="83"/>
      <c r="H79" s="85">
        <f t="shared" si="7"/>
        <v>0</v>
      </c>
      <c r="I79" s="85">
        <f t="shared" si="8"/>
        <v>0</v>
      </c>
      <c r="J79" s="161"/>
      <c r="K79" s="162"/>
      <c r="L79" s="162"/>
      <c r="M79" s="163"/>
      <c r="N79" s="14"/>
    </row>
    <row r="80" spans="1:33" ht="15" customHeight="1" x14ac:dyDescent="0.2">
      <c r="A80" s="151"/>
      <c r="B80" s="149" t="str">
        <f t="shared" si="6"/>
        <v/>
      </c>
      <c r="C80" s="165"/>
      <c r="D80" s="165"/>
      <c r="E80" s="163" t="s">
        <v>69</v>
      </c>
      <c r="F80" s="163" t="s">
        <v>69</v>
      </c>
      <c r="G80" s="83"/>
      <c r="H80" s="85">
        <f t="shared" si="7"/>
        <v>0</v>
      </c>
      <c r="I80" s="85">
        <f t="shared" si="8"/>
        <v>0</v>
      </c>
      <c r="J80" s="161"/>
      <c r="K80" s="162"/>
      <c r="L80" s="162"/>
      <c r="M80" s="163"/>
      <c r="N80" s="14"/>
    </row>
    <row r="81" spans="1:14" ht="15" customHeight="1" x14ac:dyDescent="0.2">
      <c r="A81" s="151"/>
      <c r="B81" s="149" t="str">
        <f t="shared" si="6"/>
        <v/>
      </c>
      <c r="C81" s="165"/>
      <c r="D81" s="165"/>
      <c r="E81" s="163" t="s">
        <v>69</v>
      </c>
      <c r="F81" s="163" t="s">
        <v>69</v>
      </c>
      <c r="G81" s="83"/>
      <c r="H81" s="85">
        <f t="shared" si="7"/>
        <v>0</v>
      </c>
      <c r="I81" s="85">
        <f t="shared" si="8"/>
        <v>0</v>
      </c>
      <c r="J81" s="161"/>
      <c r="K81" s="162"/>
      <c r="L81" s="162"/>
      <c r="M81" s="163"/>
      <c r="N81" s="14"/>
    </row>
    <row r="82" spans="1:14" ht="15" customHeight="1" x14ac:dyDescent="0.2">
      <c r="A82" s="151"/>
      <c r="B82" s="149" t="str">
        <f t="shared" si="6"/>
        <v/>
      </c>
      <c r="C82" s="165"/>
      <c r="D82" s="165"/>
      <c r="E82" s="163" t="s">
        <v>69</v>
      </c>
      <c r="F82" s="163" t="s">
        <v>69</v>
      </c>
      <c r="G82" s="83"/>
      <c r="H82" s="85">
        <f t="shared" si="7"/>
        <v>0</v>
      </c>
      <c r="I82" s="85">
        <f t="shared" si="8"/>
        <v>0</v>
      </c>
      <c r="J82" s="161"/>
      <c r="K82" s="162"/>
      <c r="L82" s="162"/>
      <c r="M82" s="163"/>
      <c r="N82" s="14"/>
    </row>
    <row r="83" spans="1:14" ht="15" customHeight="1" x14ac:dyDescent="0.2">
      <c r="A83" s="151"/>
      <c r="B83" s="149" t="str">
        <f t="shared" si="6"/>
        <v/>
      </c>
      <c r="C83" s="165"/>
      <c r="D83" s="165"/>
      <c r="E83" s="163" t="s">
        <v>69</v>
      </c>
      <c r="F83" s="163" t="s">
        <v>69</v>
      </c>
      <c r="G83" s="83"/>
      <c r="H83" s="85">
        <f t="shared" si="7"/>
        <v>0</v>
      </c>
      <c r="I83" s="85">
        <f t="shared" si="8"/>
        <v>0</v>
      </c>
      <c r="J83" s="161"/>
      <c r="K83" s="162"/>
      <c r="L83" s="162"/>
      <c r="M83" s="163"/>
      <c r="N83" s="14"/>
    </row>
    <row r="84" spans="1:14" ht="15" customHeight="1" x14ac:dyDescent="0.2">
      <c r="A84" s="151"/>
      <c r="B84" s="149" t="str">
        <f t="shared" si="6"/>
        <v/>
      </c>
      <c r="C84" s="165"/>
      <c r="D84" s="165"/>
      <c r="E84" s="163" t="s">
        <v>69</v>
      </c>
      <c r="F84" s="163" t="s">
        <v>69</v>
      </c>
      <c r="G84" s="83"/>
      <c r="H84" s="85">
        <f t="shared" si="7"/>
        <v>0</v>
      </c>
      <c r="I84" s="85">
        <f t="shared" si="8"/>
        <v>0</v>
      </c>
      <c r="J84" s="161"/>
      <c r="K84" s="162"/>
      <c r="L84" s="162"/>
      <c r="M84" s="163"/>
      <c r="N84" s="14"/>
    </row>
    <row r="85" spans="1:14" ht="15" customHeight="1" x14ac:dyDescent="0.2">
      <c r="A85" s="151"/>
      <c r="B85" s="149" t="str">
        <f t="shared" si="6"/>
        <v/>
      </c>
      <c r="C85" s="165"/>
      <c r="D85" s="165"/>
      <c r="E85" s="163" t="s">
        <v>69</v>
      </c>
      <c r="F85" s="163" t="s">
        <v>69</v>
      </c>
      <c r="G85" s="83"/>
      <c r="H85" s="85">
        <f t="shared" si="7"/>
        <v>0</v>
      </c>
      <c r="I85" s="85">
        <f t="shared" si="8"/>
        <v>0</v>
      </c>
      <c r="J85" s="161"/>
      <c r="K85" s="162"/>
      <c r="L85" s="162"/>
      <c r="M85" s="163"/>
      <c r="N85" s="14"/>
    </row>
    <row r="86" spans="1:14" ht="15" customHeight="1" x14ac:dyDescent="0.2">
      <c r="A86" s="151"/>
      <c r="B86" s="149" t="str">
        <f t="shared" si="6"/>
        <v/>
      </c>
      <c r="C86" s="165"/>
      <c r="D86" s="165"/>
      <c r="E86" s="163" t="s">
        <v>69</v>
      </c>
      <c r="F86" s="163" t="s">
        <v>69</v>
      </c>
      <c r="G86" s="83"/>
      <c r="H86" s="85">
        <f t="shared" si="7"/>
        <v>0</v>
      </c>
      <c r="I86" s="85">
        <f t="shared" si="8"/>
        <v>0</v>
      </c>
      <c r="J86" s="161"/>
      <c r="K86" s="162"/>
      <c r="L86" s="162"/>
      <c r="M86" s="163"/>
      <c r="N86" s="14"/>
    </row>
    <row r="87" spans="1:14" ht="15" customHeight="1" x14ac:dyDescent="0.2">
      <c r="A87" s="151"/>
      <c r="B87" s="149" t="str">
        <f t="shared" si="6"/>
        <v/>
      </c>
      <c r="C87" s="165"/>
      <c r="D87" s="165"/>
      <c r="E87" s="163" t="s">
        <v>69</v>
      </c>
      <c r="F87" s="163" t="s">
        <v>69</v>
      </c>
      <c r="G87" s="83"/>
      <c r="H87" s="85">
        <f t="shared" si="7"/>
        <v>0</v>
      </c>
      <c r="I87" s="85">
        <f t="shared" si="8"/>
        <v>0</v>
      </c>
      <c r="J87" s="161"/>
      <c r="K87" s="162"/>
      <c r="L87" s="162"/>
      <c r="M87" s="163"/>
      <c r="N87" s="14"/>
    </row>
    <row r="88" spans="1:14" ht="15" customHeight="1" x14ac:dyDescent="0.2">
      <c r="A88" s="151"/>
      <c r="B88" s="149" t="str">
        <f t="shared" si="6"/>
        <v/>
      </c>
      <c r="C88" s="165"/>
      <c r="D88" s="165"/>
      <c r="E88" s="163" t="s">
        <v>69</v>
      </c>
      <c r="F88" s="163" t="s">
        <v>69</v>
      </c>
      <c r="G88" s="83"/>
      <c r="H88" s="85">
        <f t="shared" si="7"/>
        <v>0</v>
      </c>
      <c r="I88" s="85">
        <f t="shared" si="8"/>
        <v>0</v>
      </c>
      <c r="J88" s="161"/>
      <c r="K88" s="162"/>
      <c r="L88" s="162"/>
      <c r="M88" s="163"/>
      <c r="N88" s="14"/>
    </row>
    <row r="89" spans="1:14" ht="15" customHeight="1" x14ac:dyDescent="0.2">
      <c r="A89" s="151"/>
      <c r="B89" s="149" t="str">
        <f t="shared" si="6"/>
        <v/>
      </c>
      <c r="C89" s="165"/>
      <c r="D89" s="165"/>
      <c r="E89" s="163" t="s">
        <v>69</v>
      </c>
      <c r="F89" s="163" t="s">
        <v>69</v>
      </c>
      <c r="G89" s="83"/>
      <c r="H89" s="85">
        <f t="shared" si="7"/>
        <v>0</v>
      </c>
      <c r="I89" s="85">
        <f t="shared" si="8"/>
        <v>0</v>
      </c>
      <c r="J89" s="161"/>
      <c r="K89" s="162"/>
      <c r="L89" s="162"/>
      <c r="M89" s="163"/>
      <c r="N89" s="14"/>
    </row>
    <row r="90" spans="1:14" ht="15" customHeight="1" x14ac:dyDescent="0.2">
      <c r="A90" s="151"/>
      <c r="B90" s="149" t="str">
        <f t="shared" si="6"/>
        <v/>
      </c>
      <c r="C90" s="165"/>
      <c r="D90" s="165"/>
      <c r="E90" s="163" t="s">
        <v>69</v>
      </c>
      <c r="F90" s="163" t="s">
        <v>69</v>
      </c>
      <c r="G90" s="83"/>
      <c r="H90" s="85">
        <f t="shared" si="7"/>
        <v>0</v>
      </c>
      <c r="I90" s="85">
        <f t="shared" si="8"/>
        <v>0</v>
      </c>
      <c r="J90" s="161"/>
      <c r="K90" s="162"/>
      <c r="L90" s="162"/>
      <c r="M90" s="163"/>
      <c r="N90" s="14"/>
    </row>
    <row r="91" spans="1:14" ht="15" customHeight="1" x14ac:dyDescent="0.2">
      <c r="A91" s="151"/>
      <c r="B91" s="149" t="str">
        <f t="shared" si="6"/>
        <v/>
      </c>
      <c r="C91" s="165"/>
      <c r="D91" s="165"/>
      <c r="E91" s="163" t="s">
        <v>69</v>
      </c>
      <c r="F91" s="163" t="s">
        <v>69</v>
      </c>
      <c r="G91" s="83"/>
      <c r="H91" s="85">
        <f t="shared" si="7"/>
        <v>0</v>
      </c>
      <c r="I91" s="85">
        <f t="shared" si="8"/>
        <v>0</v>
      </c>
      <c r="J91" s="161"/>
      <c r="K91" s="162"/>
      <c r="L91" s="162"/>
      <c r="M91" s="163"/>
      <c r="N91" s="14"/>
    </row>
    <row r="92" spans="1:14" ht="15" customHeight="1" x14ac:dyDescent="0.2">
      <c r="A92" s="151"/>
      <c r="B92" s="149" t="str">
        <f t="shared" si="4"/>
        <v/>
      </c>
      <c r="C92" s="166"/>
      <c r="D92" s="166"/>
      <c r="E92" s="73" t="s">
        <v>69</v>
      </c>
      <c r="F92" s="73" t="s">
        <v>69</v>
      </c>
      <c r="G92" s="83"/>
      <c r="H92" s="85">
        <f t="shared" si="5"/>
        <v>0</v>
      </c>
      <c r="I92" s="85">
        <f t="shared" ref="I92:I112" si="9">IF(F92="Yes",G92,0)</f>
        <v>0</v>
      </c>
      <c r="J92" s="196"/>
      <c r="K92" s="197"/>
      <c r="L92" s="197"/>
      <c r="M92" s="198"/>
      <c r="N92" s="14"/>
    </row>
    <row r="93" spans="1:14" ht="15" customHeight="1" x14ac:dyDescent="0.2">
      <c r="A93" s="151"/>
      <c r="B93" s="149" t="str">
        <f t="shared" si="4"/>
        <v/>
      </c>
      <c r="C93" s="167"/>
      <c r="D93" s="167"/>
      <c r="E93" s="73" t="s">
        <v>69</v>
      </c>
      <c r="F93" s="73" t="s">
        <v>69</v>
      </c>
      <c r="G93" s="83"/>
      <c r="H93" s="85">
        <f t="shared" si="5"/>
        <v>0</v>
      </c>
      <c r="I93" s="85">
        <f t="shared" si="9"/>
        <v>0</v>
      </c>
      <c r="J93" s="196"/>
      <c r="K93" s="197"/>
      <c r="L93" s="197"/>
      <c r="M93" s="198"/>
      <c r="N93" s="14"/>
    </row>
    <row r="94" spans="1:14" ht="15" customHeight="1" x14ac:dyDescent="0.2">
      <c r="A94" s="151"/>
      <c r="B94" s="149" t="str">
        <f t="shared" si="4"/>
        <v/>
      </c>
      <c r="C94" s="167"/>
      <c r="D94" s="167"/>
      <c r="E94" s="73" t="s">
        <v>69</v>
      </c>
      <c r="F94" s="73" t="s">
        <v>69</v>
      </c>
      <c r="G94" s="83"/>
      <c r="H94" s="85">
        <f t="shared" si="5"/>
        <v>0</v>
      </c>
      <c r="I94" s="85">
        <f t="shared" si="9"/>
        <v>0</v>
      </c>
      <c r="J94" s="196"/>
      <c r="K94" s="197"/>
      <c r="L94" s="197"/>
      <c r="M94" s="198"/>
      <c r="N94" s="14"/>
    </row>
    <row r="95" spans="1:14" ht="15" customHeight="1" x14ac:dyDescent="0.2">
      <c r="A95" s="151"/>
      <c r="B95" s="149" t="str">
        <f t="shared" si="4"/>
        <v/>
      </c>
      <c r="C95" s="167"/>
      <c r="D95" s="167"/>
      <c r="E95" s="73" t="s">
        <v>69</v>
      </c>
      <c r="F95" s="73" t="s">
        <v>69</v>
      </c>
      <c r="G95" s="83"/>
      <c r="H95" s="85">
        <f t="shared" si="5"/>
        <v>0</v>
      </c>
      <c r="I95" s="85">
        <f t="shared" si="9"/>
        <v>0</v>
      </c>
      <c r="J95" s="196"/>
      <c r="K95" s="197"/>
      <c r="L95" s="197"/>
      <c r="M95" s="198"/>
      <c r="N95" s="14"/>
    </row>
    <row r="96" spans="1:14" ht="15" customHeight="1" x14ac:dyDescent="0.2">
      <c r="A96" s="151"/>
      <c r="B96" s="149" t="str">
        <f t="shared" si="4"/>
        <v/>
      </c>
      <c r="C96" s="167"/>
      <c r="D96" s="167"/>
      <c r="E96" s="73" t="s">
        <v>69</v>
      </c>
      <c r="F96" s="73" t="s">
        <v>69</v>
      </c>
      <c r="G96" s="83"/>
      <c r="H96" s="85">
        <f t="shared" si="5"/>
        <v>0</v>
      </c>
      <c r="I96" s="85">
        <f t="shared" si="9"/>
        <v>0</v>
      </c>
      <c r="J96" s="196"/>
      <c r="K96" s="197"/>
      <c r="L96" s="197"/>
      <c r="M96" s="198"/>
      <c r="N96" s="14"/>
    </row>
    <row r="97" spans="1:14" ht="15" customHeight="1" x14ac:dyDescent="0.2">
      <c r="A97" s="151"/>
      <c r="B97" s="149" t="str">
        <f t="shared" si="4"/>
        <v/>
      </c>
      <c r="C97" s="167"/>
      <c r="D97" s="167"/>
      <c r="E97" s="73" t="s">
        <v>69</v>
      </c>
      <c r="F97" s="73" t="s">
        <v>69</v>
      </c>
      <c r="G97" s="83"/>
      <c r="H97" s="85">
        <f t="shared" si="5"/>
        <v>0</v>
      </c>
      <c r="I97" s="85">
        <f t="shared" si="9"/>
        <v>0</v>
      </c>
      <c r="J97" s="196"/>
      <c r="K97" s="197"/>
      <c r="L97" s="197"/>
      <c r="M97" s="198"/>
      <c r="N97" s="14"/>
    </row>
    <row r="98" spans="1:14" ht="15" customHeight="1" x14ac:dyDescent="0.2">
      <c r="A98" s="152"/>
      <c r="B98" s="149" t="str">
        <f t="shared" si="4"/>
        <v/>
      </c>
      <c r="C98" s="167"/>
      <c r="D98" s="167"/>
      <c r="E98" s="73" t="s">
        <v>69</v>
      </c>
      <c r="F98" s="73" t="s">
        <v>69</v>
      </c>
      <c r="G98" s="83"/>
      <c r="H98" s="85">
        <f t="shared" si="5"/>
        <v>0</v>
      </c>
      <c r="I98" s="85">
        <f t="shared" si="9"/>
        <v>0</v>
      </c>
      <c r="J98" s="196"/>
      <c r="K98" s="197"/>
      <c r="L98" s="197"/>
      <c r="M98" s="198"/>
      <c r="N98" s="14"/>
    </row>
    <row r="99" spans="1:14" ht="15" customHeight="1" x14ac:dyDescent="0.2">
      <c r="A99" s="152"/>
      <c r="B99" s="149" t="str">
        <f t="shared" si="4"/>
        <v/>
      </c>
      <c r="C99" s="167"/>
      <c r="D99" s="167"/>
      <c r="E99" s="73" t="s">
        <v>69</v>
      </c>
      <c r="F99" s="73" t="s">
        <v>69</v>
      </c>
      <c r="G99" s="83"/>
      <c r="H99" s="85">
        <f t="shared" si="5"/>
        <v>0</v>
      </c>
      <c r="I99" s="85">
        <f t="shared" si="9"/>
        <v>0</v>
      </c>
      <c r="J99" s="196"/>
      <c r="K99" s="197"/>
      <c r="L99" s="197"/>
      <c r="M99" s="198"/>
      <c r="N99" s="14"/>
    </row>
    <row r="100" spans="1:14" ht="15" customHeight="1" x14ac:dyDescent="0.2">
      <c r="A100" s="152"/>
      <c r="B100" s="149" t="str">
        <f t="shared" si="4"/>
        <v/>
      </c>
      <c r="C100" s="167"/>
      <c r="D100" s="167"/>
      <c r="E100" s="73" t="s">
        <v>69</v>
      </c>
      <c r="F100" s="73" t="s">
        <v>69</v>
      </c>
      <c r="G100" s="83"/>
      <c r="H100" s="85">
        <f t="shared" si="5"/>
        <v>0</v>
      </c>
      <c r="I100" s="85">
        <f t="shared" si="9"/>
        <v>0</v>
      </c>
      <c r="J100" s="196"/>
      <c r="K100" s="197"/>
      <c r="L100" s="197"/>
      <c r="M100" s="198"/>
      <c r="N100" s="14"/>
    </row>
    <row r="101" spans="1:14" ht="15" customHeight="1" x14ac:dyDescent="0.2">
      <c r="A101" s="152"/>
      <c r="B101" s="149" t="str">
        <f t="shared" si="4"/>
        <v/>
      </c>
      <c r="C101" s="167"/>
      <c r="D101" s="167"/>
      <c r="E101" s="73" t="s">
        <v>69</v>
      </c>
      <c r="F101" s="73" t="s">
        <v>69</v>
      </c>
      <c r="G101" s="83"/>
      <c r="H101" s="85">
        <f t="shared" si="5"/>
        <v>0</v>
      </c>
      <c r="I101" s="85">
        <f t="shared" si="9"/>
        <v>0</v>
      </c>
      <c r="J101" s="196"/>
      <c r="K101" s="197"/>
      <c r="L101" s="197"/>
      <c r="M101" s="198"/>
      <c r="N101" s="14"/>
    </row>
    <row r="102" spans="1:14" ht="15" customHeight="1" x14ac:dyDescent="0.2">
      <c r="A102" s="152"/>
      <c r="B102" s="149" t="str">
        <f t="shared" si="4"/>
        <v/>
      </c>
      <c r="C102" s="167"/>
      <c r="D102" s="167"/>
      <c r="E102" s="73" t="s">
        <v>69</v>
      </c>
      <c r="F102" s="73" t="s">
        <v>69</v>
      </c>
      <c r="G102" s="83"/>
      <c r="H102" s="85">
        <f t="shared" si="5"/>
        <v>0</v>
      </c>
      <c r="I102" s="85">
        <f t="shared" si="9"/>
        <v>0</v>
      </c>
      <c r="J102" s="196"/>
      <c r="K102" s="197"/>
      <c r="L102" s="197"/>
      <c r="M102" s="198"/>
      <c r="N102" s="14"/>
    </row>
    <row r="103" spans="1:14" ht="15" customHeight="1" x14ac:dyDescent="0.2">
      <c r="A103" s="152"/>
      <c r="B103" s="149" t="str">
        <f t="shared" si="4"/>
        <v/>
      </c>
      <c r="C103" s="167"/>
      <c r="D103" s="167"/>
      <c r="E103" s="73" t="s">
        <v>69</v>
      </c>
      <c r="F103" s="73" t="s">
        <v>69</v>
      </c>
      <c r="G103" s="83"/>
      <c r="H103" s="85">
        <f t="shared" si="5"/>
        <v>0</v>
      </c>
      <c r="I103" s="85">
        <f t="shared" si="9"/>
        <v>0</v>
      </c>
      <c r="J103" s="196"/>
      <c r="K103" s="197"/>
      <c r="L103" s="197"/>
      <c r="M103" s="198"/>
      <c r="N103" s="14"/>
    </row>
    <row r="104" spans="1:14" ht="15" customHeight="1" x14ac:dyDescent="0.2">
      <c r="A104" s="152"/>
      <c r="B104" s="149" t="str">
        <f t="shared" si="4"/>
        <v/>
      </c>
      <c r="C104" s="167"/>
      <c r="D104" s="167"/>
      <c r="E104" s="73" t="s">
        <v>69</v>
      </c>
      <c r="F104" s="73" t="s">
        <v>69</v>
      </c>
      <c r="G104" s="83"/>
      <c r="H104" s="85">
        <f t="shared" si="5"/>
        <v>0</v>
      </c>
      <c r="I104" s="85">
        <f t="shared" si="9"/>
        <v>0</v>
      </c>
      <c r="J104" s="196"/>
      <c r="K104" s="197"/>
      <c r="L104" s="197"/>
      <c r="M104" s="198"/>
      <c r="N104" s="14"/>
    </row>
    <row r="105" spans="1:14" ht="15" customHeight="1" x14ac:dyDescent="0.2">
      <c r="A105" s="152"/>
      <c r="B105" s="149" t="str">
        <f t="shared" si="4"/>
        <v/>
      </c>
      <c r="C105" s="167"/>
      <c r="D105" s="167"/>
      <c r="E105" s="73" t="s">
        <v>69</v>
      </c>
      <c r="F105" s="73" t="s">
        <v>69</v>
      </c>
      <c r="G105" s="83"/>
      <c r="H105" s="85">
        <f t="shared" si="5"/>
        <v>0</v>
      </c>
      <c r="I105" s="85">
        <f t="shared" si="9"/>
        <v>0</v>
      </c>
      <c r="J105" s="196"/>
      <c r="K105" s="197"/>
      <c r="L105" s="197"/>
      <c r="M105" s="198"/>
      <c r="N105" s="14"/>
    </row>
    <row r="106" spans="1:14" ht="15" customHeight="1" x14ac:dyDescent="0.2">
      <c r="A106" s="152"/>
      <c r="B106" s="149" t="str">
        <f t="shared" si="4"/>
        <v/>
      </c>
      <c r="C106" s="167"/>
      <c r="D106" s="167"/>
      <c r="E106" s="73" t="s">
        <v>69</v>
      </c>
      <c r="F106" s="73" t="s">
        <v>69</v>
      </c>
      <c r="G106" s="83"/>
      <c r="H106" s="85">
        <f t="shared" si="5"/>
        <v>0</v>
      </c>
      <c r="I106" s="85">
        <f t="shared" si="9"/>
        <v>0</v>
      </c>
      <c r="J106" s="196"/>
      <c r="K106" s="197"/>
      <c r="L106" s="197"/>
      <c r="M106" s="198"/>
      <c r="N106" s="14"/>
    </row>
    <row r="107" spans="1:14" ht="15" customHeight="1" x14ac:dyDescent="0.2">
      <c r="A107" s="152"/>
      <c r="B107" s="149" t="str">
        <f t="shared" si="4"/>
        <v/>
      </c>
      <c r="C107" s="167"/>
      <c r="D107" s="167"/>
      <c r="E107" s="73" t="s">
        <v>69</v>
      </c>
      <c r="F107" s="73" t="s">
        <v>69</v>
      </c>
      <c r="G107" s="83"/>
      <c r="H107" s="85">
        <f t="shared" si="5"/>
        <v>0</v>
      </c>
      <c r="I107" s="85">
        <f t="shared" si="9"/>
        <v>0</v>
      </c>
      <c r="J107" s="196"/>
      <c r="K107" s="197"/>
      <c r="L107" s="197"/>
      <c r="M107" s="198"/>
      <c r="N107" s="14"/>
    </row>
    <row r="108" spans="1:14" ht="15" customHeight="1" x14ac:dyDescent="0.2">
      <c r="A108" s="152"/>
      <c r="B108" s="149" t="str">
        <f t="shared" si="4"/>
        <v/>
      </c>
      <c r="C108" s="167"/>
      <c r="D108" s="167"/>
      <c r="E108" s="73" t="s">
        <v>69</v>
      </c>
      <c r="F108" s="73" t="s">
        <v>69</v>
      </c>
      <c r="G108" s="83"/>
      <c r="H108" s="85">
        <f t="shared" si="5"/>
        <v>0</v>
      </c>
      <c r="I108" s="85">
        <f t="shared" si="9"/>
        <v>0</v>
      </c>
      <c r="J108" s="196"/>
      <c r="K108" s="197"/>
      <c r="L108" s="197"/>
      <c r="M108" s="198"/>
      <c r="N108" s="14"/>
    </row>
    <row r="109" spans="1:14" ht="15" customHeight="1" x14ac:dyDescent="0.2">
      <c r="A109" s="152"/>
      <c r="B109" s="149" t="str">
        <f t="shared" si="4"/>
        <v/>
      </c>
      <c r="C109" s="167"/>
      <c r="D109" s="167"/>
      <c r="E109" s="73" t="s">
        <v>69</v>
      </c>
      <c r="F109" s="73" t="s">
        <v>69</v>
      </c>
      <c r="G109" s="83"/>
      <c r="H109" s="85">
        <f t="shared" si="5"/>
        <v>0</v>
      </c>
      <c r="I109" s="85">
        <f t="shared" si="9"/>
        <v>0</v>
      </c>
      <c r="J109" s="196"/>
      <c r="K109" s="197"/>
      <c r="L109" s="197"/>
      <c r="M109" s="198"/>
      <c r="N109" s="14"/>
    </row>
    <row r="110" spans="1:14" ht="15" customHeight="1" x14ac:dyDescent="0.2">
      <c r="A110" s="152"/>
      <c r="B110" s="149" t="str">
        <f t="shared" si="4"/>
        <v/>
      </c>
      <c r="C110" s="167"/>
      <c r="D110" s="167"/>
      <c r="E110" s="73" t="s">
        <v>69</v>
      </c>
      <c r="F110" s="73" t="s">
        <v>69</v>
      </c>
      <c r="G110" s="83"/>
      <c r="H110" s="85">
        <f t="shared" si="5"/>
        <v>0</v>
      </c>
      <c r="I110" s="85">
        <f t="shared" si="9"/>
        <v>0</v>
      </c>
      <c r="J110" s="196"/>
      <c r="K110" s="197"/>
      <c r="L110" s="197"/>
      <c r="M110" s="198"/>
      <c r="N110" s="14"/>
    </row>
    <row r="111" spans="1:14" ht="15" customHeight="1" x14ac:dyDescent="0.2">
      <c r="A111" s="152"/>
      <c r="B111" s="149" t="str">
        <f t="shared" si="4"/>
        <v/>
      </c>
      <c r="C111" s="167"/>
      <c r="D111" s="167"/>
      <c r="E111" s="73" t="s">
        <v>69</v>
      </c>
      <c r="F111" s="73" t="s">
        <v>69</v>
      </c>
      <c r="G111" s="83"/>
      <c r="H111" s="85">
        <f t="shared" si="5"/>
        <v>0</v>
      </c>
      <c r="I111" s="85">
        <f t="shared" si="9"/>
        <v>0</v>
      </c>
      <c r="J111" s="196"/>
      <c r="K111" s="197"/>
      <c r="L111" s="197"/>
      <c r="M111" s="198"/>
      <c r="N111" s="14"/>
    </row>
    <row r="112" spans="1:14" ht="15" customHeight="1" x14ac:dyDescent="0.2">
      <c r="A112" s="153"/>
      <c r="B112" s="149" t="str">
        <f t="shared" si="4"/>
        <v/>
      </c>
      <c r="C112" s="147"/>
      <c r="D112" s="147"/>
      <c r="E112" s="73" t="s">
        <v>69</v>
      </c>
      <c r="F112" s="73" t="s">
        <v>69</v>
      </c>
      <c r="G112" s="84"/>
      <c r="H112" s="48">
        <f>IF(E112="Yes",0.2*G112,0)</f>
        <v>0</v>
      </c>
      <c r="I112" s="85">
        <f t="shared" si="9"/>
        <v>0</v>
      </c>
      <c r="J112" s="196"/>
      <c r="K112" s="197"/>
      <c r="L112" s="197"/>
      <c r="M112" s="198"/>
      <c r="N112" s="14"/>
    </row>
    <row r="113" spans="1:15" ht="15" customHeight="1" x14ac:dyDescent="0.2">
      <c r="N113" s="14"/>
    </row>
    <row r="114" spans="1:15" ht="15" customHeight="1" x14ac:dyDescent="0.2">
      <c r="A114" s="10"/>
      <c r="B114" s="10"/>
      <c r="C114" s="10"/>
      <c r="D114" s="9" t="s">
        <v>3</v>
      </c>
      <c r="E114" s="207" t="str">
        <f>C5</f>
        <v>Avista Corp.</v>
      </c>
      <c r="F114" s="208"/>
      <c r="G114" s="209"/>
      <c r="N114" s="14"/>
      <c r="O114" s="14"/>
    </row>
    <row r="115" spans="1:15" ht="15" customHeight="1" x14ac:dyDescent="0.2">
      <c r="D115" s="9" t="s">
        <v>6</v>
      </c>
      <c r="E115" s="210">
        <v>2023</v>
      </c>
      <c r="F115" s="211"/>
      <c r="G115" s="212"/>
    </row>
    <row r="116" spans="1:15" x14ac:dyDescent="0.2">
      <c r="A116" s="2" t="s">
        <v>24</v>
      </c>
      <c r="B116" s="45"/>
      <c r="C116" s="45"/>
      <c r="D116" s="45"/>
      <c r="E116" s="45"/>
      <c r="F116" s="45"/>
      <c r="G116" s="45"/>
      <c r="H116" s="45"/>
      <c r="I116" s="45"/>
      <c r="J116" s="45"/>
      <c r="K116" s="45"/>
      <c r="L116" s="45"/>
    </row>
    <row r="117" spans="1:15" x14ac:dyDescent="0.2">
      <c r="A117" s="45"/>
      <c r="B117" s="45"/>
      <c r="C117" s="45"/>
      <c r="D117" s="45"/>
      <c r="E117" s="45"/>
      <c r="F117" s="45"/>
      <c r="G117" s="45"/>
      <c r="H117" s="45"/>
      <c r="I117" s="45"/>
      <c r="J117" s="45"/>
      <c r="K117" s="45"/>
      <c r="L117" s="45"/>
    </row>
    <row r="118" spans="1:15" x14ac:dyDescent="0.2">
      <c r="A118" s="45"/>
      <c r="B118" s="45"/>
      <c r="C118" s="45"/>
      <c r="D118" s="45"/>
      <c r="E118" s="45"/>
      <c r="F118" s="45"/>
      <c r="G118" s="45"/>
      <c r="H118" s="45"/>
      <c r="I118" s="45"/>
      <c r="J118" s="45"/>
      <c r="K118" s="45"/>
      <c r="L118" s="45"/>
    </row>
    <row r="119" spans="1:15" x14ac:dyDescent="0.2">
      <c r="A119" s="45"/>
      <c r="B119" s="45"/>
      <c r="C119" s="45"/>
      <c r="D119" s="45"/>
      <c r="E119" s="45"/>
      <c r="F119" s="45"/>
      <c r="G119" s="45"/>
      <c r="H119" s="45"/>
      <c r="I119" s="45"/>
      <c r="J119" s="45"/>
      <c r="K119" s="45"/>
      <c r="L119" s="45"/>
    </row>
    <row r="120" spans="1:15" x14ac:dyDescent="0.2">
      <c r="A120" s="45"/>
      <c r="B120" s="45"/>
      <c r="C120" s="45"/>
      <c r="D120" s="45"/>
      <c r="E120" s="45"/>
      <c r="F120" s="45"/>
      <c r="G120" s="45"/>
      <c r="H120" s="45"/>
      <c r="I120" s="45"/>
      <c r="J120" s="45"/>
      <c r="K120" s="45"/>
      <c r="L120" s="45"/>
    </row>
    <row r="121" spans="1:15" x14ac:dyDescent="0.2">
      <c r="A121" s="45"/>
      <c r="B121" s="45"/>
      <c r="C121" s="45"/>
      <c r="D121" s="45"/>
      <c r="E121" s="45"/>
      <c r="F121" s="45"/>
      <c r="G121" s="45"/>
      <c r="H121" s="45"/>
      <c r="I121" s="45"/>
      <c r="J121" s="45"/>
      <c r="K121" s="45"/>
      <c r="L121" s="45"/>
    </row>
    <row r="122" spans="1:15" x14ac:dyDescent="0.2">
      <c r="A122" s="45"/>
      <c r="B122" s="45"/>
      <c r="C122" s="45"/>
      <c r="D122" s="45"/>
      <c r="E122" s="45"/>
      <c r="F122" s="45"/>
      <c r="G122" s="45"/>
      <c r="H122" s="45"/>
      <c r="I122" s="45"/>
      <c r="J122" s="45"/>
      <c r="K122" s="45"/>
      <c r="L122" s="45"/>
    </row>
    <row r="123" spans="1:15" x14ac:dyDescent="0.2">
      <c r="A123" s="45"/>
      <c r="B123" s="45"/>
      <c r="C123" s="45"/>
      <c r="D123" s="45"/>
      <c r="E123" s="45"/>
      <c r="F123" s="45"/>
      <c r="G123" s="45"/>
      <c r="H123" s="45"/>
      <c r="I123" s="45"/>
      <c r="J123" s="45"/>
      <c r="K123" s="45"/>
      <c r="L123" s="45"/>
    </row>
    <row r="124" spans="1:15" x14ac:dyDescent="0.2">
      <c r="A124" s="45"/>
      <c r="B124" s="45"/>
      <c r="C124" s="45"/>
      <c r="D124" s="45"/>
      <c r="E124" s="45"/>
      <c r="F124" s="45"/>
      <c r="G124" s="45"/>
      <c r="H124" s="45"/>
      <c r="I124" s="45"/>
      <c r="J124" s="45"/>
      <c r="K124" s="45"/>
      <c r="L124" s="45"/>
    </row>
    <row r="125" spans="1:15" x14ac:dyDescent="0.2">
      <c r="A125" s="45"/>
      <c r="B125" s="45"/>
      <c r="C125" s="45"/>
      <c r="D125" s="45"/>
      <c r="E125" s="45"/>
      <c r="F125" s="45"/>
      <c r="G125" s="45"/>
      <c r="H125" s="45"/>
      <c r="I125" s="45"/>
      <c r="J125" s="45"/>
      <c r="K125" s="45"/>
      <c r="L125" s="45"/>
    </row>
    <row r="126" spans="1:15" x14ac:dyDescent="0.2">
      <c r="A126" s="45"/>
      <c r="B126" s="45"/>
      <c r="C126" s="45"/>
      <c r="D126" s="45"/>
      <c r="E126" s="45"/>
      <c r="F126" s="45"/>
      <c r="G126" s="45"/>
      <c r="H126" s="45"/>
      <c r="I126" s="45"/>
      <c r="J126" s="45"/>
      <c r="K126" s="45"/>
      <c r="L126" s="45"/>
    </row>
    <row r="127" spans="1:15" x14ac:dyDescent="0.2">
      <c r="A127" s="45"/>
      <c r="B127" s="45"/>
      <c r="C127" s="45"/>
      <c r="D127" s="45"/>
      <c r="E127" s="45"/>
      <c r="F127" s="45"/>
      <c r="G127" s="45"/>
      <c r="H127" s="45"/>
      <c r="I127" s="45"/>
      <c r="J127" s="45"/>
      <c r="K127" s="45"/>
      <c r="L127" s="45"/>
    </row>
    <row r="128" spans="1:15" x14ac:dyDescent="0.2">
      <c r="A128" s="45"/>
      <c r="B128" s="45"/>
      <c r="C128" s="45"/>
      <c r="D128" s="45"/>
      <c r="E128" s="45"/>
      <c r="F128" s="45"/>
      <c r="G128" s="45"/>
      <c r="H128" s="45"/>
      <c r="I128" s="45"/>
      <c r="J128" s="45"/>
      <c r="K128" s="45"/>
      <c r="L128" s="45"/>
    </row>
    <row r="129" spans="1:12" x14ac:dyDescent="0.2">
      <c r="A129" s="45"/>
      <c r="B129" s="45"/>
      <c r="C129" s="45"/>
      <c r="D129" s="45"/>
      <c r="E129" s="45"/>
      <c r="F129" s="45"/>
      <c r="G129" s="45"/>
      <c r="H129" s="45"/>
      <c r="I129" s="45"/>
      <c r="J129" s="45"/>
      <c r="K129" s="45"/>
      <c r="L129" s="45"/>
    </row>
    <row r="130" spans="1:12" x14ac:dyDescent="0.2">
      <c r="A130" s="45"/>
      <c r="B130" s="45"/>
      <c r="C130" s="45"/>
      <c r="D130" s="45"/>
      <c r="E130" s="45"/>
      <c r="F130" s="45"/>
      <c r="G130" s="45"/>
      <c r="H130" s="45"/>
      <c r="I130" s="45"/>
      <c r="J130" s="45"/>
      <c r="K130" s="45"/>
      <c r="L130" s="45"/>
    </row>
    <row r="131" spans="1:12" x14ac:dyDescent="0.2">
      <c r="A131" s="45"/>
      <c r="B131" s="45"/>
      <c r="C131" s="45"/>
      <c r="D131" s="45"/>
      <c r="E131" s="45"/>
      <c r="F131" s="45"/>
      <c r="G131" s="45"/>
      <c r="H131" s="45"/>
      <c r="I131" s="45"/>
      <c r="J131" s="45"/>
      <c r="K131" s="45"/>
      <c r="L131" s="45"/>
    </row>
    <row r="132" spans="1:12" x14ac:dyDescent="0.2">
      <c r="A132" s="45"/>
      <c r="B132" s="45"/>
      <c r="C132" s="45"/>
      <c r="D132" s="45"/>
      <c r="E132" s="45"/>
      <c r="F132" s="45"/>
      <c r="G132" s="45"/>
      <c r="H132" s="45"/>
      <c r="I132" s="45"/>
      <c r="J132" s="45"/>
      <c r="K132" s="45"/>
      <c r="L132" s="45"/>
    </row>
    <row r="133" spans="1:12" x14ac:dyDescent="0.2">
      <c r="A133" s="45"/>
      <c r="B133" s="45"/>
      <c r="C133" s="45"/>
      <c r="D133" s="45"/>
      <c r="E133" s="45"/>
      <c r="F133" s="45"/>
      <c r="G133" s="45"/>
      <c r="H133" s="45"/>
      <c r="I133" s="45"/>
      <c r="J133" s="45"/>
      <c r="K133" s="45"/>
      <c r="L133" s="45"/>
    </row>
    <row r="134" spans="1:12" x14ac:dyDescent="0.2">
      <c r="A134" s="45"/>
      <c r="B134" s="45"/>
      <c r="C134" s="45"/>
      <c r="D134" s="45"/>
      <c r="E134" s="45"/>
      <c r="F134" s="45"/>
      <c r="G134" s="45"/>
      <c r="H134" s="45"/>
      <c r="I134" s="45"/>
      <c r="J134" s="45"/>
      <c r="K134" s="45"/>
      <c r="L134" s="45"/>
    </row>
    <row r="135" spans="1:12" x14ac:dyDescent="0.2">
      <c r="A135" s="45"/>
      <c r="B135" s="45"/>
      <c r="C135" s="45"/>
      <c r="D135" s="45"/>
      <c r="E135" s="45"/>
      <c r="F135" s="45"/>
      <c r="G135" s="45"/>
      <c r="H135" s="45"/>
      <c r="I135" s="45"/>
      <c r="J135" s="45"/>
      <c r="K135" s="45"/>
      <c r="L135" s="45"/>
    </row>
    <row r="136" spans="1:12" x14ac:dyDescent="0.2">
      <c r="A136" s="45"/>
      <c r="B136" s="45"/>
      <c r="C136" s="45"/>
      <c r="D136" s="45"/>
      <c r="E136" s="45"/>
      <c r="F136" s="45"/>
      <c r="G136" s="45"/>
      <c r="H136" s="45"/>
      <c r="I136" s="45"/>
      <c r="J136" s="45"/>
      <c r="K136" s="45"/>
      <c r="L136" s="45"/>
    </row>
    <row r="137" spans="1:12" x14ac:dyDescent="0.2">
      <c r="A137" s="45"/>
      <c r="B137" s="45"/>
      <c r="C137" s="45"/>
      <c r="D137" s="45"/>
      <c r="E137" s="45"/>
      <c r="F137" s="45"/>
      <c r="G137" s="45"/>
      <c r="H137" s="45"/>
      <c r="I137" s="45"/>
      <c r="J137" s="45"/>
      <c r="K137" s="45"/>
      <c r="L137" s="45"/>
    </row>
  </sheetData>
  <mergeCells count="72">
    <mergeCell ref="E114:G114"/>
    <mergeCell ref="E115:G115"/>
    <mergeCell ref="E36:G36"/>
    <mergeCell ref="E37:G37"/>
    <mergeCell ref="A63:B64"/>
    <mergeCell ref="C66:C67"/>
    <mergeCell ref="D66:D67"/>
    <mergeCell ref="E66:E67"/>
    <mergeCell ref="E64:G64"/>
    <mergeCell ref="G53:K53"/>
    <mergeCell ref="G54:K54"/>
    <mergeCell ref="G55:K55"/>
    <mergeCell ref="G40:K40"/>
    <mergeCell ref="J92:M92"/>
    <mergeCell ref="J93:M93"/>
    <mergeCell ref="J94:M94"/>
    <mergeCell ref="F66:F67"/>
    <mergeCell ref="J66:M67"/>
    <mergeCell ref="J68:M68"/>
    <mergeCell ref="H16:L16"/>
    <mergeCell ref="E63:G63"/>
    <mergeCell ref="J69:M69"/>
    <mergeCell ref="J70:M70"/>
    <mergeCell ref="J71:M71"/>
    <mergeCell ref="G61:K61"/>
    <mergeCell ref="G56:K56"/>
    <mergeCell ref="G57:K57"/>
    <mergeCell ref="G58:K58"/>
    <mergeCell ref="G59:K59"/>
    <mergeCell ref="G60:K60"/>
    <mergeCell ref="J95:M95"/>
    <mergeCell ref="J96:M96"/>
    <mergeCell ref="J97:M97"/>
    <mergeCell ref="J98:M98"/>
    <mergeCell ref="J99:M99"/>
    <mergeCell ref="J109:M109"/>
    <mergeCell ref="J110:M110"/>
    <mergeCell ref="J111:M111"/>
    <mergeCell ref="J102:M102"/>
    <mergeCell ref="J103:M103"/>
    <mergeCell ref="J104:M104"/>
    <mergeCell ref="J105:M105"/>
    <mergeCell ref="J106:M106"/>
    <mergeCell ref="J112:M112"/>
    <mergeCell ref="G41:K41"/>
    <mergeCell ref="G42:K42"/>
    <mergeCell ref="G44:K44"/>
    <mergeCell ref="G45:K45"/>
    <mergeCell ref="G46:K46"/>
    <mergeCell ref="G47:K47"/>
    <mergeCell ref="G48:K48"/>
    <mergeCell ref="G49:K49"/>
    <mergeCell ref="G50:K50"/>
    <mergeCell ref="G51:K51"/>
    <mergeCell ref="G52:K52"/>
    <mergeCell ref="J107:M107"/>
    <mergeCell ref="J108:M108"/>
    <mergeCell ref="J100:M100"/>
    <mergeCell ref="J101:M101"/>
    <mergeCell ref="D39:D40"/>
    <mergeCell ref="E38:E40"/>
    <mergeCell ref="F39:F40"/>
    <mergeCell ref="C39:C40"/>
    <mergeCell ref="A1:N1"/>
    <mergeCell ref="A2:N2"/>
    <mergeCell ref="H4:M4"/>
    <mergeCell ref="F12:M12"/>
    <mergeCell ref="C5:F5"/>
    <mergeCell ref="C6:F6"/>
    <mergeCell ref="C7:F7"/>
    <mergeCell ref="C8:F8"/>
    <mergeCell ref="C9:F9"/>
  </mergeCells>
  <dataValidations count="9">
    <dataValidation type="list" allowBlank="1" showInputMessage="1" showErrorMessage="1" promptTitle="Distributed Generation Eligibili" prompt="Use the drop down box to select &quot;Yes&quot; if the resource is eligible for the distributed generation additional credit. The amount is equal to 100 percent of the MWh reported and will be calculated." sqref="F68:F112" xr:uid="{00000000-0002-0000-0200-000000000000}">
      <formula1>"Yes,No"</formula1>
    </dataValidation>
    <dataValidation type="list" allowBlank="1" showInputMessage="1" showErrorMessage="1" promptTitle="Resource Type" prompt="Select from the drop down menu. Use scroll bar on the right side of the box to see the entire list of eligible resource types." sqref="C41:C61 D68:D112" xr:uid="{00000000-0002-0000-0200-000001000000}">
      <formula1>ResourceType</formula1>
    </dataValidation>
    <dataValidation type="list" allowBlank="1" showInputMessage="1" showErrorMessage="1" promptTitle="Apprentice Labor Eligibility" prompt="Use the drop down box to select &quot;Yes&quot; if the resource is eligible for the apprentice labor additional credit. The amount is equal to 20 percent of the MWh reported and will be calculated." sqref="D41:D61 E68:E112" xr:uid="{00000000-0002-0000-0200-000002000000}">
      <formula1>"Yes,No"</formula1>
    </dataValidation>
    <dataValidation allowBlank="1" showErrorMessage="1" sqref="A14" xr:uid="{00000000-0002-0000-0200-000003000000}"/>
    <dataValidation allowBlank="1" showInputMessage="1" showErrorMessage="1" prompt="Enter the WREGIS ID number (including the &quot;W&quot;). The facility name will appear automatically._x000a__x000a_If the generating facility is not registered in WREGIS, enter &quot;N/A&quot; and enter the facility name in Column B." sqref="A41:A44 A51:A61 A68:A91" xr:uid="{00000000-0002-0000-0200-000004000000}"/>
    <dataValidation allowBlank="1" showInputMessage="1" showErrorMessage="1" prompt="All RECs must have a WREGIS ID. Enter the WREGIS ID number (including the &quot;W&quot;). The facility name will appear automatically." sqref="A98:A112" xr:uid="{00000000-0002-0000-0200-000005000000}"/>
    <dataValidation allowBlank="1" showInputMessage="1" showErrorMessage="1" prompt="Enter the Facility Name only if the generating unit is not registered in WREGIS. Otherwise, enter the WREGIS ID and the Facility Name will appear automatically." sqref="B41:B61" xr:uid="{00000000-0002-0000-0200-000006000000}"/>
    <dataValidation type="list" allowBlank="1" showInputMessage="1" showErrorMessage="1" sqref="C5:F5" xr:uid="{00000000-0002-0000-0200-000007000000}">
      <formula1>UtilityList</formula1>
    </dataValidation>
    <dataValidation type="list" allowBlank="1" showInputMessage="1" showErrorMessage="1" error="REC Vintage must be 2022, 2023, or 2024. List each vintage year separately." promptTitle="REC Vintage" prompt="Eligible RECs (other than water) must be from the compliance year or one year before or after the compliance year. RECs from water/hydro must be from the compliance year only." sqref="C68:C112" xr:uid="{00000000-0002-0000-0200-000008000000}">
      <formula1>"2022,2023,2024"</formula1>
    </dataValidation>
  </dataValidations>
  <pageMargins left="0.7" right="0.7" top="0.75" bottom="0.75" header="0.3" footer="0.3"/>
  <pageSetup scale="71" fitToHeight="0" orientation="landscape" r:id="rId1"/>
  <rowBreaks count="2" manualBreakCount="2">
    <brk id="34" max="13" man="1"/>
    <brk id="62"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5453" r:id="rId4" name="Check Box 333">
              <controlPr defaultSize="0" autoFill="0" autoLine="0" autoPict="0">
                <anchor moveWithCells="1" sizeWithCells="1">
                  <from>
                    <xdr:col>0</xdr:col>
                    <xdr:colOff>733425</xdr:colOff>
                    <xdr:row>15</xdr:row>
                    <xdr:rowOff>9525</xdr:rowOff>
                  </from>
                  <to>
                    <xdr:col>3</xdr:col>
                    <xdr:colOff>428625</xdr:colOff>
                    <xdr:row>15</xdr:row>
                    <xdr:rowOff>123825</xdr:rowOff>
                  </to>
                </anchor>
              </controlPr>
            </control>
          </mc:Choice>
        </mc:AlternateContent>
        <mc:AlternateContent xmlns:mc="http://schemas.openxmlformats.org/markup-compatibility/2006">
          <mc:Choice Requires="x14">
            <control shapeId="5454" r:id="rId5" name="Check Box 334">
              <controlPr defaultSize="0" autoFill="0" autoLine="0" autoPict="0">
                <anchor moveWithCells="1" sizeWithCells="1">
                  <from>
                    <xdr:col>0</xdr:col>
                    <xdr:colOff>733425</xdr:colOff>
                    <xdr:row>12</xdr:row>
                    <xdr:rowOff>171450</xdr:rowOff>
                  </from>
                  <to>
                    <xdr:col>3</xdr:col>
                    <xdr:colOff>285750</xdr:colOff>
                    <xdr:row>14</xdr:row>
                    <xdr:rowOff>95250</xdr:rowOff>
                  </to>
                </anchor>
              </controlPr>
            </control>
          </mc:Choice>
        </mc:AlternateContent>
        <mc:AlternateContent xmlns:mc="http://schemas.openxmlformats.org/markup-compatibility/2006">
          <mc:Choice Requires="x14">
            <control shapeId="5455" r:id="rId6" name="Check Box 335">
              <controlPr defaultSize="0" autoFill="0" autoLine="0" autoPict="0">
                <anchor moveWithCells="1" sizeWithCells="1">
                  <from>
                    <xdr:col>0</xdr:col>
                    <xdr:colOff>733425</xdr:colOff>
                    <xdr:row>11</xdr:row>
                    <xdr:rowOff>123825</xdr:rowOff>
                  </from>
                  <to>
                    <xdr:col>3</xdr:col>
                    <xdr:colOff>104775</xdr:colOff>
                    <xdr:row>12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pageSetUpPr fitToPage="1"/>
  </sheetPr>
  <dimension ref="A1:P62"/>
  <sheetViews>
    <sheetView showGridLines="0" topLeftCell="A13" zoomScaleNormal="100" zoomScaleSheetLayoutView="100" workbookViewId="0">
      <selection activeCell="E24" sqref="E24"/>
    </sheetView>
  </sheetViews>
  <sheetFormatPr defaultColWidth="9.140625" defaultRowHeight="12.75" x14ac:dyDescent="0.2"/>
  <cols>
    <col min="1" max="1" width="30.140625" style="70" customWidth="1"/>
    <col min="2" max="2" width="10.85546875" style="70" customWidth="1"/>
    <col min="3" max="3" width="11.28515625" style="70" customWidth="1"/>
    <col min="4" max="4" width="14" style="70" customWidth="1"/>
    <col min="5" max="5" width="14.140625" style="70" customWidth="1"/>
    <col min="6" max="8" width="10.7109375" style="70" customWidth="1"/>
    <col min="9" max="9" width="15.7109375" style="70" customWidth="1"/>
    <col min="10" max="10" width="10.7109375" style="70" customWidth="1"/>
    <col min="11" max="11" width="16.5703125" style="70" customWidth="1"/>
    <col min="12" max="16384" width="9.140625" style="70"/>
  </cols>
  <sheetData>
    <row r="1" spans="1:16" ht="15" customHeight="1" x14ac:dyDescent="0.2">
      <c r="A1" s="220" t="s">
        <v>79</v>
      </c>
      <c r="B1" s="220"/>
      <c r="C1" s="220"/>
      <c r="D1" s="220"/>
      <c r="E1" s="220"/>
      <c r="F1" s="220"/>
      <c r="G1" s="220"/>
      <c r="H1" s="220"/>
      <c r="I1" s="220"/>
      <c r="J1" s="220"/>
      <c r="K1" s="220"/>
      <c r="L1" s="71"/>
      <c r="M1" s="71"/>
      <c r="N1" s="71"/>
    </row>
    <row r="2" spans="1:16" ht="15" customHeight="1" x14ac:dyDescent="0.2">
      <c r="A2" s="221" t="s">
        <v>80</v>
      </c>
      <c r="B2" s="221"/>
      <c r="C2" s="221"/>
      <c r="D2" s="221"/>
      <c r="E2" s="221"/>
      <c r="F2" s="221"/>
      <c r="G2" s="221"/>
      <c r="H2" s="221"/>
      <c r="I2" s="221"/>
      <c r="J2" s="221"/>
      <c r="K2" s="221"/>
      <c r="L2" s="71"/>
      <c r="M2" s="71"/>
      <c r="N2" s="71"/>
    </row>
    <row r="3" spans="1:16" s="71" customFormat="1" ht="19.5" x14ac:dyDescent="0.4">
      <c r="A3" s="87" t="s">
        <v>17883</v>
      </c>
      <c r="B3" s="87"/>
      <c r="C3" s="87"/>
    </row>
    <row r="4" spans="1:16" ht="15" customHeight="1" x14ac:dyDescent="0.2">
      <c r="L4" s="71"/>
      <c r="M4" s="71"/>
      <c r="N4" s="71"/>
    </row>
    <row r="5" spans="1:16" ht="16.5" customHeight="1" x14ac:dyDescent="0.25">
      <c r="A5" s="88" t="s">
        <v>55</v>
      </c>
      <c r="B5" s="89"/>
      <c r="C5" s="89"/>
      <c r="D5" s="74" t="s">
        <v>3</v>
      </c>
      <c r="E5" s="222" t="str">
        <f>'Renewables Report'!$C$5</f>
        <v>Avista Corp.</v>
      </c>
      <c r="F5" s="223"/>
      <c r="G5" s="224"/>
      <c r="L5" s="71"/>
      <c r="M5" s="71"/>
      <c r="N5" s="71"/>
    </row>
    <row r="6" spans="1:16" ht="15" customHeight="1" x14ac:dyDescent="0.2">
      <c r="D6" s="74" t="s">
        <v>6</v>
      </c>
      <c r="E6" s="225">
        <v>2024</v>
      </c>
      <c r="F6" s="226"/>
      <c r="G6" s="227"/>
    </row>
    <row r="7" spans="1:16" ht="15" customHeight="1" x14ac:dyDescent="0.2">
      <c r="D7" s="74"/>
      <c r="E7" s="75"/>
      <c r="F7" s="90"/>
      <c r="G7" s="90"/>
    </row>
    <row r="8" spans="1:16" ht="48" x14ac:dyDescent="0.2">
      <c r="A8" s="91" t="s">
        <v>12</v>
      </c>
      <c r="B8" s="92" t="s">
        <v>21</v>
      </c>
      <c r="C8" s="93" t="s">
        <v>5</v>
      </c>
      <c r="D8" s="94" t="s">
        <v>17884</v>
      </c>
      <c r="E8" s="94" t="s">
        <v>52</v>
      </c>
      <c r="F8" s="228" t="s">
        <v>51</v>
      </c>
      <c r="G8" s="228"/>
      <c r="H8" s="228"/>
      <c r="I8" s="94" t="s">
        <v>17885</v>
      </c>
      <c r="J8" s="94" t="s">
        <v>53</v>
      </c>
      <c r="K8" s="94" t="s">
        <v>17886</v>
      </c>
      <c r="P8" s="70" t="s">
        <v>10538</v>
      </c>
    </row>
    <row r="9" spans="1:16" ht="15" customHeight="1" x14ac:dyDescent="0.2">
      <c r="A9" s="113" t="str">
        <f>'Renewables Report'!B41</f>
        <v>Long Lake HED</v>
      </c>
      <c r="B9" s="114" t="str">
        <f>'Renewables Report'!A41</f>
        <v>W2103</v>
      </c>
      <c r="C9" s="115">
        <f>SUM('Renewables Report'!E41)</f>
        <v>13206</v>
      </c>
      <c r="D9" s="95">
        <v>87920</v>
      </c>
      <c r="E9" s="144">
        <f>IF(C9&gt;0,D9/C9,"")</f>
        <v>6.657579887929729</v>
      </c>
      <c r="F9" s="199" t="s">
        <v>17887</v>
      </c>
      <c r="G9" s="200"/>
      <c r="H9" s="201"/>
      <c r="I9" s="95">
        <v>1105266</v>
      </c>
      <c r="J9" s="144">
        <f>IF(C9&gt;0,I9/C9,"")</f>
        <v>83.694229895502048</v>
      </c>
      <c r="K9" s="144">
        <f>(D9-I9)*0.6554</f>
        <v>-666768.56839999999</v>
      </c>
      <c r="L9" s="70" t="s">
        <v>17882</v>
      </c>
    </row>
    <row r="10" spans="1:16" ht="15" customHeight="1" x14ac:dyDescent="0.2">
      <c r="A10" s="113" t="str">
        <f>'Renewables Report'!B42</f>
        <v>Little Falls HED</v>
      </c>
      <c r="B10" s="116" t="str">
        <f>'Renewables Report'!A42</f>
        <v>W2102</v>
      </c>
      <c r="C10" s="117">
        <f>SUM('Renewables Report'!E42)</f>
        <v>2063</v>
      </c>
      <c r="D10" s="96">
        <v>106905</v>
      </c>
      <c r="E10" s="145">
        <f t="shared" ref="E10:E29" si="0">IF(C10&gt;0,D10/C10,"")</f>
        <v>51.820164808531267</v>
      </c>
      <c r="F10" s="196" t="s">
        <v>17888</v>
      </c>
      <c r="G10" s="197"/>
      <c r="H10" s="198"/>
      <c r="I10" s="96">
        <v>262730</v>
      </c>
      <c r="J10" s="145">
        <f t="shared" ref="J10:J29" si="1">IF(C10&gt;0,I10/C10,"")</f>
        <v>127.35336888027145</v>
      </c>
      <c r="K10" s="144">
        <f t="shared" ref="K10:K29" si="2">(D10-I10)*0.6554</f>
        <v>-102127.705</v>
      </c>
    </row>
    <row r="11" spans="1:16" ht="15" customHeight="1" x14ac:dyDescent="0.2">
      <c r="A11" s="113" t="str">
        <f>'Renewables Report'!B43</f>
        <v>Cabinet Gorge HED</v>
      </c>
      <c r="B11" s="116" t="str">
        <f>'Renewables Report'!A43</f>
        <v>W1560</v>
      </c>
      <c r="C11" s="117">
        <f>SUM('Renewables Report'!E43)</f>
        <v>14870</v>
      </c>
      <c r="D11" s="96">
        <v>635251</v>
      </c>
      <c r="E11" s="145">
        <f t="shared" si="0"/>
        <v>42.720309347679894</v>
      </c>
      <c r="F11" s="196" t="s">
        <v>17889</v>
      </c>
      <c r="G11" s="197"/>
      <c r="H11" s="198"/>
      <c r="I11" s="96">
        <v>3162910</v>
      </c>
      <c r="J11" s="145">
        <f t="shared" si="1"/>
        <v>212.70410221923336</v>
      </c>
      <c r="K11" s="144">
        <f t="shared" si="2"/>
        <v>-1656627.7086</v>
      </c>
    </row>
    <row r="12" spans="1:16" ht="15" customHeight="1" x14ac:dyDescent="0.2">
      <c r="A12" s="113" t="str">
        <f>'Renewables Report'!B44</f>
        <v>Cabinet Gorge HED</v>
      </c>
      <c r="B12" s="116" t="str">
        <f>'Renewables Report'!A44</f>
        <v>W1561</v>
      </c>
      <c r="C12" s="117">
        <f>SUM('Renewables Report'!E44)</f>
        <v>10733</v>
      </c>
      <c r="D12" s="96">
        <v>821398</v>
      </c>
      <c r="E12" s="145">
        <f t="shared" si="0"/>
        <v>76.530140687598987</v>
      </c>
      <c r="F12" s="196" t="s">
        <v>17888</v>
      </c>
      <c r="G12" s="197"/>
      <c r="H12" s="198"/>
      <c r="I12" s="96">
        <v>3549405</v>
      </c>
      <c r="J12" s="145">
        <f t="shared" si="1"/>
        <v>330.70017702413116</v>
      </c>
      <c r="K12" s="144">
        <f t="shared" si="2"/>
        <v>-1787935.7878</v>
      </c>
    </row>
    <row r="13" spans="1:16" ht="15" customHeight="1" x14ac:dyDescent="0.2">
      <c r="A13" s="113" t="str">
        <f>'Renewables Report'!B45</f>
        <v>Cabinet Gorge HED</v>
      </c>
      <c r="B13" s="116" t="str">
        <f>'Renewables Report'!A45</f>
        <v>W1562</v>
      </c>
      <c r="C13" s="117">
        <f>SUM('Renewables Report'!E45)</f>
        <v>14310</v>
      </c>
      <c r="D13" s="96">
        <v>465907</v>
      </c>
      <c r="E13" s="145">
        <f t="shared" si="0"/>
        <v>32.558141160027951</v>
      </c>
      <c r="F13" s="196" t="s">
        <v>17890</v>
      </c>
      <c r="G13" s="197"/>
      <c r="H13" s="198"/>
      <c r="I13" s="96">
        <v>2365839</v>
      </c>
      <c r="J13" s="145">
        <f t="shared" si="1"/>
        <v>165.32767295597483</v>
      </c>
      <c r="K13" s="144">
        <f t="shared" si="2"/>
        <v>-1245215.4328000001</v>
      </c>
    </row>
    <row r="14" spans="1:16" ht="15" customHeight="1" x14ac:dyDescent="0.2">
      <c r="A14" s="113" t="str">
        <f>'Renewables Report'!B46</f>
        <v>Noxon Rapids HED</v>
      </c>
      <c r="B14" s="116" t="str">
        <f>'Renewables Report'!A46</f>
        <v>W1530</v>
      </c>
      <c r="C14" s="117">
        <f>SUM('Renewables Report'!E46)</f>
        <v>21315</v>
      </c>
      <c r="D14" s="96">
        <v>1678785</v>
      </c>
      <c r="E14" s="145">
        <f t="shared" si="0"/>
        <v>78.760731878958481</v>
      </c>
      <c r="F14" s="196" t="s">
        <v>17890</v>
      </c>
      <c r="G14" s="197"/>
      <c r="H14" s="198"/>
      <c r="I14" s="96">
        <v>2282142</v>
      </c>
      <c r="J14" s="145">
        <f t="shared" si="1"/>
        <v>107.06741731175229</v>
      </c>
      <c r="K14" s="144">
        <f t="shared" si="2"/>
        <v>-395440.1778</v>
      </c>
    </row>
    <row r="15" spans="1:16" ht="15" customHeight="1" x14ac:dyDescent="0.2">
      <c r="A15" s="113" t="str">
        <f>'Renewables Report'!B47</f>
        <v>NOXON RAPIDS HED</v>
      </c>
      <c r="B15" s="116" t="str">
        <f>'Renewables Report'!A47</f>
        <v>W1552</v>
      </c>
      <c r="C15" s="117">
        <f>SUM('Renewables Report'!E47)</f>
        <v>6345</v>
      </c>
      <c r="D15" s="96">
        <v>834611</v>
      </c>
      <c r="E15" s="145">
        <f t="shared" si="0"/>
        <v>131.5383766745469</v>
      </c>
      <c r="F15" s="196" t="s">
        <v>17890</v>
      </c>
      <c r="G15" s="197"/>
      <c r="H15" s="198"/>
      <c r="I15" s="96">
        <v>1506236</v>
      </c>
      <c r="J15" s="145">
        <f t="shared" si="1"/>
        <v>237.38944050433412</v>
      </c>
      <c r="K15" s="144">
        <f t="shared" si="2"/>
        <v>-440183.02499999997</v>
      </c>
    </row>
    <row r="16" spans="1:16" ht="15" customHeight="1" x14ac:dyDescent="0.2">
      <c r="A16" s="113" t="str">
        <f>'Renewables Report'!B48</f>
        <v>Noxon Rapids HED</v>
      </c>
      <c r="B16" s="116" t="str">
        <f>'Renewables Report'!A48</f>
        <v>W1554</v>
      </c>
      <c r="C16" s="117">
        <f>SUM('Renewables Report'!E48)</f>
        <v>20875</v>
      </c>
      <c r="D16" s="96">
        <v>818040</v>
      </c>
      <c r="E16" s="145">
        <f t="shared" si="0"/>
        <v>39.187544910179639</v>
      </c>
      <c r="F16" s="196" t="s">
        <v>17890</v>
      </c>
      <c r="G16" s="197"/>
      <c r="H16" s="198"/>
      <c r="I16" s="96">
        <v>1905965</v>
      </c>
      <c r="J16" s="145">
        <f t="shared" si="1"/>
        <v>91.303712574850294</v>
      </c>
      <c r="K16" s="144">
        <f t="shared" si="2"/>
        <v>-713026.04499999993</v>
      </c>
    </row>
    <row r="17" spans="1:11" ht="15" customHeight="1" x14ac:dyDescent="0.2">
      <c r="A17" s="113" t="str">
        <f>'Renewables Report'!B49</f>
        <v>Noxon Rapids HED</v>
      </c>
      <c r="B17" s="116" t="str">
        <f>'Renewables Report'!A49</f>
        <v>W1555</v>
      </c>
      <c r="C17" s="117">
        <f>SUM('Renewables Report'!E49)</f>
        <v>13202</v>
      </c>
      <c r="D17" s="96">
        <v>737376</v>
      </c>
      <c r="E17" s="145">
        <f t="shared" si="0"/>
        <v>55.853355552189065</v>
      </c>
      <c r="F17" s="196" t="s">
        <v>17890</v>
      </c>
      <c r="G17" s="197"/>
      <c r="H17" s="198"/>
      <c r="I17" s="96">
        <v>1870947</v>
      </c>
      <c r="J17" s="145">
        <f t="shared" si="1"/>
        <v>141.71693682775336</v>
      </c>
      <c r="K17" s="144">
        <f t="shared" si="2"/>
        <v>-742942.43339999998</v>
      </c>
    </row>
    <row r="18" spans="1:11" ht="15" customHeight="1" x14ac:dyDescent="0.2">
      <c r="A18" s="113" t="str">
        <f>'Renewables Report'!B50</f>
        <v>Palouse Wind, LLC</v>
      </c>
      <c r="B18" s="116" t="str">
        <f>'Renewables Report'!A50</f>
        <v>W2906</v>
      </c>
      <c r="C18" s="117">
        <f>SUM('Renewables Report'!E50)</f>
        <v>308600</v>
      </c>
      <c r="D18" s="96">
        <v>26891394</v>
      </c>
      <c r="E18" s="145">
        <f t="shared" si="0"/>
        <v>87.139967595593006</v>
      </c>
      <c r="F18" s="196" t="s">
        <v>17891</v>
      </c>
      <c r="G18" s="197"/>
      <c r="H18" s="198"/>
      <c r="I18" s="96">
        <v>20638879</v>
      </c>
      <c r="J18" s="145">
        <f t="shared" si="1"/>
        <v>66.879063512637714</v>
      </c>
      <c r="K18" s="144">
        <f t="shared" si="2"/>
        <v>4097898.3309999998</v>
      </c>
    </row>
    <row r="19" spans="1:11" ht="15" customHeight="1" x14ac:dyDescent="0.2">
      <c r="A19" s="113" t="str">
        <f>'Renewables Report'!B51</f>
        <v>Nine Mile HED</v>
      </c>
      <c r="B19" s="116" t="str">
        <f>'Renewables Report'!A51</f>
        <v>W216</v>
      </c>
      <c r="C19" s="117">
        <f>SUM('Renewables Report'!E51)</f>
        <v>15048</v>
      </c>
      <c r="D19" s="96">
        <v>2330196</v>
      </c>
      <c r="E19" s="145">
        <f t="shared" si="0"/>
        <v>154.85087719298247</v>
      </c>
      <c r="F19" s="196" t="s">
        <v>17891</v>
      </c>
      <c r="G19" s="197"/>
      <c r="H19" s="198"/>
      <c r="I19" s="96">
        <v>660841</v>
      </c>
      <c r="J19" s="145">
        <f t="shared" si="1"/>
        <v>43.915536948431686</v>
      </c>
      <c r="K19" s="144">
        <f t="shared" si="2"/>
        <v>1094095.267</v>
      </c>
    </row>
    <row r="20" spans="1:11" ht="15" customHeight="1" x14ac:dyDescent="0.2">
      <c r="A20" s="113" t="str">
        <f>'Renewables Report'!B52</f>
        <v>Nine Mile HED 2</v>
      </c>
      <c r="B20" s="116" t="str">
        <f>'Renewables Report'!A52</f>
        <v>W283</v>
      </c>
      <c r="C20" s="117">
        <f>SUM('Renewables Report'!E52)</f>
        <v>15900</v>
      </c>
      <c r="D20" s="96">
        <v>3479614</v>
      </c>
      <c r="E20" s="145">
        <f t="shared" si="0"/>
        <v>218.84364779874213</v>
      </c>
      <c r="F20" s="196" t="s">
        <v>17891</v>
      </c>
      <c r="G20" s="197"/>
      <c r="H20" s="198"/>
      <c r="I20" s="96">
        <v>932269</v>
      </c>
      <c r="J20" s="145">
        <f t="shared" si="1"/>
        <v>58.633270440251572</v>
      </c>
      <c r="K20" s="144">
        <f t="shared" si="2"/>
        <v>1669529.9129999999</v>
      </c>
    </row>
    <row r="21" spans="1:11" ht="15" customHeight="1" x14ac:dyDescent="0.2">
      <c r="A21" s="113" t="str">
        <f>'Renewables Report'!B53</f>
        <v>Kettle Falls Woodwaste Plant</v>
      </c>
      <c r="B21" s="116" t="str">
        <f>'Renewables Report'!A53</f>
        <v>W130</v>
      </c>
      <c r="C21" s="117">
        <f>SUM('Renewables Report'!E53)</f>
        <v>336116</v>
      </c>
      <c r="D21" s="96">
        <v>0</v>
      </c>
      <c r="E21" s="145">
        <f t="shared" si="0"/>
        <v>0</v>
      </c>
      <c r="F21" s="196" t="s">
        <v>17892</v>
      </c>
      <c r="G21" s="197"/>
      <c r="H21" s="198"/>
      <c r="I21" s="96">
        <v>0</v>
      </c>
      <c r="J21" s="145">
        <f t="shared" si="1"/>
        <v>0</v>
      </c>
      <c r="K21" s="144">
        <f t="shared" si="2"/>
        <v>0</v>
      </c>
    </row>
    <row r="22" spans="1:11" ht="15" customHeight="1" x14ac:dyDescent="0.2">
      <c r="A22" s="113" t="str">
        <f>'Renewables Report'!B54</f>
        <v>Adams Nielson Solar</v>
      </c>
      <c r="B22" s="116" t="str">
        <f>'Renewables Report'!A54</f>
        <v>W7340</v>
      </c>
      <c r="C22" s="117">
        <f>SUM('Renewables Report'!E54)</f>
        <v>1010</v>
      </c>
      <c r="D22" s="96">
        <v>0</v>
      </c>
      <c r="E22" s="145">
        <f t="shared" si="0"/>
        <v>0</v>
      </c>
      <c r="F22" s="196" t="s">
        <v>17893</v>
      </c>
      <c r="G22" s="197"/>
      <c r="H22" s="198"/>
      <c r="I22" s="96">
        <v>0</v>
      </c>
      <c r="J22" s="145">
        <f t="shared" si="1"/>
        <v>0</v>
      </c>
      <c r="K22" s="144">
        <f t="shared" si="2"/>
        <v>0</v>
      </c>
    </row>
    <row r="23" spans="1:11" ht="15" customHeight="1" x14ac:dyDescent="0.2">
      <c r="A23" s="113" t="str">
        <f>'Renewables Report'!B55</f>
        <v>Rattlesnake Flat, LLC</v>
      </c>
      <c r="B23" s="116" t="str">
        <f>'Renewables Report'!A55</f>
        <v>W10997</v>
      </c>
      <c r="C23" s="117">
        <f>SUM('Renewables Report'!E55)</f>
        <v>14382</v>
      </c>
      <c r="D23" s="96">
        <v>21510425</v>
      </c>
      <c r="E23" s="145">
        <f t="shared" si="0"/>
        <v>1495.64907523293</v>
      </c>
      <c r="F23" s="196" t="s">
        <v>17894</v>
      </c>
      <c r="G23" s="197"/>
      <c r="H23" s="198"/>
      <c r="I23" s="96">
        <v>32148038</v>
      </c>
      <c r="J23" s="145">
        <f t="shared" si="1"/>
        <v>2235.2967598386872</v>
      </c>
      <c r="K23" s="144">
        <f t="shared" si="2"/>
        <v>-6971891.5602000002</v>
      </c>
    </row>
    <row r="24" spans="1:11" ht="15" customHeight="1" x14ac:dyDescent="0.2">
      <c r="A24" s="113" t="str">
        <f>'Renewables Report'!B56</f>
        <v xml:space="preserve">Clearwater Wind I, LLC </v>
      </c>
      <c r="B24" s="116" t="str">
        <f>'Renewables Report'!A56</f>
        <v>W14351</v>
      </c>
      <c r="C24" s="117">
        <f>SUM('Renewables Report'!E56)</f>
        <v>0</v>
      </c>
      <c r="D24" s="96">
        <v>20132831</v>
      </c>
      <c r="E24" s="145" t="str">
        <f t="shared" si="0"/>
        <v/>
      </c>
      <c r="F24" s="196" t="s">
        <v>17895</v>
      </c>
      <c r="G24" s="197"/>
      <c r="H24" s="198"/>
      <c r="I24" s="96">
        <v>3710001</v>
      </c>
      <c r="J24" s="145" t="str">
        <f t="shared" si="1"/>
        <v/>
      </c>
      <c r="K24" s="144">
        <f t="shared" si="2"/>
        <v>10763522.782</v>
      </c>
    </row>
    <row r="25" spans="1:11" ht="15" customHeight="1" x14ac:dyDescent="0.2">
      <c r="A25" s="113" t="str">
        <f>'Renewables Report'!B57</f>
        <v/>
      </c>
      <c r="B25" s="116">
        <f>'Renewables Report'!A57</f>
        <v>0</v>
      </c>
      <c r="C25" s="117">
        <f>SUM('Renewables Report'!E57)</f>
        <v>0</v>
      </c>
      <c r="D25" s="96"/>
      <c r="E25" s="145" t="str">
        <f t="shared" si="0"/>
        <v/>
      </c>
      <c r="F25" s="196"/>
      <c r="G25" s="197"/>
      <c r="H25" s="198"/>
      <c r="I25" s="96"/>
      <c r="J25" s="145" t="str">
        <f t="shared" si="1"/>
        <v/>
      </c>
      <c r="K25" s="144">
        <f t="shared" si="2"/>
        <v>0</v>
      </c>
    </row>
    <row r="26" spans="1:11" ht="15" customHeight="1" x14ac:dyDescent="0.2">
      <c r="A26" s="113" t="str">
        <f>'Renewables Report'!B58</f>
        <v/>
      </c>
      <c r="B26" s="116">
        <f>'Renewables Report'!A58</f>
        <v>0</v>
      </c>
      <c r="C26" s="117">
        <f>SUM('Renewables Report'!E58)</f>
        <v>0</v>
      </c>
      <c r="D26" s="96"/>
      <c r="E26" s="145" t="str">
        <f t="shared" si="0"/>
        <v/>
      </c>
      <c r="F26" s="196"/>
      <c r="G26" s="197"/>
      <c r="H26" s="198"/>
      <c r="I26" s="96"/>
      <c r="J26" s="145" t="str">
        <f t="shared" si="1"/>
        <v/>
      </c>
      <c r="K26" s="144">
        <f t="shared" si="2"/>
        <v>0</v>
      </c>
    </row>
    <row r="27" spans="1:11" ht="15" customHeight="1" x14ac:dyDescent="0.2">
      <c r="A27" s="113" t="str">
        <f>'Renewables Report'!B59</f>
        <v/>
      </c>
      <c r="B27" s="116">
        <f>'Renewables Report'!A59</f>
        <v>0</v>
      </c>
      <c r="C27" s="117">
        <f>SUM('Renewables Report'!E59)</f>
        <v>0</v>
      </c>
      <c r="D27" s="96"/>
      <c r="E27" s="145" t="str">
        <f t="shared" si="0"/>
        <v/>
      </c>
      <c r="F27" s="196"/>
      <c r="G27" s="197"/>
      <c r="H27" s="198"/>
      <c r="I27" s="96"/>
      <c r="J27" s="145" t="str">
        <f t="shared" si="1"/>
        <v/>
      </c>
      <c r="K27" s="144">
        <f t="shared" si="2"/>
        <v>0</v>
      </c>
    </row>
    <row r="28" spans="1:11" ht="15" customHeight="1" x14ac:dyDescent="0.2">
      <c r="A28" s="113" t="str">
        <f>'Renewables Report'!B60</f>
        <v/>
      </c>
      <c r="B28" s="116">
        <f>'Renewables Report'!A60</f>
        <v>0</v>
      </c>
      <c r="C28" s="117">
        <f>SUM('Renewables Report'!E60)</f>
        <v>0</v>
      </c>
      <c r="D28" s="96"/>
      <c r="E28" s="145" t="str">
        <f t="shared" si="0"/>
        <v/>
      </c>
      <c r="F28" s="196"/>
      <c r="G28" s="197"/>
      <c r="H28" s="198"/>
      <c r="I28" s="96"/>
      <c r="J28" s="145" t="str">
        <f t="shared" si="1"/>
        <v/>
      </c>
      <c r="K28" s="144">
        <f t="shared" si="2"/>
        <v>0</v>
      </c>
    </row>
    <row r="29" spans="1:11" ht="15" customHeight="1" x14ac:dyDescent="0.2">
      <c r="A29" s="113" t="str">
        <f>'Renewables Report'!B61</f>
        <v/>
      </c>
      <c r="B29" s="118">
        <f>'Renewables Report'!A61</f>
        <v>0</v>
      </c>
      <c r="C29" s="119">
        <f>SUM('Renewables Report'!E61)</f>
        <v>0</v>
      </c>
      <c r="D29" s="97"/>
      <c r="E29" s="146" t="str">
        <f t="shared" si="0"/>
        <v/>
      </c>
      <c r="F29" s="202"/>
      <c r="G29" s="203"/>
      <c r="H29" s="204"/>
      <c r="I29" s="97"/>
      <c r="J29" s="146" t="str">
        <f t="shared" si="1"/>
        <v/>
      </c>
      <c r="K29" s="144">
        <f t="shared" si="2"/>
        <v>0</v>
      </c>
    </row>
    <row r="30" spans="1:11" ht="15" customHeight="1" x14ac:dyDescent="0.2">
      <c r="A30" s="120" t="s">
        <v>54</v>
      </c>
      <c r="B30" s="120"/>
      <c r="C30" s="121">
        <f>SUM(C9:C29)</f>
        <v>807975</v>
      </c>
      <c r="D30" s="122">
        <f>SUM(D9:D29)</f>
        <v>80530653</v>
      </c>
      <c r="E30" s="122"/>
      <c r="F30" s="122"/>
      <c r="G30" s="122"/>
      <c r="H30" s="122"/>
      <c r="I30" s="122">
        <f>SUM(I9:I29)</f>
        <v>76101468</v>
      </c>
      <c r="J30" s="123"/>
      <c r="K30" s="122">
        <f>SUM(K9:K29)</f>
        <v>2902887.8489999995</v>
      </c>
    </row>
    <row r="31" spans="1:11" ht="15" customHeight="1" x14ac:dyDescent="0.2">
      <c r="D31" s="71"/>
      <c r="E31" s="71"/>
      <c r="F31" s="71"/>
      <c r="G31" s="71"/>
      <c r="H31" s="71"/>
      <c r="I31" s="71"/>
      <c r="J31" s="71"/>
      <c r="K31" s="71"/>
    </row>
    <row r="32" spans="1:11" ht="17.25" customHeight="1" x14ac:dyDescent="0.25">
      <c r="A32" s="88" t="s">
        <v>56</v>
      </c>
      <c r="B32" s="98"/>
      <c r="C32" s="89"/>
      <c r="D32" s="74" t="s">
        <v>3</v>
      </c>
      <c r="E32" s="222" t="str">
        <f>E5</f>
        <v>Avista Corp.</v>
      </c>
      <c r="F32" s="223"/>
      <c r="G32" s="224"/>
    </row>
    <row r="33" spans="1:11" ht="15" customHeight="1" x14ac:dyDescent="0.2">
      <c r="A33" s="98"/>
      <c r="B33" s="98"/>
      <c r="D33" s="74" t="s">
        <v>6</v>
      </c>
      <c r="E33" s="225">
        <v>2023</v>
      </c>
      <c r="F33" s="226"/>
      <c r="G33" s="227"/>
    </row>
    <row r="34" spans="1:11" ht="15" customHeight="1" x14ac:dyDescent="0.2">
      <c r="A34" s="74"/>
      <c r="B34" s="74"/>
      <c r="C34" s="74"/>
      <c r="D34" s="86"/>
      <c r="G34" s="99"/>
      <c r="H34" s="71"/>
    </row>
    <row r="35" spans="1:11" s="101" customFormat="1" x14ac:dyDescent="0.2">
      <c r="A35" s="74"/>
      <c r="B35" s="74"/>
      <c r="C35" s="74"/>
      <c r="D35" s="100"/>
      <c r="E35" s="100"/>
      <c r="F35" s="100"/>
      <c r="H35" s="100"/>
      <c r="I35" s="100"/>
      <c r="J35" s="100"/>
      <c r="K35" s="100"/>
    </row>
    <row r="36" spans="1:11" ht="38.25" x14ac:dyDescent="0.2">
      <c r="A36" s="91" t="s">
        <v>12</v>
      </c>
      <c r="B36" s="102" t="s">
        <v>21</v>
      </c>
      <c r="C36" s="103" t="s">
        <v>61</v>
      </c>
      <c r="D36" s="103" t="s">
        <v>57</v>
      </c>
      <c r="E36" s="94" t="s">
        <v>58</v>
      </c>
      <c r="F36" s="94" t="s">
        <v>59</v>
      </c>
      <c r="G36" s="217" t="s">
        <v>23</v>
      </c>
      <c r="H36" s="218"/>
      <c r="I36" s="218"/>
      <c r="J36" s="218"/>
      <c r="K36" s="219"/>
    </row>
    <row r="37" spans="1:11" ht="15" customHeight="1" x14ac:dyDescent="0.2">
      <c r="A37" s="124" t="str">
        <f>'Renewables Report'!B68</f>
        <v/>
      </c>
      <c r="B37" s="125">
        <f>'Renewables Report'!A68</f>
        <v>0</v>
      </c>
      <c r="C37" s="126">
        <f>'Renewables Report'!C68</f>
        <v>0</v>
      </c>
      <c r="D37" s="115">
        <f>'Renewables Report'!G68</f>
        <v>0</v>
      </c>
      <c r="E37" s="109"/>
      <c r="F37" s="136" t="str">
        <f>IF(D37&gt;0,E37/D37,"")</f>
        <v/>
      </c>
      <c r="G37" s="104"/>
      <c r="H37" s="71"/>
      <c r="I37" s="71"/>
      <c r="J37" s="71"/>
      <c r="K37" s="105"/>
    </row>
    <row r="38" spans="1:11" ht="15" customHeight="1" x14ac:dyDescent="0.2">
      <c r="A38" s="127" t="str">
        <f>'Renewables Report'!B69</f>
        <v/>
      </c>
      <c r="B38" s="128">
        <f>'Renewables Report'!A69</f>
        <v>0</v>
      </c>
      <c r="C38" s="129">
        <f>'Renewables Report'!C69</f>
        <v>0</v>
      </c>
      <c r="D38" s="117">
        <f>'Renewables Report'!G69</f>
        <v>0</v>
      </c>
      <c r="E38" s="110"/>
      <c r="F38" s="137" t="str">
        <f t="shared" ref="F38:F61" si="3">IF(D38&gt;0,E38/D38,"")</f>
        <v/>
      </c>
      <c r="G38" s="104"/>
      <c r="H38" s="71"/>
      <c r="I38" s="71"/>
      <c r="J38" s="71"/>
      <c r="K38" s="105"/>
    </row>
    <row r="39" spans="1:11" ht="15" customHeight="1" x14ac:dyDescent="0.2">
      <c r="A39" s="127" t="str">
        <f>'Renewables Report'!B70</f>
        <v/>
      </c>
      <c r="B39" s="128">
        <f>'Renewables Report'!A70</f>
        <v>0</v>
      </c>
      <c r="C39" s="129">
        <f>'Renewables Report'!C70</f>
        <v>0</v>
      </c>
      <c r="D39" s="117">
        <f>'Renewables Report'!G70</f>
        <v>0</v>
      </c>
      <c r="E39" s="110"/>
      <c r="F39" s="137" t="str">
        <f t="shared" si="3"/>
        <v/>
      </c>
      <c r="G39" s="104"/>
      <c r="H39" s="71"/>
      <c r="I39" s="71"/>
      <c r="J39" s="71"/>
      <c r="K39" s="105"/>
    </row>
    <row r="40" spans="1:11" ht="15" customHeight="1" x14ac:dyDescent="0.2">
      <c r="A40" s="127" t="str">
        <f>'Renewables Report'!B71</f>
        <v/>
      </c>
      <c r="B40" s="128">
        <f>'Renewables Report'!A71</f>
        <v>0</v>
      </c>
      <c r="C40" s="129">
        <f>'Renewables Report'!C71</f>
        <v>0</v>
      </c>
      <c r="D40" s="117">
        <f>'Renewables Report'!G71</f>
        <v>0</v>
      </c>
      <c r="E40" s="110"/>
      <c r="F40" s="137" t="str">
        <f t="shared" si="3"/>
        <v/>
      </c>
      <c r="G40" s="104"/>
      <c r="H40" s="71"/>
      <c r="I40" s="71"/>
      <c r="J40" s="71"/>
      <c r="K40" s="105"/>
    </row>
    <row r="41" spans="1:11" ht="15" customHeight="1" x14ac:dyDescent="0.2">
      <c r="A41" s="127" t="str">
        <f>'Renewables Report'!B92</f>
        <v/>
      </c>
      <c r="B41" s="128">
        <f>'Renewables Report'!A92</f>
        <v>0</v>
      </c>
      <c r="C41" s="129">
        <f>'Renewables Report'!C92</f>
        <v>0</v>
      </c>
      <c r="D41" s="117">
        <f>'Renewables Report'!G92</f>
        <v>0</v>
      </c>
      <c r="E41" s="110"/>
      <c r="F41" s="137" t="str">
        <f t="shared" si="3"/>
        <v/>
      </c>
      <c r="G41" s="104"/>
      <c r="H41" s="71"/>
      <c r="I41" s="71"/>
      <c r="J41" s="71"/>
      <c r="K41" s="105"/>
    </row>
    <row r="42" spans="1:11" ht="15" customHeight="1" x14ac:dyDescent="0.2">
      <c r="A42" s="127" t="str">
        <f>'Renewables Report'!B93</f>
        <v/>
      </c>
      <c r="B42" s="128">
        <f>'Renewables Report'!A93</f>
        <v>0</v>
      </c>
      <c r="C42" s="129">
        <f>'Renewables Report'!C93</f>
        <v>0</v>
      </c>
      <c r="D42" s="117">
        <f>'Renewables Report'!G93</f>
        <v>0</v>
      </c>
      <c r="E42" s="110"/>
      <c r="F42" s="137" t="str">
        <f t="shared" si="3"/>
        <v/>
      </c>
      <c r="G42" s="104"/>
      <c r="H42" s="71"/>
      <c r="I42" s="71"/>
      <c r="J42" s="71"/>
      <c r="K42" s="105"/>
    </row>
    <row r="43" spans="1:11" ht="15" customHeight="1" x14ac:dyDescent="0.2">
      <c r="A43" s="127" t="str">
        <f>'Renewables Report'!B94</f>
        <v/>
      </c>
      <c r="B43" s="128">
        <f>'Renewables Report'!A94</f>
        <v>0</v>
      </c>
      <c r="C43" s="129">
        <f>'Renewables Report'!C94</f>
        <v>0</v>
      </c>
      <c r="D43" s="117">
        <f>'Renewables Report'!G94</f>
        <v>0</v>
      </c>
      <c r="E43" s="110"/>
      <c r="F43" s="137" t="str">
        <f t="shared" si="3"/>
        <v/>
      </c>
      <c r="G43" s="104"/>
      <c r="H43" s="71"/>
      <c r="I43" s="71"/>
      <c r="J43" s="71"/>
      <c r="K43" s="105"/>
    </row>
    <row r="44" spans="1:11" ht="15" customHeight="1" x14ac:dyDescent="0.2">
      <c r="A44" s="127" t="str">
        <f>'Renewables Report'!B95</f>
        <v/>
      </c>
      <c r="B44" s="128">
        <f>'Renewables Report'!A95</f>
        <v>0</v>
      </c>
      <c r="C44" s="129">
        <f>'Renewables Report'!C95</f>
        <v>0</v>
      </c>
      <c r="D44" s="117">
        <f>'Renewables Report'!G95</f>
        <v>0</v>
      </c>
      <c r="E44" s="110"/>
      <c r="F44" s="137" t="str">
        <f t="shared" si="3"/>
        <v/>
      </c>
      <c r="G44" s="104"/>
      <c r="H44" s="71"/>
      <c r="I44" s="71"/>
      <c r="J44" s="71"/>
      <c r="K44" s="105"/>
    </row>
    <row r="45" spans="1:11" ht="15" customHeight="1" x14ac:dyDescent="0.2">
      <c r="A45" s="127" t="str">
        <f>'Renewables Report'!B96</f>
        <v/>
      </c>
      <c r="B45" s="128">
        <f>'Renewables Report'!A96</f>
        <v>0</v>
      </c>
      <c r="C45" s="129">
        <f>'Renewables Report'!C96</f>
        <v>0</v>
      </c>
      <c r="D45" s="117">
        <f>'Renewables Report'!G96</f>
        <v>0</v>
      </c>
      <c r="E45" s="110"/>
      <c r="F45" s="137" t="str">
        <f t="shared" si="3"/>
        <v/>
      </c>
      <c r="G45" s="104"/>
      <c r="H45" s="71"/>
      <c r="I45" s="71"/>
      <c r="J45" s="71"/>
      <c r="K45" s="105"/>
    </row>
    <row r="46" spans="1:11" ht="15" customHeight="1" x14ac:dyDescent="0.2">
      <c r="A46" s="127" t="str">
        <f>'Renewables Report'!B97</f>
        <v/>
      </c>
      <c r="B46" s="128">
        <f>'Renewables Report'!A97</f>
        <v>0</v>
      </c>
      <c r="C46" s="129">
        <f>'Renewables Report'!C97</f>
        <v>0</v>
      </c>
      <c r="D46" s="117">
        <f>'Renewables Report'!G97</f>
        <v>0</v>
      </c>
      <c r="E46" s="110"/>
      <c r="F46" s="137" t="str">
        <f t="shared" si="3"/>
        <v/>
      </c>
      <c r="G46" s="104"/>
      <c r="H46" s="71"/>
      <c r="I46" s="71"/>
      <c r="J46" s="71"/>
      <c r="K46" s="105"/>
    </row>
    <row r="47" spans="1:11" ht="15" customHeight="1" x14ac:dyDescent="0.2">
      <c r="A47" s="127" t="str">
        <f>'Renewables Report'!B98</f>
        <v/>
      </c>
      <c r="B47" s="128">
        <f>'Renewables Report'!A98</f>
        <v>0</v>
      </c>
      <c r="C47" s="129">
        <f>'Renewables Report'!C98</f>
        <v>0</v>
      </c>
      <c r="D47" s="117">
        <f>'Renewables Report'!G98</f>
        <v>0</v>
      </c>
      <c r="E47" s="110"/>
      <c r="F47" s="137" t="str">
        <f t="shared" si="3"/>
        <v/>
      </c>
      <c r="G47" s="104"/>
      <c r="H47" s="71"/>
      <c r="I47" s="71"/>
      <c r="J47" s="71"/>
      <c r="K47" s="105"/>
    </row>
    <row r="48" spans="1:11" ht="15" customHeight="1" x14ac:dyDescent="0.2">
      <c r="A48" s="127" t="str">
        <f>'Renewables Report'!B99</f>
        <v/>
      </c>
      <c r="B48" s="128">
        <f>'Renewables Report'!A99</f>
        <v>0</v>
      </c>
      <c r="C48" s="129">
        <f>'Renewables Report'!C99</f>
        <v>0</v>
      </c>
      <c r="D48" s="117">
        <f>'Renewables Report'!G99</f>
        <v>0</v>
      </c>
      <c r="E48" s="110"/>
      <c r="F48" s="137" t="str">
        <f t="shared" si="3"/>
        <v/>
      </c>
      <c r="G48" s="104"/>
      <c r="H48" s="71"/>
      <c r="I48" s="71"/>
      <c r="J48" s="71"/>
      <c r="K48" s="105"/>
    </row>
    <row r="49" spans="1:11" ht="15" customHeight="1" x14ac:dyDescent="0.2">
      <c r="A49" s="127" t="str">
        <f>'Renewables Report'!B100</f>
        <v/>
      </c>
      <c r="B49" s="128">
        <f>'Renewables Report'!A100</f>
        <v>0</v>
      </c>
      <c r="C49" s="129">
        <f>'Renewables Report'!C100</f>
        <v>0</v>
      </c>
      <c r="D49" s="117">
        <f>'Renewables Report'!G100</f>
        <v>0</v>
      </c>
      <c r="E49" s="110"/>
      <c r="F49" s="137" t="str">
        <f t="shared" si="3"/>
        <v/>
      </c>
      <c r="G49" s="104"/>
      <c r="H49" s="71"/>
      <c r="I49" s="71"/>
      <c r="J49" s="71"/>
      <c r="K49" s="105"/>
    </row>
    <row r="50" spans="1:11" ht="15" customHeight="1" x14ac:dyDescent="0.2">
      <c r="A50" s="127" t="str">
        <f>'Renewables Report'!B101</f>
        <v/>
      </c>
      <c r="B50" s="128">
        <f>'Renewables Report'!A101</f>
        <v>0</v>
      </c>
      <c r="C50" s="129">
        <f>'Renewables Report'!C101</f>
        <v>0</v>
      </c>
      <c r="D50" s="117">
        <f>'Renewables Report'!G101</f>
        <v>0</v>
      </c>
      <c r="E50" s="110"/>
      <c r="F50" s="137" t="str">
        <f t="shared" si="3"/>
        <v/>
      </c>
      <c r="G50" s="104"/>
      <c r="H50" s="71"/>
      <c r="I50" s="71"/>
      <c r="J50" s="71"/>
      <c r="K50" s="105"/>
    </row>
    <row r="51" spans="1:11" ht="15" customHeight="1" x14ac:dyDescent="0.2">
      <c r="A51" s="127" t="str">
        <f>'Renewables Report'!B102</f>
        <v/>
      </c>
      <c r="B51" s="128">
        <f>'Renewables Report'!A102</f>
        <v>0</v>
      </c>
      <c r="C51" s="129">
        <f>'Renewables Report'!C102</f>
        <v>0</v>
      </c>
      <c r="D51" s="117">
        <f>'Renewables Report'!G102</f>
        <v>0</v>
      </c>
      <c r="E51" s="110"/>
      <c r="F51" s="137" t="str">
        <f t="shared" si="3"/>
        <v/>
      </c>
      <c r="G51" s="104"/>
      <c r="H51" s="71"/>
      <c r="I51" s="71"/>
      <c r="J51" s="71"/>
      <c r="K51" s="105"/>
    </row>
    <row r="52" spans="1:11" ht="15" customHeight="1" x14ac:dyDescent="0.2">
      <c r="A52" s="127" t="str">
        <f>'Renewables Report'!B103</f>
        <v/>
      </c>
      <c r="B52" s="128">
        <f>'Renewables Report'!A103</f>
        <v>0</v>
      </c>
      <c r="C52" s="129">
        <f>'Renewables Report'!C103</f>
        <v>0</v>
      </c>
      <c r="D52" s="117">
        <f>'Renewables Report'!G103</f>
        <v>0</v>
      </c>
      <c r="E52" s="110"/>
      <c r="F52" s="137" t="str">
        <f t="shared" si="3"/>
        <v/>
      </c>
      <c r="G52" s="104"/>
      <c r="H52" s="71"/>
      <c r="I52" s="71"/>
      <c r="J52" s="71"/>
      <c r="K52" s="105"/>
    </row>
    <row r="53" spans="1:11" ht="15" customHeight="1" x14ac:dyDescent="0.2">
      <c r="A53" s="127" t="str">
        <f>'Renewables Report'!B104</f>
        <v/>
      </c>
      <c r="B53" s="128">
        <f>'Renewables Report'!A104</f>
        <v>0</v>
      </c>
      <c r="C53" s="129">
        <f>'Renewables Report'!C104</f>
        <v>0</v>
      </c>
      <c r="D53" s="117">
        <f>'Renewables Report'!G104</f>
        <v>0</v>
      </c>
      <c r="E53" s="110"/>
      <c r="F53" s="137" t="str">
        <f t="shared" si="3"/>
        <v/>
      </c>
      <c r="G53" s="104"/>
      <c r="H53" s="71"/>
      <c r="I53" s="71"/>
      <c r="J53" s="71"/>
      <c r="K53" s="105"/>
    </row>
    <row r="54" spans="1:11" ht="15" customHeight="1" x14ac:dyDescent="0.2">
      <c r="A54" s="127" t="str">
        <f>'Renewables Report'!B105</f>
        <v/>
      </c>
      <c r="B54" s="128">
        <f>'Renewables Report'!A105</f>
        <v>0</v>
      </c>
      <c r="C54" s="129">
        <f>'Renewables Report'!C105</f>
        <v>0</v>
      </c>
      <c r="D54" s="117">
        <f>'Renewables Report'!G105</f>
        <v>0</v>
      </c>
      <c r="E54" s="110"/>
      <c r="F54" s="137" t="str">
        <f t="shared" si="3"/>
        <v/>
      </c>
      <c r="G54" s="104"/>
      <c r="H54" s="71"/>
      <c r="I54" s="71"/>
      <c r="J54" s="71"/>
      <c r="K54" s="105"/>
    </row>
    <row r="55" spans="1:11" ht="15" customHeight="1" x14ac:dyDescent="0.2">
      <c r="A55" s="127" t="str">
        <f>'Renewables Report'!B106</f>
        <v/>
      </c>
      <c r="B55" s="128">
        <f>'Renewables Report'!A106</f>
        <v>0</v>
      </c>
      <c r="C55" s="129">
        <f>'Renewables Report'!C106</f>
        <v>0</v>
      </c>
      <c r="D55" s="117">
        <f>'Renewables Report'!G106</f>
        <v>0</v>
      </c>
      <c r="E55" s="110"/>
      <c r="F55" s="137" t="str">
        <f t="shared" si="3"/>
        <v/>
      </c>
      <c r="G55" s="104"/>
      <c r="H55" s="71"/>
      <c r="I55" s="71"/>
      <c r="J55" s="71"/>
      <c r="K55" s="105"/>
    </row>
    <row r="56" spans="1:11" ht="15" customHeight="1" x14ac:dyDescent="0.2">
      <c r="A56" s="127" t="str">
        <f>'Renewables Report'!B107</f>
        <v/>
      </c>
      <c r="B56" s="128">
        <f>'Renewables Report'!A107</f>
        <v>0</v>
      </c>
      <c r="C56" s="129">
        <f>'Renewables Report'!C107</f>
        <v>0</v>
      </c>
      <c r="D56" s="117">
        <f>'Renewables Report'!G107</f>
        <v>0</v>
      </c>
      <c r="E56" s="110"/>
      <c r="F56" s="137" t="str">
        <f t="shared" si="3"/>
        <v/>
      </c>
      <c r="G56" s="104"/>
      <c r="H56" s="71"/>
      <c r="I56" s="71"/>
      <c r="J56" s="71"/>
      <c r="K56" s="105"/>
    </row>
    <row r="57" spans="1:11" ht="15" customHeight="1" x14ac:dyDescent="0.2">
      <c r="A57" s="127" t="str">
        <f>'Renewables Report'!B108</f>
        <v/>
      </c>
      <c r="B57" s="128">
        <f>'Renewables Report'!A108</f>
        <v>0</v>
      </c>
      <c r="C57" s="129">
        <f>'Renewables Report'!C108</f>
        <v>0</v>
      </c>
      <c r="D57" s="117">
        <f>'Renewables Report'!G108</f>
        <v>0</v>
      </c>
      <c r="E57" s="110"/>
      <c r="F57" s="137" t="str">
        <f t="shared" si="3"/>
        <v/>
      </c>
      <c r="G57" s="104"/>
      <c r="H57" s="71"/>
      <c r="I57" s="71"/>
      <c r="J57" s="71"/>
      <c r="K57" s="105"/>
    </row>
    <row r="58" spans="1:11" ht="15" customHeight="1" x14ac:dyDescent="0.2">
      <c r="A58" s="127" t="str">
        <f>'Renewables Report'!B109</f>
        <v/>
      </c>
      <c r="B58" s="128">
        <f>'Renewables Report'!A109</f>
        <v>0</v>
      </c>
      <c r="C58" s="129">
        <f>'Renewables Report'!C109</f>
        <v>0</v>
      </c>
      <c r="D58" s="117">
        <f>'Renewables Report'!G109</f>
        <v>0</v>
      </c>
      <c r="E58" s="110"/>
      <c r="F58" s="137" t="str">
        <f t="shared" si="3"/>
        <v/>
      </c>
      <c r="G58" s="104"/>
      <c r="H58" s="71"/>
      <c r="I58" s="71"/>
      <c r="J58" s="71"/>
      <c r="K58" s="105"/>
    </row>
    <row r="59" spans="1:11" ht="15" customHeight="1" x14ac:dyDescent="0.2">
      <c r="A59" s="127" t="str">
        <f>'Renewables Report'!B110</f>
        <v/>
      </c>
      <c r="B59" s="128">
        <f>'Renewables Report'!A110</f>
        <v>0</v>
      </c>
      <c r="C59" s="129">
        <f>'Renewables Report'!C110</f>
        <v>0</v>
      </c>
      <c r="D59" s="117">
        <f>'Renewables Report'!G110</f>
        <v>0</v>
      </c>
      <c r="E59" s="110"/>
      <c r="F59" s="137" t="str">
        <f t="shared" si="3"/>
        <v/>
      </c>
      <c r="G59" s="104"/>
      <c r="H59" s="71"/>
      <c r="I59" s="71"/>
      <c r="J59" s="71"/>
      <c r="K59" s="105"/>
    </row>
    <row r="60" spans="1:11" ht="15" customHeight="1" x14ac:dyDescent="0.2">
      <c r="A60" s="127" t="str">
        <f>'Renewables Report'!B111</f>
        <v/>
      </c>
      <c r="B60" s="128">
        <f>'Renewables Report'!A111</f>
        <v>0</v>
      </c>
      <c r="C60" s="129">
        <f>'Renewables Report'!C111</f>
        <v>0</v>
      </c>
      <c r="D60" s="117">
        <f>'Renewables Report'!G111</f>
        <v>0</v>
      </c>
      <c r="E60" s="110"/>
      <c r="F60" s="137" t="str">
        <f t="shared" si="3"/>
        <v/>
      </c>
      <c r="G60" s="104"/>
      <c r="H60" s="71"/>
      <c r="I60" s="71"/>
      <c r="J60" s="71"/>
      <c r="K60" s="105"/>
    </row>
    <row r="61" spans="1:11" ht="15" customHeight="1" x14ac:dyDescent="0.2">
      <c r="A61" s="130" t="str">
        <f>'Renewables Report'!B112</f>
        <v/>
      </c>
      <c r="B61" s="131">
        <f>'Renewables Report'!A112</f>
        <v>0</v>
      </c>
      <c r="C61" s="132">
        <f>'Renewables Report'!C112</f>
        <v>0</v>
      </c>
      <c r="D61" s="133">
        <f>'Renewables Report'!G112</f>
        <v>0</v>
      </c>
      <c r="E61" s="111"/>
      <c r="F61" s="138" t="str">
        <f t="shared" si="3"/>
        <v/>
      </c>
      <c r="G61" s="104"/>
      <c r="H61" s="71"/>
      <c r="I61" s="71"/>
      <c r="J61" s="71"/>
      <c r="K61" s="105"/>
    </row>
    <row r="62" spans="1:11" ht="15" customHeight="1" x14ac:dyDescent="0.2">
      <c r="A62" s="120" t="s">
        <v>4</v>
      </c>
      <c r="B62" s="134"/>
      <c r="C62" s="134"/>
      <c r="D62" s="135"/>
      <c r="E62" s="122">
        <f>SUM(E37:E61)</f>
        <v>0</v>
      </c>
      <c r="F62" s="135"/>
      <c r="G62" s="106"/>
      <c r="H62" s="107"/>
      <c r="I62" s="107"/>
      <c r="J62" s="107"/>
      <c r="K62" s="108"/>
    </row>
  </sheetData>
  <mergeCells count="29">
    <mergeCell ref="F19:H19"/>
    <mergeCell ref="F20:H20"/>
    <mergeCell ref="F21:H21"/>
    <mergeCell ref="F14:H14"/>
    <mergeCell ref="F15:H15"/>
    <mergeCell ref="F16:H16"/>
    <mergeCell ref="F17:H17"/>
    <mergeCell ref="F18:H18"/>
    <mergeCell ref="F9:H9"/>
    <mergeCell ref="F10:H10"/>
    <mergeCell ref="F11:H11"/>
    <mergeCell ref="F12:H12"/>
    <mergeCell ref="F13:H13"/>
    <mergeCell ref="G36:K36"/>
    <mergeCell ref="A1:K1"/>
    <mergeCell ref="A2:K2"/>
    <mergeCell ref="F22:H22"/>
    <mergeCell ref="E32:G32"/>
    <mergeCell ref="E33:G33"/>
    <mergeCell ref="E5:G5"/>
    <mergeCell ref="E6:G6"/>
    <mergeCell ref="F23:H23"/>
    <mergeCell ref="F24:H24"/>
    <mergeCell ref="F25:H25"/>
    <mergeCell ref="F26:H26"/>
    <mergeCell ref="F27:H27"/>
    <mergeCell ref="F28:H28"/>
    <mergeCell ref="F29:H29"/>
    <mergeCell ref="F8:H8"/>
  </mergeCells>
  <pageMargins left="0.7" right="0.7" top="0.75" bottom="0.75" header="0.3" footer="0.3"/>
  <pageSetup scale="79" fitToHeight="0" orientation="landscape" r:id="rId1"/>
  <rowBreaks count="1" manualBreakCount="1">
    <brk id="3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0146"/>
  <sheetViews>
    <sheetView workbookViewId="0">
      <pane ySplit="6" topLeftCell="A7" activePane="bottomLeft" state="frozen"/>
      <selection pane="bottomLeft" activeCell="D6" sqref="D6"/>
    </sheetView>
  </sheetViews>
  <sheetFormatPr defaultColWidth="8.85546875" defaultRowHeight="16.5" x14ac:dyDescent="0.3"/>
  <cols>
    <col min="1" max="1" width="14.42578125" style="170" customWidth="1"/>
    <col min="2" max="2" width="60.85546875" style="170" bestFit="1" customWidth="1"/>
    <col min="3" max="3" width="18.28515625" style="170" bestFit="1" customWidth="1"/>
    <col min="4" max="4" width="50.28515625" style="170" bestFit="1" customWidth="1"/>
    <col min="5" max="5" width="31.140625" style="170" bestFit="1" customWidth="1"/>
    <col min="6" max="6" width="23.28515625" style="170" bestFit="1" customWidth="1"/>
    <col min="7" max="7" width="31.28515625" style="170" customWidth="1"/>
    <col min="8" max="8" width="17.42578125" style="170" bestFit="1" customWidth="1"/>
    <col min="9" max="9" width="21.42578125" style="171" bestFit="1" customWidth="1"/>
    <col min="10" max="10" width="21.85546875" style="170" bestFit="1" customWidth="1"/>
    <col min="11" max="11" width="25.7109375" style="170" customWidth="1"/>
    <col min="12" max="16384" width="8.85546875" style="170"/>
  </cols>
  <sheetData>
    <row r="1" spans="1:11" ht="32.25" x14ac:dyDescent="0.4">
      <c r="A1" s="229" t="s">
        <v>17850</v>
      </c>
      <c r="B1" s="229"/>
      <c r="C1" s="229"/>
      <c r="D1" s="229"/>
      <c r="E1" s="229"/>
      <c r="F1" s="229"/>
      <c r="G1" s="229"/>
      <c r="H1" s="229"/>
      <c r="I1" s="229"/>
      <c r="J1" s="229"/>
      <c r="K1" s="229"/>
    </row>
    <row r="2" spans="1:11" ht="32.25" x14ac:dyDescent="0.4">
      <c r="A2" s="229" t="s">
        <v>17849</v>
      </c>
      <c r="B2" s="229"/>
      <c r="C2" s="229"/>
      <c r="D2" s="229"/>
      <c r="E2" s="229"/>
      <c r="F2" s="229"/>
      <c r="G2" s="229"/>
      <c r="H2" s="229"/>
      <c r="I2" s="229"/>
      <c r="J2" s="229"/>
      <c r="K2" s="229"/>
    </row>
    <row r="3" spans="1:11" ht="21" x14ac:dyDescent="0.4">
      <c r="A3" s="230" t="s">
        <v>17848</v>
      </c>
      <c r="B3" s="230"/>
      <c r="C3" s="230"/>
      <c r="D3" s="230"/>
      <c r="E3" s="230"/>
      <c r="F3" s="230"/>
      <c r="G3" s="230"/>
      <c r="H3" s="230"/>
      <c r="I3" s="230"/>
      <c r="J3" s="230"/>
      <c r="K3" s="230"/>
    </row>
    <row r="4" spans="1:11" x14ac:dyDescent="0.3">
      <c r="A4" s="231" t="s">
        <v>17847</v>
      </c>
      <c r="B4" s="231"/>
      <c r="C4" s="231"/>
      <c r="D4" s="231"/>
      <c r="E4" s="231"/>
      <c r="F4" s="231"/>
      <c r="G4" s="231"/>
      <c r="H4" s="231"/>
      <c r="I4" s="231"/>
      <c r="J4" s="231"/>
      <c r="K4" s="231"/>
    </row>
    <row r="5" spans="1:11" x14ac:dyDescent="0.3">
      <c r="I5" s="170"/>
    </row>
    <row r="6" spans="1:11" x14ac:dyDescent="0.3">
      <c r="A6" s="172" t="s">
        <v>17846</v>
      </c>
      <c r="B6" s="172" t="s">
        <v>17845</v>
      </c>
      <c r="C6" s="172" t="s">
        <v>17844</v>
      </c>
      <c r="I6" s="170"/>
    </row>
    <row r="7" spans="1:11" x14ac:dyDescent="0.3">
      <c r="A7" s="170" t="s">
        <v>4090</v>
      </c>
      <c r="B7" s="170" t="s">
        <v>17843</v>
      </c>
      <c r="C7" s="170">
        <v>2112</v>
      </c>
      <c r="I7" s="170"/>
    </row>
    <row r="8" spans="1:11" x14ac:dyDescent="0.3">
      <c r="A8" s="170" t="s">
        <v>4035</v>
      </c>
      <c r="B8" s="170" t="s">
        <v>17842</v>
      </c>
      <c r="C8" s="170">
        <v>1330</v>
      </c>
      <c r="I8" s="170"/>
    </row>
    <row r="9" spans="1:11" x14ac:dyDescent="0.3">
      <c r="A9" s="170" t="s">
        <v>9166</v>
      </c>
      <c r="B9" s="170" t="s">
        <v>17841</v>
      </c>
      <c r="C9" s="170">
        <v>1365</v>
      </c>
      <c r="I9" s="170"/>
    </row>
    <row r="10" spans="1:11" x14ac:dyDescent="0.3">
      <c r="A10" s="170" t="s">
        <v>9167</v>
      </c>
      <c r="B10" s="170" t="s">
        <v>17840</v>
      </c>
      <c r="C10" s="170">
        <v>1365</v>
      </c>
      <c r="I10" s="170"/>
    </row>
    <row r="11" spans="1:11" x14ac:dyDescent="0.3">
      <c r="A11" s="170" t="s">
        <v>9168</v>
      </c>
      <c r="B11" s="170" t="s">
        <v>17839</v>
      </c>
      <c r="C11" s="170">
        <v>1365</v>
      </c>
      <c r="I11" s="170"/>
    </row>
    <row r="12" spans="1:11" x14ac:dyDescent="0.3">
      <c r="A12" s="170" t="s">
        <v>9169</v>
      </c>
      <c r="B12" s="170" t="s">
        <v>17838</v>
      </c>
      <c r="C12" s="170">
        <v>1365</v>
      </c>
      <c r="I12" s="170"/>
    </row>
    <row r="13" spans="1:11" x14ac:dyDescent="0.3">
      <c r="A13" s="170" t="s">
        <v>9170</v>
      </c>
      <c r="B13" s="170" t="s">
        <v>17837</v>
      </c>
      <c r="C13" s="170">
        <v>1365</v>
      </c>
      <c r="I13" s="170"/>
    </row>
    <row r="14" spans="1:11" x14ac:dyDescent="0.3">
      <c r="A14" s="170" t="s">
        <v>9171</v>
      </c>
      <c r="B14" s="170" t="s">
        <v>17836</v>
      </c>
      <c r="C14" s="170">
        <v>1365</v>
      </c>
      <c r="I14" s="170"/>
    </row>
    <row r="15" spans="1:11" x14ac:dyDescent="0.3">
      <c r="A15" s="170" t="s">
        <v>9172</v>
      </c>
      <c r="B15" s="170" t="s">
        <v>17835</v>
      </c>
      <c r="C15" s="170">
        <v>1365</v>
      </c>
      <c r="I15" s="170"/>
    </row>
    <row r="16" spans="1:11" x14ac:dyDescent="0.3">
      <c r="A16" s="170" t="s">
        <v>9173</v>
      </c>
      <c r="B16" s="170" t="s">
        <v>17834</v>
      </c>
      <c r="C16" s="170">
        <v>1365</v>
      </c>
      <c r="I16" s="170"/>
    </row>
    <row r="17" spans="1:9" x14ac:dyDescent="0.3">
      <c r="A17" s="170" t="s">
        <v>9174</v>
      </c>
      <c r="B17" s="170" t="s">
        <v>17833</v>
      </c>
      <c r="C17" s="170">
        <v>1365</v>
      </c>
      <c r="I17" s="170"/>
    </row>
    <row r="18" spans="1:9" x14ac:dyDescent="0.3">
      <c r="A18" s="170" t="s">
        <v>9175</v>
      </c>
      <c r="B18" s="170" t="s">
        <v>17832</v>
      </c>
      <c r="C18" s="170">
        <v>1365</v>
      </c>
      <c r="I18" s="170"/>
    </row>
    <row r="19" spans="1:9" x14ac:dyDescent="0.3">
      <c r="A19" s="170" t="s">
        <v>9176</v>
      </c>
      <c r="B19" s="170" t="s">
        <v>17831</v>
      </c>
      <c r="C19" s="170">
        <v>1365</v>
      </c>
      <c r="I19" s="170"/>
    </row>
    <row r="20" spans="1:9" x14ac:dyDescent="0.3">
      <c r="A20" s="170" t="s">
        <v>9177</v>
      </c>
      <c r="B20" s="170" t="s">
        <v>17830</v>
      </c>
      <c r="C20" s="170">
        <v>1365</v>
      </c>
      <c r="I20" s="170"/>
    </row>
    <row r="21" spans="1:9" x14ac:dyDescent="0.3">
      <c r="A21" s="170" t="s">
        <v>9178</v>
      </c>
      <c r="B21" s="170" t="s">
        <v>17829</v>
      </c>
      <c r="C21" s="170">
        <v>1365</v>
      </c>
      <c r="I21" s="170"/>
    </row>
    <row r="22" spans="1:9" x14ac:dyDescent="0.3">
      <c r="A22" s="170" t="s">
        <v>9179</v>
      </c>
      <c r="B22" s="170" t="s">
        <v>17828</v>
      </c>
      <c r="C22" s="170">
        <v>1365</v>
      </c>
      <c r="I22" s="170"/>
    </row>
    <row r="23" spans="1:9" x14ac:dyDescent="0.3">
      <c r="A23" s="170" t="s">
        <v>9180</v>
      </c>
      <c r="B23" s="170" t="s">
        <v>17827</v>
      </c>
      <c r="C23" s="170">
        <v>372</v>
      </c>
      <c r="I23" s="170"/>
    </row>
    <row r="24" spans="1:9" x14ac:dyDescent="0.3">
      <c r="A24" s="170" t="s">
        <v>9181</v>
      </c>
      <c r="B24" s="170" t="s">
        <v>17827</v>
      </c>
      <c r="C24" s="170">
        <v>372</v>
      </c>
      <c r="I24" s="170"/>
    </row>
    <row r="25" spans="1:9" x14ac:dyDescent="0.3">
      <c r="A25" s="170" t="s">
        <v>9182</v>
      </c>
      <c r="B25" s="170" t="s">
        <v>17827</v>
      </c>
      <c r="C25" s="170">
        <v>372</v>
      </c>
      <c r="I25" s="170"/>
    </row>
    <row r="26" spans="1:9" x14ac:dyDescent="0.3">
      <c r="A26" s="170" t="s">
        <v>9183</v>
      </c>
      <c r="B26" s="170" t="s">
        <v>17826</v>
      </c>
      <c r="C26" s="170">
        <v>372</v>
      </c>
      <c r="I26" s="170"/>
    </row>
    <row r="27" spans="1:9" x14ac:dyDescent="0.3">
      <c r="A27" s="170" t="s">
        <v>9184</v>
      </c>
      <c r="B27" s="170" t="s">
        <v>17825</v>
      </c>
      <c r="C27" s="170">
        <v>372</v>
      </c>
      <c r="I27" s="170"/>
    </row>
    <row r="28" spans="1:9" x14ac:dyDescent="0.3">
      <c r="A28" s="170" t="s">
        <v>9185</v>
      </c>
      <c r="B28" s="170" t="s">
        <v>17824</v>
      </c>
      <c r="C28" s="170">
        <v>372</v>
      </c>
      <c r="I28" s="170"/>
    </row>
    <row r="29" spans="1:9" x14ac:dyDescent="0.3">
      <c r="A29" s="170" t="s">
        <v>9186</v>
      </c>
      <c r="B29" s="170" t="s">
        <v>17823</v>
      </c>
      <c r="C29" s="170">
        <v>372</v>
      </c>
      <c r="I29" s="170"/>
    </row>
    <row r="30" spans="1:9" x14ac:dyDescent="0.3">
      <c r="A30" s="170" t="s">
        <v>9187</v>
      </c>
      <c r="B30" s="170" t="s">
        <v>17823</v>
      </c>
      <c r="C30" s="170">
        <v>372</v>
      </c>
      <c r="I30" s="170"/>
    </row>
    <row r="31" spans="1:9" x14ac:dyDescent="0.3">
      <c r="A31" s="170" t="s">
        <v>9188</v>
      </c>
      <c r="B31" s="170" t="s">
        <v>17823</v>
      </c>
      <c r="C31" s="170">
        <v>372</v>
      </c>
      <c r="I31" s="170"/>
    </row>
    <row r="32" spans="1:9" x14ac:dyDescent="0.3">
      <c r="A32" s="170" t="s">
        <v>9189</v>
      </c>
      <c r="B32" s="170" t="s">
        <v>17822</v>
      </c>
      <c r="C32" s="170">
        <v>1674</v>
      </c>
      <c r="I32" s="170"/>
    </row>
    <row r="33" spans="1:9" x14ac:dyDescent="0.3">
      <c r="A33" s="170" t="s">
        <v>9190</v>
      </c>
      <c r="B33" s="170" t="s">
        <v>17821</v>
      </c>
      <c r="C33" s="170">
        <v>83</v>
      </c>
      <c r="I33" s="170"/>
    </row>
    <row r="34" spans="1:9" x14ac:dyDescent="0.3">
      <c r="A34" s="170" t="s">
        <v>9191</v>
      </c>
      <c r="B34" s="170" t="s">
        <v>17820</v>
      </c>
      <c r="C34" s="170">
        <v>83</v>
      </c>
      <c r="I34" s="170"/>
    </row>
    <row r="35" spans="1:9" x14ac:dyDescent="0.3">
      <c r="A35" s="170" t="s">
        <v>9192</v>
      </c>
      <c r="B35" s="170" t="s">
        <v>17819</v>
      </c>
      <c r="C35" s="170">
        <v>83</v>
      </c>
      <c r="I35" s="170"/>
    </row>
    <row r="36" spans="1:9" x14ac:dyDescent="0.3">
      <c r="A36" s="170" t="s">
        <v>9193</v>
      </c>
      <c r="B36" s="170" t="s">
        <v>17818</v>
      </c>
      <c r="C36" s="170">
        <v>1420</v>
      </c>
      <c r="I36" s="170"/>
    </row>
    <row r="37" spans="1:9" x14ac:dyDescent="0.3">
      <c r="A37" s="170" t="s">
        <v>9194</v>
      </c>
      <c r="B37" s="170" t="s">
        <v>8151</v>
      </c>
      <c r="C37" s="170">
        <v>122</v>
      </c>
      <c r="I37" s="170"/>
    </row>
    <row r="38" spans="1:9" x14ac:dyDescent="0.3">
      <c r="A38" s="170" t="s">
        <v>9195</v>
      </c>
      <c r="B38" s="170" t="s">
        <v>8151</v>
      </c>
      <c r="C38" s="170">
        <v>122</v>
      </c>
      <c r="I38" s="170"/>
    </row>
    <row r="39" spans="1:9" x14ac:dyDescent="0.3">
      <c r="A39" s="170" t="s">
        <v>9196</v>
      </c>
      <c r="B39" s="170" t="s">
        <v>8151</v>
      </c>
      <c r="C39" s="170">
        <v>122</v>
      </c>
      <c r="I39" s="170"/>
    </row>
    <row r="40" spans="1:9" x14ac:dyDescent="0.3">
      <c r="A40" s="170" t="s">
        <v>9197</v>
      </c>
      <c r="B40" s="170" t="s">
        <v>8151</v>
      </c>
      <c r="C40" s="170">
        <v>122</v>
      </c>
      <c r="I40" s="170"/>
    </row>
    <row r="41" spans="1:9" x14ac:dyDescent="0.3">
      <c r="A41" s="170" t="s">
        <v>9198</v>
      </c>
      <c r="B41" s="170" t="s">
        <v>8151</v>
      </c>
      <c r="C41" s="170">
        <v>122</v>
      </c>
      <c r="I41" s="170"/>
    </row>
    <row r="42" spans="1:9" x14ac:dyDescent="0.3">
      <c r="A42" s="170" t="s">
        <v>9199</v>
      </c>
      <c r="B42" s="170" t="s">
        <v>10899</v>
      </c>
      <c r="C42" s="170">
        <v>1628</v>
      </c>
      <c r="I42" s="170"/>
    </row>
    <row r="43" spans="1:9" x14ac:dyDescent="0.3">
      <c r="A43" s="170" t="s">
        <v>9200</v>
      </c>
      <c r="B43" s="170" t="s">
        <v>8151</v>
      </c>
      <c r="C43" s="170">
        <v>122</v>
      </c>
      <c r="I43" s="170"/>
    </row>
    <row r="44" spans="1:9" x14ac:dyDescent="0.3">
      <c r="A44" s="170" t="s">
        <v>9201</v>
      </c>
      <c r="B44" s="170" t="s">
        <v>8151</v>
      </c>
      <c r="C44" s="170">
        <v>122</v>
      </c>
      <c r="I44" s="170"/>
    </row>
    <row r="45" spans="1:9" x14ac:dyDescent="0.3">
      <c r="A45" s="170" t="s">
        <v>9202</v>
      </c>
      <c r="B45" s="170" t="s">
        <v>8151</v>
      </c>
      <c r="C45" s="170">
        <v>122</v>
      </c>
      <c r="I45" s="170"/>
    </row>
    <row r="46" spans="1:9" x14ac:dyDescent="0.3">
      <c r="A46" s="170" t="s">
        <v>9203</v>
      </c>
      <c r="B46" s="170" t="s">
        <v>8151</v>
      </c>
      <c r="C46" s="170">
        <v>122</v>
      </c>
      <c r="I46" s="170"/>
    </row>
    <row r="47" spans="1:9" x14ac:dyDescent="0.3">
      <c r="A47" s="170" t="s">
        <v>9204</v>
      </c>
      <c r="B47" s="170" t="s">
        <v>8151</v>
      </c>
      <c r="C47" s="170">
        <v>122</v>
      </c>
      <c r="I47" s="170"/>
    </row>
    <row r="48" spans="1:9" x14ac:dyDescent="0.3">
      <c r="A48" s="170" t="s">
        <v>8020</v>
      </c>
      <c r="B48" s="170" t="s">
        <v>17817</v>
      </c>
      <c r="C48" s="170">
        <v>988</v>
      </c>
      <c r="I48" s="170"/>
    </row>
    <row r="49" spans="1:9" x14ac:dyDescent="0.3">
      <c r="A49" s="170" t="s">
        <v>9205</v>
      </c>
      <c r="B49" s="170" t="s">
        <v>8151</v>
      </c>
      <c r="C49" s="170">
        <v>122</v>
      </c>
      <c r="I49" s="170"/>
    </row>
    <row r="50" spans="1:9" x14ac:dyDescent="0.3">
      <c r="A50" s="170" t="s">
        <v>9206</v>
      </c>
      <c r="B50" s="170" t="s">
        <v>8151</v>
      </c>
      <c r="C50" s="170">
        <v>122</v>
      </c>
      <c r="I50" s="170"/>
    </row>
    <row r="51" spans="1:9" x14ac:dyDescent="0.3">
      <c r="A51" s="170" t="s">
        <v>9207</v>
      </c>
      <c r="B51" s="170" t="s">
        <v>8156</v>
      </c>
      <c r="C51" s="170">
        <v>1984</v>
      </c>
      <c r="I51" s="170"/>
    </row>
    <row r="52" spans="1:9" x14ac:dyDescent="0.3">
      <c r="A52" s="170" t="s">
        <v>9208</v>
      </c>
      <c r="B52" s="170" t="s">
        <v>8156</v>
      </c>
      <c r="C52" s="170">
        <v>1984</v>
      </c>
      <c r="I52" s="170"/>
    </row>
    <row r="53" spans="1:9" x14ac:dyDescent="0.3">
      <c r="A53" s="170" t="s">
        <v>9209</v>
      </c>
      <c r="B53" s="170" t="s">
        <v>8156</v>
      </c>
      <c r="C53" s="170">
        <v>1984</v>
      </c>
      <c r="I53" s="170"/>
    </row>
    <row r="54" spans="1:9" x14ac:dyDescent="0.3">
      <c r="A54" s="170" t="s">
        <v>9210</v>
      </c>
      <c r="B54" s="170" t="s">
        <v>8156</v>
      </c>
      <c r="C54" s="170">
        <v>1984</v>
      </c>
      <c r="I54" s="170"/>
    </row>
    <row r="55" spans="1:9" x14ac:dyDescent="0.3">
      <c r="A55" s="170" t="s">
        <v>9211</v>
      </c>
      <c r="B55" s="170" t="s">
        <v>8156</v>
      </c>
      <c r="C55" s="170">
        <v>1984</v>
      </c>
      <c r="I55" s="170"/>
    </row>
    <row r="56" spans="1:9" x14ac:dyDescent="0.3">
      <c r="A56" s="170" t="s">
        <v>9212</v>
      </c>
      <c r="B56" s="170" t="s">
        <v>8156</v>
      </c>
      <c r="C56" s="170">
        <v>1984</v>
      </c>
      <c r="I56" s="170"/>
    </row>
    <row r="57" spans="1:9" x14ac:dyDescent="0.3">
      <c r="A57" s="170" t="s">
        <v>9213</v>
      </c>
      <c r="B57" s="170" t="s">
        <v>8156</v>
      </c>
      <c r="C57" s="170">
        <v>1984</v>
      </c>
      <c r="I57" s="170"/>
    </row>
    <row r="58" spans="1:9" x14ac:dyDescent="0.3">
      <c r="A58" s="170" t="s">
        <v>9214</v>
      </c>
      <c r="B58" s="170" t="s">
        <v>8156</v>
      </c>
      <c r="C58" s="170">
        <v>1984</v>
      </c>
      <c r="I58" s="170"/>
    </row>
    <row r="59" spans="1:9" x14ac:dyDescent="0.3">
      <c r="A59" s="170" t="s">
        <v>3353</v>
      </c>
      <c r="B59" s="170" t="s">
        <v>17816</v>
      </c>
      <c r="C59" s="170">
        <v>67</v>
      </c>
      <c r="I59" s="170"/>
    </row>
    <row r="60" spans="1:9" x14ac:dyDescent="0.3">
      <c r="A60" s="170" t="s">
        <v>9215</v>
      </c>
      <c r="B60" s="170" t="s">
        <v>8156</v>
      </c>
      <c r="C60" s="170">
        <v>1984</v>
      </c>
      <c r="I60" s="170"/>
    </row>
    <row r="61" spans="1:9" x14ac:dyDescent="0.3">
      <c r="A61" s="170" t="s">
        <v>9216</v>
      </c>
      <c r="B61" s="170" t="s">
        <v>8156</v>
      </c>
      <c r="C61" s="170">
        <v>1984</v>
      </c>
      <c r="I61" s="170"/>
    </row>
    <row r="62" spans="1:9" x14ac:dyDescent="0.3">
      <c r="A62" s="170" t="s">
        <v>9217</v>
      </c>
      <c r="B62" s="170" t="s">
        <v>8156</v>
      </c>
      <c r="C62" s="170">
        <v>1984</v>
      </c>
      <c r="I62" s="170"/>
    </row>
    <row r="63" spans="1:9" x14ac:dyDescent="0.3">
      <c r="A63" s="170" t="s">
        <v>17815</v>
      </c>
      <c r="B63" s="170" t="s">
        <v>17814</v>
      </c>
      <c r="C63" s="170">
        <v>1528</v>
      </c>
      <c r="I63" s="170"/>
    </row>
    <row r="64" spans="1:9" x14ac:dyDescent="0.3">
      <c r="A64" s="170" t="s">
        <v>17813</v>
      </c>
      <c r="B64" s="170" t="s">
        <v>17812</v>
      </c>
      <c r="C64" s="170">
        <v>1528</v>
      </c>
      <c r="I64" s="170"/>
    </row>
    <row r="65" spans="1:9" x14ac:dyDescent="0.3">
      <c r="A65" s="170" t="s">
        <v>17811</v>
      </c>
      <c r="B65" s="170" t="s">
        <v>17810</v>
      </c>
      <c r="C65" s="170">
        <v>1528</v>
      </c>
      <c r="I65" s="170"/>
    </row>
    <row r="66" spans="1:9" x14ac:dyDescent="0.3">
      <c r="A66" s="170" t="s">
        <v>9219</v>
      </c>
      <c r="B66" s="170" t="s">
        <v>9218</v>
      </c>
      <c r="C66" s="170">
        <v>939</v>
      </c>
      <c r="I66" s="170"/>
    </row>
    <row r="67" spans="1:9" x14ac:dyDescent="0.3">
      <c r="A67" s="170" t="s">
        <v>9220</v>
      </c>
      <c r="B67" s="170" t="s">
        <v>9221</v>
      </c>
      <c r="C67" s="170">
        <v>67</v>
      </c>
      <c r="I67" s="170"/>
    </row>
    <row r="68" spans="1:9" x14ac:dyDescent="0.3">
      <c r="A68" s="170" t="s">
        <v>9223</v>
      </c>
      <c r="B68" s="170" t="s">
        <v>9222</v>
      </c>
      <c r="C68" s="170">
        <v>939</v>
      </c>
      <c r="I68" s="170"/>
    </row>
    <row r="69" spans="1:9" x14ac:dyDescent="0.3">
      <c r="A69" s="170" t="s">
        <v>3352</v>
      </c>
      <c r="B69" s="170" t="s">
        <v>17809</v>
      </c>
      <c r="C69" s="170">
        <v>67</v>
      </c>
      <c r="I69" s="170"/>
    </row>
    <row r="70" spans="1:9" x14ac:dyDescent="0.3">
      <c r="A70" s="170" t="s">
        <v>9224</v>
      </c>
      <c r="B70" s="170" t="s">
        <v>10973</v>
      </c>
      <c r="C70" s="170">
        <v>988</v>
      </c>
      <c r="I70" s="170"/>
    </row>
    <row r="71" spans="1:9" x14ac:dyDescent="0.3">
      <c r="A71" s="170" t="s">
        <v>9225</v>
      </c>
      <c r="B71" s="170" t="s">
        <v>10633</v>
      </c>
      <c r="C71" s="170">
        <v>1603</v>
      </c>
      <c r="I71" s="170"/>
    </row>
    <row r="72" spans="1:9" x14ac:dyDescent="0.3">
      <c r="A72" s="170" t="s">
        <v>9226</v>
      </c>
      <c r="B72" s="170" t="s">
        <v>17808</v>
      </c>
      <c r="C72" s="170">
        <v>1603</v>
      </c>
      <c r="I72" s="170"/>
    </row>
    <row r="73" spans="1:9" x14ac:dyDescent="0.3">
      <c r="A73" s="170" t="s">
        <v>9227</v>
      </c>
      <c r="B73" s="170" t="s">
        <v>10633</v>
      </c>
      <c r="C73" s="170">
        <v>1603</v>
      </c>
      <c r="I73" s="170"/>
    </row>
    <row r="74" spans="1:9" x14ac:dyDescent="0.3">
      <c r="A74" s="170" t="s">
        <v>9228</v>
      </c>
      <c r="B74" s="170" t="s">
        <v>17807</v>
      </c>
      <c r="C74" s="170">
        <v>1536</v>
      </c>
      <c r="I74" s="170"/>
    </row>
    <row r="75" spans="1:9" x14ac:dyDescent="0.3">
      <c r="A75" s="170" t="s">
        <v>9229</v>
      </c>
      <c r="B75" s="170" t="s">
        <v>17806</v>
      </c>
      <c r="C75" s="170">
        <v>678</v>
      </c>
      <c r="I75" s="170"/>
    </row>
    <row r="76" spans="1:9" x14ac:dyDescent="0.3">
      <c r="A76" s="170" t="s">
        <v>9230</v>
      </c>
      <c r="B76" s="170" t="s">
        <v>17805</v>
      </c>
      <c r="C76" s="170">
        <v>678</v>
      </c>
      <c r="I76" s="170"/>
    </row>
    <row r="77" spans="1:9" x14ac:dyDescent="0.3">
      <c r="A77" s="170" t="s">
        <v>9231</v>
      </c>
      <c r="B77" s="170" t="s">
        <v>17804</v>
      </c>
      <c r="C77" s="170">
        <v>678</v>
      </c>
      <c r="I77" s="170"/>
    </row>
    <row r="78" spans="1:9" x14ac:dyDescent="0.3">
      <c r="A78" s="170" t="s">
        <v>9232</v>
      </c>
      <c r="B78" s="170" t="s">
        <v>17803</v>
      </c>
      <c r="C78" s="170">
        <v>678</v>
      </c>
      <c r="I78" s="170"/>
    </row>
    <row r="79" spans="1:9" x14ac:dyDescent="0.3">
      <c r="A79" s="170" t="s">
        <v>9233</v>
      </c>
      <c r="B79" s="170" t="s">
        <v>17802</v>
      </c>
      <c r="C79" s="170">
        <v>678</v>
      </c>
      <c r="I79" s="170"/>
    </row>
    <row r="80" spans="1:9" x14ac:dyDescent="0.3">
      <c r="A80" s="170" t="s">
        <v>9234</v>
      </c>
      <c r="B80" s="170" t="s">
        <v>17801</v>
      </c>
      <c r="C80" s="170">
        <v>678</v>
      </c>
      <c r="I80" s="170"/>
    </row>
    <row r="81" spans="1:9" x14ac:dyDescent="0.3">
      <c r="A81" s="170" t="s">
        <v>9235</v>
      </c>
      <c r="B81" s="170" t="s">
        <v>17800</v>
      </c>
      <c r="C81" s="170">
        <v>678</v>
      </c>
      <c r="I81" s="170"/>
    </row>
    <row r="82" spans="1:9" x14ac:dyDescent="0.3">
      <c r="A82" s="170" t="s">
        <v>9236</v>
      </c>
      <c r="B82" s="170" t="s">
        <v>17799</v>
      </c>
      <c r="C82" s="170">
        <v>678</v>
      </c>
      <c r="I82" s="170"/>
    </row>
    <row r="83" spans="1:9" x14ac:dyDescent="0.3">
      <c r="A83" s="170" t="s">
        <v>9237</v>
      </c>
      <c r="B83" s="170" t="s">
        <v>17798</v>
      </c>
      <c r="C83" s="170">
        <v>678</v>
      </c>
      <c r="I83" s="170"/>
    </row>
    <row r="84" spans="1:9" x14ac:dyDescent="0.3">
      <c r="A84" s="170" t="s">
        <v>9238</v>
      </c>
      <c r="B84" s="170" t="s">
        <v>17797</v>
      </c>
      <c r="C84" s="170">
        <v>1686</v>
      </c>
      <c r="I84" s="170"/>
    </row>
    <row r="85" spans="1:9" x14ac:dyDescent="0.3">
      <c r="A85" s="170" t="s">
        <v>9239</v>
      </c>
      <c r="B85" s="170" t="s">
        <v>17796</v>
      </c>
      <c r="C85" s="170">
        <v>634</v>
      </c>
      <c r="I85" s="170"/>
    </row>
    <row r="86" spans="1:9" x14ac:dyDescent="0.3">
      <c r="A86" s="170" t="s">
        <v>9240</v>
      </c>
      <c r="B86" s="170" t="s">
        <v>17795</v>
      </c>
      <c r="C86" s="170">
        <v>634</v>
      </c>
      <c r="I86" s="170"/>
    </row>
    <row r="87" spans="1:9" x14ac:dyDescent="0.3">
      <c r="A87" s="170" t="s">
        <v>9241</v>
      </c>
      <c r="B87" s="170" t="s">
        <v>17794</v>
      </c>
      <c r="C87" s="170">
        <v>634</v>
      </c>
      <c r="I87" s="170"/>
    </row>
    <row r="88" spans="1:9" x14ac:dyDescent="0.3">
      <c r="A88" s="170" t="s">
        <v>9242</v>
      </c>
      <c r="B88" s="170" t="s">
        <v>17793</v>
      </c>
      <c r="C88" s="170">
        <v>634</v>
      </c>
      <c r="I88" s="170"/>
    </row>
    <row r="89" spans="1:9" x14ac:dyDescent="0.3">
      <c r="A89" s="170" t="s">
        <v>9243</v>
      </c>
      <c r="B89" s="170" t="s">
        <v>17792</v>
      </c>
      <c r="C89" s="170">
        <v>77</v>
      </c>
      <c r="I89" s="170"/>
    </row>
    <row r="90" spans="1:9" x14ac:dyDescent="0.3">
      <c r="A90" s="170" t="s">
        <v>9244</v>
      </c>
      <c r="B90" s="170" t="s">
        <v>17700</v>
      </c>
      <c r="C90" s="170">
        <v>1628</v>
      </c>
      <c r="I90" s="170"/>
    </row>
    <row r="91" spans="1:9" x14ac:dyDescent="0.3">
      <c r="A91" s="170" t="s">
        <v>9245</v>
      </c>
      <c r="B91" s="170" t="s">
        <v>17791</v>
      </c>
      <c r="C91" s="170">
        <v>988</v>
      </c>
      <c r="I91" s="170"/>
    </row>
    <row r="92" spans="1:9" x14ac:dyDescent="0.3">
      <c r="A92" s="170" t="s">
        <v>9246</v>
      </c>
      <c r="B92" s="170" t="s">
        <v>17790</v>
      </c>
      <c r="C92" s="170">
        <v>77</v>
      </c>
      <c r="I92" s="170"/>
    </row>
    <row r="93" spans="1:9" x14ac:dyDescent="0.3">
      <c r="A93" s="170" t="s">
        <v>9247</v>
      </c>
      <c r="B93" s="170" t="s">
        <v>17789</v>
      </c>
      <c r="C93" s="170">
        <v>77</v>
      </c>
      <c r="I93" s="170"/>
    </row>
    <row r="94" spans="1:9" x14ac:dyDescent="0.3">
      <c r="A94" s="170" t="s">
        <v>9248</v>
      </c>
      <c r="B94" s="170" t="s">
        <v>17788</v>
      </c>
      <c r="C94" s="170">
        <v>77</v>
      </c>
      <c r="I94" s="170"/>
    </row>
    <row r="95" spans="1:9" x14ac:dyDescent="0.3">
      <c r="A95" s="170" t="s">
        <v>9249</v>
      </c>
      <c r="B95" s="170" t="s">
        <v>17787</v>
      </c>
      <c r="C95" s="170">
        <v>678</v>
      </c>
      <c r="I95" s="170"/>
    </row>
    <row r="96" spans="1:9" x14ac:dyDescent="0.3">
      <c r="A96" s="170" t="s">
        <v>9250</v>
      </c>
      <c r="B96" s="170" t="s">
        <v>17786</v>
      </c>
      <c r="C96" s="170">
        <v>678</v>
      </c>
      <c r="I96" s="170"/>
    </row>
    <row r="97" spans="1:9" x14ac:dyDescent="0.3">
      <c r="A97" s="170" t="s">
        <v>9251</v>
      </c>
      <c r="B97" s="170" t="s">
        <v>17785</v>
      </c>
      <c r="C97" s="170">
        <v>1518</v>
      </c>
      <c r="I97" s="170"/>
    </row>
    <row r="98" spans="1:9" x14ac:dyDescent="0.3">
      <c r="A98" s="170" t="s">
        <v>9252</v>
      </c>
      <c r="B98" s="170" t="s">
        <v>17784</v>
      </c>
      <c r="C98" s="170">
        <v>12</v>
      </c>
      <c r="I98" s="170"/>
    </row>
    <row r="99" spans="1:9" x14ac:dyDescent="0.3">
      <c r="A99" s="170" t="s">
        <v>9253</v>
      </c>
      <c r="B99" s="170" t="s">
        <v>17783</v>
      </c>
      <c r="C99" s="170">
        <v>1628</v>
      </c>
      <c r="I99" s="170"/>
    </row>
    <row r="100" spans="1:9" x14ac:dyDescent="0.3">
      <c r="A100" s="170" t="s">
        <v>3351</v>
      </c>
      <c r="B100" s="170" t="s">
        <v>17782</v>
      </c>
      <c r="C100" s="170">
        <v>147</v>
      </c>
      <c r="I100" s="170"/>
    </row>
    <row r="101" spans="1:9" x14ac:dyDescent="0.3">
      <c r="A101" s="170" t="s">
        <v>9254</v>
      </c>
      <c r="B101" s="170" t="s">
        <v>17781</v>
      </c>
      <c r="C101" s="170">
        <v>988</v>
      </c>
      <c r="I101" s="170"/>
    </row>
    <row r="102" spans="1:9" x14ac:dyDescent="0.3">
      <c r="A102" s="170" t="s">
        <v>9255</v>
      </c>
      <c r="B102" s="170" t="s">
        <v>17780</v>
      </c>
      <c r="C102" s="170">
        <v>988</v>
      </c>
      <c r="I102" s="170"/>
    </row>
    <row r="103" spans="1:9" x14ac:dyDescent="0.3">
      <c r="A103" s="170" t="s">
        <v>9256</v>
      </c>
      <c r="B103" s="170" t="s">
        <v>17779</v>
      </c>
      <c r="C103" s="170">
        <v>988</v>
      </c>
      <c r="I103" s="170"/>
    </row>
    <row r="104" spans="1:9" x14ac:dyDescent="0.3">
      <c r="A104" s="170" t="s">
        <v>9257</v>
      </c>
      <c r="B104" s="170" t="s">
        <v>17778</v>
      </c>
      <c r="C104" s="170">
        <v>988</v>
      </c>
      <c r="I104" s="170"/>
    </row>
    <row r="105" spans="1:9" x14ac:dyDescent="0.3">
      <c r="A105" s="170" t="s">
        <v>9259</v>
      </c>
      <c r="B105" s="170" t="s">
        <v>9258</v>
      </c>
      <c r="C105" s="170">
        <v>387</v>
      </c>
      <c r="I105" s="170"/>
    </row>
    <row r="106" spans="1:9" x14ac:dyDescent="0.3">
      <c r="A106" s="170" t="s">
        <v>9260</v>
      </c>
      <c r="B106" s="170" t="s">
        <v>17777</v>
      </c>
      <c r="C106" s="170">
        <v>1518</v>
      </c>
      <c r="I106" s="170"/>
    </row>
    <row r="107" spans="1:9" x14ac:dyDescent="0.3">
      <c r="A107" s="170" t="s">
        <v>17776</v>
      </c>
      <c r="B107" s="170" t="s">
        <v>17775</v>
      </c>
      <c r="C107" s="170">
        <v>461</v>
      </c>
      <c r="I107" s="170"/>
    </row>
    <row r="108" spans="1:9" x14ac:dyDescent="0.3">
      <c r="A108" s="170" t="s">
        <v>9261</v>
      </c>
      <c r="B108" s="170" t="s">
        <v>17774</v>
      </c>
      <c r="C108" s="170">
        <v>880</v>
      </c>
      <c r="I108" s="170"/>
    </row>
    <row r="109" spans="1:9" x14ac:dyDescent="0.3">
      <c r="A109" s="170" t="s">
        <v>9262</v>
      </c>
      <c r="B109" s="170" t="s">
        <v>17773</v>
      </c>
      <c r="C109" s="170">
        <v>303</v>
      </c>
      <c r="I109" s="170"/>
    </row>
    <row r="110" spans="1:9" x14ac:dyDescent="0.3">
      <c r="A110" s="170" t="s">
        <v>9263</v>
      </c>
      <c r="B110" s="170" t="s">
        <v>16455</v>
      </c>
      <c r="C110" s="170">
        <v>1536</v>
      </c>
      <c r="I110" s="170"/>
    </row>
    <row r="111" spans="1:9" x14ac:dyDescent="0.3">
      <c r="A111" s="170" t="s">
        <v>4034</v>
      </c>
      <c r="B111" s="170" t="s">
        <v>17772</v>
      </c>
      <c r="C111" s="170">
        <v>2112</v>
      </c>
      <c r="I111" s="170"/>
    </row>
    <row r="112" spans="1:9" x14ac:dyDescent="0.3">
      <c r="A112" s="170" t="s">
        <v>3350</v>
      </c>
      <c r="B112" s="170" t="s">
        <v>17771</v>
      </c>
      <c r="C112" s="170">
        <v>260</v>
      </c>
      <c r="I112" s="170"/>
    </row>
    <row r="113" spans="1:9" x14ac:dyDescent="0.3">
      <c r="A113" s="170" t="s">
        <v>9264</v>
      </c>
      <c r="B113" s="170" t="s">
        <v>16455</v>
      </c>
      <c r="C113" s="170">
        <v>1536</v>
      </c>
      <c r="I113" s="170"/>
    </row>
    <row r="114" spans="1:9" x14ac:dyDescent="0.3">
      <c r="A114" s="170" t="s">
        <v>9265</v>
      </c>
      <c r="B114" s="170" t="s">
        <v>16455</v>
      </c>
      <c r="C114" s="170">
        <v>1536</v>
      </c>
      <c r="I114" s="170"/>
    </row>
    <row r="115" spans="1:9" x14ac:dyDescent="0.3">
      <c r="A115" s="170" t="s">
        <v>9266</v>
      </c>
      <c r="B115" s="170" t="s">
        <v>17770</v>
      </c>
      <c r="C115" s="170">
        <v>678</v>
      </c>
      <c r="I115" s="170"/>
    </row>
    <row r="116" spans="1:9" x14ac:dyDescent="0.3">
      <c r="A116" s="170" t="s">
        <v>9267</v>
      </c>
      <c r="B116" s="170" t="s">
        <v>17769</v>
      </c>
      <c r="C116" s="170">
        <v>678</v>
      </c>
      <c r="I116" s="170"/>
    </row>
    <row r="117" spans="1:9" x14ac:dyDescent="0.3">
      <c r="A117" s="170" t="s">
        <v>9268</v>
      </c>
      <c r="B117" s="170" t="s">
        <v>17768</v>
      </c>
      <c r="C117" s="170">
        <v>678</v>
      </c>
      <c r="I117" s="170"/>
    </row>
    <row r="118" spans="1:9" x14ac:dyDescent="0.3">
      <c r="A118" s="170" t="s">
        <v>9269</v>
      </c>
      <c r="B118" s="170" t="s">
        <v>17767</v>
      </c>
      <c r="C118" s="170">
        <v>83</v>
      </c>
      <c r="I118" s="170"/>
    </row>
    <row r="119" spans="1:9" x14ac:dyDescent="0.3">
      <c r="A119" s="170" t="s">
        <v>9270</v>
      </c>
      <c r="B119" s="170" t="s">
        <v>17766</v>
      </c>
      <c r="C119" s="170">
        <v>83</v>
      </c>
      <c r="I119" s="170"/>
    </row>
    <row r="120" spans="1:9" x14ac:dyDescent="0.3">
      <c r="A120" s="170" t="s">
        <v>9271</v>
      </c>
      <c r="B120" s="170" t="s">
        <v>17765</v>
      </c>
      <c r="C120" s="170">
        <v>83</v>
      </c>
      <c r="I120" s="170"/>
    </row>
    <row r="121" spans="1:9" x14ac:dyDescent="0.3">
      <c r="A121" s="170" t="s">
        <v>9273</v>
      </c>
      <c r="B121" s="170" t="s">
        <v>9272</v>
      </c>
      <c r="C121" s="170">
        <v>122</v>
      </c>
      <c r="I121" s="170"/>
    </row>
    <row r="122" spans="1:9" x14ac:dyDescent="0.3">
      <c r="A122" s="170" t="s">
        <v>9274</v>
      </c>
      <c r="B122" s="170" t="s">
        <v>9272</v>
      </c>
      <c r="C122" s="170">
        <v>122</v>
      </c>
      <c r="I122" s="170"/>
    </row>
    <row r="123" spans="1:9" x14ac:dyDescent="0.3">
      <c r="A123" s="170" t="s">
        <v>3349</v>
      </c>
      <c r="B123" s="170" t="s">
        <v>17764</v>
      </c>
      <c r="C123" s="170">
        <v>260</v>
      </c>
      <c r="I123" s="170"/>
    </row>
    <row r="124" spans="1:9" x14ac:dyDescent="0.3">
      <c r="A124" s="170" t="s">
        <v>9275</v>
      </c>
      <c r="B124" s="170" t="s">
        <v>9272</v>
      </c>
      <c r="C124" s="170">
        <v>122</v>
      </c>
      <c r="I124" s="170"/>
    </row>
    <row r="125" spans="1:9" x14ac:dyDescent="0.3">
      <c r="A125" s="170" t="s">
        <v>9276</v>
      </c>
      <c r="B125" s="170" t="s">
        <v>9272</v>
      </c>
      <c r="C125" s="170">
        <v>122</v>
      </c>
      <c r="I125" s="170"/>
    </row>
    <row r="126" spans="1:9" x14ac:dyDescent="0.3">
      <c r="A126" s="170" t="s">
        <v>9277</v>
      </c>
      <c r="B126" s="170" t="s">
        <v>9272</v>
      </c>
      <c r="C126" s="170">
        <v>122</v>
      </c>
      <c r="I126" s="170"/>
    </row>
    <row r="127" spans="1:9" x14ac:dyDescent="0.3">
      <c r="A127" s="170" t="s">
        <v>9278</v>
      </c>
      <c r="B127" s="170" t="s">
        <v>17409</v>
      </c>
      <c r="C127" s="170">
        <v>988</v>
      </c>
      <c r="I127" s="170"/>
    </row>
    <row r="128" spans="1:9" x14ac:dyDescent="0.3">
      <c r="A128" s="170" t="s">
        <v>17763</v>
      </c>
      <c r="B128" s="170" t="s">
        <v>9272</v>
      </c>
      <c r="C128" s="170">
        <v>122</v>
      </c>
      <c r="I128" s="170"/>
    </row>
    <row r="129" spans="1:9" x14ac:dyDescent="0.3">
      <c r="A129" s="170" t="s">
        <v>9279</v>
      </c>
      <c r="B129" s="170" t="s">
        <v>9272</v>
      </c>
      <c r="C129" s="170">
        <v>122</v>
      </c>
      <c r="I129" s="170"/>
    </row>
    <row r="130" spans="1:9" x14ac:dyDescent="0.3">
      <c r="A130" s="170" t="s">
        <v>9280</v>
      </c>
      <c r="B130" s="170" t="s">
        <v>9272</v>
      </c>
      <c r="C130" s="170">
        <v>122</v>
      </c>
      <c r="I130" s="170"/>
    </row>
    <row r="131" spans="1:9" x14ac:dyDescent="0.3">
      <c r="A131" s="170" t="s">
        <v>9281</v>
      </c>
      <c r="B131" s="170" t="s">
        <v>9272</v>
      </c>
      <c r="C131" s="170">
        <v>122</v>
      </c>
      <c r="I131" s="170"/>
    </row>
    <row r="132" spans="1:9" x14ac:dyDescent="0.3">
      <c r="A132" s="170" t="s">
        <v>9282</v>
      </c>
      <c r="B132" s="170" t="s">
        <v>9272</v>
      </c>
      <c r="C132" s="170">
        <v>122</v>
      </c>
      <c r="I132" s="170"/>
    </row>
    <row r="133" spans="1:9" x14ac:dyDescent="0.3">
      <c r="A133" s="170" t="s">
        <v>9283</v>
      </c>
      <c r="B133" s="170" t="s">
        <v>9272</v>
      </c>
      <c r="C133" s="170">
        <v>122</v>
      </c>
      <c r="I133" s="170"/>
    </row>
    <row r="134" spans="1:9" x14ac:dyDescent="0.3">
      <c r="A134" s="170" t="s">
        <v>9284</v>
      </c>
      <c r="B134" s="170" t="s">
        <v>9272</v>
      </c>
      <c r="C134" s="170">
        <v>122</v>
      </c>
      <c r="I134" s="170"/>
    </row>
    <row r="135" spans="1:9" x14ac:dyDescent="0.3">
      <c r="A135" s="170" t="s">
        <v>9285</v>
      </c>
      <c r="B135" s="170" t="s">
        <v>9272</v>
      </c>
      <c r="C135" s="170">
        <v>122</v>
      </c>
      <c r="I135" s="170"/>
    </row>
    <row r="136" spans="1:9" x14ac:dyDescent="0.3">
      <c r="A136" s="170" t="s">
        <v>9286</v>
      </c>
      <c r="B136" s="170" t="s">
        <v>17762</v>
      </c>
      <c r="C136" s="170">
        <v>210</v>
      </c>
      <c r="I136" s="170"/>
    </row>
    <row r="137" spans="1:9" x14ac:dyDescent="0.3">
      <c r="A137" s="170" t="s">
        <v>9287</v>
      </c>
      <c r="B137" s="170" t="s">
        <v>9272</v>
      </c>
      <c r="C137" s="170">
        <v>122</v>
      </c>
      <c r="I137" s="170"/>
    </row>
    <row r="138" spans="1:9" x14ac:dyDescent="0.3">
      <c r="A138" s="170" t="s">
        <v>9288</v>
      </c>
      <c r="B138" s="170" t="s">
        <v>9272</v>
      </c>
      <c r="C138" s="170">
        <v>122</v>
      </c>
      <c r="I138" s="170"/>
    </row>
    <row r="139" spans="1:9" x14ac:dyDescent="0.3">
      <c r="A139" s="170" t="s">
        <v>9289</v>
      </c>
      <c r="B139" s="170" t="s">
        <v>9272</v>
      </c>
      <c r="C139" s="170">
        <v>122</v>
      </c>
      <c r="I139" s="170"/>
    </row>
    <row r="140" spans="1:9" x14ac:dyDescent="0.3">
      <c r="A140" s="170" t="s">
        <v>9290</v>
      </c>
      <c r="B140" s="170" t="s">
        <v>9272</v>
      </c>
      <c r="C140" s="170">
        <v>122</v>
      </c>
      <c r="I140" s="170"/>
    </row>
    <row r="141" spans="1:9" x14ac:dyDescent="0.3">
      <c r="A141" s="170" t="s">
        <v>9291</v>
      </c>
      <c r="B141" s="170" t="s">
        <v>9272</v>
      </c>
      <c r="C141" s="170">
        <v>122</v>
      </c>
      <c r="I141" s="170"/>
    </row>
    <row r="142" spans="1:9" x14ac:dyDescent="0.3">
      <c r="A142" s="170" t="s">
        <v>9292</v>
      </c>
      <c r="B142" s="170" t="s">
        <v>9272</v>
      </c>
      <c r="C142" s="170">
        <v>122</v>
      </c>
      <c r="I142" s="170"/>
    </row>
    <row r="143" spans="1:9" x14ac:dyDescent="0.3">
      <c r="A143" s="170" t="s">
        <v>9293</v>
      </c>
      <c r="B143" s="170" t="s">
        <v>9272</v>
      </c>
      <c r="C143" s="170">
        <v>122</v>
      </c>
      <c r="I143" s="170"/>
    </row>
    <row r="144" spans="1:9" x14ac:dyDescent="0.3">
      <c r="A144" s="170" t="s">
        <v>3348</v>
      </c>
      <c r="B144" s="170" t="s">
        <v>17761</v>
      </c>
      <c r="C144" s="170">
        <v>2112</v>
      </c>
      <c r="I144" s="170"/>
    </row>
    <row r="145" spans="1:9" x14ac:dyDescent="0.3">
      <c r="A145" s="170" t="s">
        <v>9294</v>
      </c>
      <c r="B145" s="170" t="s">
        <v>17760</v>
      </c>
      <c r="C145" s="170">
        <v>880</v>
      </c>
      <c r="I145" s="170"/>
    </row>
    <row r="146" spans="1:9" x14ac:dyDescent="0.3">
      <c r="A146" s="170" t="s">
        <v>9295</v>
      </c>
      <c r="B146" s="170" t="s">
        <v>17759</v>
      </c>
      <c r="C146" s="170">
        <v>880</v>
      </c>
      <c r="I146" s="170"/>
    </row>
    <row r="147" spans="1:9" x14ac:dyDescent="0.3">
      <c r="A147" s="170" t="s">
        <v>9296</v>
      </c>
      <c r="B147" s="170" t="s">
        <v>17758</v>
      </c>
      <c r="C147" s="170">
        <v>880</v>
      </c>
      <c r="I147" s="170"/>
    </row>
    <row r="148" spans="1:9" x14ac:dyDescent="0.3">
      <c r="A148" s="170" t="s">
        <v>17757</v>
      </c>
      <c r="B148" s="170" t="s">
        <v>17756</v>
      </c>
      <c r="C148" s="170">
        <v>880</v>
      </c>
      <c r="I148" s="170"/>
    </row>
    <row r="149" spans="1:9" x14ac:dyDescent="0.3">
      <c r="A149" s="170" t="s">
        <v>9297</v>
      </c>
      <c r="B149" s="170" t="s">
        <v>17755</v>
      </c>
      <c r="C149" s="170">
        <v>880</v>
      </c>
      <c r="I149" s="170"/>
    </row>
    <row r="150" spans="1:9" x14ac:dyDescent="0.3">
      <c r="A150" s="170" t="s">
        <v>17754</v>
      </c>
      <c r="B150" s="170" t="s">
        <v>17753</v>
      </c>
      <c r="C150" s="170">
        <v>880</v>
      </c>
      <c r="I150" s="170"/>
    </row>
    <row r="151" spans="1:9" x14ac:dyDescent="0.3">
      <c r="A151" s="170" t="s">
        <v>17752</v>
      </c>
      <c r="B151" s="170" t="s">
        <v>17751</v>
      </c>
      <c r="C151" s="170">
        <v>880</v>
      </c>
      <c r="I151" s="170"/>
    </row>
    <row r="152" spans="1:9" x14ac:dyDescent="0.3">
      <c r="A152" s="170" t="s">
        <v>17750</v>
      </c>
      <c r="B152" s="170" t="s">
        <v>17749</v>
      </c>
      <c r="C152" s="170">
        <v>880</v>
      </c>
      <c r="I152" s="170"/>
    </row>
    <row r="153" spans="1:9" x14ac:dyDescent="0.3">
      <c r="A153" s="170" t="s">
        <v>9298</v>
      </c>
      <c r="B153" s="170" t="s">
        <v>17748</v>
      </c>
      <c r="C153" s="170">
        <v>880</v>
      </c>
      <c r="I153" s="170"/>
    </row>
    <row r="154" spans="1:9" x14ac:dyDescent="0.3">
      <c r="A154" s="170" t="s">
        <v>9299</v>
      </c>
      <c r="B154" s="170" t="s">
        <v>17747</v>
      </c>
      <c r="C154" s="170">
        <v>36</v>
      </c>
      <c r="I154" s="170"/>
    </row>
    <row r="155" spans="1:9" x14ac:dyDescent="0.3">
      <c r="A155" s="170" t="s">
        <v>3347</v>
      </c>
      <c r="B155" s="170" t="s">
        <v>17746</v>
      </c>
      <c r="C155" s="170">
        <v>2112</v>
      </c>
      <c r="I155" s="170"/>
    </row>
    <row r="156" spans="1:9" x14ac:dyDescent="0.3">
      <c r="A156" s="170" t="s">
        <v>9300</v>
      </c>
      <c r="B156" s="170" t="s">
        <v>17745</v>
      </c>
      <c r="C156" s="170">
        <v>122</v>
      </c>
      <c r="I156" s="170"/>
    </row>
    <row r="157" spans="1:9" x14ac:dyDescent="0.3">
      <c r="A157" s="170" t="s">
        <v>9302</v>
      </c>
      <c r="B157" s="170" t="s">
        <v>9301</v>
      </c>
      <c r="C157" s="170">
        <v>461</v>
      </c>
      <c r="I157" s="170"/>
    </row>
    <row r="158" spans="1:9" x14ac:dyDescent="0.3">
      <c r="A158" s="170" t="s">
        <v>9303</v>
      </c>
      <c r="B158" s="170" t="s">
        <v>9301</v>
      </c>
      <c r="C158" s="170">
        <v>461</v>
      </c>
      <c r="I158" s="170"/>
    </row>
    <row r="159" spans="1:9" x14ac:dyDescent="0.3">
      <c r="A159" s="170" t="s">
        <v>9305</v>
      </c>
      <c r="B159" s="170" t="s">
        <v>9304</v>
      </c>
      <c r="C159" s="170">
        <v>387</v>
      </c>
      <c r="I159" s="170"/>
    </row>
    <row r="160" spans="1:9" x14ac:dyDescent="0.3">
      <c r="A160" s="170" t="s">
        <v>9306</v>
      </c>
      <c r="B160" s="170" t="s">
        <v>9301</v>
      </c>
      <c r="C160" s="170">
        <v>461</v>
      </c>
      <c r="I160" s="170"/>
    </row>
    <row r="161" spans="1:9" x14ac:dyDescent="0.3">
      <c r="A161" s="170" t="s">
        <v>9307</v>
      </c>
      <c r="B161" s="170" t="s">
        <v>9301</v>
      </c>
      <c r="C161" s="170">
        <v>461</v>
      </c>
      <c r="I161" s="170"/>
    </row>
    <row r="162" spans="1:9" x14ac:dyDescent="0.3">
      <c r="A162" s="170" t="s">
        <v>9309</v>
      </c>
      <c r="B162" s="170" t="s">
        <v>9308</v>
      </c>
      <c r="C162" s="170">
        <v>387</v>
      </c>
      <c r="I162" s="170"/>
    </row>
    <row r="163" spans="1:9" x14ac:dyDescent="0.3">
      <c r="A163" s="170" t="s">
        <v>17744</v>
      </c>
      <c r="B163" s="170" t="s">
        <v>17743</v>
      </c>
      <c r="C163" s="170">
        <v>387</v>
      </c>
      <c r="I163" s="170"/>
    </row>
    <row r="164" spans="1:9" x14ac:dyDescent="0.3">
      <c r="A164" s="170" t="s">
        <v>9310</v>
      </c>
      <c r="B164" s="170" t="s">
        <v>9301</v>
      </c>
      <c r="C164" s="170">
        <v>461</v>
      </c>
      <c r="I164" s="170"/>
    </row>
    <row r="165" spans="1:9" x14ac:dyDescent="0.3">
      <c r="A165" s="170" t="s">
        <v>9311</v>
      </c>
      <c r="B165" s="170" t="s">
        <v>9301</v>
      </c>
      <c r="C165" s="170">
        <v>461</v>
      </c>
      <c r="I165" s="170"/>
    </row>
    <row r="166" spans="1:9" x14ac:dyDescent="0.3">
      <c r="A166" s="170" t="s">
        <v>3346</v>
      </c>
      <c r="B166" s="170" t="s">
        <v>17742</v>
      </c>
      <c r="C166" s="170">
        <v>2112</v>
      </c>
      <c r="I166" s="170"/>
    </row>
    <row r="167" spans="1:9" x14ac:dyDescent="0.3">
      <c r="A167" s="170" t="s">
        <v>9312</v>
      </c>
      <c r="B167" s="170" t="s">
        <v>9301</v>
      </c>
      <c r="C167" s="170">
        <v>461</v>
      </c>
      <c r="I167" s="170"/>
    </row>
    <row r="168" spans="1:9" x14ac:dyDescent="0.3">
      <c r="A168" s="170" t="s">
        <v>9313</v>
      </c>
      <c r="B168" s="170" t="s">
        <v>9301</v>
      </c>
      <c r="C168" s="170">
        <v>461</v>
      </c>
      <c r="I168" s="170"/>
    </row>
    <row r="169" spans="1:9" x14ac:dyDescent="0.3">
      <c r="A169" s="170" t="s">
        <v>9314</v>
      </c>
      <c r="B169" s="170" t="s">
        <v>9301</v>
      </c>
      <c r="C169" s="170">
        <v>461</v>
      </c>
      <c r="I169" s="170"/>
    </row>
    <row r="170" spans="1:9" x14ac:dyDescent="0.3">
      <c r="A170" s="170" t="s">
        <v>9315</v>
      </c>
      <c r="B170" s="170" t="s">
        <v>9301</v>
      </c>
      <c r="C170" s="170">
        <v>461</v>
      </c>
      <c r="I170" s="170"/>
    </row>
    <row r="171" spans="1:9" x14ac:dyDescent="0.3">
      <c r="A171" s="170" t="s">
        <v>9316</v>
      </c>
      <c r="B171" s="170" t="s">
        <v>17741</v>
      </c>
      <c r="C171" s="170">
        <v>988</v>
      </c>
      <c r="I171" s="170"/>
    </row>
    <row r="172" spans="1:9" x14ac:dyDescent="0.3">
      <c r="A172" s="170" t="s">
        <v>9317</v>
      </c>
      <c r="B172" s="170" t="s">
        <v>9301</v>
      </c>
      <c r="C172" s="170">
        <v>461</v>
      </c>
      <c r="I172" s="170"/>
    </row>
    <row r="173" spans="1:9" x14ac:dyDescent="0.3">
      <c r="A173" s="170" t="s">
        <v>9318</v>
      </c>
      <c r="B173" s="170" t="s">
        <v>17740</v>
      </c>
      <c r="C173" s="170">
        <v>1682</v>
      </c>
      <c r="I173" s="170"/>
    </row>
    <row r="174" spans="1:9" x14ac:dyDescent="0.3">
      <c r="A174" s="170" t="s">
        <v>9320</v>
      </c>
      <c r="B174" s="170" t="s">
        <v>9319</v>
      </c>
      <c r="C174" s="170">
        <v>36</v>
      </c>
      <c r="I174" s="170"/>
    </row>
    <row r="175" spans="1:9" x14ac:dyDescent="0.3">
      <c r="A175" s="170" t="s">
        <v>9321</v>
      </c>
      <c r="B175" s="170" t="s">
        <v>17739</v>
      </c>
      <c r="C175" s="170">
        <v>988</v>
      </c>
      <c r="I175" s="170"/>
    </row>
    <row r="176" spans="1:9" x14ac:dyDescent="0.3">
      <c r="A176" s="170" t="s">
        <v>9322</v>
      </c>
      <c r="B176" s="170" t="s">
        <v>17738</v>
      </c>
      <c r="C176" s="170">
        <v>988</v>
      </c>
      <c r="I176" s="170"/>
    </row>
    <row r="177" spans="1:9" x14ac:dyDescent="0.3">
      <c r="A177" s="170" t="s">
        <v>3345</v>
      </c>
      <c r="B177" s="170" t="s">
        <v>17737</v>
      </c>
      <c r="C177" s="170">
        <v>2112</v>
      </c>
      <c r="I177" s="170"/>
    </row>
    <row r="178" spans="1:9" x14ac:dyDescent="0.3">
      <c r="A178" s="170" t="s">
        <v>9323</v>
      </c>
      <c r="B178" s="170" t="s">
        <v>17718</v>
      </c>
      <c r="C178" s="170">
        <v>1603</v>
      </c>
      <c r="I178" s="170"/>
    </row>
    <row r="179" spans="1:9" x14ac:dyDescent="0.3">
      <c r="A179" s="170" t="s">
        <v>9324</v>
      </c>
      <c r="B179" s="170" t="s">
        <v>17736</v>
      </c>
      <c r="C179" s="170">
        <v>1711</v>
      </c>
      <c r="I179" s="170"/>
    </row>
    <row r="180" spans="1:9" x14ac:dyDescent="0.3">
      <c r="A180" s="170" t="s">
        <v>9325</v>
      </c>
      <c r="B180" s="170" t="s">
        <v>17735</v>
      </c>
      <c r="C180" s="170">
        <v>1505</v>
      </c>
      <c r="I180" s="170"/>
    </row>
    <row r="181" spans="1:9" x14ac:dyDescent="0.3">
      <c r="A181" s="170" t="s">
        <v>9326</v>
      </c>
      <c r="B181" s="170" t="s">
        <v>17734</v>
      </c>
      <c r="C181" s="170">
        <v>1667</v>
      </c>
      <c r="I181" s="170"/>
    </row>
    <row r="182" spans="1:9" x14ac:dyDescent="0.3">
      <c r="A182" s="170" t="s">
        <v>9327</v>
      </c>
      <c r="B182" s="170" t="s">
        <v>17733</v>
      </c>
      <c r="C182" s="170">
        <v>1571</v>
      </c>
      <c r="I182" s="170"/>
    </row>
    <row r="183" spans="1:9" x14ac:dyDescent="0.3">
      <c r="A183" s="170" t="s">
        <v>9328</v>
      </c>
      <c r="B183" s="170" t="s">
        <v>9329</v>
      </c>
      <c r="C183" s="170">
        <v>16</v>
      </c>
      <c r="I183" s="170"/>
    </row>
    <row r="184" spans="1:9" x14ac:dyDescent="0.3">
      <c r="A184" s="170" t="s">
        <v>9330</v>
      </c>
      <c r="B184" s="170" t="s">
        <v>17732</v>
      </c>
      <c r="C184" s="170">
        <v>83</v>
      </c>
      <c r="I184" s="170"/>
    </row>
    <row r="185" spans="1:9" x14ac:dyDescent="0.3">
      <c r="A185" s="170" t="s">
        <v>9331</v>
      </c>
      <c r="B185" s="170" t="s">
        <v>9332</v>
      </c>
      <c r="C185" s="170">
        <v>16</v>
      </c>
      <c r="I185" s="170"/>
    </row>
    <row r="186" spans="1:9" x14ac:dyDescent="0.3">
      <c r="A186" s="170" t="s">
        <v>9333</v>
      </c>
      <c r="B186" s="170" t="s">
        <v>9334</v>
      </c>
      <c r="C186" s="170">
        <v>16</v>
      </c>
      <c r="I186" s="170"/>
    </row>
    <row r="187" spans="1:9" x14ac:dyDescent="0.3">
      <c r="A187" s="170" t="s">
        <v>3344</v>
      </c>
      <c r="B187" s="170" t="s">
        <v>17731</v>
      </c>
      <c r="C187" s="170">
        <v>2112</v>
      </c>
      <c r="I187" s="170"/>
    </row>
    <row r="188" spans="1:9" x14ac:dyDescent="0.3">
      <c r="A188" s="170" t="s">
        <v>9335</v>
      </c>
      <c r="B188" s="170" t="s">
        <v>17730</v>
      </c>
      <c r="C188" s="170">
        <v>1667</v>
      </c>
      <c r="I188" s="170"/>
    </row>
    <row r="189" spans="1:9" x14ac:dyDescent="0.3">
      <c r="A189" s="170" t="s">
        <v>9336</v>
      </c>
      <c r="B189" s="170" t="s">
        <v>17729</v>
      </c>
      <c r="C189" s="170">
        <v>327</v>
      </c>
      <c r="I189" s="170"/>
    </row>
    <row r="190" spans="1:9" x14ac:dyDescent="0.3">
      <c r="A190" s="170" t="s">
        <v>9337</v>
      </c>
      <c r="B190" s="170" t="s">
        <v>17728</v>
      </c>
      <c r="C190" s="170">
        <v>327</v>
      </c>
      <c r="I190" s="170"/>
    </row>
    <row r="191" spans="1:9" x14ac:dyDescent="0.3">
      <c r="A191" s="170" t="s">
        <v>9338</v>
      </c>
      <c r="B191" s="170" t="s">
        <v>17727</v>
      </c>
      <c r="C191" s="170">
        <v>327</v>
      </c>
      <c r="I191" s="170"/>
    </row>
    <row r="192" spans="1:9" x14ac:dyDescent="0.3">
      <c r="A192" s="170" t="s">
        <v>9339</v>
      </c>
      <c r="B192" s="170" t="s">
        <v>17726</v>
      </c>
      <c r="C192" s="170">
        <v>327</v>
      </c>
      <c r="I192" s="170"/>
    </row>
    <row r="193" spans="1:9" x14ac:dyDescent="0.3">
      <c r="A193" s="170" t="s">
        <v>9339</v>
      </c>
      <c r="B193" s="170" t="s">
        <v>17726</v>
      </c>
      <c r="C193" s="170">
        <v>327</v>
      </c>
      <c r="I193" s="170"/>
    </row>
    <row r="194" spans="1:9" x14ac:dyDescent="0.3">
      <c r="A194" s="170" t="s">
        <v>9340</v>
      </c>
      <c r="B194" s="170" t="s">
        <v>17725</v>
      </c>
      <c r="C194" s="170">
        <v>327</v>
      </c>
      <c r="I194" s="170"/>
    </row>
    <row r="195" spans="1:9" x14ac:dyDescent="0.3">
      <c r="A195" s="170" t="s">
        <v>9341</v>
      </c>
      <c r="B195" s="170" t="s">
        <v>9301</v>
      </c>
      <c r="C195" s="170">
        <v>461</v>
      </c>
      <c r="I195" s="170"/>
    </row>
    <row r="196" spans="1:9" x14ac:dyDescent="0.3">
      <c r="A196" s="170" t="s">
        <v>9342</v>
      </c>
      <c r="B196" s="170" t="s">
        <v>9301</v>
      </c>
      <c r="C196" s="170">
        <v>461</v>
      </c>
      <c r="I196" s="170"/>
    </row>
    <row r="197" spans="1:9" x14ac:dyDescent="0.3">
      <c r="A197" s="170" t="s">
        <v>9343</v>
      </c>
      <c r="B197" s="170" t="s">
        <v>9301</v>
      </c>
      <c r="C197" s="170">
        <v>461</v>
      </c>
      <c r="I197" s="170"/>
    </row>
    <row r="198" spans="1:9" x14ac:dyDescent="0.3">
      <c r="A198" s="170" t="s">
        <v>9344</v>
      </c>
      <c r="B198" s="170" t="s">
        <v>17724</v>
      </c>
      <c r="C198" s="170">
        <v>372</v>
      </c>
      <c r="I198" s="170"/>
    </row>
    <row r="199" spans="1:9" x14ac:dyDescent="0.3">
      <c r="A199" s="170" t="s">
        <v>3343</v>
      </c>
      <c r="B199" s="170" t="s">
        <v>17723</v>
      </c>
      <c r="C199" s="170">
        <v>2112</v>
      </c>
      <c r="I199" s="170"/>
    </row>
    <row r="200" spans="1:9" x14ac:dyDescent="0.3">
      <c r="A200" s="170" t="s">
        <v>9345</v>
      </c>
      <c r="B200" s="170" t="s">
        <v>17722</v>
      </c>
      <c r="C200" s="170">
        <v>372</v>
      </c>
      <c r="I200" s="170"/>
    </row>
    <row r="201" spans="1:9" x14ac:dyDescent="0.3">
      <c r="A201" s="170" t="s">
        <v>9346</v>
      </c>
      <c r="B201" s="170" t="s">
        <v>17721</v>
      </c>
      <c r="C201" s="170">
        <v>372</v>
      </c>
      <c r="I201" s="170"/>
    </row>
    <row r="202" spans="1:9" x14ac:dyDescent="0.3">
      <c r="A202" s="170" t="s">
        <v>9347</v>
      </c>
      <c r="B202" s="170" t="s">
        <v>17720</v>
      </c>
      <c r="C202" s="170">
        <v>372</v>
      </c>
      <c r="I202" s="170"/>
    </row>
    <row r="203" spans="1:9" x14ac:dyDescent="0.3">
      <c r="A203" s="170" t="s">
        <v>9348</v>
      </c>
      <c r="B203" s="170" t="s">
        <v>9301</v>
      </c>
      <c r="C203" s="170">
        <v>461</v>
      </c>
      <c r="I203" s="170"/>
    </row>
    <row r="204" spans="1:9" x14ac:dyDescent="0.3">
      <c r="A204" s="170" t="s">
        <v>9349</v>
      </c>
      <c r="B204" s="170" t="s">
        <v>9301</v>
      </c>
      <c r="C204" s="170">
        <v>461</v>
      </c>
      <c r="I204" s="170"/>
    </row>
    <row r="205" spans="1:9" x14ac:dyDescent="0.3">
      <c r="A205" s="170" t="s">
        <v>9350</v>
      </c>
      <c r="B205" s="170" t="s">
        <v>9301</v>
      </c>
      <c r="C205" s="170">
        <v>461</v>
      </c>
      <c r="I205" s="170"/>
    </row>
    <row r="206" spans="1:9" x14ac:dyDescent="0.3">
      <c r="A206" s="170" t="s">
        <v>9351</v>
      </c>
      <c r="B206" s="170" t="s">
        <v>17718</v>
      </c>
      <c r="C206" s="170">
        <v>1603</v>
      </c>
      <c r="I206" s="170"/>
    </row>
    <row r="207" spans="1:9" x14ac:dyDescent="0.3">
      <c r="A207" s="170" t="s">
        <v>9352</v>
      </c>
      <c r="B207" s="170" t="s">
        <v>17719</v>
      </c>
      <c r="C207" s="170">
        <v>880</v>
      </c>
      <c r="I207" s="170"/>
    </row>
    <row r="208" spans="1:9" x14ac:dyDescent="0.3">
      <c r="A208" s="170" t="s">
        <v>9353</v>
      </c>
      <c r="B208" s="170" t="s">
        <v>17718</v>
      </c>
      <c r="C208" s="170">
        <v>1603</v>
      </c>
      <c r="I208" s="170"/>
    </row>
    <row r="209" spans="1:9" x14ac:dyDescent="0.3">
      <c r="A209" s="170" t="s">
        <v>9354</v>
      </c>
      <c r="B209" s="170" t="s">
        <v>17717</v>
      </c>
      <c r="C209" s="170">
        <v>880</v>
      </c>
      <c r="I209" s="170"/>
    </row>
    <row r="210" spans="1:9" x14ac:dyDescent="0.3">
      <c r="A210" s="170" t="s">
        <v>3342</v>
      </c>
      <c r="B210" s="170" t="s">
        <v>17716</v>
      </c>
      <c r="C210" s="170">
        <v>2112</v>
      </c>
      <c r="I210" s="170"/>
    </row>
    <row r="211" spans="1:9" x14ac:dyDescent="0.3">
      <c r="A211" s="170" t="s">
        <v>9355</v>
      </c>
      <c r="B211" s="170" t="s">
        <v>17715</v>
      </c>
      <c r="C211" s="170">
        <v>880</v>
      </c>
      <c r="I211" s="170"/>
    </row>
    <row r="212" spans="1:9" x14ac:dyDescent="0.3">
      <c r="A212" s="170" t="s">
        <v>9356</v>
      </c>
      <c r="B212" s="170" t="s">
        <v>17714</v>
      </c>
      <c r="C212" s="170">
        <v>1603</v>
      </c>
      <c r="I212" s="170"/>
    </row>
    <row r="213" spans="1:9" x14ac:dyDescent="0.3">
      <c r="A213" s="170" t="s">
        <v>9357</v>
      </c>
      <c r="B213" s="170" t="s">
        <v>17714</v>
      </c>
      <c r="C213" s="170">
        <v>1603</v>
      </c>
      <c r="I213" s="170"/>
    </row>
    <row r="214" spans="1:9" x14ac:dyDescent="0.3">
      <c r="A214" s="170" t="s">
        <v>9358</v>
      </c>
      <c r="B214" s="170" t="s">
        <v>17713</v>
      </c>
      <c r="C214" s="170">
        <v>1603</v>
      </c>
      <c r="I214" s="170"/>
    </row>
    <row r="215" spans="1:9" x14ac:dyDescent="0.3">
      <c r="A215" s="170" t="s">
        <v>9359</v>
      </c>
      <c r="B215" s="170" t="s">
        <v>17713</v>
      </c>
      <c r="C215" s="170">
        <v>1603</v>
      </c>
      <c r="I215" s="170"/>
    </row>
    <row r="216" spans="1:9" x14ac:dyDescent="0.3">
      <c r="A216" s="170" t="s">
        <v>9360</v>
      </c>
      <c r="B216" s="170" t="s">
        <v>17712</v>
      </c>
      <c r="C216" s="170">
        <v>1603</v>
      </c>
      <c r="I216" s="170"/>
    </row>
    <row r="217" spans="1:9" x14ac:dyDescent="0.3">
      <c r="A217" s="170" t="s">
        <v>9361</v>
      </c>
      <c r="B217" s="170" t="s">
        <v>17711</v>
      </c>
      <c r="C217" s="170">
        <v>1686</v>
      </c>
      <c r="I217" s="170"/>
    </row>
    <row r="218" spans="1:9" x14ac:dyDescent="0.3">
      <c r="A218" s="170" t="s">
        <v>9362</v>
      </c>
      <c r="B218" s="170" t="s">
        <v>17710</v>
      </c>
      <c r="C218" s="170">
        <v>392</v>
      </c>
      <c r="I218" s="170"/>
    </row>
    <row r="219" spans="1:9" x14ac:dyDescent="0.3">
      <c r="A219" s="170" t="s">
        <v>9363</v>
      </c>
      <c r="B219" s="170" t="s">
        <v>9364</v>
      </c>
      <c r="C219" s="170">
        <v>16</v>
      </c>
      <c r="I219" s="170"/>
    </row>
    <row r="220" spans="1:9" x14ac:dyDescent="0.3">
      <c r="A220" s="170" t="s">
        <v>4033</v>
      </c>
      <c r="B220" s="170" t="s">
        <v>17709</v>
      </c>
      <c r="C220" s="170">
        <v>1552</v>
      </c>
      <c r="I220" s="170"/>
    </row>
    <row r="221" spans="1:9" x14ac:dyDescent="0.3">
      <c r="A221" s="170" t="s">
        <v>3341</v>
      </c>
      <c r="B221" s="170" t="s">
        <v>17708</v>
      </c>
      <c r="C221" s="170">
        <v>2112</v>
      </c>
      <c r="I221" s="170"/>
    </row>
    <row r="222" spans="1:9" x14ac:dyDescent="0.3">
      <c r="A222" s="170" t="s">
        <v>9365</v>
      </c>
      <c r="B222" s="170" t="s">
        <v>9366</v>
      </c>
      <c r="C222" s="170">
        <v>16</v>
      </c>
      <c r="I222" s="170"/>
    </row>
    <row r="223" spans="1:9" x14ac:dyDescent="0.3">
      <c r="A223" s="170" t="s">
        <v>9367</v>
      </c>
      <c r="B223" s="170" t="s">
        <v>9368</v>
      </c>
      <c r="C223" s="170">
        <v>16</v>
      </c>
      <c r="I223" s="170"/>
    </row>
    <row r="224" spans="1:9" x14ac:dyDescent="0.3">
      <c r="A224" s="170" t="s">
        <v>9369</v>
      </c>
      <c r="B224" s="170" t="s">
        <v>9370</v>
      </c>
      <c r="C224" s="170">
        <v>16</v>
      </c>
      <c r="I224" s="170"/>
    </row>
    <row r="225" spans="1:9" x14ac:dyDescent="0.3">
      <c r="A225" s="170" t="s">
        <v>9371</v>
      </c>
      <c r="B225" s="170" t="s">
        <v>9372</v>
      </c>
      <c r="C225" s="170">
        <v>16</v>
      </c>
      <c r="I225" s="170"/>
    </row>
    <row r="226" spans="1:9" x14ac:dyDescent="0.3">
      <c r="A226" s="170" t="s">
        <v>9373</v>
      </c>
      <c r="B226" s="170" t="s">
        <v>9374</v>
      </c>
      <c r="C226" s="170">
        <v>16</v>
      </c>
      <c r="I226" s="170"/>
    </row>
    <row r="227" spans="1:9" x14ac:dyDescent="0.3">
      <c r="A227" s="170" t="s">
        <v>9375</v>
      </c>
      <c r="B227" s="170" t="s">
        <v>9376</v>
      </c>
      <c r="C227" s="170">
        <v>16</v>
      </c>
      <c r="I227" s="170"/>
    </row>
    <row r="228" spans="1:9" x14ac:dyDescent="0.3">
      <c r="A228" s="170" t="s">
        <v>9377</v>
      </c>
      <c r="B228" s="170" t="s">
        <v>9378</v>
      </c>
      <c r="C228" s="170">
        <v>16</v>
      </c>
      <c r="I228" s="170"/>
    </row>
    <row r="229" spans="1:9" x14ac:dyDescent="0.3">
      <c r="A229" s="170" t="s">
        <v>9379</v>
      </c>
      <c r="B229" s="170" t="s">
        <v>9380</v>
      </c>
      <c r="C229" s="170">
        <v>16</v>
      </c>
      <c r="I229" s="170"/>
    </row>
    <row r="230" spans="1:9" x14ac:dyDescent="0.3">
      <c r="A230" s="170" t="s">
        <v>9381</v>
      </c>
      <c r="B230" s="170" t="s">
        <v>9382</v>
      </c>
      <c r="C230" s="170">
        <v>16</v>
      </c>
      <c r="I230" s="170"/>
    </row>
    <row r="231" spans="1:9" x14ac:dyDescent="0.3">
      <c r="A231" s="170" t="s">
        <v>3340</v>
      </c>
      <c r="B231" s="170" t="s">
        <v>17707</v>
      </c>
      <c r="C231" s="170">
        <v>161</v>
      </c>
      <c r="I231" s="170"/>
    </row>
    <row r="232" spans="1:9" x14ac:dyDescent="0.3">
      <c r="A232" s="170" t="s">
        <v>9383</v>
      </c>
      <c r="B232" s="170" t="s">
        <v>9384</v>
      </c>
      <c r="C232" s="170">
        <v>16</v>
      </c>
      <c r="I232" s="170"/>
    </row>
    <row r="233" spans="1:9" x14ac:dyDescent="0.3">
      <c r="A233" s="170" t="s">
        <v>9385</v>
      </c>
      <c r="B233" s="170" t="s">
        <v>9386</v>
      </c>
      <c r="C233" s="170">
        <v>16</v>
      </c>
      <c r="I233" s="170"/>
    </row>
    <row r="234" spans="1:9" x14ac:dyDescent="0.3">
      <c r="A234" s="170" t="s">
        <v>9387</v>
      </c>
      <c r="B234" s="170" t="s">
        <v>9388</v>
      </c>
      <c r="C234" s="170">
        <v>16</v>
      </c>
      <c r="I234" s="170"/>
    </row>
    <row r="235" spans="1:9" x14ac:dyDescent="0.3">
      <c r="A235" s="170" t="s">
        <v>9389</v>
      </c>
      <c r="B235" s="170" t="s">
        <v>9390</v>
      </c>
      <c r="C235" s="170">
        <v>16</v>
      </c>
      <c r="I235" s="170"/>
    </row>
    <row r="236" spans="1:9" x14ac:dyDescent="0.3">
      <c r="A236" s="170" t="s">
        <v>9391</v>
      </c>
      <c r="B236" s="170" t="s">
        <v>9392</v>
      </c>
      <c r="C236" s="170">
        <v>16</v>
      </c>
      <c r="I236" s="170"/>
    </row>
    <row r="237" spans="1:9" x14ac:dyDescent="0.3">
      <c r="A237" s="170" t="s">
        <v>9393</v>
      </c>
      <c r="B237" s="170" t="s">
        <v>9394</v>
      </c>
      <c r="C237" s="170">
        <v>16</v>
      </c>
      <c r="I237" s="170"/>
    </row>
    <row r="238" spans="1:9" x14ac:dyDescent="0.3">
      <c r="A238" s="170" t="s">
        <v>9395</v>
      </c>
      <c r="B238" s="170" t="s">
        <v>9396</v>
      </c>
      <c r="C238" s="170">
        <v>16</v>
      </c>
      <c r="I238" s="170"/>
    </row>
    <row r="239" spans="1:9" x14ac:dyDescent="0.3">
      <c r="A239" s="170" t="s">
        <v>9397</v>
      </c>
      <c r="B239" s="170" t="s">
        <v>9398</v>
      </c>
      <c r="C239" s="170">
        <v>16</v>
      </c>
      <c r="I239" s="170"/>
    </row>
    <row r="240" spans="1:9" x14ac:dyDescent="0.3">
      <c r="A240" s="170" t="s">
        <v>9399</v>
      </c>
      <c r="B240" s="170" t="s">
        <v>9400</v>
      </c>
      <c r="C240" s="170">
        <v>16</v>
      </c>
      <c r="I240" s="170"/>
    </row>
    <row r="241" spans="1:9" x14ac:dyDescent="0.3">
      <c r="A241" s="170" t="s">
        <v>3339</v>
      </c>
      <c r="B241" s="170" t="s">
        <v>17706</v>
      </c>
      <c r="C241" s="170">
        <v>159</v>
      </c>
      <c r="I241" s="170"/>
    </row>
    <row r="242" spans="1:9" x14ac:dyDescent="0.3">
      <c r="A242" s="170" t="s">
        <v>9401</v>
      </c>
      <c r="B242" s="170" t="s">
        <v>9402</v>
      </c>
      <c r="C242" s="170">
        <v>16</v>
      </c>
      <c r="I242" s="170"/>
    </row>
    <row r="243" spans="1:9" x14ac:dyDescent="0.3">
      <c r="A243" s="170" t="s">
        <v>9403</v>
      </c>
      <c r="B243" s="170" t="s">
        <v>9404</v>
      </c>
      <c r="C243" s="170">
        <v>16</v>
      </c>
      <c r="I243" s="170"/>
    </row>
    <row r="244" spans="1:9" x14ac:dyDescent="0.3">
      <c r="A244" s="170" t="s">
        <v>9405</v>
      </c>
      <c r="B244" s="170" t="s">
        <v>9406</v>
      </c>
      <c r="C244" s="170">
        <v>16</v>
      </c>
      <c r="I244" s="170"/>
    </row>
    <row r="245" spans="1:9" x14ac:dyDescent="0.3">
      <c r="A245" s="170" t="s">
        <v>9407</v>
      </c>
      <c r="B245" s="170" t="s">
        <v>9408</v>
      </c>
      <c r="C245" s="170">
        <v>16</v>
      </c>
      <c r="I245" s="170"/>
    </row>
    <row r="246" spans="1:9" x14ac:dyDescent="0.3">
      <c r="A246" s="170" t="s">
        <v>9409</v>
      </c>
      <c r="B246" s="170" t="s">
        <v>9410</v>
      </c>
      <c r="C246" s="170">
        <v>16</v>
      </c>
      <c r="I246" s="170"/>
    </row>
    <row r="247" spans="1:9" x14ac:dyDescent="0.3">
      <c r="A247" s="170" t="s">
        <v>9411</v>
      </c>
      <c r="B247" s="170" t="s">
        <v>9412</v>
      </c>
      <c r="C247" s="170">
        <v>16</v>
      </c>
      <c r="I247" s="170"/>
    </row>
    <row r="248" spans="1:9" x14ac:dyDescent="0.3">
      <c r="A248" s="170" t="s">
        <v>9413</v>
      </c>
      <c r="B248" s="170" t="s">
        <v>9414</v>
      </c>
      <c r="C248" s="170">
        <v>16</v>
      </c>
      <c r="I248" s="170"/>
    </row>
    <row r="249" spans="1:9" x14ac:dyDescent="0.3">
      <c r="A249" s="170" t="s">
        <v>9415</v>
      </c>
      <c r="B249" s="170" t="s">
        <v>9416</v>
      </c>
      <c r="C249" s="170">
        <v>16</v>
      </c>
      <c r="I249" s="170"/>
    </row>
    <row r="250" spans="1:9" x14ac:dyDescent="0.3">
      <c r="A250" s="170" t="s">
        <v>3338</v>
      </c>
      <c r="B250" s="170" t="s">
        <v>17705</v>
      </c>
      <c r="C250" s="170">
        <v>160</v>
      </c>
      <c r="I250" s="170"/>
    </row>
    <row r="251" spans="1:9" x14ac:dyDescent="0.3">
      <c r="A251" s="170" t="s">
        <v>9417</v>
      </c>
      <c r="B251" s="170" t="s">
        <v>9418</v>
      </c>
      <c r="C251" s="170">
        <v>16</v>
      </c>
      <c r="I251" s="170"/>
    </row>
    <row r="252" spans="1:9" x14ac:dyDescent="0.3">
      <c r="A252" s="170" t="s">
        <v>9419</v>
      </c>
      <c r="B252" s="170" t="s">
        <v>9420</v>
      </c>
      <c r="C252" s="170">
        <v>16</v>
      </c>
      <c r="I252" s="170"/>
    </row>
    <row r="253" spans="1:9" x14ac:dyDescent="0.3">
      <c r="A253" s="170" t="s">
        <v>9421</v>
      </c>
      <c r="B253" s="170" t="s">
        <v>9422</v>
      </c>
      <c r="C253" s="170">
        <v>16</v>
      </c>
      <c r="I253" s="170"/>
    </row>
    <row r="254" spans="1:9" x14ac:dyDescent="0.3">
      <c r="A254" s="170" t="s">
        <v>9423</v>
      </c>
      <c r="B254" s="170" t="s">
        <v>9424</v>
      </c>
      <c r="C254" s="170">
        <v>16</v>
      </c>
      <c r="I254" s="170"/>
    </row>
    <row r="255" spans="1:9" x14ac:dyDescent="0.3">
      <c r="A255" s="170" t="s">
        <v>9425</v>
      </c>
      <c r="B255" s="170" t="s">
        <v>9426</v>
      </c>
      <c r="C255" s="170">
        <v>16</v>
      </c>
      <c r="I255" s="170"/>
    </row>
    <row r="256" spans="1:9" x14ac:dyDescent="0.3">
      <c r="A256" s="170" t="s">
        <v>9427</v>
      </c>
      <c r="B256" s="170" t="s">
        <v>9428</v>
      </c>
      <c r="C256" s="170">
        <v>16</v>
      </c>
      <c r="I256" s="170"/>
    </row>
    <row r="257" spans="1:9" x14ac:dyDescent="0.3">
      <c r="A257" s="170" t="s">
        <v>17704</v>
      </c>
      <c r="B257" s="170" t="s">
        <v>17703</v>
      </c>
      <c r="C257" s="170">
        <v>16</v>
      </c>
      <c r="I257" s="170"/>
    </row>
    <row r="258" spans="1:9" x14ac:dyDescent="0.3">
      <c r="A258" s="170" t="s">
        <v>9429</v>
      </c>
      <c r="B258" s="170" t="s">
        <v>9430</v>
      </c>
      <c r="C258" s="170">
        <v>16</v>
      </c>
      <c r="I258" s="170"/>
    </row>
    <row r="259" spans="1:9" x14ac:dyDescent="0.3">
      <c r="A259" s="170" t="s">
        <v>9431</v>
      </c>
      <c r="B259" s="170" t="s">
        <v>9432</v>
      </c>
      <c r="C259" s="170">
        <v>16</v>
      </c>
      <c r="I259" s="170"/>
    </row>
    <row r="260" spans="1:9" x14ac:dyDescent="0.3">
      <c r="A260" s="170" t="s">
        <v>9433</v>
      </c>
      <c r="B260" s="170" t="s">
        <v>9434</v>
      </c>
      <c r="C260" s="170">
        <v>16</v>
      </c>
      <c r="I260" s="170"/>
    </row>
    <row r="261" spans="1:9" x14ac:dyDescent="0.3">
      <c r="A261" s="170" t="s">
        <v>9435</v>
      </c>
      <c r="B261" s="170" t="s">
        <v>9436</v>
      </c>
      <c r="C261" s="170">
        <v>16</v>
      </c>
      <c r="I261" s="170"/>
    </row>
    <row r="262" spans="1:9" x14ac:dyDescent="0.3">
      <c r="A262" s="170" t="s">
        <v>9437</v>
      </c>
      <c r="B262" s="170" t="s">
        <v>9438</v>
      </c>
      <c r="C262" s="170">
        <v>16</v>
      </c>
      <c r="I262" s="170"/>
    </row>
    <row r="263" spans="1:9" x14ac:dyDescent="0.3">
      <c r="A263" s="170" t="s">
        <v>9439</v>
      </c>
      <c r="B263" s="170" t="s">
        <v>9440</v>
      </c>
      <c r="C263" s="170">
        <v>16</v>
      </c>
      <c r="I263" s="170"/>
    </row>
    <row r="264" spans="1:9" x14ac:dyDescent="0.3">
      <c r="A264" s="170" t="s">
        <v>9441</v>
      </c>
      <c r="B264" s="170" t="s">
        <v>9442</v>
      </c>
      <c r="C264" s="170">
        <v>16</v>
      </c>
      <c r="I264" s="170"/>
    </row>
    <row r="265" spans="1:9" x14ac:dyDescent="0.3">
      <c r="A265" s="170" t="s">
        <v>17702</v>
      </c>
      <c r="B265" s="170" t="s">
        <v>17701</v>
      </c>
      <c r="C265" s="170">
        <v>16</v>
      </c>
      <c r="I265" s="170"/>
    </row>
    <row r="266" spans="1:9" x14ac:dyDescent="0.3">
      <c r="A266" s="170" t="s">
        <v>9443</v>
      </c>
      <c r="B266" s="170" t="s">
        <v>9444</v>
      </c>
      <c r="C266" s="170">
        <v>16</v>
      </c>
      <c r="I266" s="170"/>
    </row>
    <row r="267" spans="1:9" x14ac:dyDescent="0.3">
      <c r="A267" s="170" t="s">
        <v>9445</v>
      </c>
      <c r="B267" s="170" t="s">
        <v>9446</v>
      </c>
      <c r="C267" s="170">
        <v>16</v>
      </c>
      <c r="I267" s="170"/>
    </row>
    <row r="268" spans="1:9" x14ac:dyDescent="0.3">
      <c r="A268" s="170" t="s">
        <v>9447</v>
      </c>
      <c r="B268" s="170" t="s">
        <v>9448</v>
      </c>
      <c r="C268" s="170">
        <v>16</v>
      </c>
      <c r="I268" s="170"/>
    </row>
    <row r="269" spans="1:9" x14ac:dyDescent="0.3">
      <c r="A269" s="170" t="s">
        <v>9449</v>
      </c>
      <c r="B269" s="170" t="s">
        <v>9450</v>
      </c>
      <c r="C269" s="170">
        <v>16</v>
      </c>
      <c r="I269" s="170"/>
    </row>
    <row r="270" spans="1:9" x14ac:dyDescent="0.3">
      <c r="A270" s="170" t="s">
        <v>9451</v>
      </c>
      <c r="B270" s="170" t="s">
        <v>17700</v>
      </c>
      <c r="C270" s="170">
        <v>1628</v>
      </c>
      <c r="I270" s="170"/>
    </row>
    <row r="271" spans="1:9" x14ac:dyDescent="0.3">
      <c r="A271" s="170" t="s">
        <v>9452</v>
      </c>
      <c r="B271" s="170" t="s">
        <v>9453</v>
      </c>
      <c r="C271" s="170">
        <v>16</v>
      </c>
      <c r="I271" s="170"/>
    </row>
    <row r="272" spans="1:9" x14ac:dyDescent="0.3">
      <c r="A272" s="170" t="s">
        <v>9454</v>
      </c>
      <c r="B272" s="170" t="s">
        <v>9455</v>
      </c>
      <c r="C272" s="170">
        <v>16</v>
      </c>
      <c r="I272" s="170"/>
    </row>
    <row r="273" spans="1:9" x14ac:dyDescent="0.3">
      <c r="A273" s="170" t="s">
        <v>9456</v>
      </c>
      <c r="B273" s="170" t="s">
        <v>9457</v>
      </c>
      <c r="C273" s="170">
        <v>16</v>
      </c>
      <c r="I273" s="170"/>
    </row>
    <row r="274" spans="1:9" x14ac:dyDescent="0.3">
      <c r="A274" s="170" t="s">
        <v>9458</v>
      </c>
      <c r="B274" s="170" t="s">
        <v>9459</v>
      </c>
      <c r="C274" s="170">
        <v>16</v>
      </c>
      <c r="I274" s="170"/>
    </row>
    <row r="275" spans="1:9" x14ac:dyDescent="0.3">
      <c r="A275" s="170" t="s">
        <v>9460</v>
      </c>
      <c r="B275" s="170" t="s">
        <v>9461</v>
      </c>
      <c r="C275" s="170">
        <v>16</v>
      </c>
      <c r="I275" s="170"/>
    </row>
    <row r="276" spans="1:9" x14ac:dyDescent="0.3">
      <c r="A276" s="170" t="s">
        <v>9462</v>
      </c>
      <c r="B276" s="170" t="s">
        <v>9463</v>
      </c>
      <c r="C276" s="170">
        <v>16</v>
      </c>
      <c r="I276" s="170"/>
    </row>
    <row r="277" spans="1:9" x14ac:dyDescent="0.3">
      <c r="A277" s="170" t="s">
        <v>9464</v>
      </c>
      <c r="B277" s="170" t="s">
        <v>9465</v>
      </c>
      <c r="C277" s="170">
        <v>16</v>
      </c>
      <c r="I277" s="170"/>
    </row>
    <row r="278" spans="1:9" x14ac:dyDescent="0.3">
      <c r="A278" s="170" t="s">
        <v>9466</v>
      </c>
      <c r="B278" s="170" t="s">
        <v>9467</v>
      </c>
      <c r="C278" s="170">
        <v>16</v>
      </c>
      <c r="I278" s="170"/>
    </row>
    <row r="279" spans="1:9" x14ac:dyDescent="0.3">
      <c r="A279" s="170" t="s">
        <v>3336</v>
      </c>
      <c r="B279" s="170" t="s">
        <v>3337</v>
      </c>
      <c r="C279" s="170">
        <v>113</v>
      </c>
      <c r="I279" s="170"/>
    </row>
    <row r="280" spans="1:9" x14ac:dyDescent="0.3">
      <c r="A280" s="170" t="s">
        <v>9468</v>
      </c>
      <c r="B280" s="170" t="s">
        <v>9469</v>
      </c>
      <c r="C280" s="170">
        <v>16</v>
      </c>
      <c r="I280" s="170"/>
    </row>
    <row r="281" spans="1:9" x14ac:dyDescent="0.3">
      <c r="A281" s="170" t="s">
        <v>9470</v>
      </c>
      <c r="B281" s="170" t="s">
        <v>9471</v>
      </c>
      <c r="C281" s="170">
        <v>16</v>
      </c>
      <c r="I281" s="170"/>
    </row>
    <row r="282" spans="1:9" x14ac:dyDescent="0.3">
      <c r="A282" s="170" t="s">
        <v>9472</v>
      </c>
      <c r="B282" s="170" t="s">
        <v>9473</v>
      </c>
      <c r="C282" s="170">
        <v>16</v>
      </c>
      <c r="I282" s="170"/>
    </row>
    <row r="283" spans="1:9" x14ac:dyDescent="0.3">
      <c r="A283" s="170" t="s">
        <v>9474</v>
      </c>
      <c r="B283" s="170" t="s">
        <v>9475</v>
      </c>
      <c r="C283" s="170">
        <v>16</v>
      </c>
      <c r="I283" s="170"/>
    </row>
    <row r="284" spans="1:9" x14ac:dyDescent="0.3">
      <c r="A284" s="170" t="s">
        <v>9476</v>
      </c>
      <c r="B284" s="170" t="s">
        <v>9477</v>
      </c>
      <c r="C284" s="170">
        <v>16</v>
      </c>
      <c r="I284" s="170"/>
    </row>
    <row r="285" spans="1:9" x14ac:dyDescent="0.3">
      <c r="A285" s="170" t="s">
        <v>9478</v>
      </c>
      <c r="B285" s="170" t="s">
        <v>9479</v>
      </c>
      <c r="C285" s="170">
        <v>16</v>
      </c>
      <c r="I285" s="170"/>
    </row>
    <row r="286" spans="1:9" x14ac:dyDescent="0.3">
      <c r="A286" s="170" t="s">
        <v>17699</v>
      </c>
      <c r="B286" s="170" t="s">
        <v>17698</v>
      </c>
      <c r="C286" s="170">
        <v>16</v>
      </c>
      <c r="I286" s="170"/>
    </row>
    <row r="287" spans="1:9" x14ac:dyDescent="0.3">
      <c r="A287" s="170" t="s">
        <v>9480</v>
      </c>
      <c r="B287" s="170" t="s">
        <v>9481</v>
      </c>
      <c r="C287" s="170">
        <v>16</v>
      </c>
      <c r="I287" s="170"/>
    </row>
    <row r="288" spans="1:9" x14ac:dyDescent="0.3">
      <c r="A288" s="170" t="s">
        <v>17697</v>
      </c>
      <c r="B288" s="170" t="s">
        <v>17696</v>
      </c>
      <c r="C288" s="170">
        <v>16</v>
      </c>
      <c r="I288" s="170"/>
    </row>
    <row r="289" spans="1:9" x14ac:dyDescent="0.3">
      <c r="A289" s="170" t="s">
        <v>17695</v>
      </c>
      <c r="B289" s="170" t="s">
        <v>17694</v>
      </c>
      <c r="C289" s="170">
        <v>16</v>
      </c>
      <c r="I289" s="170"/>
    </row>
    <row r="290" spans="1:9" x14ac:dyDescent="0.3">
      <c r="A290" s="170" t="s">
        <v>9482</v>
      </c>
      <c r="B290" s="170" t="s">
        <v>9483</v>
      </c>
      <c r="C290" s="170">
        <v>16</v>
      </c>
      <c r="I290" s="170"/>
    </row>
    <row r="291" spans="1:9" x14ac:dyDescent="0.3">
      <c r="A291" s="170" t="s">
        <v>9484</v>
      </c>
      <c r="B291" s="170" t="s">
        <v>9485</v>
      </c>
      <c r="C291" s="170">
        <v>16</v>
      </c>
      <c r="I291" s="170"/>
    </row>
    <row r="292" spans="1:9" x14ac:dyDescent="0.3">
      <c r="A292" s="170" t="s">
        <v>9487</v>
      </c>
      <c r="B292" s="170" t="s">
        <v>9486</v>
      </c>
      <c r="C292" s="170">
        <v>67</v>
      </c>
      <c r="I292" s="170"/>
    </row>
    <row r="293" spans="1:9" x14ac:dyDescent="0.3">
      <c r="A293" s="170" t="s">
        <v>9488</v>
      </c>
      <c r="B293" s="170" t="s">
        <v>17693</v>
      </c>
      <c r="C293" s="170">
        <v>1421</v>
      </c>
      <c r="I293" s="170"/>
    </row>
    <row r="294" spans="1:9" x14ac:dyDescent="0.3">
      <c r="A294" s="170" t="s">
        <v>9489</v>
      </c>
      <c r="B294" s="170" t="s">
        <v>9490</v>
      </c>
      <c r="C294" s="170">
        <v>16</v>
      </c>
      <c r="I294" s="170"/>
    </row>
    <row r="295" spans="1:9" x14ac:dyDescent="0.3">
      <c r="A295" s="170" t="s">
        <v>9491</v>
      </c>
      <c r="B295" s="170" t="s">
        <v>9492</v>
      </c>
      <c r="C295" s="170">
        <v>16</v>
      </c>
      <c r="I295" s="170"/>
    </row>
    <row r="296" spans="1:9" x14ac:dyDescent="0.3">
      <c r="A296" s="170" t="s">
        <v>9493</v>
      </c>
      <c r="B296" s="170" t="s">
        <v>9494</v>
      </c>
      <c r="C296" s="170">
        <v>16</v>
      </c>
      <c r="I296" s="170"/>
    </row>
    <row r="297" spans="1:9" x14ac:dyDescent="0.3">
      <c r="A297" s="170" t="s">
        <v>9495</v>
      </c>
      <c r="B297" s="170" t="s">
        <v>9496</v>
      </c>
      <c r="C297" s="170">
        <v>16</v>
      </c>
      <c r="I297" s="170"/>
    </row>
    <row r="298" spans="1:9" x14ac:dyDescent="0.3">
      <c r="A298" s="170" t="s">
        <v>9497</v>
      </c>
      <c r="B298" s="170" t="s">
        <v>9498</v>
      </c>
      <c r="C298" s="170">
        <v>16</v>
      </c>
      <c r="I298" s="170"/>
    </row>
    <row r="299" spans="1:9" x14ac:dyDescent="0.3">
      <c r="A299" s="170" t="s">
        <v>9499</v>
      </c>
      <c r="B299" s="170" t="s">
        <v>9500</v>
      </c>
      <c r="C299" s="170">
        <v>16</v>
      </c>
      <c r="I299" s="170"/>
    </row>
    <row r="300" spans="1:9" x14ac:dyDescent="0.3">
      <c r="A300" s="170" t="s">
        <v>3335</v>
      </c>
      <c r="B300" s="170" t="s">
        <v>17692</v>
      </c>
      <c r="C300" s="170">
        <v>282</v>
      </c>
      <c r="I300" s="170"/>
    </row>
    <row r="301" spans="1:9" x14ac:dyDescent="0.3">
      <c r="A301" s="170" t="s">
        <v>9501</v>
      </c>
      <c r="B301" s="170" t="s">
        <v>9502</v>
      </c>
      <c r="C301" s="170">
        <v>16</v>
      </c>
      <c r="I301" s="170"/>
    </row>
    <row r="302" spans="1:9" x14ac:dyDescent="0.3">
      <c r="A302" s="170" t="s">
        <v>9503</v>
      </c>
      <c r="B302" s="170" t="s">
        <v>9504</v>
      </c>
      <c r="C302" s="170">
        <v>16</v>
      </c>
      <c r="I302" s="170"/>
    </row>
    <row r="303" spans="1:9" x14ac:dyDescent="0.3">
      <c r="A303" s="170" t="s">
        <v>9505</v>
      </c>
      <c r="B303" s="170" t="s">
        <v>9506</v>
      </c>
      <c r="C303" s="170">
        <v>16</v>
      </c>
      <c r="I303" s="170"/>
    </row>
    <row r="304" spans="1:9" x14ac:dyDescent="0.3">
      <c r="A304" s="170" t="s">
        <v>9507</v>
      </c>
      <c r="B304" s="170" t="s">
        <v>9508</v>
      </c>
      <c r="C304" s="170">
        <v>16</v>
      </c>
      <c r="I304" s="170"/>
    </row>
    <row r="305" spans="1:9" x14ac:dyDescent="0.3">
      <c r="A305" s="170" t="s">
        <v>17691</v>
      </c>
      <c r="B305" s="170" t="s">
        <v>17690</v>
      </c>
      <c r="C305" s="170">
        <v>16</v>
      </c>
      <c r="I305" s="170"/>
    </row>
    <row r="306" spans="1:9" x14ac:dyDescent="0.3">
      <c r="A306" s="170" t="s">
        <v>9509</v>
      </c>
      <c r="B306" s="170" t="s">
        <v>9510</v>
      </c>
      <c r="C306" s="170">
        <v>16</v>
      </c>
      <c r="I306" s="170"/>
    </row>
    <row r="307" spans="1:9" x14ac:dyDescent="0.3">
      <c r="A307" s="170" t="s">
        <v>9511</v>
      </c>
      <c r="B307" s="170" t="s">
        <v>9512</v>
      </c>
      <c r="C307" s="170">
        <v>16</v>
      </c>
      <c r="I307" s="170"/>
    </row>
    <row r="308" spans="1:9" x14ac:dyDescent="0.3">
      <c r="A308" s="170" t="s">
        <v>9513</v>
      </c>
      <c r="B308" s="170" t="s">
        <v>9514</v>
      </c>
      <c r="C308" s="170">
        <v>16</v>
      </c>
      <c r="I308" s="170"/>
    </row>
    <row r="309" spans="1:9" x14ac:dyDescent="0.3">
      <c r="A309" s="170" t="s">
        <v>9515</v>
      </c>
      <c r="B309" s="170" t="s">
        <v>9516</v>
      </c>
      <c r="C309" s="170">
        <v>16</v>
      </c>
      <c r="I309" s="170"/>
    </row>
    <row r="310" spans="1:9" x14ac:dyDescent="0.3">
      <c r="A310" s="170" t="s">
        <v>9517</v>
      </c>
      <c r="B310" s="170" t="s">
        <v>9518</v>
      </c>
      <c r="C310" s="170">
        <v>16</v>
      </c>
      <c r="I310" s="170"/>
    </row>
    <row r="311" spans="1:9" x14ac:dyDescent="0.3">
      <c r="A311" s="170" t="s">
        <v>3334</v>
      </c>
      <c r="B311" s="170" t="s">
        <v>17689</v>
      </c>
      <c r="C311" s="170">
        <v>282</v>
      </c>
      <c r="I311" s="170"/>
    </row>
    <row r="312" spans="1:9" x14ac:dyDescent="0.3">
      <c r="A312" s="170" t="s">
        <v>9519</v>
      </c>
      <c r="B312" s="170" t="s">
        <v>9520</v>
      </c>
      <c r="C312" s="170">
        <v>16</v>
      </c>
      <c r="I312" s="170"/>
    </row>
    <row r="313" spans="1:9" x14ac:dyDescent="0.3">
      <c r="A313" s="170" t="s">
        <v>9521</v>
      </c>
      <c r="B313" s="170" t="s">
        <v>9522</v>
      </c>
      <c r="C313" s="170">
        <v>16</v>
      </c>
      <c r="I313" s="170"/>
    </row>
    <row r="314" spans="1:9" x14ac:dyDescent="0.3">
      <c r="A314" s="170" t="s">
        <v>9523</v>
      </c>
      <c r="B314" s="170" t="s">
        <v>9524</v>
      </c>
      <c r="C314" s="170">
        <v>16</v>
      </c>
      <c r="I314" s="170"/>
    </row>
    <row r="315" spans="1:9" x14ac:dyDescent="0.3">
      <c r="A315" s="170" t="s">
        <v>9525</v>
      </c>
      <c r="B315" s="170" t="s">
        <v>9526</v>
      </c>
      <c r="C315" s="170">
        <v>16</v>
      </c>
      <c r="I315" s="170"/>
    </row>
    <row r="316" spans="1:9" x14ac:dyDescent="0.3">
      <c r="A316" s="170" t="s">
        <v>9527</v>
      </c>
      <c r="B316" s="170" t="s">
        <v>9528</v>
      </c>
      <c r="C316" s="170">
        <v>16</v>
      </c>
      <c r="I316" s="170"/>
    </row>
    <row r="317" spans="1:9" x14ac:dyDescent="0.3">
      <c r="A317" s="170" t="s">
        <v>9529</v>
      </c>
      <c r="B317" s="170" t="s">
        <v>9530</v>
      </c>
      <c r="C317" s="170">
        <v>16</v>
      </c>
      <c r="I317" s="170"/>
    </row>
    <row r="318" spans="1:9" x14ac:dyDescent="0.3">
      <c r="A318" s="170" t="s">
        <v>9531</v>
      </c>
      <c r="B318" s="170" t="s">
        <v>9532</v>
      </c>
      <c r="C318" s="170">
        <v>16</v>
      </c>
      <c r="I318" s="170"/>
    </row>
    <row r="319" spans="1:9" x14ac:dyDescent="0.3">
      <c r="A319" s="170" t="s">
        <v>9533</v>
      </c>
      <c r="B319" s="170" t="s">
        <v>9534</v>
      </c>
      <c r="C319" s="170">
        <v>16</v>
      </c>
      <c r="I319" s="170"/>
    </row>
    <row r="320" spans="1:9" x14ac:dyDescent="0.3">
      <c r="A320" s="170" t="s">
        <v>9535</v>
      </c>
      <c r="B320" s="170" t="s">
        <v>9536</v>
      </c>
      <c r="C320" s="170">
        <v>16</v>
      </c>
      <c r="I320" s="170"/>
    </row>
    <row r="321" spans="1:9" x14ac:dyDescent="0.3">
      <c r="A321" s="170" t="s">
        <v>9537</v>
      </c>
      <c r="B321" s="170" t="s">
        <v>9538</v>
      </c>
      <c r="C321" s="170">
        <v>16</v>
      </c>
      <c r="I321" s="170"/>
    </row>
    <row r="322" spans="1:9" x14ac:dyDescent="0.3">
      <c r="A322" s="170" t="s">
        <v>3333</v>
      </c>
      <c r="B322" s="170" t="s">
        <v>17688</v>
      </c>
      <c r="C322" s="170">
        <v>282</v>
      </c>
      <c r="I322" s="170"/>
    </row>
    <row r="323" spans="1:9" x14ac:dyDescent="0.3">
      <c r="A323" s="170" t="s">
        <v>9539</v>
      </c>
      <c r="B323" s="170" t="s">
        <v>9540</v>
      </c>
      <c r="C323" s="170">
        <v>16</v>
      </c>
      <c r="I323" s="170"/>
    </row>
    <row r="324" spans="1:9" x14ac:dyDescent="0.3">
      <c r="A324" s="170" t="s">
        <v>9541</v>
      </c>
      <c r="B324" s="170" t="s">
        <v>9542</v>
      </c>
      <c r="C324" s="170">
        <v>16</v>
      </c>
      <c r="I324" s="170"/>
    </row>
    <row r="325" spans="1:9" x14ac:dyDescent="0.3">
      <c r="A325" s="170" t="s">
        <v>9543</v>
      </c>
      <c r="B325" s="170" t="s">
        <v>9544</v>
      </c>
      <c r="C325" s="170">
        <v>16</v>
      </c>
      <c r="I325" s="170"/>
    </row>
    <row r="326" spans="1:9" x14ac:dyDescent="0.3">
      <c r="A326" s="170" t="s">
        <v>9545</v>
      </c>
      <c r="B326" s="170" t="s">
        <v>9546</v>
      </c>
      <c r="C326" s="170">
        <v>16</v>
      </c>
      <c r="I326" s="170"/>
    </row>
    <row r="327" spans="1:9" x14ac:dyDescent="0.3">
      <c r="A327" s="170" t="s">
        <v>9547</v>
      </c>
      <c r="B327" s="170" t="s">
        <v>9548</v>
      </c>
      <c r="C327" s="170">
        <v>16</v>
      </c>
      <c r="I327" s="170"/>
    </row>
    <row r="328" spans="1:9" x14ac:dyDescent="0.3">
      <c r="A328" s="170" t="s">
        <v>9549</v>
      </c>
      <c r="B328" s="170" t="s">
        <v>9550</v>
      </c>
      <c r="C328" s="170">
        <v>16</v>
      </c>
      <c r="I328" s="170"/>
    </row>
    <row r="329" spans="1:9" x14ac:dyDescent="0.3">
      <c r="A329" s="170" t="s">
        <v>17687</v>
      </c>
      <c r="B329" s="170" t="s">
        <v>17686</v>
      </c>
      <c r="C329" s="170">
        <v>16</v>
      </c>
      <c r="I329" s="170"/>
    </row>
    <row r="330" spans="1:9" x14ac:dyDescent="0.3">
      <c r="A330" s="170" t="s">
        <v>9551</v>
      </c>
      <c r="B330" s="170" t="s">
        <v>9552</v>
      </c>
      <c r="C330" s="170">
        <v>16</v>
      </c>
      <c r="I330" s="170"/>
    </row>
    <row r="331" spans="1:9" x14ac:dyDescent="0.3">
      <c r="A331" s="170" t="s">
        <v>9553</v>
      </c>
      <c r="B331" s="170" t="s">
        <v>9554</v>
      </c>
      <c r="C331" s="170">
        <v>16</v>
      </c>
      <c r="I331" s="170"/>
    </row>
    <row r="332" spans="1:9" x14ac:dyDescent="0.3">
      <c r="A332" s="170" t="s">
        <v>9555</v>
      </c>
      <c r="B332" s="170" t="s">
        <v>9556</v>
      </c>
      <c r="C332" s="170">
        <v>16</v>
      </c>
      <c r="I332" s="170"/>
    </row>
    <row r="333" spans="1:9" x14ac:dyDescent="0.3">
      <c r="A333" s="170" t="s">
        <v>9557</v>
      </c>
      <c r="B333" s="170" t="s">
        <v>9558</v>
      </c>
      <c r="C333" s="170">
        <v>16</v>
      </c>
      <c r="I333" s="170"/>
    </row>
    <row r="334" spans="1:9" x14ac:dyDescent="0.3">
      <c r="A334" s="170" t="s">
        <v>9559</v>
      </c>
      <c r="B334" s="170" t="s">
        <v>9560</v>
      </c>
      <c r="C334" s="170">
        <v>16</v>
      </c>
      <c r="I334" s="170"/>
    </row>
    <row r="335" spans="1:9" x14ac:dyDescent="0.3">
      <c r="A335" s="170" t="s">
        <v>9561</v>
      </c>
      <c r="B335" s="170" t="s">
        <v>9562</v>
      </c>
      <c r="C335" s="170">
        <v>16</v>
      </c>
      <c r="I335" s="170"/>
    </row>
    <row r="336" spans="1:9" x14ac:dyDescent="0.3">
      <c r="A336" s="170" t="s">
        <v>9563</v>
      </c>
      <c r="B336" s="170" t="s">
        <v>9564</v>
      </c>
      <c r="C336" s="170">
        <v>16</v>
      </c>
      <c r="I336" s="170"/>
    </row>
    <row r="337" spans="1:9" x14ac:dyDescent="0.3">
      <c r="A337" s="170" t="s">
        <v>9565</v>
      </c>
      <c r="B337" s="170" t="s">
        <v>9566</v>
      </c>
      <c r="C337" s="170">
        <v>16</v>
      </c>
      <c r="I337" s="170"/>
    </row>
    <row r="338" spans="1:9" x14ac:dyDescent="0.3">
      <c r="A338" s="170" t="s">
        <v>17685</v>
      </c>
      <c r="B338" s="170" t="s">
        <v>17684</v>
      </c>
      <c r="C338" s="170">
        <v>16</v>
      </c>
      <c r="I338" s="170"/>
    </row>
    <row r="339" spans="1:9" x14ac:dyDescent="0.3">
      <c r="A339" s="170" t="s">
        <v>9567</v>
      </c>
      <c r="B339" s="170" t="s">
        <v>9568</v>
      </c>
      <c r="C339" s="170">
        <v>16</v>
      </c>
      <c r="I339" s="170"/>
    </row>
    <row r="340" spans="1:9" x14ac:dyDescent="0.3">
      <c r="A340" s="170" t="s">
        <v>9569</v>
      </c>
      <c r="B340" s="170" t="s">
        <v>9570</v>
      </c>
      <c r="C340" s="170">
        <v>16</v>
      </c>
      <c r="I340" s="170"/>
    </row>
    <row r="341" spans="1:9" x14ac:dyDescent="0.3">
      <c r="A341" s="170" t="s">
        <v>9571</v>
      </c>
      <c r="B341" s="170" t="s">
        <v>17683</v>
      </c>
      <c r="C341" s="170">
        <v>67</v>
      </c>
      <c r="I341" s="170"/>
    </row>
    <row r="342" spans="1:9" x14ac:dyDescent="0.3">
      <c r="A342" s="170" t="s">
        <v>9572</v>
      </c>
      <c r="B342" s="170" t="s">
        <v>17682</v>
      </c>
      <c r="C342" s="170">
        <v>67</v>
      </c>
      <c r="I342" s="170"/>
    </row>
    <row r="343" spans="1:9" x14ac:dyDescent="0.3">
      <c r="A343" s="170" t="s">
        <v>9573</v>
      </c>
      <c r="B343" s="170" t="s">
        <v>17681</v>
      </c>
      <c r="C343" s="170">
        <v>67</v>
      </c>
      <c r="I343" s="170"/>
    </row>
    <row r="344" spans="1:9" x14ac:dyDescent="0.3">
      <c r="A344" s="170" t="s">
        <v>9574</v>
      </c>
      <c r="B344" s="170" t="s">
        <v>17680</v>
      </c>
      <c r="C344" s="170">
        <v>67</v>
      </c>
      <c r="I344" s="170"/>
    </row>
    <row r="345" spans="1:9" x14ac:dyDescent="0.3">
      <c r="A345" s="170" t="s">
        <v>9575</v>
      </c>
      <c r="B345" s="170" t="s">
        <v>17679</v>
      </c>
      <c r="C345" s="170">
        <v>880</v>
      </c>
      <c r="I345" s="170"/>
    </row>
    <row r="346" spans="1:9" x14ac:dyDescent="0.3">
      <c r="A346" s="170" t="s">
        <v>9576</v>
      </c>
      <c r="B346" s="170" t="s">
        <v>17678</v>
      </c>
      <c r="C346" s="170">
        <v>1578</v>
      </c>
      <c r="I346" s="170"/>
    </row>
    <row r="347" spans="1:9" x14ac:dyDescent="0.3">
      <c r="A347" s="170" t="s">
        <v>9577</v>
      </c>
      <c r="B347" s="170" t="s">
        <v>17678</v>
      </c>
      <c r="C347" s="170">
        <v>1578</v>
      </c>
      <c r="I347" s="170"/>
    </row>
    <row r="348" spans="1:9" x14ac:dyDescent="0.3">
      <c r="A348" s="170" t="s">
        <v>9578</v>
      </c>
      <c r="B348" s="170" t="s">
        <v>9579</v>
      </c>
      <c r="C348" s="170">
        <v>16</v>
      </c>
      <c r="I348" s="170"/>
    </row>
    <row r="349" spans="1:9" x14ac:dyDescent="0.3">
      <c r="A349" s="170" t="s">
        <v>9580</v>
      </c>
      <c r="B349" s="170" t="s">
        <v>9581</v>
      </c>
      <c r="C349" s="170">
        <v>16</v>
      </c>
      <c r="I349" s="170"/>
    </row>
    <row r="350" spans="1:9" x14ac:dyDescent="0.3">
      <c r="A350" s="170" t="s">
        <v>9582</v>
      </c>
      <c r="B350" s="170" t="s">
        <v>17677</v>
      </c>
      <c r="C350" s="170">
        <v>1603</v>
      </c>
      <c r="I350" s="170"/>
    </row>
    <row r="351" spans="1:9" x14ac:dyDescent="0.3">
      <c r="A351" s="170" t="s">
        <v>9583</v>
      </c>
      <c r="B351" s="170" t="s">
        <v>9584</v>
      </c>
      <c r="C351" s="170">
        <v>16</v>
      </c>
      <c r="I351" s="170"/>
    </row>
    <row r="352" spans="1:9" x14ac:dyDescent="0.3">
      <c r="A352" s="170" t="s">
        <v>9585</v>
      </c>
      <c r="B352" s="170" t="s">
        <v>9586</v>
      </c>
      <c r="C352" s="170">
        <v>16</v>
      </c>
      <c r="I352" s="170"/>
    </row>
    <row r="353" spans="1:9" x14ac:dyDescent="0.3">
      <c r="A353" s="170" t="s">
        <v>9587</v>
      </c>
      <c r="B353" s="170" t="s">
        <v>9588</v>
      </c>
      <c r="C353" s="170">
        <v>16</v>
      </c>
      <c r="I353" s="170"/>
    </row>
    <row r="354" spans="1:9" x14ac:dyDescent="0.3">
      <c r="A354" s="170" t="s">
        <v>9589</v>
      </c>
      <c r="B354" s="170" t="s">
        <v>9590</v>
      </c>
      <c r="C354" s="170">
        <v>16</v>
      </c>
      <c r="I354" s="170"/>
    </row>
    <row r="355" spans="1:9" x14ac:dyDescent="0.3">
      <c r="A355" s="170" t="s">
        <v>9591</v>
      </c>
      <c r="B355" s="170" t="s">
        <v>9592</v>
      </c>
      <c r="C355" s="170">
        <v>16</v>
      </c>
      <c r="I355" s="170"/>
    </row>
    <row r="356" spans="1:9" x14ac:dyDescent="0.3">
      <c r="A356" s="170" t="s">
        <v>17676</v>
      </c>
      <c r="B356" s="170" t="s">
        <v>17675</v>
      </c>
      <c r="C356" s="170">
        <v>16</v>
      </c>
      <c r="I356" s="170"/>
    </row>
    <row r="357" spans="1:9" x14ac:dyDescent="0.3">
      <c r="A357" s="170" t="s">
        <v>9593</v>
      </c>
      <c r="B357" s="170" t="s">
        <v>9594</v>
      </c>
      <c r="C357" s="170">
        <v>16</v>
      </c>
      <c r="I357" s="170"/>
    </row>
    <row r="358" spans="1:9" x14ac:dyDescent="0.3">
      <c r="A358" s="170" t="s">
        <v>9595</v>
      </c>
      <c r="B358" s="170" t="s">
        <v>9596</v>
      </c>
      <c r="C358" s="170">
        <v>16</v>
      </c>
      <c r="I358" s="170"/>
    </row>
    <row r="359" spans="1:9" x14ac:dyDescent="0.3">
      <c r="A359" s="170" t="s">
        <v>9597</v>
      </c>
      <c r="B359" s="170" t="s">
        <v>9598</v>
      </c>
      <c r="C359" s="170">
        <v>16</v>
      </c>
      <c r="I359" s="170"/>
    </row>
    <row r="360" spans="1:9" x14ac:dyDescent="0.3">
      <c r="A360" s="170" t="s">
        <v>9599</v>
      </c>
      <c r="B360" s="170" t="s">
        <v>9600</v>
      </c>
      <c r="C360" s="170">
        <v>16</v>
      </c>
      <c r="I360" s="170"/>
    </row>
    <row r="361" spans="1:9" x14ac:dyDescent="0.3">
      <c r="A361" s="170" t="s">
        <v>9601</v>
      </c>
      <c r="B361" s="170" t="s">
        <v>9602</v>
      </c>
      <c r="C361" s="170">
        <v>16</v>
      </c>
      <c r="I361" s="170"/>
    </row>
    <row r="362" spans="1:9" x14ac:dyDescent="0.3">
      <c r="A362" s="170" t="s">
        <v>3332</v>
      </c>
      <c r="B362" s="170" t="s">
        <v>17674</v>
      </c>
      <c r="C362" s="170">
        <v>2112</v>
      </c>
      <c r="I362" s="170"/>
    </row>
    <row r="363" spans="1:9" x14ac:dyDescent="0.3">
      <c r="A363" s="170" t="s">
        <v>9603</v>
      </c>
      <c r="B363" s="170" t="s">
        <v>9604</v>
      </c>
      <c r="C363" s="170">
        <v>16</v>
      </c>
      <c r="I363" s="170"/>
    </row>
    <row r="364" spans="1:9" x14ac:dyDescent="0.3">
      <c r="A364" s="170" t="s">
        <v>9605</v>
      </c>
      <c r="B364" s="170" t="s">
        <v>9606</v>
      </c>
      <c r="C364" s="170">
        <v>16</v>
      </c>
      <c r="I364" s="170"/>
    </row>
    <row r="365" spans="1:9" x14ac:dyDescent="0.3">
      <c r="A365" s="170" t="s">
        <v>9607</v>
      </c>
      <c r="B365" s="170" t="s">
        <v>9608</v>
      </c>
      <c r="C365" s="170">
        <v>16</v>
      </c>
      <c r="I365" s="170"/>
    </row>
    <row r="366" spans="1:9" x14ac:dyDescent="0.3">
      <c r="A366" s="170" t="s">
        <v>9609</v>
      </c>
      <c r="B366" s="170" t="s">
        <v>9610</v>
      </c>
      <c r="C366" s="170">
        <v>16</v>
      </c>
      <c r="I366" s="170"/>
    </row>
    <row r="367" spans="1:9" x14ac:dyDescent="0.3">
      <c r="A367" s="170" t="s">
        <v>9611</v>
      </c>
      <c r="B367" s="170" t="s">
        <v>9612</v>
      </c>
      <c r="C367" s="170">
        <v>16</v>
      </c>
      <c r="I367" s="170"/>
    </row>
    <row r="368" spans="1:9" x14ac:dyDescent="0.3">
      <c r="A368" s="170" t="s">
        <v>17673</v>
      </c>
      <c r="B368" s="170" t="s">
        <v>17672</v>
      </c>
      <c r="C368" s="170">
        <v>83</v>
      </c>
      <c r="I368" s="170"/>
    </row>
    <row r="369" spans="1:9" x14ac:dyDescent="0.3">
      <c r="A369" s="170" t="s">
        <v>9613</v>
      </c>
      <c r="B369" s="170" t="s">
        <v>17671</v>
      </c>
      <c r="C369" s="170">
        <v>303</v>
      </c>
      <c r="I369" s="170"/>
    </row>
    <row r="370" spans="1:9" x14ac:dyDescent="0.3">
      <c r="A370" s="170" t="s">
        <v>9614</v>
      </c>
      <c r="B370" s="170" t="s">
        <v>17670</v>
      </c>
      <c r="C370" s="170">
        <v>724</v>
      </c>
      <c r="I370" s="170"/>
    </row>
    <row r="371" spans="1:9" x14ac:dyDescent="0.3">
      <c r="A371" s="170" t="s">
        <v>9615</v>
      </c>
      <c r="B371" s="170" t="s">
        <v>17669</v>
      </c>
      <c r="C371" s="170">
        <v>724</v>
      </c>
      <c r="I371" s="170"/>
    </row>
    <row r="372" spans="1:9" x14ac:dyDescent="0.3">
      <c r="A372" s="170" t="s">
        <v>9616</v>
      </c>
      <c r="B372" s="170" t="s">
        <v>17668</v>
      </c>
      <c r="C372" s="170">
        <v>724</v>
      </c>
      <c r="I372" s="170"/>
    </row>
    <row r="373" spans="1:9" x14ac:dyDescent="0.3">
      <c r="A373" s="170" t="s">
        <v>3331</v>
      </c>
      <c r="B373" s="170" t="s">
        <v>17667</v>
      </c>
      <c r="C373" s="170">
        <v>2112</v>
      </c>
      <c r="I373" s="170"/>
    </row>
    <row r="374" spans="1:9" x14ac:dyDescent="0.3">
      <c r="A374" s="170" t="s">
        <v>9617</v>
      </c>
      <c r="B374" s="170" t="s">
        <v>17666</v>
      </c>
      <c r="C374" s="170">
        <v>988</v>
      </c>
      <c r="I374" s="170"/>
    </row>
    <row r="375" spans="1:9" x14ac:dyDescent="0.3">
      <c r="A375" s="170" t="s">
        <v>9618</v>
      </c>
      <c r="B375" s="170" t="s">
        <v>17665</v>
      </c>
      <c r="C375" s="170">
        <v>988</v>
      </c>
      <c r="I375" s="170"/>
    </row>
    <row r="376" spans="1:9" x14ac:dyDescent="0.3">
      <c r="A376" s="170" t="s">
        <v>9619</v>
      </c>
      <c r="B376" s="170" t="s">
        <v>17665</v>
      </c>
      <c r="C376" s="170">
        <v>988</v>
      </c>
      <c r="I376" s="170"/>
    </row>
    <row r="377" spans="1:9" x14ac:dyDescent="0.3">
      <c r="A377" s="170" t="s">
        <v>9620</v>
      </c>
      <c r="B377" s="170" t="s">
        <v>17664</v>
      </c>
      <c r="C377" s="170">
        <v>1708</v>
      </c>
      <c r="I377" s="170"/>
    </row>
    <row r="378" spans="1:9" x14ac:dyDescent="0.3">
      <c r="A378" s="170" t="s">
        <v>17663</v>
      </c>
      <c r="B378" s="170" t="s">
        <v>9637</v>
      </c>
      <c r="C378" s="170">
        <v>122</v>
      </c>
      <c r="I378" s="170"/>
    </row>
    <row r="379" spans="1:9" x14ac:dyDescent="0.3">
      <c r="A379" s="170" t="s">
        <v>9621</v>
      </c>
      <c r="B379" s="170" t="s">
        <v>9622</v>
      </c>
      <c r="C379" s="170">
        <v>16</v>
      </c>
      <c r="I379" s="170"/>
    </row>
    <row r="380" spans="1:9" x14ac:dyDescent="0.3">
      <c r="A380" s="170" t="s">
        <v>9623</v>
      </c>
      <c r="B380" s="170" t="s">
        <v>9624</v>
      </c>
      <c r="C380" s="170">
        <v>16</v>
      </c>
      <c r="I380" s="170"/>
    </row>
    <row r="381" spans="1:9" x14ac:dyDescent="0.3">
      <c r="A381" s="170" t="s">
        <v>9625</v>
      </c>
      <c r="B381" s="170" t="s">
        <v>9626</v>
      </c>
      <c r="C381" s="170">
        <v>16</v>
      </c>
      <c r="I381" s="170"/>
    </row>
    <row r="382" spans="1:9" x14ac:dyDescent="0.3">
      <c r="A382" s="170" t="s">
        <v>17662</v>
      </c>
      <c r="B382" s="170" t="s">
        <v>9637</v>
      </c>
      <c r="C382" s="170">
        <v>122</v>
      </c>
      <c r="I382" s="170"/>
    </row>
    <row r="383" spans="1:9" x14ac:dyDescent="0.3">
      <c r="A383" s="170" t="s">
        <v>9627</v>
      </c>
      <c r="B383" s="170" t="s">
        <v>9628</v>
      </c>
      <c r="C383" s="170">
        <v>16</v>
      </c>
      <c r="I383" s="170"/>
    </row>
    <row r="384" spans="1:9" x14ac:dyDescent="0.3">
      <c r="A384" s="170" t="s">
        <v>3330</v>
      </c>
      <c r="B384" s="170" t="s">
        <v>17661</v>
      </c>
      <c r="C384" s="170">
        <v>2112</v>
      </c>
      <c r="I384" s="170"/>
    </row>
    <row r="385" spans="1:9" x14ac:dyDescent="0.3">
      <c r="A385" s="170" t="s">
        <v>17660</v>
      </c>
      <c r="B385" s="170" t="s">
        <v>17659</v>
      </c>
      <c r="C385" s="170">
        <v>16</v>
      </c>
      <c r="I385" s="170"/>
    </row>
    <row r="386" spans="1:9" x14ac:dyDescent="0.3">
      <c r="A386" s="170" t="s">
        <v>9629</v>
      </c>
      <c r="B386" s="170" t="s">
        <v>9630</v>
      </c>
      <c r="C386" s="170">
        <v>16</v>
      </c>
      <c r="I386" s="170"/>
    </row>
    <row r="387" spans="1:9" x14ac:dyDescent="0.3">
      <c r="A387" s="170" t="s">
        <v>9631</v>
      </c>
      <c r="B387" s="170" t="s">
        <v>9632</v>
      </c>
      <c r="C387" s="170">
        <v>16</v>
      </c>
      <c r="I387" s="170"/>
    </row>
    <row r="388" spans="1:9" x14ac:dyDescent="0.3">
      <c r="A388" s="170" t="s">
        <v>9633</v>
      </c>
      <c r="B388" s="170" t="s">
        <v>9634</v>
      </c>
      <c r="C388" s="170">
        <v>16</v>
      </c>
      <c r="I388" s="170"/>
    </row>
    <row r="389" spans="1:9" x14ac:dyDescent="0.3">
      <c r="A389" s="170" t="s">
        <v>9635</v>
      </c>
      <c r="B389" s="170" t="s">
        <v>9636</v>
      </c>
      <c r="C389" s="170">
        <v>16</v>
      </c>
      <c r="I389" s="170"/>
    </row>
    <row r="390" spans="1:9" x14ac:dyDescent="0.3">
      <c r="A390" s="170" t="s">
        <v>17658</v>
      </c>
      <c r="B390" s="170" t="s">
        <v>17657</v>
      </c>
      <c r="C390" s="170">
        <v>16</v>
      </c>
      <c r="I390" s="170"/>
    </row>
    <row r="391" spans="1:9" x14ac:dyDescent="0.3">
      <c r="A391" s="170" t="s">
        <v>9638</v>
      </c>
      <c r="B391" s="170" t="s">
        <v>9637</v>
      </c>
      <c r="C391" s="170">
        <v>122</v>
      </c>
      <c r="I391" s="170"/>
    </row>
    <row r="392" spans="1:9" x14ac:dyDescent="0.3">
      <c r="A392" s="170" t="s">
        <v>9639</v>
      </c>
      <c r="B392" s="170" t="s">
        <v>9640</v>
      </c>
      <c r="C392" s="170">
        <v>16</v>
      </c>
      <c r="I392" s="170"/>
    </row>
    <row r="393" spans="1:9" x14ac:dyDescent="0.3">
      <c r="A393" s="170" t="s">
        <v>17656</v>
      </c>
      <c r="B393" s="170" t="s">
        <v>17655</v>
      </c>
      <c r="C393" s="170">
        <v>16</v>
      </c>
      <c r="I393" s="170"/>
    </row>
    <row r="394" spans="1:9" x14ac:dyDescent="0.3">
      <c r="A394" s="170" t="s">
        <v>3329</v>
      </c>
      <c r="B394" s="170" t="s">
        <v>17654</v>
      </c>
      <c r="C394" s="170">
        <v>2112</v>
      </c>
      <c r="I394" s="170"/>
    </row>
    <row r="395" spans="1:9" x14ac:dyDescent="0.3">
      <c r="A395" s="170" t="s">
        <v>9641</v>
      </c>
      <c r="B395" s="170" t="s">
        <v>9637</v>
      </c>
      <c r="C395" s="170">
        <v>122</v>
      </c>
      <c r="I395" s="170"/>
    </row>
    <row r="396" spans="1:9" x14ac:dyDescent="0.3">
      <c r="A396" s="170" t="s">
        <v>9642</v>
      </c>
      <c r="B396" s="170" t="s">
        <v>9643</v>
      </c>
      <c r="C396" s="170">
        <v>16</v>
      </c>
      <c r="I396" s="170"/>
    </row>
    <row r="397" spans="1:9" x14ac:dyDescent="0.3">
      <c r="A397" s="170" t="s">
        <v>9644</v>
      </c>
      <c r="B397" s="170" t="s">
        <v>9645</v>
      </c>
      <c r="C397" s="170">
        <v>16</v>
      </c>
      <c r="I397" s="170"/>
    </row>
    <row r="398" spans="1:9" x14ac:dyDescent="0.3">
      <c r="A398" s="170" t="s">
        <v>9646</v>
      </c>
      <c r="B398" s="170" t="s">
        <v>9647</v>
      </c>
      <c r="C398" s="170">
        <v>16</v>
      </c>
      <c r="I398" s="170"/>
    </row>
    <row r="399" spans="1:9" x14ac:dyDescent="0.3">
      <c r="A399" s="170" t="s">
        <v>9648</v>
      </c>
      <c r="B399" s="170" t="s">
        <v>9637</v>
      </c>
      <c r="C399" s="170">
        <v>122</v>
      </c>
      <c r="I399" s="170"/>
    </row>
    <row r="400" spans="1:9" x14ac:dyDescent="0.3">
      <c r="A400" s="170" t="s">
        <v>9649</v>
      </c>
      <c r="B400" s="170" t="s">
        <v>9650</v>
      </c>
      <c r="C400" s="170">
        <v>16</v>
      </c>
      <c r="I400" s="170"/>
    </row>
    <row r="401" spans="1:9" x14ac:dyDescent="0.3">
      <c r="A401" s="170" t="s">
        <v>17653</v>
      </c>
      <c r="B401" s="170" t="s">
        <v>17648</v>
      </c>
      <c r="C401" s="170">
        <v>122</v>
      </c>
      <c r="I401" s="170"/>
    </row>
    <row r="402" spans="1:9" x14ac:dyDescent="0.3">
      <c r="A402" s="170" t="s">
        <v>9651</v>
      </c>
      <c r="B402" s="170" t="s">
        <v>9652</v>
      </c>
      <c r="C402" s="170">
        <v>16</v>
      </c>
      <c r="I402" s="170"/>
    </row>
    <row r="403" spans="1:9" x14ac:dyDescent="0.3">
      <c r="A403" s="170" t="s">
        <v>17652</v>
      </c>
      <c r="B403" s="170" t="s">
        <v>17651</v>
      </c>
      <c r="C403" s="170">
        <v>16</v>
      </c>
      <c r="I403" s="170"/>
    </row>
    <row r="404" spans="1:9" x14ac:dyDescent="0.3">
      <c r="A404" s="170" t="s">
        <v>9653</v>
      </c>
      <c r="B404" s="170" t="s">
        <v>9637</v>
      </c>
      <c r="C404" s="170">
        <v>122</v>
      </c>
      <c r="I404" s="170"/>
    </row>
    <row r="405" spans="1:9" x14ac:dyDescent="0.3">
      <c r="A405" s="170" t="s">
        <v>3328</v>
      </c>
      <c r="B405" s="170" t="s">
        <v>17650</v>
      </c>
      <c r="C405" s="170">
        <v>1330</v>
      </c>
      <c r="I405" s="170"/>
    </row>
    <row r="406" spans="1:9" x14ac:dyDescent="0.3">
      <c r="A406" s="170" t="s">
        <v>9654</v>
      </c>
      <c r="B406" s="170" t="s">
        <v>9655</v>
      </c>
      <c r="C406" s="170">
        <v>16</v>
      </c>
      <c r="I406" s="170"/>
    </row>
    <row r="407" spans="1:9" x14ac:dyDescent="0.3">
      <c r="A407" s="170" t="s">
        <v>17649</v>
      </c>
      <c r="B407" s="170" t="s">
        <v>17648</v>
      </c>
      <c r="C407" s="170">
        <v>122</v>
      </c>
      <c r="I407" s="170"/>
    </row>
    <row r="408" spans="1:9" x14ac:dyDescent="0.3">
      <c r="A408" s="170" t="s">
        <v>9656</v>
      </c>
      <c r="B408" s="170" t="s">
        <v>9657</v>
      </c>
      <c r="C408" s="170">
        <v>16</v>
      </c>
      <c r="I408" s="170"/>
    </row>
    <row r="409" spans="1:9" x14ac:dyDescent="0.3">
      <c r="A409" s="170" t="s">
        <v>9658</v>
      </c>
      <c r="B409" s="170" t="s">
        <v>9659</v>
      </c>
      <c r="C409" s="170">
        <v>16</v>
      </c>
      <c r="I409" s="170"/>
    </row>
    <row r="410" spans="1:9" x14ac:dyDescent="0.3">
      <c r="A410" s="170" t="s">
        <v>9660</v>
      </c>
      <c r="B410" s="170" t="s">
        <v>9661</v>
      </c>
      <c r="C410" s="170">
        <v>16</v>
      </c>
      <c r="I410" s="170"/>
    </row>
    <row r="411" spans="1:9" x14ac:dyDescent="0.3">
      <c r="A411" s="170" t="s">
        <v>17647</v>
      </c>
      <c r="B411" s="170" t="s">
        <v>9637</v>
      </c>
      <c r="C411" s="170">
        <v>122</v>
      </c>
      <c r="I411" s="170"/>
    </row>
    <row r="412" spans="1:9" x14ac:dyDescent="0.3">
      <c r="A412" s="170" t="s">
        <v>17646</v>
      </c>
      <c r="B412" s="170" t="s">
        <v>9637</v>
      </c>
      <c r="C412" s="170">
        <v>122</v>
      </c>
      <c r="I412" s="170"/>
    </row>
    <row r="413" spans="1:9" x14ac:dyDescent="0.3">
      <c r="A413" s="170" t="s">
        <v>9662</v>
      </c>
      <c r="B413" s="170" t="s">
        <v>9663</v>
      </c>
      <c r="C413" s="170">
        <v>16</v>
      </c>
      <c r="I413" s="170"/>
    </row>
    <row r="414" spans="1:9" x14ac:dyDescent="0.3">
      <c r="A414" s="170" t="s">
        <v>9664</v>
      </c>
      <c r="B414" s="170" t="s">
        <v>9637</v>
      </c>
      <c r="C414" s="170">
        <v>122</v>
      </c>
      <c r="I414" s="170"/>
    </row>
    <row r="415" spans="1:9" x14ac:dyDescent="0.3">
      <c r="A415" s="170" t="s">
        <v>9665</v>
      </c>
      <c r="B415" s="170" t="s">
        <v>9637</v>
      </c>
      <c r="C415" s="170">
        <v>122</v>
      </c>
      <c r="I415" s="170"/>
    </row>
    <row r="416" spans="1:9" x14ac:dyDescent="0.3">
      <c r="A416" s="170" t="s">
        <v>9666</v>
      </c>
      <c r="B416" s="170" t="s">
        <v>9667</v>
      </c>
      <c r="C416" s="170">
        <v>16</v>
      </c>
      <c r="I416" s="170"/>
    </row>
    <row r="417" spans="1:9" x14ac:dyDescent="0.3">
      <c r="A417" s="170" t="s">
        <v>9668</v>
      </c>
      <c r="B417" s="170" t="s">
        <v>9669</v>
      </c>
      <c r="C417" s="170">
        <v>16</v>
      </c>
      <c r="I417" s="170"/>
    </row>
    <row r="418" spans="1:9" x14ac:dyDescent="0.3">
      <c r="A418" s="170" t="s">
        <v>9670</v>
      </c>
      <c r="B418" s="170" t="s">
        <v>9671</v>
      </c>
      <c r="C418" s="170">
        <v>16</v>
      </c>
      <c r="I418" s="170"/>
    </row>
    <row r="419" spans="1:9" x14ac:dyDescent="0.3">
      <c r="A419" s="170" t="s">
        <v>9672</v>
      </c>
      <c r="B419" s="170" t="s">
        <v>9673</v>
      </c>
      <c r="C419" s="170">
        <v>16</v>
      </c>
      <c r="I419" s="170"/>
    </row>
    <row r="420" spans="1:9" x14ac:dyDescent="0.3">
      <c r="A420" s="170" t="s">
        <v>9674</v>
      </c>
      <c r="B420" s="170" t="s">
        <v>9675</v>
      </c>
      <c r="C420" s="170">
        <v>16</v>
      </c>
      <c r="I420" s="170"/>
    </row>
    <row r="421" spans="1:9" x14ac:dyDescent="0.3">
      <c r="A421" s="170" t="s">
        <v>9676</v>
      </c>
      <c r="B421" s="170" t="s">
        <v>9677</v>
      </c>
      <c r="C421" s="170">
        <v>16</v>
      </c>
      <c r="I421" s="170"/>
    </row>
    <row r="422" spans="1:9" x14ac:dyDescent="0.3">
      <c r="A422" s="170" t="s">
        <v>17645</v>
      </c>
      <c r="B422" s="170" t="s">
        <v>11621</v>
      </c>
      <c r="C422" s="170">
        <v>1753</v>
      </c>
      <c r="I422" s="170"/>
    </row>
    <row r="423" spans="1:9" x14ac:dyDescent="0.3">
      <c r="A423" s="170" t="s">
        <v>9678</v>
      </c>
      <c r="B423" s="170" t="s">
        <v>11621</v>
      </c>
      <c r="C423" s="170">
        <v>1753</v>
      </c>
      <c r="I423" s="170"/>
    </row>
    <row r="424" spans="1:9" x14ac:dyDescent="0.3">
      <c r="A424" s="170" t="s">
        <v>9679</v>
      </c>
      <c r="B424" s="170" t="s">
        <v>17644</v>
      </c>
      <c r="C424" s="170">
        <v>988</v>
      </c>
      <c r="I424" s="170"/>
    </row>
    <row r="425" spans="1:9" x14ac:dyDescent="0.3">
      <c r="A425" s="170" t="s">
        <v>3326</v>
      </c>
      <c r="B425" s="170" t="s">
        <v>3327</v>
      </c>
      <c r="C425" s="170">
        <v>41</v>
      </c>
      <c r="I425" s="170"/>
    </row>
    <row r="426" spans="1:9" x14ac:dyDescent="0.3">
      <c r="A426" s="170" t="s">
        <v>9680</v>
      </c>
      <c r="B426" s="170" t="s">
        <v>17644</v>
      </c>
      <c r="C426" s="170">
        <v>988</v>
      </c>
      <c r="I426" s="170"/>
    </row>
    <row r="427" spans="1:9" x14ac:dyDescent="0.3">
      <c r="A427" s="170" t="s">
        <v>17643</v>
      </c>
      <c r="B427" s="170" t="s">
        <v>11621</v>
      </c>
      <c r="C427" s="170">
        <v>1753</v>
      </c>
      <c r="I427" s="170"/>
    </row>
    <row r="428" spans="1:9" x14ac:dyDescent="0.3">
      <c r="A428" s="170" t="s">
        <v>9681</v>
      </c>
      <c r="B428" s="170" t="s">
        <v>11621</v>
      </c>
      <c r="C428" s="170">
        <v>1753</v>
      </c>
      <c r="I428" s="170"/>
    </row>
    <row r="429" spans="1:9" x14ac:dyDescent="0.3">
      <c r="A429" s="170" t="s">
        <v>3324</v>
      </c>
      <c r="B429" s="170" t="s">
        <v>3325</v>
      </c>
      <c r="C429" s="170">
        <v>41</v>
      </c>
      <c r="I429" s="170"/>
    </row>
    <row r="430" spans="1:9" x14ac:dyDescent="0.3">
      <c r="A430" s="170" t="s">
        <v>9682</v>
      </c>
      <c r="B430" s="170" t="s">
        <v>11621</v>
      </c>
      <c r="C430" s="170">
        <v>1753</v>
      </c>
      <c r="I430" s="170"/>
    </row>
    <row r="431" spans="1:9" x14ac:dyDescent="0.3">
      <c r="A431" s="170" t="s">
        <v>9683</v>
      </c>
      <c r="B431" s="170" t="s">
        <v>9684</v>
      </c>
      <c r="C431" s="170">
        <v>16</v>
      </c>
      <c r="I431" s="170"/>
    </row>
    <row r="432" spans="1:9" x14ac:dyDescent="0.3">
      <c r="A432" s="170" t="s">
        <v>9685</v>
      </c>
      <c r="B432" s="170" t="s">
        <v>9686</v>
      </c>
      <c r="C432" s="170">
        <v>16</v>
      </c>
      <c r="I432" s="170"/>
    </row>
    <row r="433" spans="1:9" x14ac:dyDescent="0.3">
      <c r="A433" s="170" t="s">
        <v>9687</v>
      </c>
      <c r="B433" s="170" t="s">
        <v>9688</v>
      </c>
      <c r="C433" s="170">
        <v>16</v>
      </c>
      <c r="I433" s="170"/>
    </row>
    <row r="434" spans="1:9" x14ac:dyDescent="0.3">
      <c r="A434" s="170" t="s">
        <v>9689</v>
      </c>
      <c r="B434" s="170" t="s">
        <v>9690</v>
      </c>
      <c r="C434" s="170">
        <v>16</v>
      </c>
      <c r="I434" s="170"/>
    </row>
    <row r="435" spans="1:9" x14ac:dyDescent="0.3">
      <c r="A435" s="170" t="s">
        <v>9691</v>
      </c>
      <c r="B435" s="170" t="s">
        <v>9692</v>
      </c>
      <c r="C435" s="170">
        <v>16</v>
      </c>
      <c r="I435" s="170"/>
    </row>
    <row r="436" spans="1:9" x14ac:dyDescent="0.3">
      <c r="A436" s="170" t="s">
        <v>9693</v>
      </c>
      <c r="B436" s="170" t="s">
        <v>9694</v>
      </c>
      <c r="C436" s="170">
        <v>16</v>
      </c>
      <c r="I436" s="170"/>
    </row>
    <row r="437" spans="1:9" x14ac:dyDescent="0.3">
      <c r="A437" s="170" t="s">
        <v>9695</v>
      </c>
      <c r="B437" s="170" t="s">
        <v>9696</v>
      </c>
      <c r="C437" s="170">
        <v>16</v>
      </c>
      <c r="I437" s="170"/>
    </row>
    <row r="438" spans="1:9" x14ac:dyDescent="0.3">
      <c r="A438" s="170" t="s">
        <v>9697</v>
      </c>
      <c r="B438" s="170" t="s">
        <v>9698</v>
      </c>
      <c r="C438" s="170">
        <v>16</v>
      </c>
      <c r="I438" s="170"/>
    </row>
    <row r="439" spans="1:9" x14ac:dyDescent="0.3">
      <c r="A439" s="170" t="s">
        <v>9699</v>
      </c>
      <c r="B439" s="170" t="s">
        <v>9700</v>
      </c>
      <c r="C439" s="170">
        <v>16</v>
      </c>
      <c r="I439" s="170"/>
    </row>
    <row r="440" spans="1:9" x14ac:dyDescent="0.3">
      <c r="A440" s="170" t="s">
        <v>9701</v>
      </c>
      <c r="B440" s="170" t="s">
        <v>9702</v>
      </c>
      <c r="C440" s="170">
        <v>16</v>
      </c>
      <c r="I440" s="170"/>
    </row>
    <row r="441" spans="1:9" x14ac:dyDescent="0.3">
      <c r="A441" s="170" t="s">
        <v>9703</v>
      </c>
      <c r="B441" s="170" t="s">
        <v>9704</v>
      </c>
      <c r="C441" s="170">
        <v>16</v>
      </c>
      <c r="I441" s="170"/>
    </row>
    <row r="442" spans="1:9" x14ac:dyDescent="0.3">
      <c r="A442" s="170" t="s">
        <v>9705</v>
      </c>
      <c r="B442" s="170" t="s">
        <v>9706</v>
      </c>
      <c r="C442" s="170">
        <v>16</v>
      </c>
      <c r="I442" s="170"/>
    </row>
    <row r="443" spans="1:9" x14ac:dyDescent="0.3">
      <c r="A443" s="170" t="s">
        <v>9707</v>
      </c>
      <c r="B443" s="170" t="s">
        <v>9708</v>
      </c>
      <c r="C443" s="170">
        <v>16</v>
      </c>
      <c r="I443" s="170"/>
    </row>
    <row r="444" spans="1:9" x14ac:dyDescent="0.3">
      <c r="A444" s="170" t="s">
        <v>9709</v>
      </c>
      <c r="B444" s="170" t="s">
        <v>9710</v>
      </c>
      <c r="C444" s="170">
        <v>16</v>
      </c>
      <c r="I444" s="170"/>
    </row>
    <row r="445" spans="1:9" x14ac:dyDescent="0.3">
      <c r="A445" s="170" t="s">
        <v>9711</v>
      </c>
      <c r="B445" s="170" t="s">
        <v>9712</v>
      </c>
      <c r="C445" s="170">
        <v>16</v>
      </c>
      <c r="I445" s="170"/>
    </row>
    <row r="446" spans="1:9" x14ac:dyDescent="0.3">
      <c r="A446" s="170" t="s">
        <v>9713</v>
      </c>
      <c r="B446" s="170" t="s">
        <v>9714</v>
      </c>
      <c r="C446" s="170">
        <v>16</v>
      </c>
      <c r="I446" s="170"/>
    </row>
    <row r="447" spans="1:9" x14ac:dyDescent="0.3">
      <c r="A447" s="170" t="s">
        <v>9715</v>
      </c>
      <c r="B447" s="170" t="s">
        <v>9716</v>
      </c>
      <c r="C447" s="170">
        <v>16</v>
      </c>
      <c r="I447" s="170"/>
    </row>
    <row r="448" spans="1:9" x14ac:dyDescent="0.3">
      <c r="A448" s="170" t="s">
        <v>9717</v>
      </c>
      <c r="B448" s="170" t="s">
        <v>9718</v>
      </c>
      <c r="C448" s="170">
        <v>16</v>
      </c>
      <c r="I448" s="170"/>
    </row>
    <row r="449" spans="1:9" x14ac:dyDescent="0.3">
      <c r="A449" s="170" t="s">
        <v>9719</v>
      </c>
      <c r="B449" s="170" t="s">
        <v>9720</v>
      </c>
      <c r="C449" s="170">
        <v>16</v>
      </c>
      <c r="I449" s="170"/>
    </row>
    <row r="450" spans="1:9" x14ac:dyDescent="0.3">
      <c r="A450" s="170" t="s">
        <v>9721</v>
      </c>
      <c r="B450" s="170" t="s">
        <v>9722</v>
      </c>
      <c r="C450" s="170">
        <v>16</v>
      </c>
      <c r="I450" s="170"/>
    </row>
    <row r="451" spans="1:9" x14ac:dyDescent="0.3">
      <c r="A451" s="170" t="s">
        <v>9723</v>
      </c>
      <c r="B451" s="170" t="s">
        <v>9724</v>
      </c>
      <c r="C451" s="170">
        <v>16</v>
      </c>
      <c r="I451" s="170"/>
    </row>
    <row r="452" spans="1:9" x14ac:dyDescent="0.3">
      <c r="A452" s="170" t="s">
        <v>9725</v>
      </c>
      <c r="B452" s="170" t="s">
        <v>9726</v>
      </c>
      <c r="C452" s="170">
        <v>16</v>
      </c>
      <c r="I452" s="170"/>
    </row>
    <row r="453" spans="1:9" x14ac:dyDescent="0.3">
      <c r="A453" s="170" t="s">
        <v>9727</v>
      </c>
      <c r="B453" s="170" t="s">
        <v>9728</v>
      </c>
      <c r="C453" s="170">
        <v>16</v>
      </c>
      <c r="I453" s="170"/>
    </row>
    <row r="454" spans="1:9" x14ac:dyDescent="0.3">
      <c r="A454" s="170" t="s">
        <v>9729</v>
      </c>
      <c r="B454" s="170" t="s">
        <v>9730</v>
      </c>
      <c r="C454" s="170">
        <v>16</v>
      </c>
      <c r="I454" s="170"/>
    </row>
    <row r="455" spans="1:9" x14ac:dyDescent="0.3">
      <c r="A455" s="170" t="s">
        <v>9731</v>
      </c>
      <c r="B455" s="170" t="s">
        <v>9732</v>
      </c>
      <c r="C455" s="170">
        <v>16</v>
      </c>
      <c r="I455" s="170"/>
    </row>
    <row r="456" spans="1:9" x14ac:dyDescent="0.3">
      <c r="A456" s="170" t="s">
        <v>9733</v>
      </c>
      <c r="B456" s="170" t="s">
        <v>17642</v>
      </c>
      <c r="C456" s="170">
        <v>1686</v>
      </c>
      <c r="I456" s="170"/>
    </row>
    <row r="457" spans="1:9" x14ac:dyDescent="0.3">
      <c r="A457" s="170" t="s">
        <v>9734</v>
      </c>
      <c r="B457" s="170" t="s">
        <v>17642</v>
      </c>
      <c r="C457" s="170">
        <v>1686</v>
      </c>
      <c r="I457" s="170"/>
    </row>
    <row r="458" spans="1:9" x14ac:dyDescent="0.3">
      <c r="A458" s="170" t="s">
        <v>9735</v>
      </c>
      <c r="B458" s="170" t="s">
        <v>17641</v>
      </c>
      <c r="C458" s="170">
        <v>1686</v>
      </c>
      <c r="I458" s="170"/>
    </row>
    <row r="459" spans="1:9" x14ac:dyDescent="0.3">
      <c r="A459" s="170" t="s">
        <v>9736</v>
      </c>
      <c r="B459" s="170" t="s">
        <v>17322</v>
      </c>
      <c r="C459" s="170">
        <v>1686</v>
      </c>
      <c r="I459" s="170"/>
    </row>
    <row r="460" spans="1:9" x14ac:dyDescent="0.3">
      <c r="A460" s="170" t="s">
        <v>9737</v>
      </c>
      <c r="B460" s="170" t="s">
        <v>9738</v>
      </c>
      <c r="C460" s="170">
        <v>16</v>
      </c>
      <c r="I460" s="170"/>
    </row>
    <row r="461" spans="1:9" x14ac:dyDescent="0.3">
      <c r="A461" s="170" t="s">
        <v>9739</v>
      </c>
      <c r="B461" s="170" t="s">
        <v>9740</v>
      </c>
      <c r="C461" s="170">
        <v>16</v>
      </c>
      <c r="I461" s="170"/>
    </row>
    <row r="462" spans="1:9" x14ac:dyDescent="0.3">
      <c r="A462" s="170" t="s">
        <v>9741</v>
      </c>
      <c r="B462" s="170" t="s">
        <v>9742</v>
      </c>
      <c r="C462" s="170">
        <v>16</v>
      </c>
      <c r="I462" s="170"/>
    </row>
    <row r="463" spans="1:9" x14ac:dyDescent="0.3">
      <c r="A463" s="170" t="s">
        <v>9743</v>
      </c>
      <c r="B463" s="170" t="s">
        <v>9744</v>
      </c>
      <c r="C463" s="170">
        <v>16</v>
      </c>
      <c r="I463" s="170"/>
    </row>
    <row r="464" spans="1:9" x14ac:dyDescent="0.3">
      <c r="A464" s="170" t="s">
        <v>9745</v>
      </c>
      <c r="B464" s="170" t="s">
        <v>9746</v>
      </c>
      <c r="C464" s="170">
        <v>16</v>
      </c>
      <c r="I464" s="170"/>
    </row>
    <row r="465" spans="1:9" x14ac:dyDescent="0.3">
      <c r="A465" s="170" t="s">
        <v>9747</v>
      </c>
      <c r="B465" s="170" t="s">
        <v>9748</v>
      </c>
      <c r="C465" s="170">
        <v>16</v>
      </c>
      <c r="I465" s="170"/>
    </row>
    <row r="466" spans="1:9" x14ac:dyDescent="0.3">
      <c r="A466" s="170" t="s">
        <v>9749</v>
      </c>
      <c r="B466" s="170" t="s">
        <v>9750</v>
      </c>
      <c r="C466" s="170">
        <v>16</v>
      </c>
      <c r="I466" s="170"/>
    </row>
    <row r="467" spans="1:9" x14ac:dyDescent="0.3">
      <c r="A467" s="170" t="s">
        <v>9751</v>
      </c>
      <c r="B467" s="170" t="s">
        <v>9752</v>
      </c>
      <c r="C467" s="170">
        <v>16</v>
      </c>
      <c r="I467" s="170"/>
    </row>
    <row r="468" spans="1:9" x14ac:dyDescent="0.3">
      <c r="A468" s="170" t="s">
        <v>9753</v>
      </c>
      <c r="B468" s="170" t="s">
        <v>9754</v>
      </c>
      <c r="C468" s="170">
        <v>16</v>
      </c>
      <c r="I468" s="170"/>
    </row>
    <row r="469" spans="1:9" x14ac:dyDescent="0.3">
      <c r="A469" s="170" t="s">
        <v>9755</v>
      </c>
      <c r="B469" s="170" t="s">
        <v>9756</v>
      </c>
      <c r="C469" s="170">
        <v>16</v>
      </c>
      <c r="I469" s="170"/>
    </row>
    <row r="470" spans="1:9" x14ac:dyDescent="0.3">
      <c r="A470" s="170" t="s">
        <v>9757</v>
      </c>
      <c r="B470" s="170" t="s">
        <v>9758</v>
      </c>
      <c r="C470" s="170">
        <v>16</v>
      </c>
      <c r="I470" s="170"/>
    </row>
    <row r="471" spans="1:9" x14ac:dyDescent="0.3">
      <c r="A471" s="170" t="s">
        <v>9759</v>
      </c>
      <c r="B471" s="170" t="s">
        <v>9760</v>
      </c>
      <c r="C471" s="170">
        <v>16</v>
      </c>
      <c r="I471" s="170"/>
    </row>
    <row r="472" spans="1:9" x14ac:dyDescent="0.3">
      <c r="A472" s="170" t="s">
        <v>9761</v>
      </c>
      <c r="B472" s="170" t="s">
        <v>9762</v>
      </c>
      <c r="C472" s="170">
        <v>16</v>
      </c>
      <c r="I472" s="170"/>
    </row>
    <row r="473" spans="1:9" x14ac:dyDescent="0.3">
      <c r="A473" s="170" t="s">
        <v>9763</v>
      </c>
      <c r="B473" s="170" t="s">
        <v>9764</v>
      </c>
      <c r="C473" s="170">
        <v>16</v>
      </c>
      <c r="I473" s="170"/>
    </row>
    <row r="474" spans="1:9" x14ac:dyDescent="0.3">
      <c r="A474" s="170" t="s">
        <v>9765</v>
      </c>
      <c r="B474" s="170" t="s">
        <v>9766</v>
      </c>
      <c r="C474" s="170">
        <v>16</v>
      </c>
      <c r="I474" s="170"/>
    </row>
    <row r="475" spans="1:9" x14ac:dyDescent="0.3">
      <c r="A475" s="170" t="s">
        <v>9767</v>
      </c>
      <c r="B475" s="170" t="s">
        <v>9768</v>
      </c>
      <c r="C475" s="170">
        <v>16</v>
      </c>
      <c r="I475" s="170"/>
    </row>
    <row r="476" spans="1:9" x14ac:dyDescent="0.3">
      <c r="A476" s="170" t="s">
        <v>9769</v>
      </c>
      <c r="B476" s="170" t="s">
        <v>9770</v>
      </c>
      <c r="C476" s="170">
        <v>16</v>
      </c>
      <c r="I476" s="170"/>
    </row>
    <row r="477" spans="1:9" x14ac:dyDescent="0.3">
      <c r="A477" s="170" t="s">
        <v>9771</v>
      </c>
      <c r="B477" s="170" t="s">
        <v>17640</v>
      </c>
      <c r="C477" s="170">
        <v>83</v>
      </c>
      <c r="I477" s="170"/>
    </row>
    <row r="478" spans="1:9" x14ac:dyDescent="0.3">
      <c r="A478" s="170" t="s">
        <v>9772</v>
      </c>
      <c r="B478" s="170" t="s">
        <v>17639</v>
      </c>
      <c r="C478" s="170">
        <v>83</v>
      </c>
      <c r="I478" s="170"/>
    </row>
    <row r="479" spans="1:9" x14ac:dyDescent="0.3">
      <c r="A479" s="170" t="s">
        <v>9773</v>
      </c>
      <c r="B479" s="170" t="s">
        <v>9774</v>
      </c>
      <c r="C479" s="170">
        <v>16</v>
      </c>
      <c r="I479" s="170"/>
    </row>
    <row r="480" spans="1:9" x14ac:dyDescent="0.3">
      <c r="A480" s="170" t="s">
        <v>9775</v>
      </c>
      <c r="B480" s="170" t="s">
        <v>9776</v>
      </c>
      <c r="C480" s="170">
        <v>16</v>
      </c>
      <c r="I480" s="170"/>
    </row>
    <row r="481" spans="1:9" x14ac:dyDescent="0.3">
      <c r="A481" s="170" t="s">
        <v>9777</v>
      </c>
      <c r="B481" s="170" t="s">
        <v>9778</v>
      </c>
      <c r="C481" s="170">
        <v>16</v>
      </c>
      <c r="I481" s="170"/>
    </row>
    <row r="482" spans="1:9" x14ac:dyDescent="0.3">
      <c r="A482" s="170" t="s">
        <v>9779</v>
      </c>
      <c r="B482" s="170" t="s">
        <v>9780</v>
      </c>
      <c r="C482" s="170">
        <v>16</v>
      </c>
      <c r="I482" s="170"/>
    </row>
    <row r="483" spans="1:9" x14ac:dyDescent="0.3">
      <c r="A483" s="170" t="s">
        <v>9781</v>
      </c>
      <c r="B483" s="170" t="s">
        <v>9782</v>
      </c>
      <c r="C483" s="170">
        <v>16</v>
      </c>
      <c r="I483" s="170"/>
    </row>
    <row r="484" spans="1:9" x14ac:dyDescent="0.3">
      <c r="A484" s="170" t="s">
        <v>9783</v>
      </c>
      <c r="B484" s="170" t="s">
        <v>9784</v>
      </c>
      <c r="C484" s="170">
        <v>16</v>
      </c>
      <c r="I484" s="170"/>
    </row>
    <row r="485" spans="1:9" x14ac:dyDescent="0.3">
      <c r="A485" s="170" t="s">
        <v>17638</v>
      </c>
      <c r="B485" s="170" t="s">
        <v>17637</v>
      </c>
      <c r="C485" s="170">
        <v>16</v>
      </c>
      <c r="I485" s="170"/>
    </row>
    <row r="486" spans="1:9" x14ac:dyDescent="0.3">
      <c r="A486" s="170" t="s">
        <v>9785</v>
      </c>
      <c r="B486" s="170" t="s">
        <v>9786</v>
      </c>
      <c r="C486" s="170">
        <v>16</v>
      </c>
      <c r="I486" s="170"/>
    </row>
    <row r="487" spans="1:9" x14ac:dyDescent="0.3">
      <c r="A487" s="170" t="s">
        <v>9787</v>
      </c>
      <c r="B487" s="170" t="s">
        <v>9788</v>
      </c>
      <c r="C487" s="170">
        <v>16</v>
      </c>
      <c r="I487" s="170"/>
    </row>
    <row r="488" spans="1:9" x14ac:dyDescent="0.3">
      <c r="A488" s="170" t="s">
        <v>9789</v>
      </c>
      <c r="B488" s="170" t="s">
        <v>9790</v>
      </c>
      <c r="C488" s="170">
        <v>16</v>
      </c>
      <c r="I488" s="170"/>
    </row>
    <row r="489" spans="1:9" x14ac:dyDescent="0.3">
      <c r="A489" s="170" t="s">
        <v>9791</v>
      </c>
      <c r="B489" s="170" t="s">
        <v>9792</v>
      </c>
      <c r="C489" s="170">
        <v>16</v>
      </c>
      <c r="I489" s="170"/>
    </row>
    <row r="490" spans="1:9" x14ac:dyDescent="0.3">
      <c r="A490" s="170" t="s">
        <v>9793</v>
      </c>
      <c r="B490" s="170" t="s">
        <v>9794</v>
      </c>
      <c r="C490" s="170">
        <v>16</v>
      </c>
      <c r="I490" s="170"/>
    </row>
    <row r="491" spans="1:9" x14ac:dyDescent="0.3">
      <c r="A491" s="170" t="s">
        <v>9795</v>
      </c>
      <c r="B491" s="170" t="s">
        <v>9796</v>
      </c>
      <c r="C491" s="170">
        <v>16</v>
      </c>
      <c r="I491" s="170"/>
    </row>
    <row r="492" spans="1:9" x14ac:dyDescent="0.3">
      <c r="A492" s="170" t="s">
        <v>9797</v>
      </c>
      <c r="B492" s="170" t="s">
        <v>9798</v>
      </c>
      <c r="C492" s="170">
        <v>16</v>
      </c>
      <c r="I492" s="170"/>
    </row>
    <row r="493" spans="1:9" x14ac:dyDescent="0.3">
      <c r="A493" s="170" t="s">
        <v>9799</v>
      </c>
      <c r="B493" s="170" t="s">
        <v>9800</v>
      </c>
      <c r="C493" s="170">
        <v>16</v>
      </c>
      <c r="I493" s="170"/>
    </row>
    <row r="494" spans="1:9" x14ac:dyDescent="0.3">
      <c r="A494" s="170" t="s">
        <v>9801</v>
      </c>
      <c r="B494" s="170" t="s">
        <v>9802</v>
      </c>
      <c r="C494" s="170">
        <v>16</v>
      </c>
      <c r="I494" s="170"/>
    </row>
    <row r="495" spans="1:9" x14ac:dyDescent="0.3">
      <c r="A495" s="170" t="s">
        <v>9803</v>
      </c>
      <c r="B495" s="170" t="s">
        <v>9804</v>
      </c>
      <c r="C495" s="170">
        <v>16</v>
      </c>
      <c r="I495" s="170"/>
    </row>
    <row r="496" spans="1:9" x14ac:dyDescent="0.3">
      <c r="A496" s="170" t="s">
        <v>9805</v>
      </c>
      <c r="B496" s="170" t="s">
        <v>9806</v>
      </c>
      <c r="C496" s="170">
        <v>16</v>
      </c>
      <c r="I496" s="170"/>
    </row>
    <row r="497" spans="1:9" x14ac:dyDescent="0.3">
      <c r="A497" s="170" t="s">
        <v>3323</v>
      </c>
      <c r="B497" s="170" t="s">
        <v>17636</v>
      </c>
      <c r="C497" s="170">
        <v>28</v>
      </c>
      <c r="I497" s="170"/>
    </row>
    <row r="498" spans="1:9" x14ac:dyDescent="0.3">
      <c r="A498" s="170" t="s">
        <v>3323</v>
      </c>
      <c r="B498" s="170" t="s">
        <v>17636</v>
      </c>
      <c r="C498" s="170">
        <v>28</v>
      </c>
      <c r="I498" s="170"/>
    </row>
    <row r="499" spans="1:9" x14ac:dyDescent="0.3">
      <c r="A499" s="170" t="s">
        <v>17635</v>
      </c>
      <c r="B499" s="170" t="s">
        <v>17634</v>
      </c>
      <c r="C499" s="170">
        <v>16</v>
      </c>
      <c r="I499" s="170"/>
    </row>
    <row r="500" spans="1:9" x14ac:dyDescent="0.3">
      <c r="A500" s="170" t="s">
        <v>9807</v>
      </c>
      <c r="B500" s="170" t="s">
        <v>9808</v>
      </c>
      <c r="C500" s="170">
        <v>16</v>
      </c>
      <c r="I500" s="170"/>
    </row>
    <row r="501" spans="1:9" x14ac:dyDescent="0.3">
      <c r="A501" s="170" t="s">
        <v>9809</v>
      </c>
      <c r="B501" s="170" t="s">
        <v>9810</v>
      </c>
      <c r="C501" s="170">
        <v>16</v>
      </c>
      <c r="I501" s="170"/>
    </row>
    <row r="502" spans="1:9" x14ac:dyDescent="0.3">
      <c r="A502" s="170" t="s">
        <v>9811</v>
      </c>
      <c r="B502" s="170" t="s">
        <v>9812</v>
      </c>
      <c r="C502" s="170">
        <v>16</v>
      </c>
      <c r="I502" s="170"/>
    </row>
    <row r="503" spans="1:9" x14ac:dyDescent="0.3">
      <c r="A503" s="170" t="s">
        <v>9813</v>
      </c>
      <c r="B503" s="170" t="s">
        <v>9814</v>
      </c>
      <c r="C503" s="170">
        <v>16</v>
      </c>
      <c r="I503" s="170"/>
    </row>
    <row r="504" spans="1:9" x14ac:dyDescent="0.3">
      <c r="A504" s="170" t="s">
        <v>9815</v>
      </c>
      <c r="B504" s="170" t="s">
        <v>9816</v>
      </c>
      <c r="C504" s="170">
        <v>16</v>
      </c>
      <c r="I504" s="170"/>
    </row>
    <row r="505" spans="1:9" x14ac:dyDescent="0.3">
      <c r="A505" s="170" t="s">
        <v>9817</v>
      </c>
      <c r="B505" s="170" t="s">
        <v>9818</v>
      </c>
      <c r="C505" s="170">
        <v>16</v>
      </c>
      <c r="I505" s="170"/>
    </row>
    <row r="506" spans="1:9" x14ac:dyDescent="0.3">
      <c r="A506" s="170" t="s">
        <v>9819</v>
      </c>
      <c r="B506" s="170" t="s">
        <v>9820</v>
      </c>
      <c r="C506" s="170">
        <v>16</v>
      </c>
      <c r="I506" s="170"/>
    </row>
    <row r="507" spans="1:9" x14ac:dyDescent="0.3">
      <c r="A507" s="170" t="s">
        <v>9821</v>
      </c>
      <c r="B507" s="170" t="s">
        <v>9822</v>
      </c>
      <c r="C507" s="170">
        <v>16</v>
      </c>
      <c r="I507" s="170"/>
    </row>
    <row r="508" spans="1:9" x14ac:dyDescent="0.3">
      <c r="A508" s="170" t="s">
        <v>9823</v>
      </c>
      <c r="B508" s="170" t="s">
        <v>9824</v>
      </c>
      <c r="C508" s="170">
        <v>16</v>
      </c>
      <c r="I508" s="170"/>
    </row>
    <row r="509" spans="1:9" x14ac:dyDescent="0.3">
      <c r="A509" s="170" t="s">
        <v>9825</v>
      </c>
      <c r="B509" s="170" t="s">
        <v>9826</v>
      </c>
      <c r="C509" s="170">
        <v>16</v>
      </c>
      <c r="I509" s="170"/>
    </row>
    <row r="510" spans="1:9" x14ac:dyDescent="0.3">
      <c r="A510" s="170" t="s">
        <v>9827</v>
      </c>
      <c r="B510" s="170" t="s">
        <v>17633</v>
      </c>
      <c r="C510" s="170">
        <v>210</v>
      </c>
      <c r="I510" s="170"/>
    </row>
    <row r="511" spans="1:9" x14ac:dyDescent="0.3">
      <c r="A511" s="170" t="s">
        <v>9828</v>
      </c>
      <c r="B511" s="170" t="s">
        <v>17632</v>
      </c>
      <c r="C511" s="170">
        <v>1700</v>
      </c>
      <c r="I511" s="170"/>
    </row>
    <row r="512" spans="1:9" x14ac:dyDescent="0.3">
      <c r="A512" s="170" t="s">
        <v>9828</v>
      </c>
      <c r="B512" s="170" t="s">
        <v>17632</v>
      </c>
      <c r="C512" s="170">
        <v>1700</v>
      </c>
      <c r="I512" s="170"/>
    </row>
    <row r="513" spans="1:9" x14ac:dyDescent="0.3">
      <c r="A513" s="170" t="s">
        <v>9829</v>
      </c>
      <c r="B513" s="170" t="s">
        <v>17632</v>
      </c>
      <c r="C513" s="170">
        <v>1700</v>
      </c>
      <c r="I513" s="170"/>
    </row>
    <row r="514" spans="1:9" x14ac:dyDescent="0.3">
      <c r="A514" s="170" t="s">
        <v>9829</v>
      </c>
      <c r="B514" s="170" t="s">
        <v>17632</v>
      </c>
      <c r="C514" s="170">
        <v>1700</v>
      </c>
      <c r="I514" s="170"/>
    </row>
    <row r="515" spans="1:9" x14ac:dyDescent="0.3">
      <c r="A515" s="170" t="s">
        <v>9830</v>
      </c>
      <c r="B515" s="170" t="s">
        <v>17632</v>
      </c>
      <c r="C515" s="170">
        <v>1700</v>
      </c>
      <c r="I515" s="170"/>
    </row>
    <row r="516" spans="1:9" x14ac:dyDescent="0.3">
      <c r="A516" s="170" t="s">
        <v>9830</v>
      </c>
      <c r="B516" s="170" t="s">
        <v>17632</v>
      </c>
      <c r="C516" s="170">
        <v>1700</v>
      </c>
      <c r="I516" s="170"/>
    </row>
    <row r="517" spans="1:9" x14ac:dyDescent="0.3">
      <c r="A517" s="170" t="s">
        <v>9831</v>
      </c>
      <c r="B517" s="170" t="s">
        <v>17632</v>
      </c>
      <c r="C517" s="170">
        <v>1700</v>
      </c>
      <c r="I517" s="170"/>
    </row>
    <row r="518" spans="1:9" x14ac:dyDescent="0.3">
      <c r="A518" s="170" t="s">
        <v>9831</v>
      </c>
      <c r="B518" s="170" t="s">
        <v>17632</v>
      </c>
      <c r="C518" s="170">
        <v>1700</v>
      </c>
      <c r="I518" s="170"/>
    </row>
    <row r="519" spans="1:9" x14ac:dyDescent="0.3">
      <c r="A519" s="170" t="s">
        <v>9832</v>
      </c>
      <c r="B519" s="170" t="s">
        <v>9833</v>
      </c>
      <c r="C519" s="170">
        <v>16</v>
      </c>
      <c r="I519" s="170"/>
    </row>
    <row r="520" spans="1:9" x14ac:dyDescent="0.3">
      <c r="A520" s="170" t="s">
        <v>9834</v>
      </c>
      <c r="B520" s="170" t="s">
        <v>9835</v>
      </c>
      <c r="C520" s="170">
        <v>16</v>
      </c>
      <c r="I520" s="170"/>
    </row>
    <row r="521" spans="1:9" x14ac:dyDescent="0.3">
      <c r="A521" s="170" t="s">
        <v>9836</v>
      </c>
      <c r="B521" s="170" t="s">
        <v>9837</v>
      </c>
      <c r="C521" s="170">
        <v>16</v>
      </c>
      <c r="I521" s="170"/>
    </row>
    <row r="522" spans="1:9" x14ac:dyDescent="0.3">
      <c r="A522" s="170" t="s">
        <v>9838</v>
      </c>
      <c r="B522" s="170" t="s">
        <v>9839</v>
      </c>
      <c r="C522" s="170">
        <v>16</v>
      </c>
      <c r="I522" s="170"/>
    </row>
    <row r="523" spans="1:9" x14ac:dyDescent="0.3">
      <c r="A523" s="170" t="s">
        <v>9840</v>
      </c>
      <c r="B523" s="170" t="s">
        <v>9841</v>
      </c>
      <c r="C523" s="170">
        <v>16</v>
      </c>
      <c r="I523" s="170"/>
    </row>
    <row r="524" spans="1:9" x14ac:dyDescent="0.3">
      <c r="A524" s="170" t="s">
        <v>9842</v>
      </c>
      <c r="B524" s="170" t="s">
        <v>9843</v>
      </c>
      <c r="C524" s="170">
        <v>16</v>
      </c>
      <c r="I524" s="170"/>
    </row>
    <row r="525" spans="1:9" x14ac:dyDescent="0.3">
      <c r="A525" s="170" t="s">
        <v>9844</v>
      </c>
      <c r="B525" s="170" t="s">
        <v>9845</v>
      </c>
      <c r="C525" s="170">
        <v>16</v>
      </c>
      <c r="I525" s="170"/>
    </row>
    <row r="526" spans="1:9" x14ac:dyDescent="0.3">
      <c r="A526" s="170" t="s">
        <v>9846</v>
      </c>
      <c r="B526" s="170" t="s">
        <v>9847</v>
      </c>
      <c r="C526" s="170">
        <v>16</v>
      </c>
      <c r="I526" s="170"/>
    </row>
    <row r="527" spans="1:9" x14ac:dyDescent="0.3">
      <c r="A527" s="170" t="s">
        <v>9848</v>
      </c>
      <c r="B527" s="170" t="s">
        <v>9849</v>
      </c>
      <c r="C527" s="170">
        <v>16</v>
      </c>
      <c r="I527" s="170"/>
    </row>
    <row r="528" spans="1:9" x14ac:dyDescent="0.3">
      <c r="A528" s="170" t="s">
        <v>9850</v>
      </c>
      <c r="B528" s="170" t="s">
        <v>9851</v>
      </c>
      <c r="C528" s="170">
        <v>16</v>
      </c>
      <c r="I528" s="170"/>
    </row>
    <row r="529" spans="1:9" x14ac:dyDescent="0.3">
      <c r="A529" s="170" t="s">
        <v>9852</v>
      </c>
      <c r="B529" s="170" t="s">
        <v>9853</v>
      </c>
      <c r="C529" s="170">
        <v>16</v>
      </c>
      <c r="I529" s="170"/>
    </row>
    <row r="530" spans="1:9" x14ac:dyDescent="0.3">
      <c r="A530" s="170" t="s">
        <v>9854</v>
      </c>
      <c r="B530" s="170" t="s">
        <v>9855</v>
      </c>
      <c r="C530" s="170">
        <v>16</v>
      </c>
      <c r="I530" s="170"/>
    </row>
    <row r="531" spans="1:9" x14ac:dyDescent="0.3">
      <c r="A531" s="170" t="s">
        <v>9856</v>
      </c>
      <c r="B531" s="170" t="s">
        <v>9857</v>
      </c>
      <c r="C531" s="170">
        <v>16</v>
      </c>
      <c r="I531" s="170"/>
    </row>
    <row r="532" spans="1:9" x14ac:dyDescent="0.3">
      <c r="A532" s="170" t="s">
        <v>9858</v>
      </c>
      <c r="B532" s="170" t="s">
        <v>9859</v>
      </c>
      <c r="C532" s="170">
        <v>16</v>
      </c>
      <c r="I532" s="170"/>
    </row>
    <row r="533" spans="1:9" x14ac:dyDescent="0.3">
      <c r="A533" s="170" t="s">
        <v>9860</v>
      </c>
      <c r="B533" s="170" t="s">
        <v>9861</v>
      </c>
      <c r="C533" s="170">
        <v>16</v>
      </c>
      <c r="I533" s="170"/>
    </row>
    <row r="534" spans="1:9" x14ac:dyDescent="0.3">
      <c r="A534" s="170" t="s">
        <v>9862</v>
      </c>
      <c r="B534" s="170" t="s">
        <v>9863</v>
      </c>
      <c r="C534" s="170">
        <v>16</v>
      </c>
      <c r="I534" s="170"/>
    </row>
    <row r="535" spans="1:9" x14ac:dyDescent="0.3">
      <c r="A535" s="170" t="s">
        <v>9864</v>
      </c>
      <c r="B535" s="170" t="s">
        <v>9865</v>
      </c>
      <c r="C535" s="170">
        <v>16</v>
      </c>
      <c r="I535" s="170"/>
    </row>
    <row r="536" spans="1:9" x14ac:dyDescent="0.3">
      <c r="A536" s="170" t="s">
        <v>17631</v>
      </c>
      <c r="B536" s="170" t="s">
        <v>17630</v>
      </c>
      <c r="C536" s="170">
        <v>16</v>
      </c>
      <c r="I536" s="170"/>
    </row>
    <row r="537" spans="1:9" x14ac:dyDescent="0.3">
      <c r="A537" s="170" t="s">
        <v>9866</v>
      </c>
      <c r="B537" s="170" t="s">
        <v>9867</v>
      </c>
      <c r="C537" s="170">
        <v>16</v>
      </c>
      <c r="I537" s="170"/>
    </row>
    <row r="538" spans="1:9" x14ac:dyDescent="0.3">
      <c r="A538" s="170" t="s">
        <v>9868</v>
      </c>
      <c r="B538" s="170" t="s">
        <v>9869</v>
      </c>
      <c r="C538" s="170">
        <v>16</v>
      </c>
      <c r="I538" s="170"/>
    </row>
    <row r="539" spans="1:9" x14ac:dyDescent="0.3">
      <c r="A539" s="170" t="s">
        <v>9870</v>
      </c>
      <c r="B539" s="170" t="s">
        <v>9871</v>
      </c>
      <c r="C539" s="170">
        <v>16</v>
      </c>
      <c r="I539" s="170"/>
    </row>
    <row r="540" spans="1:9" x14ac:dyDescent="0.3">
      <c r="A540" s="170" t="s">
        <v>9872</v>
      </c>
      <c r="B540" s="170" t="s">
        <v>9873</v>
      </c>
      <c r="C540" s="170">
        <v>16</v>
      </c>
      <c r="I540" s="170"/>
    </row>
    <row r="541" spans="1:9" x14ac:dyDescent="0.3">
      <c r="A541" s="170" t="s">
        <v>9874</v>
      </c>
      <c r="B541" s="170" t="s">
        <v>9875</v>
      </c>
      <c r="C541" s="170">
        <v>16</v>
      </c>
      <c r="I541" s="170"/>
    </row>
    <row r="542" spans="1:9" x14ac:dyDescent="0.3">
      <c r="A542" s="170" t="s">
        <v>9876</v>
      </c>
      <c r="B542" s="170" t="s">
        <v>9877</v>
      </c>
      <c r="C542" s="170">
        <v>16</v>
      </c>
      <c r="I542" s="170"/>
    </row>
    <row r="543" spans="1:9" x14ac:dyDescent="0.3">
      <c r="A543" s="170" t="s">
        <v>9878</v>
      </c>
      <c r="B543" s="170" t="s">
        <v>9879</v>
      </c>
      <c r="C543" s="170">
        <v>16</v>
      </c>
      <c r="I543" s="170"/>
    </row>
    <row r="544" spans="1:9" x14ac:dyDescent="0.3">
      <c r="A544" s="170" t="s">
        <v>17629</v>
      </c>
      <c r="B544" s="170" t="s">
        <v>17628</v>
      </c>
      <c r="C544" s="170">
        <v>16</v>
      </c>
      <c r="I544" s="170"/>
    </row>
    <row r="545" spans="1:9" x14ac:dyDescent="0.3">
      <c r="A545" s="170" t="s">
        <v>9880</v>
      </c>
      <c r="B545" s="170" t="s">
        <v>9881</v>
      </c>
      <c r="C545" s="170">
        <v>16</v>
      </c>
      <c r="I545" s="170"/>
    </row>
    <row r="546" spans="1:9" x14ac:dyDescent="0.3">
      <c r="A546" s="170" t="s">
        <v>9882</v>
      </c>
      <c r="B546" s="170" t="s">
        <v>9883</v>
      </c>
      <c r="C546" s="170">
        <v>16</v>
      </c>
      <c r="I546" s="170"/>
    </row>
    <row r="547" spans="1:9" x14ac:dyDescent="0.3">
      <c r="A547" s="170" t="s">
        <v>9884</v>
      </c>
      <c r="B547" s="170" t="s">
        <v>9885</v>
      </c>
      <c r="C547" s="170">
        <v>16</v>
      </c>
      <c r="I547" s="170"/>
    </row>
    <row r="548" spans="1:9" x14ac:dyDescent="0.3">
      <c r="A548" s="170" t="s">
        <v>9886</v>
      </c>
      <c r="B548" s="170" t="s">
        <v>9887</v>
      </c>
      <c r="C548" s="170">
        <v>16</v>
      </c>
      <c r="I548" s="170"/>
    </row>
    <row r="549" spans="1:9" x14ac:dyDescent="0.3">
      <c r="A549" s="170" t="s">
        <v>9888</v>
      </c>
      <c r="B549" s="170" t="s">
        <v>9889</v>
      </c>
      <c r="C549" s="170">
        <v>16</v>
      </c>
      <c r="I549" s="170"/>
    </row>
    <row r="550" spans="1:9" x14ac:dyDescent="0.3">
      <c r="A550" s="170" t="s">
        <v>9890</v>
      </c>
      <c r="B550" s="170" t="s">
        <v>9891</v>
      </c>
      <c r="C550" s="170">
        <v>16</v>
      </c>
      <c r="I550" s="170"/>
    </row>
    <row r="551" spans="1:9" x14ac:dyDescent="0.3">
      <c r="A551" s="170" t="s">
        <v>9892</v>
      </c>
      <c r="B551" s="170" t="s">
        <v>9893</v>
      </c>
      <c r="C551" s="170">
        <v>16</v>
      </c>
      <c r="I551" s="170"/>
    </row>
    <row r="552" spans="1:9" x14ac:dyDescent="0.3">
      <c r="A552" s="170" t="s">
        <v>9894</v>
      </c>
      <c r="B552" s="170" t="s">
        <v>9895</v>
      </c>
      <c r="C552" s="170">
        <v>16</v>
      </c>
      <c r="I552" s="170"/>
    </row>
    <row r="553" spans="1:9" x14ac:dyDescent="0.3">
      <c r="A553" s="170" t="s">
        <v>9896</v>
      </c>
      <c r="B553" s="170" t="s">
        <v>9897</v>
      </c>
      <c r="C553" s="170">
        <v>16</v>
      </c>
      <c r="I553" s="170"/>
    </row>
    <row r="554" spans="1:9" x14ac:dyDescent="0.3">
      <c r="A554" s="170" t="s">
        <v>9898</v>
      </c>
      <c r="B554" s="170" t="s">
        <v>9899</v>
      </c>
      <c r="C554" s="170">
        <v>16</v>
      </c>
      <c r="I554" s="170"/>
    </row>
    <row r="555" spans="1:9" x14ac:dyDescent="0.3">
      <c r="A555" s="170" t="s">
        <v>9900</v>
      </c>
      <c r="B555" s="170" t="s">
        <v>9901</v>
      </c>
      <c r="C555" s="170">
        <v>16</v>
      </c>
      <c r="I555" s="170"/>
    </row>
    <row r="556" spans="1:9" x14ac:dyDescent="0.3">
      <c r="A556" s="170" t="s">
        <v>9902</v>
      </c>
      <c r="B556" s="170" t="s">
        <v>9903</v>
      </c>
      <c r="C556" s="170">
        <v>16</v>
      </c>
      <c r="I556" s="170"/>
    </row>
    <row r="557" spans="1:9" x14ac:dyDescent="0.3">
      <c r="A557" s="170" t="s">
        <v>9904</v>
      </c>
      <c r="B557" s="170" t="s">
        <v>9905</v>
      </c>
      <c r="C557" s="170">
        <v>16</v>
      </c>
      <c r="I557" s="170"/>
    </row>
    <row r="558" spans="1:9" x14ac:dyDescent="0.3">
      <c r="A558" s="170" t="s">
        <v>9906</v>
      </c>
      <c r="B558" s="170" t="s">
        <v>9907</v>
      </c>
      <c r="C558" s="170">
        <v>16</v>
      </c>
      <c r="I558" s="170"/>
    </row>
    <row r="559" spans="1:9" x14ac:dyDescent="0.3">
      <c r="A559" s="170" t="s">
        <v>9908</v>
      </c>
      <c r="B559" s="170" t="s">
        <v>9909</v>
      </c>
      <c r="C559" s="170">
        <v>16</v>
      </c>
      <c r="I559" s="170"/>
    </row>
    <row r="560" spans="1:9" x14ac:dyDescent="0.3">
      <c r="A560" s="170" t="s">
        <v>9910</v>
      </c>
      <c r="B560" s="170" t="s">
        <v>17627</v>
      </c>
      <c r="C560" s="170">
        <v>1603</v>
      </c>
      <c r="I560" s="170"/>
    </row>
    <row r="561" spans="1:9" x14ac:dyDescent="0.3">
      <c r="A561" s="170" t="s">
        <v>9911</v>
      </c>
      <c r="B561" s="170" t="s">
        <v>9912</v>
      </c>
      <c r="C561" s="170">
        <v>16</v>
      </c>
      <c r="I561" s="170"/>
    </row>
    <row r="562" spans="1:9" x14ac:dyDescent="0.3">
      <c r="A562" s="170" t="s">
        <v>9913</v>
      </c>
      <c r="B562" s="170" t="s">
        <v>9914</v>
      </c>
      <c r="C562" s="170">
        <v>16</v>
      </c>
      <c r="I562" s="170"/>
    </row>
    <row r="563" spans="1:9" x14ac:dyDescent="0.3">
      <c r="A563" s="170" t="s">
        <v>9915</v>
      </c>
      <c r="B563" s="170" t="s">
        <v>9916</v>
      </c>
      <c r="C563" s="170">
        <v>16</v>
      </c>
      <c r="I563" s="170"/>
    </row>
    <row r="564" spans="1:9" x14ac:dyDescent="0.3">
      <c r="A564" s="170" t="s">
        <v>9917</v>
      </c>
      <c r="B564" s="170" t="s">
        <v>9918</v>
      </c>
      <c r="C564" s="170">
        <v>16</v>
      </c>
      <c r="I564" s="170"/>
    </row>
    <row r="565" spans="1:9" x14ac:dyDescent="0.3">
      <c r="A565" s="170" t="s">
        <v>9919</v>
      </c>
      <c r="B565" s="170" t="s">
        <v>9920</v>
      </c>
      <c r="C565" s="170">
        <v>16</v>
      </c>
      <c r="I565" s="170"/>
    </row>
    <row r="566" spans="1:9" x14ac:dyDescent="0.3">
      <c r="A566" s="170" t="s">
        <v>9921</v>
      </c>
      <c r="B566" s="170" t="s">
        <v>9922</v>
      </c>
      <c r="C566" s="170">
        <v>16</v>
      </c>
      <c r="I566" s="170"/>
    </row>
    <row r="567" spans="1:9" x14ac:dyDescent="0.3">
      <c r="A567" s="170" t="s">
        <v>9923</v>
      </c>
      <c r="B567" s="170" t="s">
        <v>9924</v>
      </c>
      <c r="C567" s="170">
        <v>16</v>
      </c>
      <c r="I567" s="170"/>
    </row>
    <row r="568" spans="1:9" x14ac:dyDescent="0.3">
      <c r="A568" s="170" t="s">
        <v>9925</v>
      </c>
      <c r="B568" s="170" t="s">
        <v>9926</v>
      </c>
      <c r="C568" s="170">
        <v>16</v>
      </c>
      <c r="I568" s="170"/>
    </row>
    <row r="569" spans="1:9" x14ac:dyDescent="0.3">
      <c r="A569" s="170" t="s">
        <v>9927</v>
      </c>
      <c r="B569" s="170" t="s">
        <v>9928</v>
      </c>
      <c r="C569" s="170">
        <v>16</v>
      </c>
      <c r="I569" s="170"/>
    </row>
    <row r="570" spans="1:9" x14ac:dyDescent="0.3">
      <c r="A570" s="170" t="s">
        <v>9929</v>
      </c>
      <c r="B570" s="170" t="s">
        <v>9930</v>
      </c>
      <c r="C570" s="170">
        <v>16</v>
      </c>
      <c r="I570" s="170"/>
    </row>
    <row r="571" spans="1:9" x14ac:dyDescent="0.3">
      <c r="A571" s="170" t="s">
        <v>9931</v>
      </c>
      <c r="B571" s="170" t="s">
        <v>9932</v>
      </c>
      <c r="C571" s="170">
        <v>16</v>
      </c>
      <c r="I571" s="170"/>
    </row>
    <row r="572" spans="1:9" x14ac:dyDescent="0.3">
      <c r="A572" s="170" t="s">
        <v>9933</v>
      </c>
      <c r="B572" s="170" t="s">
        <v>9934</v>
      </c>
      <c r="C572" s="170">
        <v>16</v>
      </c>
      <c r="I572" s="170"/>
    </row>
    <row r="573" spans="1:9" x14ac:dyDescent="0.3">
      <c r="A573" s="170" t="s">
        <v>9935</v>
      </c>
      <c r="B573" s="170" t="s">
        <v>9936</v>
      </c>
      <c r="C573" s="170">
        <v>16</v>
      </c>
      <c r="I573" s="170"/>
    </row>
    <row r="574" spans="1:9" x14ac:dyDescent="0.3">
      <c r="A574" s="170" t="s">
        <v>9937</v>
      </c>
      <c r="B574" s="170" t="s">
        <v>9938</v>
      </c>
      <c r="C574" s="170">
        <v>16</v>
      </c>
      <c r="I574" s="170"/>
    </row>
    <row r="575" spans="1:9" x14ac:dyDescent="0.3">
      <c r="A575" s="170" t="s">
        <v>17626</v>
      </c>
      <c r="B575" s="170" t="s">
        <v>17625</v>
      </c>
      <c r="C575" s="170">
        <v>16</v>
      </c>
      <c r="I575" s="170"/>
    </row>
    <row r="576" spans="1:9" x14ac:dyDescent="0.3">
      <c r="A576" s="170" t="s">
        <v>9939</v>
      </c>
      <c r="B576" s="170" t="s">
        <v>9940</v>
      </c>
      <c r="C576" s="170">
        <v>16</v>
      </c>
      <c r="I576" s="170"/>
    </row>
    <row r="577" spans="1:9" x14ac:dyDescent="0.3">
      <c r="A577" s="170" t="s">
        <v>17624</v>
      </c>
      <c r="B577" s="170" t="s">
        <v>17623</v>
      </c>
      <c r="C577" s="170">
        <v>16</v>
      </c>
      <c r="I577" s="170"/>
    </row>
    <row r="578" spans="1:9" x14ac:dyDescent="0.3">
      <c r="A578" s="170" t="s">
        <v>9941</v>
      </c>
      <c r="B578" s="170" t="s">
        <v>9942</v>
      </c>
      <c r="C578" s="170">
        <v>16</v>
      </c>
      <c r="I578" s="170"/>
    </row>
    <row r="579" spans="1:9" x14ac:dyDescent="0.3">
      <c r="A579" s="170" t="s">
        <v>9943</v>
      </c>
      <c r="B579" s="170" t="s">
        <v>9944</v>
      </c>
      <c r="C579" s="170">
        <v>16</v>
      </c>
      <c r="I579" s="170"/>
    </row>
    <row r="580" spans="1:9" x14ac:dyDescent="0.3">
      <c r="A580" s="170" t="s">
        <v>9945</v>
      </c>
      <c r="B580" s="170" t="s">
        <v>9946</v>
      </c>
      <c r="C580" s="170">
        <v>16</v>
      </c>
      <c r="I580" s="170"/>
    </row>
    <row r="581" spans="1:9" x14ac:dyDescent="0.3">
      <c r="A581" s="170" t="s">
        <v>9947</v>
      </c>
      <c r="B581" s="170" t="s">
        <v>9948</v>
      </c>
      <c r="C581" s="170">
        <v>16</v>
      </c>
      <c r="I581" s="170"/>
    </row>
    <row r="582" spans="1:9" x14ac:dyDescent="0.3">
      <c r="A582" s="170" t="s">
        <v>9949</v>
      </c>
      <c r="B582" s="170" t="s">
        <v>9950</v>
      </c>
      <c r="C582" s="170">
        <v>16</v>
      </c>
      <c r="I582" s="170"/>
    </row>
    <row r="583" spans="1:9" x14ac:dyDescent="0.3">
      <c r="A583" s="170" t="s">
        <v>17622</v>
      </c>
      <c r="B583" s="170" t="s">
        <v>17621</v>
      </c>
      <c r="C583" s="170">
        <v>16</v>
      </c>
      <c r="I583" s="170"/>
    </row>
    <row r="584" spans="1:9" x14ac:dyDescent="0.3">
      <c r="A584" s="170" t="s">
        <v>9951</v>
      </c>
      <c r="B584" s="170" t="s">
        <v>9952</v>
      </c>
      <c r="C584" s="170">
        <v>16</v>
      </c>
      <c r="I584" s="170"/>
    </row>
    <row r="585" spans="1:9" x14ac:dyDescent="0.3">
      <c r="A585" s="170" t="s">
        <v>9953</v>
      </c>
      <c r="B585" s="170" t="s">
        <v>9954</v>
      </c>
      <c r="C585" s="170">
        <v>16</v>
      </c>
      <c r="I585" s="170"/>
    </row>
    <row r="586" spans="1:9" x14ac:dyDescent="0.3">
      <c r="A586" s="170" t="s">
        <v>9955</v>
      </c>
      <c r="B586" s="170" t="s">
        <v>9956</v>
      </c>
      <c r="C586" s="170">
        <v>16</v>
      </c>
      <c r="I586" s="170"/>
    </row>
    <row r="587" spans="1:9" x14ac:dyDescent="0.3">
      <c r="A587" s="170" t="s">
        <v>9957</v>
      </c>
      <c r="B587" s="170" t="s">
        <v>9958</v>
      </c>
      <c r="C587" s="170">
        <v>16</v>
      </c>
      <c r="I587" s="170"/>
    </row>
    <row r="588" spans="1:9" x14ac:dyDescent="0.3">
      <c r="A588" s="170" t="s">
        <v>9959</v>
      </c>
      <c r="B588" s="170" t="s">
        <v>9960</v>
      </c>
      <c r="C588" s="170">
        <v>16</v>
      </c>
      <c r="I588" s="170"/>
    </row>
    <row r="589" spans="1:9" x14ac:dyDescent="0.3">
      <c r="A589" s="170" t="s">
        <v>9961</v>
      </c>
      <c r="B589" s="170" t="s">
        <v>9301</v>
      </c>
      <c r="C589" s="170">
        <v>461</v>
      </c>
      <c r="I589" s="170"/>
    </row>
    <row r="590" spans="1:9" x14ac:dyDescent="0.3">
      <c r="A590" s="170" t="s">
        <v>9962</v>
      </c>
      <c r="B590" s="170" t="s">
        <v>9301</v>
      </c>
      <c r="C590" s="170">
        <v>461</v>
      </c>
      <c r="I590" s="170"/>
    </row>
    <row r="591" spans="1:9" x14ac:dyDescent="0.3">
      <c r="A591" s="170" t="s">
        <v>9963</v>
      </c>
      <c r="B591" s="170" t="s">
        <v>9964</v>
      </c>
      <c r="C591" s="170">
        <v>16</v>
      </c>
      <c r="I591" s="170"/>
    </row>
    <row r="592" spans="1:9" x14ac:dyDescent="0.3">
      <c r="A592" s="170" t="s">
        <v>9965</v>
      </c>
      <c r="B592" s="170" t="s">
        <v>9966</v>
      </c>
      <c r="C592" s="170">
        <v>16</v>
      </c>
      <c r="I592" s="170"/>
    </row>
    <row r="593" spans="1:9" x14ac:dyDescent="0.3">
      <c r="A593" s="170" t="s">
        <v>9967</v>
      </c>
      <c r="B593" s="170" t="s">
        <v>9968</v>
      </c>
      <c r="C593" s="170">
        <v>16</v>
      </c>
      <c r="I593" s="170"/>
    </row>
    <row r="594" spans="1:9" x14ac:dyDescent="0.3">
      <c r="A594" s="170" t="s">
        <v>17620</v>
      </c>
      <c r="B594" s="170" t="s">
        <v>17619</v>
      </c>
      <c r="C594" s="170">
        <v>16</v>
      </c>
      <c r="I594" s="170"/>
    </row>
    <row r="595" spans="1:9" x14ac:dyDescent="0.3">
      <c r="A595" s="170" t="s">
        <v>9969</v>
      </c>
      <c r="B595" s="170" t="s">
        <v>9970</v>
      </c>
      <c r="C595" s="170">
        <v>16</v>
      </c>
      <c r="I595" s="170"/>
    </row>
    <row r="596" spans="1:9" x14ac:dyDescent="0.3">
      <c r="A596" s="170" t="s">
        <v>9971</v>
      </c>
      <c r="B596" s="170" t="s">
        <v>9972</v>
      </c>
      <c r="C596" s="170">
        <v>16</v>
      </c>
      <c r="I596" s="170"/>
    </row>
    <row r="597" spans="1:9" x14ac:dyDescent="0.3">
      <c r="A597" s="170" t="s">
        <v>9973</v>
      </c>
      <c r="B597" s="170" t="s">
        <v>9974</v>
      </c>
      <c r="C597" s="170">
        <v>16</v>
      </c>
      <c r="I597" s="170"/>
    </row>
    <row r="598" spans="1:9" x14ac:dyDescent="0.3">
      <c r="A598" s="170" t="s">
        <v>9975</v>
      </c>
      <c r="B598" s="170" t="s">
        <v>9976</v>
      </c>
      <c r="C598" s="170">
        <v>16</v>
      </c>
      <c r="I598" s="170"/>
    </row>
    <row r="599" spans="1:9" x14ac:dyDescent="0.3">
      <c r="A599" s="170" t="s">
        <v>9977</v>
      </c>
      <c r="B599" s="170" t="s">
        <v>9978</v>
      </c>
      <c r="C599" s="170">
        <v>16</v>
      </c>
      <c r="I599" s="170"/>
    </row>
    <row r="600" spans="1:9" x14ac:dyDescent="0.3">
      <c r="A600" s="170" t="s">
        <v>9979</v>
      </c>
      <c r="B600" s="170" t="s">
        <v>9980</v>
      </c>
      <c r="C600" s="170">
        <v>16</v>
      </c>
      <c r="I600" s="170"/>
    </row>
    <row r="601" spans="1:9" x14ac:dyDescent="0.3">
      <c r="A601" s="170" t="s">
        <v>9981</v>
      </c>
      <c r="B601" s="170" t="s">
        <v>9982</v>
      </c>
      <c r="C601" s="170">
        <v>16</v>
      </c>
      <c r="I601" s="170"/>
    </row>
    <row r="602" spans="1:9" x14ac:dyDescent="0.3">
      <c r="A602" s="170" t="s">
        <v>9983</v>
      </c>
      <c r="B602" s="170" t="s">
        <v>9984</v>
      </c>
      <c r="C602" s="170">
        <v>16</v>
      </c>
      <c r="I602" s="170"/>
    </row>
    <row r="603" spans="1:9" x14ac:dyDescent="0.3">
      <c r="A603" s="170" t="s">
        <v>9985</v>
      </c>
      <c r="B603" s="170" t="s">
        <v>9986</v>
      </c>
      <c r="C603" s="170">
        <v>16</v>
      </c>
      <c r="I603" s="170"/>
    </row>
    <row r="604" spans="1:9" x14ac:dyDescent="0.3">
      <c r="A604" s="170" t="s">
        <v>9987</v>
      </c>
      <c r="B604" s="170" t="s">
        <v>9988</v>
      </c>
      <c r="C604" s="170">
        <v>16</v>
      </c>
      <c r="I604" s="170"/>
    </row>
    <row r="605" spans="1:9" x14ac:dyDescent="0.3">
      <c r="A605" s="170" t="s">
        <v>9989</v>
      </c>
      <c r="B605" s="170" t="s">
        <v>9990</v>
      </c>
      <c r="C605" s="170">
        <v>16</v>
      </c>
      <c r="I605" s="170"/>
    </row>
    <row r="606" spans="1:9" x14ac:dyDescent="0.3">
      <c r="A606" s="170" t="s">
        <v>9991</v>
      </c>
      <c r="B606" s="170" t="s">
        <v>17618</v>
      </c>
      <c r="C606" s="170">
        <v>1686</v>
      </c>
      <c r="I606" s="170"/>
    </row>
    <row r="607" spans="1:9" x14ac:dyDescent="0.3">
      <c r="A607" s="170" t="s">
        <v>9992</v>
      </c>
      <c r="B607" s="170" t="s">
        <v>17617</v>
      </c>
      <c r="C607" s="170">
        <v>1686</v>
      </c>
      <c r="I607" s="170"/>
    </row>
    <row r="608" spans="1:9" x14ac:dyDescent="0.3">
      <c r="A608" s="170" t="s">
        <v>9993</v>
      </c>
      <c r="B608" s="170" t="s">
        <v>17617</v>
      </c>
      <c r="C608" s="170">
        <v>1686</v>
      </c>
      <c r="I608" s="170"/>
    </row>
    <row r="609" spans="1:9" x14ac:dyDescent="0.3">
      <c r="A609" s="170" t="s">
        <v>9994</v>
      </c>
      <c r="B609" s="170" t="s">
        <v>17616</v>
      </c>
      <c r="C609" s="170">
        <v>1686</v>
      </c>
      <c r="I609" s="170"/>
    </row>
    <row r="610" spans="1:9" x14ac:dyDescent="0.3">
      <c r="A610" s="170" t="s">
        <v>9995</v>
      </c>
      <c r="B610" s="170" t="s">
        <v>17615</v>
      </c>
      <c r="C610" s="170">
        <v>1686</v>
      </c>
      <c r="I610" s="170"/>
    </row>
    <row r="611" spans="1:9" x14ac:dyDescent="0.3">
      <c r="A611" s="170" t="s">
        <v>9996</v>
      </c>
      <c r="B611" s="170" t="s">
        <v>15618</v>
      </c>
      <c r="C611" s="170">
        <v>372</v>
      </c>
      <c r="I611" s="170"/>
    </row>
    <row r="612" spans="1:9" x14ac:dyDescent="0.3">
      <c r="A612" s="170" t="s">
        <v>9998</v>
      </c>
      <c r="B612" s="170" t="s">
        <v>9997</v>
      </c>
      <c r="C612" s="170">
        <v>387</v>
      </c>
      <c r="I612" s="170"/>
    </row>
    <row r="613" spans="1:9" x14ac:dyDescent="0.3">
      <c r="A613" s="170" t="s">
        <v>9999</v>
      </c>
      <c r="B613" s="170" t="s">
        <v>10000</v>
      </c>
      <c r="C613" s="170">
        <v>16</v>
      </c>
      <c r="I613" s="170"/>
    </row>
    <row r="614" spans="1:9" x14ac:dyDescent="0.3">
      <c r="A614" s="170" t="s">
        <v>10001</v>
      </c>
      <c r="B614" s="170" t="s">
        <v>10002</v>
      </c>
      <c r="C614" s="170">
        <v>16</v>
      </c>
      <c r="I614" s="170"/>
    </row>
    <row r="615" spans="1:9" x14ac:dyDescent="0.3">
      <c r="A615" s="170" t="s">
        <v>10003</v>
      </c>
      <c r="B615" s="170" t="s">
        <v>10004</v>
      </c>
      <c r="C615" s="170">
        <v>16</v>
      </c>
      <c r="I615" s="170"/>
    </row>
    <row r="616" spans="1:9" x14ac:dyDescent="0.3">
      <c r="A616" s="170" t="s">
        <v>10005</v>
      </c>
      <c r="B616" s="170" t="s">
        <v>10006</v>
      </c>
      <c r="C616" s="170">
        <v>16</v>
      </c>
      <c r="I616" s="170"/>
    </row>
    <row r="617" spans="1:9" x14ac:dyDescent="0.3">
      <c r="A617" s="170" t="s">
        <v>10007</v>
      </c>
      <c r="B617" s="170" t="s">
        <v>10008</v>
      </c>
      <c r="C617" s="170">
        <v>16</v>
      </c>
      <c r="I617" s="170"/>
    </row>
    <row r="618" spans="1:9" x14ac:dyDescent="0.3">
      <c r="A618" s="170" t="s">
        <v>10009</v>
      </c>
      <c r="B618" s="170" t="s">
        <v>10010</v>
      </c>
      <c r="C618" s="170">
        <v>16</v>
      </c>
      <c r="I618" s="170"/>
    </row>
    <row r="619" spans="1:9" x14ac:dyDescent="0.3">
      <c r="A619" s="170" t="s">
        <v>10011</v>
      </c>
      <c r="B619" s="170" t="s">
        <v>10012</v>
      </c>
      <c r="C619" s="170">
        <v>16</v>
      </c>
      <c r="I619" s="170"/>
    </row>
    <row r="620" spans="1:9" x14ac:dyDescent="0.3">
      <c r="A620" s="170" t="s">
        <v>10013</v>
      </c>
      <c r="B620" s="170" t="s">
        <v>10014</v>
      </c>
      <c r="C620" s="170">
        <v>16</v>
      </c>
      <c r="I620" s="170"/>
    </row>
    <row r="621" spans="1:9" x14ac:dyDescent="0.3">
      <c r="A621" s="170" t="s">
        <v>10015</v>
      </c>
      <c r="B621" s="170" t="s">
        <v>10016</v>
      </c>
      <c r="C621" s="170">
        <v>16</v>
      </c>
      <c r="I621" s="170"/>
    </row>
    <row r="622" spans="1:9" x14ac:dyDescent="0.3">
      <c r="A622" s="170" t="s">
        <v>10017</v>
      </c>
      <c r="B622" s="170" t="s">
        <v>10018</v>
      </c>
      <c r="C622" s="170">
        <v>16</v>
      </c>
      <c r="I622" s="170"/>
    </row>
    <row r="623" spans="1:9" x14ac:dyDescent="0.3">
      <c r="A623" s="170" t="s">
        <v>10019</v>
      </c>
      <c r="B623" s="170" t="s">
        <v>10020</v>
      </c>
      <c r="C623" s="170">
        <v>16</v>
      </c>
      <c r="I623" s="170"/>
    </row>
    <row r="624" spans="1:9" x14ac:dyDescent="0.3">
      <c r="A624" s="170" t="s">
        <v>17614</v>
      </c>
      <c r="B624" s="170" t="s">
        <v>17613</v>
      </c>
      <c r="C624" s="170">
        <v>16</v>
      </c>
      <c r="I624" s="170"/>
    </row>
    <row r="625" spans="1:9" x14ac:dyDescent="0.3">
      <c r="A625" s="170" t="s">
        <v>10021</v>
      </c>
      <c r="B625" s="170" t="s">
        <v>10022</v>
      </c>
      <c r="C625" s="170">
        <v>16</v>
      </c>
      <c r="I625" s="170"/>
    </row>
    <row r="626" spans="1:9" x14ac:dyDescent="0.3">
      <c r="A626" s="170" t="s">
        <v>10023</v>
      </c>
      <c r="B626" s="170" t="s">
        <v>10024</v>
      </c>
      <c r="C626" s="170">
        <v>16</v>
      </c>
      <c r="I626" s="170"/>
    </row>
    <row r="627" spans="1:9" x14ac:dyDescent="0.3">
      <c r="A627" s="170" t="s">
        <v>10025</v>
      </c>
      <c r="B627" s="170" t="s">
        <v>17612</v>
      </c>
      <c r="C627" s="170">
        <v>1603</v>
      </c>
      <c r="I627" s="170"/>
    </row>
    <row r="628" spans="1:9" x14ac:dyDescent="0.3">
      <c r="A628" s="170" t="s">
        <v>10026</v>
      </c>
      <c r="B628" s="170" t="s">
        <v>17611</v>
      </c>
      <c r="C628" s="170">
        <v>372</v>
      </c>
      <c r="I628" s="170"/>
    </row>
    <row r="629" spans="1:9" x14ac:dyDescent="0.3">
      <c r="A629" s="170" t="s">
        <v>10027</v>
      </c>
      <c r="B629" s="170" t="s">
        <v>17611</v>
      </c>
      <c r="C629" s="170">
        <v>372</v>
      </c>
      <c r="I629" s="170"/>
    </row>
    <row r="630" spans="1:9" x14ac:dyDescent="0.3">
      <c r="A630" s="170" t="s">
        <v>10028</v>
      </c>
      <c r="B630" s="170" t="s">
        <v>17610</v>
      </c>
      <c r="C630" s="170">
        <v>60</v>
      </c>
      <c r="I630" s="170"/>
    </row>
    <row r="631" spans="1:9" x14ac:dyDescent="0.3">
      <c r="A631" s="170" t="s">
        <v>10030</v>
      </c>
      <c r="B631" s="170" t="s">
        <v>10029</v>
      </c>
      <c r="C631" s="170">
        <v>60</v>
      </c>
      <c r="I631" s="170"/>
    </row>
    <row r="632" spans="1:9" x14ac:dyDescent="0.3">
      <c r="A632" s="170" t="s">
        <v>10032</v>
      </c>
      <c r="B632" s="170" t="s">
        <v>10031</v>
      </c>
      <c r="C632" s="170">
        <v>60</v>
      </c>
      <c r="I632" s="170"/>
    </row>
    <row r="633" spans="1:9" x14ac:dyDescent="0.3">
      <c r="A633" s="170" t="s">
        <v>10033</v>
      </c>
      <c r="B633" s="170" t="s">
        <v>17609</v>
      </c>
      <c r="C633" s="170">
        <v>724</v>
      </c>
      <c r="I633" s="170"/>
    </row>
    <row r="634" spans="1:9" x14ac:dyDescent="0.3">
      <c r="A634" s="170" t="s">
        <v>10034</v>
      </c>
      <c r="B634" s="170" t="s">
        <v>17608</v>
      </c>
      <c r="C634" s="170">
        <v>35</v>
      </c>
      <c r="I634" s="170"/>
    </row>
    <row r="635" spans="1:9" x14ac:dyDescent="0.3">
      <c r="A635" s="170" t="s">
        <v>10035</v>
      </c>
      <c r="B635" s="170" t="s">
        <v>17607</v>
      </c>
      <c r="C635" s="170">
        <v>35</v>
      </c>
      <c r="I635" s="170"/>
    </row>
    <row r="636" spans="1:9" x14ac:dyDescent="0.3">
      <c r="A636" s="170" t="s">
        <v>10036</v>
      </c>
      <c r="B636" s="170" t="s">
        <v>17606</v>
      </c>
      <c r="C636" s="170">
        <v>35</v>
      </c>
      <c r="I636" s="170"/>
    </row>
    <row r="637" spans="1:9" x14ac:dyDescent="0.3">
      <c r="A637" s="170" t="s">
        <v>10037</v>
      </c>
      <c r="B637" s="170" t="s">
        <v>17605</v>
      </c>
      <c r="C637" s="170">
        <v>1708</v>
      </c>
      <c r="I637" s="170"/>
    </row>
    <row r="638" spans="1:9" x14ac:dyDescent="0.3">
      <c r="A638" s="170" t="s">
        <v>10038</v>
      </c>
      <c r="B638" s="170" t="s">
        <v>9301</v>
      </c>
      <c r="C638" s="170">
        <v>461</v>
      </c>
      <c r="I638" s="170"/>
    </row>
    <row r="639" spans="1:9" x14ac:dyDescent="0.3">
      <c r="A639" s="170" t="s">
        <v>10039</v>
      </c>
      <c r="B639" s="170" t="s">
        <v>9272</v>
      </c>
      <c r="C639" s="170">
        <v>122</v>
      </c>
      <c r="I639" s="170"/>
    </row>
    <row r="640" spans="1:9" x14ac:dyDescent="0.3">
      <c r="A640" s="170" t="s">
        <v>10040</v>
      </c>
      <c r="B640" s="170" t="s">
        <v>9272</v>
      </c>
      <c r="C640" s="170">
        <v>122</v>
      </c>
      <c r="I640" s="170"/>
    </row>
    <row r="641" spans="1:9" x14ac:dyDescent="0.3">
      <c r="A641" s="170" t="s">
        <v>10041</v>
      </c>
      <c r="B641" s="170" t="s">
        <v>10042</v>
      </c>
      <c r="C641" s="170">
        <v>16</v>
      </c>
      <c r="I641" s="170"/>
    </row>
    <row r="642" spans="1:9" x14ac:dyDescent="0.3">
      <c r="A642" s="170" t="s">
        <v>10043</v>
      </c>
      <c r="B642" s="170" t="s">
        <v>10044</v>
      </c>
      <c r="C642" s="170">
        <v>16</v>
      </c>
      <c r="I642" s="170"/>
    </row>
    <row r="643" spans="1:9" x14ac:dyDescent="0.3">
      <c r="A643" s="170" t="s">
        <v>10045</v>
      </c>
      <c r="B643" s="170" t="s">
        <v>10046</v>
      </c>
      <c r="C643" s="170">
        <v>16</v>
      </c>
      <c r="I643" s="170"/>
    </row>
    <row r="644" spans="1:9" x14ac:dyDescent="0.3">
      <c r="A644" s="170" t="s">
        <v>10047</v>
      </c>
      <c r="B644" s="170" t="s">
        <v>10048</v>
      </c>
      <c r="C644" s="170">
        <v>16</v>
      </c>
      <c r="I644" s="170"/>
    </row>
    <row r="645" spans="1:9" x14ac:dyDescent="0.3">
      <c r="A645" s="170" t="s">
        <v>10049</v>
      </c>
      <c r="B645" s="170" t="s">
        <v>10050</v>
      </c>
      <c r="C645" s="170">
        <v>16</v>
      </c>
      <c r="I645" s="170"/>
    </row>
    <row r="646" spans="1:9" x14ac:dyDescent="0.3">
      <c r="A646" s="170" t="s">
        <v>10051</v>
      </c>
      <c r="B646" s="170" t="s">
        <v>17604</v>
      </c>
      <c r="C646" s="170">
        <v>1686</v>
      </c>
      <c r="I646" s="170"/>
    </row>
    <row r="647" spans="1:9" x14ac:dyDescent="0.3">
      <c r="A647" s="170" t="s">
        <v>10052</v>
      </c>
      <c r="B647" s="170" t="s">
        <v>17603</v>
      </c>
      <c r="C647" s="170">
        <v>1603</v>
      </c>
      <c r="I647" s="170"/>
    </row>
    <row r="648" spans="1:9" x14ac:dyDescent="0.3">
      <c r="A648" s="170" t="s">
        <v>10053</v>
      </c>
      <c r="B648" s="170" t="s">
        <v>17602</v>
      </c>
      <c r="C648" s="170">
        <v>1708</v>
      </c>
      <c r="I648" s="170"/>
    </row>
    <row r="649" spans="1:9" x14ac:dyDescent="0.3">
      <c r="A649" s="170" t="s">
        <v>17601</v>
      </c>
      <c r="B649" s="170" t="s">
        <v>17600</v>
      </c>
      <c r="C649" s="170">
        <v>16</v>
      </c>
      <c r="I649" s="170"/>
    </row>
    <row r="650" spans="1:9" x14ac:dyDescent="0.3">
      <c r="A650" s="170" t="s">
        <v>10054</v>
      </c>
      <c r="B650" s="170" t="s">
        <v>10055</v>
      </c>
      <c r="C650" s="170">
        <v>16</v>
      </c>
      <c r="I650" s="170"/>
    </row>
    <row r="651" spans="1:9" x14ac:dyDescent="0.3">
      <c r="A651" s="170" t="s">
        <v>10056</v>
      </c>
      <c r="B651" s="170" t="s">
        <v>10057</v>
      </c>
      <c r="C651" s="170">
        <v>16</v>
      </c>
      <c r="I651" s="170"/>
    </row>
    <row r="652" spans="1:9" x14ac:dyDescent="0.3">
      <c r="A652" s="170" t="s">
        <v>10058</v>
      </c>
      <c r="B652" s="170" t="s">
        <v>10059</v>
      </c>
      <c r="C652" s="170">
        <v>16</v>
      </c>
      <c r="I652" s="170"/>
    </row>
    <row r="653" spans="1:9" x14ac:dyDescent="0.3">
      <c r="A653" s="170" t="s">
        <v>17599</v>
      </c>
      <c r="B653" s="170" t="s">
        <v>17598</v>
      </c>
      <c r="C653" s="170">
        <v>16</v>
      </c>
      <c r="I653" s="170"/>
    </row>
    <row r="654" spans="1:9" x14ac:dyDescent="0.3">
      <c r="A654" s="170" t="s">
        <v>10060</v>
      </c>
      <c r="B654" s="170" t="s">
        <v>10061</v>
      </c>
      <c r="C654" s="170">
        <v>16</v>
      </c>
      <c r="I654" s="170"/>
    </row>
    <row r="655" spans="1:9" x14ac:dyDescent="0.3">
      <c r="A655" s="170" t="s">
        <v>10062</v>
      </c>
      <c r="B655" s="170" t="s">
        <v>10063</v>
      </c>
      <c r="C655" s="170">
        <v>16</v>
      </c>
      <c r="I655" s="170"/>
    </row>
    <row r="656" spans="1:9" x14ac:dyDescent="0.3">
      <c r="A656" s="170" t="s">
        <v>10064</v>
      </c>
      <c r="B656" s="170" t="s">
        <v>10065</v>
      </c>
      <c r="C656" s="170">
        <v>16</v>
      </c>
      <c r="I656" s="170"/>
    </row>
    <row r="657" spans="1:9" x14ac:dyDescent="0.3">
      <c r="A657" s="170" t="s">
        <v>10066</v>
      </c>
      <c r="B657" s="170" t="s">
        <v>10067</v>
      </c>
      <c r="C657" s="170">
        <v>16</v>
      </c>
      <c r="I657" s="170"/>
    </row>
    <row r="658" spans="1:9" x14ac:dyDescent="0.3">
      <c r="A658" s="170" t="s">
        <v>10068</v>
      </c>
      <c r="B658" s="170" t="s">
        <v>10069</v>
      </c>
      <c r="C658" s="170">
        <v>16</v>
      </c>
      <c r="I658" s="170"/>
    </row>
    <row r="659" spans="1:9" x14ac:dyDescent="0.3">
      <c r="A659" s="170" t="s">
        <v>10070</v>
      </c>
      <c r="B659" s="170" t="s">
        <v>10071</v>
      </c>
      <c r="C659" s="170">
        <v>16</v>
      </c>
      <c r="I659" s="170"/>
    </row>
    <row r="660" spans="1:9" x14ac:dyDescent="0.3">
      <c r="A660" s="170" t="s">
        <v>17597</v>
      </c>
      <c r="B660" s="170" t="s">
        <v>17596</v>
      </c>
      <c r="C660" s="170">
        <v>16</v>
      </c>
      <c r="I660" s="170"/>
    </row>
    <row r="661" spans="1:9" x14ac:dyDescent="0.3">
      <c r="A661" s="170" t="s">
        <v>10072</v>
      </c>
      <c r="B661" s="170" t="s">
        <v>10073</v>
      </c>
      <c r="C661" s="170">
        <v>16</v>
      </c>
      <c r="I661" s="170"/>
    </row>
    <row r="662" spans="1:9" x14ac:dyDescent="0.3">
      <c r="A662" s="170" t="s">
        <v>10074</v>
      </c>
      <c r="B662" s="170" t="s">
        <v>10075</v>
      </c>
      <c r="C662" s="170">
        <v>16</v>
      </c>
      <c r="I662" s="170"/>
    </row>
    <row r="663" spans="1:9" x14ac:dyDescent="0.3">
      <c r="A663" s="170" t="s">
        <v>10076</v>
      </c>
      <c r="B663" s="170" t="s">
        <v>10077</v>
      </c>
      <c r="C663" s="170">
        <v>16</v>
      </c>
      <c r="I663" s="170"/>
    </row>
    <row r="664" spans="1:9" x14ac:dyDescent="0.3">
      <c r="A664" s="170" t="s">
        <v>10078</v>
      </c>
      <c r="B664" s="170" t="s">
        <v>10079</v>
      </c>
      <c r="C664" s="170">
        <v>16</v>
      </c>
      <c r="I664" s="170"/>
    </row>
    <row r="665" spans="1:9" x14ac:dyDescent="0.3">
      <c r="A665" s="170" t="s">
        <v>10080</v>
      </c>
      <c r="B665" s="170" t="s">
        <v>10081</v>
      </c>
      <c r="C665" s="170">
        <v>16</v>
      </c>
      <c r="I665" s="170"/>
    </row>
    <row r="666" spans="1:9" x14ac:dyDescent="0.3">
      <c r="A666" s="170" t="s">
        <v>10082</v>
      </c>
      <c r="B666" s="170" t="s">
        <v>10083</v>
      </c>
      <c r="C666" s="170">
        <v>16</v>
      </c>
      <c r="I666" s="170"/>
    </row>
    <row r="667" spans="1:9" x14ac:dyDescent="0.3">
      <c r="A667" s="170" t="s">
        <v>10084</v>
      </c>
      <c r="B667" s="170" t="s">
        <v>10085</v>
      </c>
      <c r="C667" s="170">
        <v>16</v>
      </c>
      <c r="I667" s="170"/>
    </row>
    <row r="668" spans="1:9" x14ac:dyDescent="0.3">
      <c r="A668" s="170" t="s">
        <v>10086</v>
      </c>
      <c r="B668" s="170" t="s">
        <v>10087</v>
      </c>
      <c r="C668" s="170">
        <v>16</v>
      </c>
      <c r="I668" s="170"/>
    </row>
    <row r="669" spans="1:9" x14ac:dyDescent="0.3">
      <c r="A669" s="170" t="s">
        <v>10088</v>
      </c>
      <c r="B669" s="170" t="s">
        <v>10089</v>
      </c>
      <c r="C669" s="170">
        <v>16</v>
      </c>
      <c r="I669" s="170"/>
    </row>
    <row r="670" spans="1:9" x14ac:dyDescent="0.3">
      <c r="A670" s="170" t="s">
        <v>10090</v>
      </c>
      <c r="B670" s="170" t="s">
        <v>10091</v>
      </c>
      <c r="C670" s="170">
        <v>16</v>
      </c>
      <c r="I670" s="170"/>
    </row>
    <row r="671" spans="1:9" x14ac:dyDescent="0.3">
      <c r="A671" s="170" t="s">
        <v>10092</v>
      </c>
      <c r="B671" s="170" t="s">
        <v>10093</v>
      </c>
      <c r="C671" s="170">
        <v>16</v>
      </c>
      <c r="I671" s="170"/>
    </row>
    <row r="672" spans="1:9" x14ac:dyDescent="0.3">
      <c r="A672" s="170" t="s">
        <v>10094</v>
      </c>
      <c r="B672" s="170" t="s">
        <v>10095</v>
      </c>
      <c r="C672" s="170">
        <v>16</v>
      </c>
      <c r="I672" s="170"/>
    </row>
    <row r="673" spans="1:9" x14ac:dyDescent="0.3">
      <c r="A673" s="170" t="s">
        <v>10096</v>
      </c>
      <c r="B673" s="170" t="s">
        <v>10097</v>
      </c>
      <c r="C673" s="170">
        <v>16</v>
      </c>
      <c r="I673" s="170"/>
    </row>
    <row r="674" spans="1:9" x14ac:dyDescent="0.3">
      <c r="A674" s="170" t="s">
        <v>17595</v>
      </c>
      <c r="B674" s="170" t="s">
        <v>17594</v>
      </c>
      <c r="C674" s="170">
        <v>16</v>
      </c>
      <c r="I674" s="170"/>
    </row>
    <row r="675" spans="1:9" x14ac:dyDescent="0.3">
      <c r="A675" s="170" t="s">
        <v>10098</v>
      </c>
      <c r="B675" s="170" t="s">
        <v>10099</v>
      </c>
      <c r="C675" s="170">
        <v>16</v>
      </c>
      <c r="I675" s="170"/>
    </row>
    <row r="676" spans="1:9" x14ac:dyDescent="0.3">
      <c r="A676" s="170" t="s">
        <v>10100</v>
      </c>
      <c r="B676" s="170" t="s">
        <v>10101</v>
      </c>
      <c r="C676" s="170">
        <v>16</v>
      </c>
      <c r="I676" s="170"/>
    </row>
    <row r="677" spans="1:9" x14ac:dyDescent="0.3">
      <c r="A677" s="170" t="s">
        <v>10102</v>
      </c>
      <c r="B677" s="170" t="s">
        <v>10103</v>
      </c>
      <c r="C677" s="170">
        <v>16</v>
      </c>
      <c r="I677" s="170"/>
    </row>
    <row r="678" spans="1:9" x14ac:dyDescent="0.3">
      <c r="A678" s="170" t="s">
        <v>10104</v>
      </c>
      <c r="B678" s="170" t="s">
        <v>10105</v>
      </c>
      <c r="C678" s="170">
        <v>16</v>
      </c>
      <c r="I678" s="170"/>
    </row>
    <row r="679" spans="1:9" x14ac:dyDescent="0.3">
      <c r="A679" s="170" t="s">
        <v>17593</v>
      </c>
      <c r="B679" s="170" t="s">
        <v>17592</v>
      </c>
      <c r="C679" s="170">
        <v>16</v>
      </c>
      <c r="I679" s="170"/>
    </row>
    <row r="680" spans="1:9" x14ac:dyDescent="0.3">
      <c r="A680" s="170" t="s">
        <v>10106</v>
      </c>
      <c r="B680" s="170" t="s">
        <v>10107</v>
      </c>
      <c r="C680" s="170">
        <v>16</v>
      </c>
      <c r="I680" s="170"/>
    </row>
    <row r="681" spans="1:9" x14ac:dyDescent="0.3">
      <c r="A681" s="170" t="s">
        <v>10108</v>
      </c>
      <c r="B681" s="170" t="s">
        <v>10109</v>
      </c>
      <c r="C681" s="170">
        <v>16</v>
      </c>
      <c r="I681" s="170"/>
    </row>
    <row r="682" spans="1:9" x14ac:dyDescent="0.3">
      <c r="A682" s="170" t="s">
        <v>10110</v>
      </c>
      <c r="B682" s="170" t="s">
        <v>10111</v>
      </c>
      <c r="C682" s="170">
        <v>16</v>
      </c>
      <c r="I682" s="170"/>
    </row>
    <row r="683" spans="1:9" x14ac:dyDescent="0.3">
      <c r="A683" s="170" t="s">
        <v>10112</v>
      </c>
      <c r="B683" s="170" t="s">
        <v>10113</v>
      </c>
      <c r="C683" s="170">
        <v>16</v>
      </c>
      <c r="I683" s="170"/>
    </row>
    <row r="684" spans="1:9" x14ac:dyDescent="0.3">
      <c r="A684" s="170" t="s">
        <v>10114</v>
      </c>
      <c r="B684" s="170" t="s">
        <v>10115</v>
      </c>
      <c r="C684" s="170">
        <v>16</v>
      </c>
      <c r="I684" s="170"/>
    </row>
    <row r="685" spans="1:9" x14ac:dyDescent="0.3">
      <c r="A685" s="170" t="s">
        <v>10116</v>
      </c>
      <c r="B685" s="170" t="s">
        <v>10117</v>
      </c>
      <c r="C685" s="170">
        <v>16</v>
      </c>
      <c r="I685" s="170"/>
    </row>
    <row r="686" spans="1:9" x14ac:dyDescent="0.3">
      <c r="A686" s="170" t="s">
        <v>10118</v>
      </c>
      <c r="B686" s="170" t="s">
        <v>10119</v>
      </c>
      <c r="C686" s="170">
        <v>16</v>
      </c>
      <c r="I686" s="170"/>
    </row>
    <row r="687" spans="1:9" x14ac:dyDescent="0.3">
      <c r="A687" s="170" t="s">
        <v>10120</v>
      </c>
      <c r="B687" s="170" t="s">
        <v>10121</v>
      </c>
      <c r="C687" s="170">
        <v>16</v>
      </c>
      <c r="I687" s="170"/>
    </row>
    <row r="688" spans="1:9" x14ac:dyDescent="0.3">
      <c r="A688" s="170" t="s">
        <v>10122</v>
      </c>
      <c r="B688" s="170" t="s">
        <v>10123</v>
      </c>
      <c r="C688" s="170">
        <v>16</v>
      </c>
      <c r="I688" s="170"/>
    </row>
    <row r="689" spans="1:9" x14ac:dyDescent="0.3">
      <c r="A689" s="170" t="s">
        <v>10124</v>
      </c>
      <c r="B689" s="170" t="s">
        <v>10125</v>
      </c>
      <c r="C689" s="170">
        <v>16</v>
      </c>
      <c r="I689" s="170"/>
    </row>
    <row r="690" spans="1:9" x14ac:dyDescent="0.3">
      <c r="A690" s="170" t="s">
        <v>10126</v>
      </c>
      <c r="B690" s="170" t="s">
        <v>10127</v>
      </c>
      <c r="C690" s="170">
        <v>16</v>
      </c>
      <c r="I690" s="170"/>
    </row>
    <row r="691" spans="1:9" x14ac:dyDescent="0.3">
      <c r="A691" s="170" t="s">
        <v>17591</v>
      </c>
      <c r="B691" s="170" t="s">
        <v>17590</v>
      </c>
      <c r="C691" s="170">
        <v>16</v>
      </c>
      <c r="I691" s="170"/>
    </row>
    <row r="692" spans="1:9" x14ac:dyDescent="0.3">
      <c r="A692" s="170" t="s">
        <v>10128</v>
      </c>
      <c r="B692" s="170" t="s">
        <v>10129</v>
      </c>
      <c r="C692" s="170">
        <v>16</v>
      </c>
      <c r="I692" s="170"/>
    </row>
    <row r="693" spans="1:9" x14ac:dyDescent="0.3">
      <c r="A693" s="170" t="s">
        <v>10130</v>
      </c>
      <c r="B693" s="170" t="s">
        <v>10131</v>
      </c>
      <c r="C693" s="170">
        <v>16</v>
      </c>
      <c r="I693" s="170"/>
    </row>
    <row r="694" spans="1:9" x14ac:dyDescent="0.3">
      <c r="A694" s="170" t="s">
        <v>10132</v>
      </c>
      <c r="B694" s="170" t="s">
        <v>10133</v>
      </c>
      <c r="C694" s="170">
        <v>16</v>
      </c>
      <c r="I694" s="170"/>
    </row>
    <row r="695" spans="1:9" x14ac:dyDescent="0.3">
      <c r="A695" s="170" t="s">
        <v>10134</v>
      </c>
      <c r="B695" s="170" t="s">
        <v>10135</v>
      </c>
      <c r="C695" s="170">
        <v>16</v>
      </c>
      <c r="I695" s="170"/>
    </row>
    <row r="696" spans="1:9" x14ac:dyDescent="0.3">
      <c r="A696" s="170" t="s">
        <v>10136</v>
      </c>
      <c r="B696" s="170" t="s">
        <v>10137</v>
      </c>
      <c r="C696" s="170">
        <v>16</v>
      </c>
      <c r="I696" s="170"/>
    </row>
    <row r="697" spans="1:9" x14ac:dyDescent="0.3">
      <c r="A697" s="170" t="s">
        <v>17589</v>
      </c>
      <c r="B697" s="170" t="s">
        <v>17588</v>
      </c>
      <c r="C697" s="170">
        <v>83</v>
      </c>
      <c r="I697" s="170"/>
    </row>
    <row r="698" spans="1:9" x14ac:dyDescent="0.3">
      <c r="A698" s="170" t="s">
        <v>10138</v>
      </c>
      <c r="B698" s="170" t="s">
        <v>10139</v>
      </c>
      <c r="C698" s="170">
        <v>16</v>
      </c>
      <c r="I698" s="170"/>
    </row>
    <row r="699" spans="1:9" x14ac:dyDescent="0.3">
      <c r="A699" s="170" t="s">
        <v>10140</v>
      </c>
      <c r="B699" s="170" t="s">
        <v>10141</v>
      </c>
      <c r="C699" s="170">
        <v>16</v>
      </c>
      <c r="I699" s="170"/>
    </row>
    <row r="700" spans="1:9" x14ac:dyDescent="0.3">
      <c r="A700" s="170" t="s">
        <v>10142</v>
      </c>
      <c r="B700" s="170" t="s">
        <v>10143</v>
      </c>
      <c r="C700" s="170">
        <v>16</v>
      </c>
      <c r="I700" s="170"/>
    </row>
    <row r="701" spans="1:9" x14ac:dyDescent="0.3">
      <c r="A701" s="170" t="s">
        <v>10144</v>
      </c>
      <c r="B701" s="170" t="s">
        <v>17587</v>
      </c>
      <c r="C701" s="170">
        <v>83</v>
      </c>
      <c r="I701" s="170"/>
    </row>
    <row r="702" spans="1:9" x14ac:dyDescent="0.3">
      <c r="A702" s="170" t="s">
        <v>10145</v>
      </c>
      <c r="B702" s="170" t="s">
        <v>10146</v>
      </c>
      <c r="C702" s="170">
        <v>16</v>
      </c>
      <c r="I702" s="170"/>
    </row>
    <row r="703" spans="1:9" x14ac:dyDescent="0.3">
      <c r="A703" s="170" t="s">
        <v>10147</v>
      </c>
      <c r="B703" s="170" t="s">
        <v>10148</v>
      </c>
      <c r="C703" s="170">
        <v>16</v>
      </c>
      <c r="I703" s="170"/>
    </row>
    <row r="704" spans="1:9" x14ac:dyDescent="0.3">
      <c r="A704" s="170" t="s">
        <v>10149</v>
      </c>
      <c r="B704" s="170" t="s">
        <v>10150</v>
      </c>
      <c r="C704" s="170">
        <v>16</v>
      </c>
      <c r="I704" s="170"/>
    </row>
    <row r="705" spans="1:9" x14ac:dyDescent="0.3">
      <c r="A705" s="170" t="s">
        <v>10151</v>
      </c>
      <c r="B705" s="170" t="s">
        <v>10152</v>
      </c>
      <c r="C705" s="170">
        <v>16</v>
      </c>
      <c r="I705" s="170"/>
    </row>
    <row r="706" spans="1:9" x14ac:dyDescent="0.3">
      <c r="A706" s="170" t="s">
        <v>10153</v>
      </c>
      <c r="B706" s="170" t="s">
        <v>10154</v>
      </c>
      <c r="C706" s="170">
        <v>16</v>
      </c>
      <c r="I706" s="170"/>
    </row>
    <row r="707" spans="1:9" x14ac:dyDescent="0.3">
      <c r="A707" s="170" t="s">
        <v>10155</v>
      </c>
      <c r="B707" s="170" t="s">
        <v>10156</v>
      </c>
      <c r="C707" s="170">
        <v>16</v>
      </c>
      <c r="I707" s="170"/>
    </row>
    <row r="708" spans="1:9" x14ac:dyDescent="0.3">
      <c r="A708" s="170" t="s">
        <v>10157</v>
      </c>
      <c r="B708" s="170" t="s">
        <v>10158</v>
      </c>
      <c r="C708" s="170">
        <v>16</v>
      </c>
      <c r="I708" s="170"/>
    </row>
    <row r="709" spans="1:9" x14ac:dyDescent="0.3">
      <c r="A709" s="170" t="s">
        <v>10159</v>
      </c>
      <c r="B709" s="170" t="s">
        <v>10160</v>
      </c>
      <c r="C709" s="170">
        <v>16</v>
      </c>
      <c r="I709" s="170"/>
    </row>
    <row r="710" spans="1:9" x14ac:dyDescent="0.3">
      <c r="A710" s="170" t="s">
        <v>17586</v>
      </c>
      <c r="B710" s="170" t="s">
        <v>17585</v>
      </c>
      <c r="C710" s="170">
        <v>16</v>
      </c>
      <c r="I710" s="170"/>
    </row>
    <row r="711" spans="1:9" x14ac:dyDescent="0.3">
      <c r="A711" s="170" t="s">
        <v>10161</v>
      </c>
      <c r="B711" s="170" t="s">
        <v>10162</v>
      </c>
      <c r="C711" s="170">
        <v>16</v>
      </c>
      <c r="I711" s="170"/>
    </row>
    <row r="712" spans="1:9" x14ac:dyDescent="0.3">
      <c r="A712" s="170" t="s">
        <v>10163</v>
      </c>
      <c r="B712" s="170" t="s">
        <v>10164</v>
      </c>
      <c r="C712" s="170">
        <v>16</v>
      </c>
      <c r="I712" s="170"/>
    </row>
    <row r="713" spans="1:9" x14ac:dyDescent="0.3">
      <c r="A713" s="170" t="s">
        <v>10165</v>
      </c>
      <c r="B713" s="170" t="s">
        <v>10166</v>
      </c>
      <c r="C713" s="170">
        <v>16</v>
      </c>
      <c r="I713" s="170"/>
    </row>
    <row r="714" spans="1:9" x14ac:dyDescent="0.3">
      <c r="A714" s="170" t="s">
        <v>10167</v>
      </c>
      <c r="B714" s="170" t="s">
        <v>10168</v>
      </c>
      <c r="C714" s="170">
        <v>16</v>
      </c>
      <c r="I714" s="170"/>
    </row>
    <row r="715" spans="1:9" x14ac:dyDescent="0.3">
      <c r="A715" s="170" t="s">
        <v>10169</v>
      </c>
      <c r="B715" s="170" t="s">
        <v>10170</v>
      </c>
      <c r="C715" s="170">
        <v>16</v>
      </c>
      <c r="I715" s="170"/>
    </row>
    <row r="716" spans="1:9" x14ac:dyDescent="0.3">
      <c r="A716" s="170" t="s">
        <v>10171</v>
      </c>
      <c r="B716" s="170" t="s">
        <v>10172</v>
      </c>
      <c r="C716" s="170">
        <v>16</v>
      </c>
      <c r="I716" s="170"/>
    </row>
    <row r="717" spans="1:9" x14ac:dyDescent="0.3">
      <c r="A717" s="170" t="s">
        <v>17584</v>
      </c>
      <c r="B717" s="170" t="s">
        <v>17583</v>
      </c>
      <c r="C717" s="170">
        <v>16</v>
      </c>
      <c r="I717" s="170"/>
    </row>
    <row r="718" spans="1:9" x14ac:dyDescent="0.3">
      <c r="A718" s="170" t="s">
        <v>10173</v>
      </c>
      <c r="B718" s="170" t="s">
        <v>10174</v>
      </c>
      <c r="C718" s="170">
        <v>16</v>
      </c>
      <c r="I718" s="170"/>
    </row>
    <row r="719" spans="1:9" x14ac:dyDescent="0.3">
      <c r="A719" s="170" t="s">
        <v>10175</v>
      </c>
      <c r="B719" s="170" t="s">
        <v>10176</v>
      </c>
      <c r="C719" s="170">
        <v>16</v>
      </c>
      <c r="I719" s="170"/>
    </row>
    <row r="720" spans="1:9" x14ac:dyDescent="0.3">
      <c r="A720" s="170" t="s">
        <v>10177</v>
      </c>
      <c r="B720" s="170" t="s">
        <v>10178</v>
      </c>
      <c r="C720" s="170">
        <v>16</v>
      </c>
      <c r="I720" s="170"/>
    </row>
    <row r="721" spans="1:9" x14ac:dyDescent="0.3">
      <c r="A721" s="170" t="s">
        <v>10179</v>
      </c>
      <c r="B721" s="170" t="s">
        <v>10180</v>
      </c>
      <c r="C721" s="170">
        <v>16</v>
      </c>
      <c r="I721" s="170"/>
    </row>
    <row r="722" spans="1:9" x14ac:dyDescent="0.3">
      <c r="A722" s="170" t="s">
        <v>10181</v>
      </c>
      <c r="B722" s="170" t="s">
        <v>10182</v>
      </c>
      <c r="C722" s="170">
        <v>16</v>
      </c>
      <c r="I722" s="170"/>
    </row>
    <row r="723" spans="1:9" x14ac:dyDescent="0.3">
      <c r="A723" s="170" t="s">
        <v>10183</v>
      </c>
      <c r="B723" s="170" t="s">
        <v>10184</v>
      </c>
      <c r="C723" s="170">
        <v>16</v>
      </c>
      <c r="I723" s="170"/>
    </row>
    <row r="724" spans="1:9" x14ac:dyDescent="0.3">
      <c r="A724" s="170" t="s">
        <v>10185</v>
      </c>
      <c r="B724" s="170" t="s">
        <v>10186</v>
      </c>
      <c r="C724" s="170">
        <v>16</v>
      </c>
      <c r="I724" s="170"/>
    </row>
    <row r="725" spans="1:9" x14ac:dyDescent="0.3">
      <c r="A725" s="170" t="s">
        <v>10187</v>
      </c>
      <c r="B725" s="170" t="s">
        <v>10188</v>
      </c>
      <c r="C725" s="170">
        <v>16</v>
      </c>
      <c r="I725" s="170"/>
    </row>
    <row r="726" spans="1:9" x14ac:dyDescent="0.3">
      <c r="A726" s="170" t="s">
        <v>10189</v>
      </c>
      <c r="B726" s="170" t="s">
        <v>10190</v>
      </c>
      <c r="C726" s="170">
        <v>16</v>
      </c>
      <c r="I726" s="170"/>
    </row>
    <row r="727" spans="1:9" x14ac:dyDescent="0.3">
      <c r="A727" s="170" t="s">
        <v>10191</v>
      </c>
      <c r="B727" s="170" t="s">
        <v>10192</v>
      </c>
      <c r="C727" s="170">
        <v>16</v>
      </c>
      <c r="I727" s="170"/>
    </row>
    <row r="728" spans="1:9" x14ac:dyDescent="0.3">
      <c r="A728" s="170" t="s">
        <v>10193</v>
      </c>
      <c r="B728" s="170" t="s">
        <v>10194</v>
      </c>
      <c r="C728" s="170">
        <v>16</v>
      </c>
      <c r="I728" s="170"/>
    </row>
    <row r="729" spans="1:9" x14ac:dyDescent="0.3">
      <c r="A729" s="170" t="s">
        <v>10195</v>
      </c>
      <c r="B729" s="170" t="s">
        <v>10196</v>
      </c>
      <c r="C729" s="170">
        <v>16</v>
      </c>
      <c r="I729" s="170"/>
    </row>
    <row r="730" spans="1:9" x14ac:dyDescent="0.3">
      <c r="A730" s="170" t="s">
        <v>10197</v>
      </c>
      <c r="B730" s="170" t="s">
        <v>10198</v>
      </c>
      <c r="C730" s="170">
        <v>16</v>
      </c>
      <c r="I730" s="170"/>
    </row>
    <row r="731" spans="1:9" x14ac:dyDescent="0.3">
      <c r="A731" s="170" t="s">
        <v>10199</v>
      </c>
      <c r="B731" s="170" t="s">
        <v>10200</v>
      </c>
      <c r="C731" s="170">
        <v>16</v>
      </c>
      <c r="I731" s="170"/>
    </row>
    <row r="732" spans="1:9" x14ac:dyDescent="0.3">
      <c r="A732" s="170" t="s">
        <v>10201</v>
      </c>
      <c r="B732" s="170" t="s">
        <v>10202</v>
      </c>
      <c r="C732" s="170">
        <v>16</v>
      </c>
      <c r="I732" s="170"/>
    </row>
    <row r="733" spans="1:9" x14ac:dyDescent="0.3">
      <c r="A733" s="170" t="s">
        <v>17582</v>
      </c>
      <c r="B733" s="170" t="s">
        <v>17581</v>
      </c>
      <c r="C733" s="170">
        <v>16</v>
      </c>
      <c r="I733" s="170"/>
    </row>
    <row r="734" spans="1:9" x14ac:dyDescent="0.3">
      <c r="A734" s="170" t="s">
        <v>10203</v>
      </c>
      <c r="B734" s="170" t="s">
        <v>10204</v>
      </c>
      <c r="C734" s="170">
        <v>16</v>
      </c>
      <c r="I734" s="170"/>
    </row>
    <row r="735" spans="1:9" x14ac:dyDescent="0.3">
      <c r="A735" s="170" t="s">
        <v>10205</v>
      </c>
      <c r="B735" s="170" t="s">
        <v>17580</v>
      </c>
      <c r="C735" s="170">
        <v>1522</v>
      </c>
      <c r="I735" s="170"/>
    </row>
    <row r="736" spans="1:9" x14ac:dyDescent="0.3">
      <c r="A736" s="170" t="s">
        <v>10206</v>
      </c>
      <c r="B736" s="170" t="s">
        <v>10207</v>
      </c>
      <c r="C736" s="170">
        <v>16</v>
      </c>
      <c r="I736" s="170"/>
    </row>
    <row r="737" spans="1:9" x14ac:dyDescent="0.3">
      <c r="A737" s="170" t="s">
        <v>10208</v>
      </c>
      <c r="B737" s="170" t="s">
        <v>10209</v>
      </c>
      <c r="C737" s="170">
        <v>16</v>
      </c>
      <c r="I737" s="170"/>
    </row>
    <row r="738" spans="1:9" x14ac:dyDescent="0.3">
      <c r="A738" s="170" t="s">
        <v>10210</v>
      </c>
      <c r="B738" s="170" t="s">
        <v>10211</v>
      </c>
      <c r="C738" s="170">
        <v>16</v>
      </c>
      <c r="I738" s="170"/>
    </row>
    <row r="739" spans="1:9" x14ac:dyDescent="0.3">
      <c r="A739" s="170" t="s">
        <v>10212</v>
      </c>
      <c r="B739" s="170" t="s">
        <v>10213</v>
      </c>
      <c r="C739" s="170">
        <v>16</v>
      </c>
      <c r="I739" s="170"/>
    </row>
    <row r="740" spans="1:9" x14ac:dyDescent="0.3">
      <c r="A740" s="170" t="s">
        <v>17579</v>
      </c>
      <c r="B740" s="170" t="s">
        <v>17578</v>
      </c>
      <c r="C740" s="170">
        <v>16</v>
      </c>
      <c r="I740" s="170"/>
    </row>
    <row r="741" spans="1:9" x14ac:dyDescent="0.3">
      <c r="A741" s="170" t="s">
        <v>17577</v>
      </c>
      <c r="B741" s="170" t="s">
        <v>17576</v>
      </c>
      <c r="C741" s="170">
        <v>16</v>
      </c>
      <c r="I741" s="170"/>
    </row>
    <row r="742" spans="1:9" x14ac:dyDescent="0.3">
      <c r="A742" s="170" t="s">
        <v>10214</v>
      </c>
      <c r="B742" s="170" t="s">
        <v>10215</v>
      </c>
      <c r="C742" s="170">
        <v>16</v>
      </c>
      <c r="I742" s="170"/>
    </row>
    <row r="743" spans="1:9" x14ac:dyDescent="0.3">
      <c r="A743" s="170" t="s">
        <v>10216</v>
      </c>
      <c r="B743" s="170" t="s">
        <v>10217</v>
      </c>
      <c r="C743" s="170">
        <v>16</v>
      </c>
      <c r="I743" s="170"/>
    </row>
    <row r="744" spans="1:9" x14ac:dyDescent="0.3">
      <c r="A744" s="170" t="s">
        <v>10218</v>
      </c>
      <c r="B744" s="170" t="s">
        <v>10219</v>
      </c>
      <c r="C744" s="170">
        <v>16</v>
      </c>
      <c r="I744" s="170"/>
    </row>
    <row r="745" spans="1:9" x14ac:dyDescent="0.3">
      <c r="A745" s="170" t="s">
        <v>10220</v>
      </c>
      <c r="B745" s="170" t="s">
        <v>10221</v>
      </c>
      <c r="C745" s="170">
        <v>16</v>
      </c>
      <c r="I745" s="170"/>
    </row>
    <row r="746" spans="1:9" x14ac:dyDescent="0.3">
      <c r="A746" s="170" t="s">
        <v>10222</v>
      </c>
      <c r="B746" s="170" t="s">
        <v>10223</v>
      </c>
      <c r="C746" s="170">
        <v>16</v>
      </c>
      <c r="I746" s="170"/>
    </row>
    <row r="747" spans="1:9" x14ac:dyDescent="0.3">
      <c r="A747" s="170" t="s">
        <v>10224</v>
      </c>
      <c r="B747" s="170" t="s">
        <v>10225</v>
      </c>
      <c r="C747" s="170">
        <v>16</v>
      </c>
      <c r="I747" s="170"/>
    </row>
    <row r="748" spans="1:9" x14ac:dyDescent="0.3">
      <c r="A748" s="170" t="s">
        <v>10226</v>
      </c>
      <c r="B748" s="170" t="s">
        <v>10227</v>
      </c>
      <c r="C748" s="170">
        <v>16</v>
      </c>
      <c r="I748" s="170"/>
    </row>
    <row r="749" spans="1:9" x14ac:dyDescent="0.3">
      <c r="A749" s="170" t="s">
        <v>10228</v>
      </c>
      <c r="B749" s="170" t="s">
        <v>10229</v>
      </c>
      <c r="C749" s="170">
        <v>16</v>
      </c>
      <c r="I749" s="170"/>
    </row>
    <row r="750" spans="1:9" x14ac:dyDescent="0.3">
      <c r="A750" s="170" t="s">
        <v>10230</v>
      </c>
      <c r="B750" s="170" t="s">
        <v>10231</v>
      </c>
      <c r="C750" s="170">
        <v>16</v>
      </c>
      <c r="I750" s="170"/>
    </row>
    <row r="751" spans="1:9" x14ac:dyDescent="0.3">
      <c r="A751" s="170" t="s">
        <v>10232</v>
      </c>
      <c r="B751" s="170" t="s">
        <v>10233</v>
      </c>
      <c r="C751" s="170">
        <v>16</v>
      </c>
      <c r="I751" s="170"/>
    </row>
    <row r="752" spans="1:9" x14ac:dyDescent="0.3">
      <c r="A752" s="170" t="s">
        <v>10234</v>
      </c>
      <c r="B752" s="170" t="s">
        <v>10235</v>
      </c>
      <c r="C752" s="170">
        <v>16</v>
      </c>
      <c r="I752" s="170"/>
    </row>
    <row r="753" spans="1:9" x14ac:dyDescent="0.3">
      <c r="A753" s="170" t="s">
        <v>10236</v>
      </c>
      <c r="B753" s="170" t="s">
        <v>10237</v>
      </c>
      <c r="C753" s="170">
        <v>16</v>
      </c>
      <c r="I753" s="170"/>
    </row>
    <row r="754" spans="1:9" x14ac:dyDescent="0.3">
      <c r="A754" s="170" t="s">
        <v>10238</v>
      </c>
      <c r="B754" s="170" t="s">
        <v>10239</v>
      </c>
      <c r="C754" s="170">
        <v>16</v>
      </c>
      <c r="I754" s="170"/>
    </row>
    <row r="755" spans="1:9" x14ac:dyDescent="0.3">
      <c r="A755" s="170" t="s">
        <v>10240</v>
      </c>
      <c r="B755" s="170" t="s">
        <v>10241</v>
      </c>
      <c r="C755" s="170">
        <v>16</v>
      </c>
      <c r="I755" s="170"/>
    </row>
    <row r="756" spans="1:9" x14ac:dyDescent="0.3">
      <c r="A756" s="170" t="s">
        <v>17575</v>
      </c>
      <c r="B756" s="170" t="s">
        <v>17574</v>
      </c>
      <c r="C756" s="170">
        <v>16</v>
      </c>
      <c r="I756" s="170"/>
    </row>
    <row r="757" spans="1:9" x14ac:dyDescent="0.3">
      <c r="A757" s="170" t="s">
        <v>10242</v>
      </c>
      <c r="B757" s="170" t="s">
        <v>10243</v>
      </c>
      <c r="C757" s="170">
        <v>16</v>
      </c>
      <c r="I757" s="170"/>
    </row>
    <row r="758" spans="1:9" x14ac:dyDescent="0.3">
      <c r="A758" s="170" t="s">
        <v>10244</v>
      </c>
      <c r="B758" s="170" t="s">
        <v>10245</v>
      </c>
      <c r="C758" s="170">
        <v>16</v>
      </c>
      <c r="I758" s="170"/>
    </row>
    <row r="759" spans="1:9" x14ac:dyDescent="0.3">
      <c r="A759" s="170" t="s">
        <v>10246</v>
      </c>
      <c r="B759" s="170" t="s">
        <v>10247</v>
      </c>
      <c r="C759" s="170">
        <v>16</v>
      </c>
      <c r="I759" s="170"/>
    </row>
    <row r="760" spans="1:9" x14ac:dyDescent="0.3">
      <c r="A760" s="170" t="s">
        <v>10248</v>
      </c>
      <c r="B760" s="170" t="s">
        <v>10249</v>
      </c>
      <c r="C760" s="170">
        <v>16</v>
      </c>
      <c r="I760" s="170"/>
    </row>
    <row r="761" spans="1:9" x14ac:dyDescent="0.3">
      <c r="A761" s="170" t="s">
        <v>10250</v>
      </c>
      <c r="B761" s="170" t="s">
        <v>10251</v>
      </c>
      <c r="C761" s="170">
        <v>16</v>
      </c>
      <c r="I761" s="170"/>
    </row>
    <row r="762" spans="1:9" x14ac:dyDescent="0.3">
      <c r="A762" s="170" t="s">
        <v>10252</v>
      </c>
      <c r="B762" s="170" t="s">
        <v>10253</v>
      </c>
      <c r="C762" s="170">
        <v>16</v>
      </c>
      <c r="I762" s="170"/>
    </row>
    <row r="763" spans="1:9" x14ac:dyDescent="0.3">
      <c r="A763" s="170" t="s">
        <v>10254</v>
      </c>
      <c r="B763" s="170" t="s">
        <v>10255</v>
      </c>
      <c r="C763" s="170">
        <v>16</v>
      </c>
      <c r="I763" s="170"/>
    </row>
    <row r="764" spans="1:9" x14ac:dyDescent="0.3">
      <c r="A764" s="170" t="s">
        <v>10256</v>
      </c>
      <c r="B764" s="170" t="s">
        <v>10257</v>
      </c>
      <c r="C764" s="170">
        <v>16</v>
      </c>
      <c r="I764" s="170"/>
    </row>
    <row r="765" spans="1:9" x14ac:dyDescent="0.3">
      <c r="A765" s="170" t="s">
        <v>10258</v>
      </c>
      <c r="B765" s="170" t="s">
        <v>10259</v>
      </c>
      <c r="C765" s="170">
        <v>16</v>
      </c>
      <c r="I765" s="170"/>
    </row>
    <row r="766" spans="1:9" x14ac:dyDescent="0.3">
      <c r="A766" s="170" t="s">
        <v>10260</v>
      </c>
      <c r="B766" s="170" t="s">
        <v>10261</v>
      </c>
      <c r="C766" s="170">
        <v>16</v>
      </c>
      <c r="I766" s="170"/>
    </row>
    <row r="767" spans="1:9" x14ac:dyDescent="0.3">
      <c r="A767" s="170" t="s">
        <v>10262</v>
      </c>
      <c r="B767" s="170" t="s">
        <v>10263</v>
      </c>
      <c r="C767" s="170">
        <v>16</v>
      </c>
      <c r="I767" s="170"/>
    </row>
    <row r="768" spans="1:9" x14ac:dyDescent="0.3">
      <c r="A768" s="170" t="s">
        <v>10264</v>
      </c>
      <c r="B768" s="170" t="s">
        <v>10265</v>
      </c>
      <c r="C768" s="170">
        <v>16</v>
      </c>
      <c r="I768" s="170"/>
    </row>
    <row r="769" spans="1:9" x14ac:dyDescent="0.3">
      <c r="A769" s="170" t="s">
        <v>10266</v>
      </c>
      <c r="B769" s="170" t="s">
        <v>10267</v>
      </c>
      <c r="C769" s="170">
        <v>16</v>
      </c>
      <c r="I769" s="170"/>
    </row>
    <row r="770" spans="1:9" x14ac:dyDescent="0.3">
      <c r="A770" s="170" t="s">
        <v>10268</v>
      </c>
      <c r="B770" s="170" t="s">
        <v>10269</v>
      </c>
      <c r="C770" s="170">
        <v>16</v>
      </c>
      <c r="I770" s="170"/>
    </row>
    <row r="771" spans="1:9" x14ac:dyDescent="0.3">
      <c r="A771" s="170" t="s">
        <v>10270</v>
      </c>
      <c r="B771" s="170" t="s">
        <v>10271</v>
      </c>
      <c r="C771" s="170">
        <v>16</v>
      </c>
      <c r="I771" s="170"/>
    </row>
    <row r="772" spans="1:9" x14ac:dyDescent="0.3">
      <c r="A772" s="170" t="s">
        <v>10272</v>
      </c>
      <c r="B772" s="170" t="s">
        <v>10273</v>
      </c>
      <c r="C772" s="170">
        <v>16</v>
      </c>
      <c r="I772" s="170"/>
    </row>
    <row r="773" spans="1:9" x14ac:dyDescent="0.3">
      <c r="A773" s="170" t="s">
        <v>10274</v>
      </c>
      <c r="B773" s="170" t="s">
        <v>10275</v>
      </c>
      <c r="C773" s="170">
        <v>16</v>
      </c>
      <c r="I773" s="170"/>
    </row>
    <row r="774" spans="1:9" x14ac:dyDescent="0.3">
      <c r="A774" s="170" t="s">
        <v>10276</v>
      </c>
      <c r="B774" s="170" t="s">
        <v>10277</v>
      </c>
      <c r="C774" s="170">
        <v>16</v>
      </c>
      <c r="I774" s="170"/>
    </row>
    <row r="775" spans="1:9" x14ac:dyDescent="0.3">
      <c r="A775" s="170" t="s">
        <v>10278</v>
      </c>
      <c r="B775" s="170" t="s">
        <v>10279</v>
      </c>
      <c r="C775" s="170">
        <v>16</v>
      </c>
      <c r="I775" s="170"/>
    </row>
    <row r="776" spans="1:9" x14ac:dyDescent="0.3">
      <c r="A776" s="170" t="s">
        <v>10280</v>
      </c>
      <c r="B776" s="170" t="s">
        <v>10281</v>
      </c>
      <c r="C776" s="170">
        <v>16</v>
      </c>
      <c r="I776" s="170"/>
    </row>
    <row r="777" spans="1:9" x14ac:dyDescent="0.3">
      <c r="A777" s="170" t="s">
        <v>17573</v>
      </c>
      <c r="B777" s="170" t="s">
        <v>17572</v>
      </c>
      <c r="C777" s="170">
        <v>16</v>
      </c>
      <c r="I777" s="170"/>
    </row>
    <row r="778" spans="1:9" x14ac:dyDescent="0.3">
      <c r="A778" s="170" t="s">
        <v>10282</v>
      </c>
      <c r="B778" s="170" t="s">
        <v>10283</v>
      </c>
      <c r="C778" s="170">
        <v>16</v>
      </c>
      <c r="I778" s="170"/>
    </row>
    <row r="779" spans="1:9" x14ac:dyDescent="0.3">
      <c r="A779" s="170" t="s">
        <v>10284</v>
      </c>
      <c r="B779" s="170" t="s">
        <v>10285</v>
      </c>
      <c r="C779" s="170">
        <v>16</v>
      </c>
      <c r="I779" s="170"/>
    </row>
    <row r="780" spans="1:9" x14ac:dyDescent="0.3">
      <c r="A780" s="170" t="s">
        <v>10286</v>
      </c>
      <c r="B780" s="170" t="s">
        <v>10287</v>
      </c>
      <c r="C780" s="170">
        <v>16</v>
      </c>
      <c r="I780" s="170"/>
    </row>
    <row r="781" spans="1:9" x14ac:dyDescent="0.3">
      <c r="A781" s="170" t="s">
        <v>10288</v>
      </c>
      <c r="B781" s="170" t="s">
        <v>10289</v>
      </c>
      <c r="C781" s="170">
        <v>16</v>
      </c>
      <c r="I781" s="170"/>
    </row>
    <row r="782" spans="1:9" x14ac:dyDescent="0.3">
      <c r="A782" s="170" t="s">
        <v>10290</v>
      </c>
      <c r="B782" s="170" t="s">
        <v>10291</v>
      </c>
      <c r="C782" s="170">
        <v>16</v>
      </c>
      <c r="I782" s="170"/>
    </row>
    <row r="783" spans="1:9" x14ac:dyDescent="0.3">
      <c r="A783" s="170" t="s">
        <v>10292</v>
      </c>
      <c r="B783" s="170" t="s">
        <v>10293</v>
      </c>
      <c r="C783" s="170">
        <v>16</v>
      </c>
      <c r="I783" s="170"/>
    </row>
    <row r="784" spans="1:9" x14ac:dyDescent="0.3">
      <c r="A784" s="170" t="s">
        <v>17571</v>
      </c>
      <c r="B784" s="170" t="s">
        <v>17570</v>
      </c>
      <c r="C784" s="170">
        <v>16</v>
      </c>
      <c r="I784" s="170"/>
    </row>
    <row r="785" spans="1:9" x14ac:dyDescent="0.3">
      <c r="A785" s="170" t="s">
        <v>10294</v>
      </c>
      <c r="B785" s="170" t="s">
        <v>10295</v>
      </c>
      <c r="C785" s="170">
        <v>16</v>
      </c>
      <c r="I785" s="170"/>
    </row>
    <row r="786" spans="1:9" x14ac:dyDescent="0.3">
      <c r="A786" s="170" t="s">
        <v>10296</v>
      </c>
      <c r="B786" s="170" t="s">
        <v>17569</v>
      </c>
      <c r="C786" s="170">
        <v>210</v>
      </c>
      <c r="I786" s="170"/>
    </row>
    <row r="787" spans="1:9" x14ac:dyDescent="0.3">
      <c r="A787" s="170" t="s">
        <v>10298</v>
      </c>
      <c r="B787" s="170" t="s">
        <v>10297</v>
      </c>
      <c r="C787" s="170">
        <v>493</v>
      </c>
      <c r="I787" s="170"/>
    </row>
    <row r="788" spans="1:9" x14ac:dyDescent="0.3">
      <c r="A788" s="170" t="s">
        <v>10299</v>
      </c>
      <c r="B788" s="170" t="s">
        <v>17568</v>
      </c>
      <c r="C788" s="170">
        <v>1396</v>
      </c>
      <c r="I788" s="170"/>
    </row>
    <row r="789" spans="1:9" x14ac:dyDescent="0.3">
      <c r="A789" s="170" t="s">
        <v>17567</v>
      </c>
      <c r="B789" s="170" t="s">
        <v>17566</v>
      </c>
      <c r="C789" s="170">
        <v>1522</v>
      </c>
      <c r="I789" s="170"/>
    </row>
    <row r="790" spans="1:9" x14ac:dyDescent="0.3">
      <c r="A790" s="170" t="s">
        <v>4032</v>
      </c>
      <c r="B790" s="170" t="s">
        <v>17565</v>
      </c>
      <c r="C790" s="170">
        <v>2112</v>
      </c>
      <c r="I790" s="170"/>
    </row>
    <row r="791" spans="1:9" x14ac:dyDescent="0.3">
      <c r="A791" s="170" t="s">
        <v>10300</v>
      </c>
      <c r="B791" s="170" t="s">
        <v>17564</v>
      </c>
      <c r="C791" s="170">
        <v>83</v>
      </c>
      <c r="I791" s="170"/>
    </row>
    <row r="792" spans="1:9" x14ac:dyDescent="0.3">
      <c r="A792" s="170" t="s">
        <v>10301</v>
      </c>
      <c r="B792" s="170" t="s">
        <v>17563</v>
      </c>
      <c r="C792" s="170">
        <v>114</v>
      </c>
      <c r="I792" s="170"/>
    </row>
    <row r="793" spans="1:9" x14ac:dyDescent="0.3">
      <c r="A793" s="170" t="s">
        <v>10302</v>
      </c>
      <c r="B793" s="170" t="s">
        <v>10303</v>
      </c>
      <c r="C793" s="170">
        <v>67</v>
      </c>
      <c r="I793" s="170"/>
    </row>
    <row r="794" spans="1:9" x14ac:dyDescent="0.3">
      <c r="A794" s="170" t="s">
        <v>10304</v>
      </c>
      <c r="B794" s="170" t="s">
        <v>17562</v>
      </c>
      <c r="C794" s="170">
        <v>114</v>
      </c>
      <c r="I794" s="170"/>
    </row>
    <row r="795" spans="1:9" x14ac:dyDescent="0.3">
      <c r="A795" s="170" t="s">
        <v>10305</v>
      </c>
      <c r="B795" s="170" t="s">
        <v>16743</v>
      </c>
      <c r="C795" s="170">
        <v>1686</v>
      </c>
      <c r="I795" s="170"/>
    </row>
    <row r="796" spans="1:9" x14ac:dyDescent="0.3">
      <c r="A796" s="170" t="s">
        <v>10306</v>
      </c>
      <c r="B796" s="170" t="s">
        <v>17561</v>
      </c>
      <c r="C796" s="170">
        <v>164</v>
      </c>
      <c r="I796" s="170"/>
    </row>
    <row r="797" spans="1:9" x14ac:dyDescent="0.3">
      <c r="A797" s="170" t="s">
        <v>10306</v>
      </c>
      <c r="B797" s="170" t="s">
        <v>17561</v>
      </c>
      <c r="C797" s="170">
        <v>164</v>
      </c>
      <c r="I797" s="170"/>
    </row>
    <row r="798" spans="1:9" x14ac:dyDescent="0.3">
      <c r="A798" s="170" t="s">
        <v>10306</v>
      </c>
      <c r="B798" s="170" t="s">
        <v>17561</v>
      </c>
      <c r="C798" s="170">
        <v>164</v>
      </c>
      <c r="I798" s="170"/>
    </row>
    <row r="799" spans="1:9" x14ac:dyDescent="0.3">
      <c r="A799" s="170" t="s">
        <v>10307</v>
      </c>
      <c r="B799" s="170" t="s">
        <v>17561</v>
      </c>
      <c r="C799" s="170">
        <v>164</v>
      </c>
      <c r="I799" s="170"/>
    </row>
    <row r="800" spans="1:9" x14ac:dyDescent="0.3">
      <c r="A800" s="170" t="s">
        <v>10307</v>
      </c>
      <c r="B800" s="170" t="s">
        <v>17561</v>
      </c>
      <c r="C800" s="170">
        <v>164</v>
      </c>
      <c r="I800" s="170"/>
    </row>
    <row r="801" spans="1:9" x14ac:dyDescent="0.3">
      <c r="A801" s="170" t="s">
        <v>10307</v>
      </c>
      <c r="B801" s="170" t="s">
        <v>17561</v>
      </c>
      <c r="C801" s="170">
        <v>164</v>
      </c>
      <c r="I801" s="170"/>
    </row>
    <row r="802" spans="1:9" x14ac:dyDescent="0.3">
      <c r="A802" s="170" t="s">
        <v>10308</v>
      </c>
      <c r="B802" s="170" t="s">
        <v>17560</v>
      </c>
      <c r="C802" s="170">
        <v>1697</v>
      </c>
      <c r="I802" s="170"/>
    </row>
    <row r="803" spans="1:9" x14ac:dyDescent="0.3">
      <c r="A803" s="170" t="s">
        <v>10309</v>
      </c>
      <c r="B803" s="170" t="s">
        <v>17559</v>
      </c>
      <c r="C803" s="170">
        <v>833</v>
      </c>
      <c r="I803" s="170"/>
    </row>
    <row r="804" spans="1:9" x14ac:dyDescent="0.3">
      <c r="A804" s="170" t="s">
        <v>10310</v>
      </c>
      <c r="B804" s="170" t="s">
        <v>17558</v>
      </c>
      <c r="C804" s="170">
        <v>1301</v>
      </c>
      <c r="I804" s="170"/>
    </row>
    <row r="805" spans="1:9" x14ac:dyDescent="0.3">
      <c r="A805" s="170" t="s">
        <v>3322</v>
      </c>
      <c r="B805" s="170" t="s">
        <v>17557</v>
      </c>
      <c r="C805" s="170">
        <v>114</v>
      </c>
      <c r="I805" s="170"/>
    </row>
    <row r="806" spans="1:9" x14ac:dyDescent="0.3">
      <c r="A806" s="170" t="s">
        <v>10311</v>
      </c>
      <c r="B806" s="170" t="s">
        <v>17556</v>
      </c>
      <c r="C806" s="170">
        <v>678</v>
      </c>
      <c r="I806" s="170"/>
    </row>
    <row r="807" spans="1:9" x14ac:dyDescent="0.3">
      <c r="A807" s="170" t="s">
        <v>10312</v>
      </c>
      <c r="B807" s="170" t="s">
        <v>17555</v>
      </c>
      <c r="C807" s="170">
        <v>678</v>
      </c>
      <c r="I807" s="170"/>
    </row>
    <row r="808" spans="1:9" x14ac:dyDescent="0.3">
      <c r="A808" s="170" t="s">
        <v>10313</v>
      </c>
      <c r="B808" s="170" t="s">
        <v>17554</v>
      </c>
      <c r="C808" s="170">
        <v>678</v>
      </c>
      <c r="I808" s="170"/>
    </row>
    <row r="809" spans="1:9" x14ac:dyDescent="0.3">
      <c r="A809" s="170" t="s">
        <v>10314</v>
      </c>
      <c r="B809" s="170" t="s">
        <v>17553</v>
      </c>
      <c r="C809" s="170">
        <v>678</v>
      </c>
      <c r="I809" s="170"/>
    </row>
    <row r="810" spans="1:9" x14ac:dyDescent="0.3">
      <c r="A810" s="170" t="s">
        <v>10315</v>
      </c>
      <c r="B810" s="170" t="s">
        <v>17552</v>
      </c>
      <c r="C810" s="170">
        <v>678</v>
      </c>
      <c r="I810" s="170"/>
    </row>
    <row r="811" spans="1:9" x14ac:dyDescent="0.3">
      <c r="A811" s="170" t="s">
        <v>10316</v>
      </c>
      <c r="B811" s="170" t="s">
        <v>17551</v>
      </c>
      <c r="C811" s="170">
        <v>678</v>
      </c>
      <c r="I811" s="170"/>
    </row>
    <row r="812" spans="1:9" x14ac:dyDescent="0.3">
      <c r="A812" s="170" t="s">
        <v>10317</v>
      </c>
      <c r="B812" s="170" t="s">
        <v>17550</v>
      </c>
      <c r="C812" s="170">
        <v>1603</v>
      </c>
      <c r="I812" s="170"/>
    </row>
    <row r="813" spans="1:9" x14ac:dyDescent="0.3">
      <c r="A813" s="170" t="s">
        <v>10319</v>
      </c>
      <c r="B813" s="170" t="s">
        <v>10318</v>
      </c>
      <c r="C813" s="170">
        <v>1719</v>
      </c>
      <c r="I813" s="170"/>
    </row>
    <row r="814" spans="1:9" x14ac:dyDescent="0.3">
      <c r="A814" s="170" t="s">
        <v>3321</v>
      </c>
      <c r="B814" s="170" t="s">
        <v>17549</v>
      </c>
      <c r="C814" s="170">
        <v>36</v>
      </c>
      <c r="I814" s="170"/>
    </row>
    <row r="815" spans="1:9" x14ac:dyDescent="0.3">
      <c r="A815" s="170" t="s">
        <v>10320</v>
      </c>
      <c r="B815" s="170" t="s">
        <v>17548</v>
      </c>
      <c r="C815" s="170">
        <v>83</v>
      </c>
      <c r="I815" s="170"/>
    </row>
    <row r="816" spans="1:9" x14ac:dyDescent="0.3">
      <c r="A816" s="170" t="s">
        <v>10321</v>
      </c>
      <c r="B816" s="170" t="s">
        <v>17547</v>
      </c>
      <c r="C816" s="170">
        <v>83</v>
      </c>
      <c r="I816" s="170"/>
    </row>
    <row r="817" spans="1:9" x14ac:dyDescent="0.3">
      <c r="A817" s="170" t="s">
        <v>10322</v>
      </c>
      <c r="B817" s="170" t="s">
        <v>17546</v>
      </c>
      <c r="C817" s="170">
        <v>1272</v>
      </c>
      <c r="I817" s="170"/>
    </row>
    <row r="818" spans="1:9" x14ac:dyDescent="0.3">
      <c r="A818" s="170" t="s">
        <v>10323</v>
      </c>
      <c r="B818" s="170" t="s">
        <v>17545</v>
      </c>
      <c r="C818" s="170">
        <v>1272</v>
      </c>
      <c r="I818" s="170"/>
    </row>
    <row r="819" spans="1:9" x14ac:dyDescent="0.3">
      <c r="A819" s="170" t="s">
        <v>10324</v>
      </c>
      <c r="B819" s="170" t="s">
        <v>17544</v>
      </c>
      <c r="C819" s="170">
        <v>1603</v>
      </c>
      <c r="I819" s="170"/>
    </row>
    <row r="820" spans="1:9" x14ac:dyDescent="0.3">
      <c r="A820" s="170" t="s">
        <v>10325</v>
      </c>
      <c r="B820" s="170" t="s">
        <v>16911</v>
      </c>
      <c r="C820" s="170">
        <v>1686</v>
      </c>
      <c r="I820" s="170"/>
    </row>
    <row r="821" spans="1:9" x14ac:dyDescent="0.3">
      <c r="A821" s="170" t="s">
        <v>10326</v>
      </c>
      <c r="B821" s="170" t="s">
        <v>17543</v>
      </c>
      <c r="C821" s="170">
        <v>1686</v>
      </c>
      <c r="I821" s="170"/>
    </row>
    <row r="822" spans="1:9" x14ac:dyDescent="0.3">
      <c r="A822" s="170" t="s">
        <v>10327</v>
      </c>
      <c r="B822" s="170" t="s">
        <v>17542</v>
      </c>
      <c r="C822" s="170">
        <v>1686</v>
      </c>
      <c r="I822" s="170"/>
    </row>
    <row r="823" spans="1:9" x14ac:dyDescent="0.3">
      <c r="A823" s="170" t="s">
        <v>10328</v>
      </c>
      <c r="B823" s="170" t="s">
        <v>17541</v>
      </c>
      <c r="C823" s="170">
        <v>1686</v>
      </c>
      <c r="I823" s="170"/>
    </row>
    <row r="824" spans="1:9" x14ac:dyDescent="0.3">
      <c r="A824" s="170" t="s">
        <v>3320</v>
      </c>
      <c r="B824" s="170" t="s">
        <v>17540</v>
      </c>
      <c r="C824" s="170">
        <v>67</v>
      </c>
      <c r="I824" s="170"/>
    </row>
    <row r="825" spans="1:9" x14ac:dyDescent="0.3">
      <c r="A825" s="170" t="s">
        <v>17539</v>
      </c>
      <c r="B825" s="170" t="s">
        <v>17538</v>
      </c>
      <c r="C825" s="170">
        <v>1738</v>
      </c>
      <c r="I825" s="170"/>
    </row>
    <row r="826" spans="1:9" x14ac:dyDescent="0.3">
      <c r="A826" s="170" t="s">
        <v>17537</v>
      </c>
      <c r="B826" s="170" t="s">
        <v>17536</v>
      </c>
      <c r="C826" s="170">
        <v>1738</v>
      </c>
      <c r="I826" s="170"/>
    </row>
    <row r="827" spans="1:9" x14ac:dyDescent="0.3">
      <c r="A827" s="170" t="s">
        <v>17535</v>
      </c>
      <c r="B827" s="170" t="s">
        <v>17534</v>
      </c>
      <c r="C827" s="170">
        <v>1738</v>
      </c>
      <c r="I827" s="170"/>
    </row>
    <row r="828" spans="1:9" x14ac:dyDescent="0.3">
      <c r="A828" s="170" t="s">
        <v>17533</v>
      </c>
      <c r="B828" s="170" t="s">
        <v>17532</v>
      </c>
      <c r="C828" s="170">
        <v>1738</v>
      </c>
      <c r="I828" s="170"/>
    </row>
    <row r="829" spans="1:9" x14ac:dyDescent="0.3">
      <c r="A829" s="170" t="s">
        <v>17531</v>
      </c>
      <c r="B829" s="170" t="s">
        <v>17530</v>
      </c>
      <c r="C829" s="170">
        <v>111</v>
      </c>
      <c r="I829" s="170"/>
    </row>
    <row r="830" spans="1:9" x14ac:dyDescent="0.3">
      <c r="A830" s="170" t="s">
        <v>10329</v>
      </c>
      <c r="B830" s="170" t="s">
        <v>10330</v>
      </c>
      <c r="C830" s="170">
        <v>111</v>
      </c>
      <c r="I830" s="170"/>
    </row>
    <row r="831" spans="1:9" x14ac:dyDescent="0.3">
      <c r="A831" s="170" t="s">
        <v>10331</v>
      </c>
      <c r="B831" s="170" t="s">
        <v>17529</v>
      </c>
      <c r="C831" s="170">
        <v>1619</v>
      </c>
      <c r="I831" s="170"/>
    </row>
    <row r="832" spans="1:9" x14ac:dyDescent="0.3">
      <c r="A832" s="170" t="s">
        <v>10332</v>
      </c>
      <c r="B832" s="170" t="s">
        <v>17528</v>
      </c>
      <c r="C832" s="170">
        <v>1619</v>
      </c>
      <c r="I832" s="170"/>
    </row>
    <row r="833" spans="1:9" x14ac:dyDescent="0.3">
      <c r="A833" s="170" t="s">
        <v>3319</v>
      </c>
      <c r="B833" s="170" t="s">
        <v>17527</v>
      </c>
      <c r="C833" s="170">
        <v>67</v>
      </c>
      <c r="I833" s="170"/>
    </row>
    <row r="834" spans="1:9" x14ac:dyDescent="0.3">
      <c r="A834" s="170" t="s">
        <v>10333</v>
      </c>
      <c r="B834" s="170" t="s">
        <v>17526</v>
      </c>
      <c r="C834" s="170">
        <v>655</v>
      </c>
      <c r="I834" s="170"/>
    </row>
    <row r="835" spans="1:9" x14ac:dyDescent="0.3">
      <c r="A835" s="170" t="s">
        <v>10334</v>
      </c>
      <c r="B835" s="170" t="s">
        <v>17525</v>
      </c>
      <c r="C835" s="170">
        <v>1686</v>
      </c>
      <c r="I835" s="170"/>
    </row>
    <row r="836" spans="1:9" x14ac:dyDescent="0.3">
      <c r="A836" s="170" t="s">
        <v>10335</v>
      </c>
      <c r="B836" s="170" t="s">
        <v>17524</v>
      </c>
      <c r="C836" s="170">
        <v>655</v>
      </c>
      <c r="I836" s="170"/>
    </row>
    <row r="837" spans="1:9" x14ac:dyDescent="0.3">
      <c r="A837" s="170" t="s">
        <v>10336</v>
      </c>
      <c r="B837" s="170" t="s">
        <v>17523</v>
      </c>
      <c r="C837" s="170">
        <v>655</v>
      </c>
      <c r="I837" s="170"/>
    </row>
    <row r="838" spans="1:9" x14ac:dyDescent="0.3">
      <c r="A838" s="170" t="s">
        <v>10337</v>
      </c>
      <c r="B838" s="170" t="s">
        <v>17522</v>
      </c>
      <c r="C838" s="170">
        <v>655</v>
      </c>
      <c r="I838" s="170"/>
    </row>
    <row r="839" spans="1:9" x14ac:dyDescent="0.3">
      <c r="A839" s="170" t="s">
        <v>10338</v>
      </c>
      <c r="B839" s="170" t="s">
        <v>17521</v>
      </c>
      <c r="C839" s="170">
        <v>1149</v>
      </c>
      <c r="I839" s="170"/>
    </row>
    <row r="840" spans="1:9" x14ac:dyDescent="0.3">
      <c r="A840" s="170" t="s">
        <v>10339</v>
      </c>
      <c r="B840" s="170" t="s">
        <v>17520</v>
      </c>
      <c r="C840" s="170">
        <v>464</v>
      </c>
      <c r="I840" s="170"/>
    </row>
    <row r="841" spans="1:9" x14ac:dyDescent="0.3">
      <c r="A841" s="170" t="s">
        <v>10340</v>
      </c>
      <c r="B841" s="170" t="s">
        <v>10341</v>
      </c>
      <c r="C841" s="170">
        <v>16</v>
      </c>
      <c r="I841" s="170"/>
    </row>
    <row r="842" spans="1:9" x14ac:dyDescent="0.3">
      <c r="A842" s="170" t="s">
        <v>10342</v>
      </c>
      <c r="B842" s="170" t="s">
        <v>10343</v>
      </c>
      <c r="C842" s="170">
        <v>16</v>
      </c>
      <c r="I842" s="170"/>
    </row>
    <row r="843" spans="1:9" x14ac:dyDescent="0.3">
      <c r="A843" s="170" t="s">
        <v>10344</v>
      </c>
      <c r="B843" s="170" t="s">
        <v>10345</v>
      </c>
      <c r="C843" s="170">
        <v>16</v>
      </c>
      <c r="I843" s="170"/>
    </row>
    <row r="844" spans="1:9" x14ac:dyDescent="0.3">
      <c r="A844" s="170" t="s">
        <v>3318</v>
      </c>
      <c r="B844" s="170" t="s">
        <v>17519</v>
      </c>
      <c r="C844" s="170">
        <v>67</v>
      </c>
      <c r="I844" s="170"/>
    </row>
    <row r="845" spans="1:9" x14ac:dyDescent="0.3">
      <c r="A845" s="170" t="s">
        <v>10346</v>
      </c>
      <c r="B845" s="170" t="s">
        <v>17518</v>
      </c>
      <c r="C845" s="170">
        <v>114</v>
      </c>
      <c r="I845" s="170"/>
    </row>
    <row r="846" spans="1:9" x14ac:dyDescent="0.3">
      <c r="A846" s="170" t="s">
        <v>10347</v>
      </c>
      <c r="B846" s="170" t="s">
        <v>17517</v>
      </c>
      <c r="C846" s="170">
        <v>1149</v>
      </c>
      <c r="I846" s="170"/>
    </row>
    <row r="847" spans="1:9" x14ac:dyDescent="0.3">
      <c r="A847" s="170" t="s">
        <v>10348</v>
      </c>
      <c r="B847" s="170" t="s">
        <v>17516</v>
      </c>
      <c r="C847" s="170">
        <v>321</v>
      </c>
      <c r="I847" s="170"/>
    </row>
    <row r="848" spans="1:9" x14ac:dyDescent="0.3">
      <c r="A848" s="170" t="s">
        <v>10349</v>
      </c>
      <c r="B848" s="170" t="s">
        <v>8815</v>
      </c>
      <c r="C848" s="170">
        <v>122</v>
      </c>
      <c r="I848" s="170"/>
    </row>
    <row r="849" spans="1:9" x14ac:dyDescent="0.3">
      <c r="A849" s="170" t="s">
        <v>17515</v>
      </c>
      <c r="B849" s="170" t="s">
        <v>17514</v>
      </c>
      <c r="C849" s="170">
        <v>1703</v>
      </c>
      <c r="I849" s="170"/>
    </row>
    <row r="850" spans="1:9" x14ac:dyDescent="0.3">
      <c r="A850" s="170" t="s">
        <v>10350</v>
      </c>
      <c r="B850" s="170" t="s">
        <v>17513</v>
      </c>
      <c r="C850" s="170">
        <v>1149</v>
      </c>
      <c r="I850" s="170"/>
    </row>
    <row r="851" spans="1:9" x14ac:dyDescent="0.3">
      <c r="A851" s="170" t="s">
        <v>10351</v>
      </c>
      <c r="B851" s="170" t="s">
        <v>17512</v>
      </c>
      <c r="C851" s="170">
        <v>60</v>
      </c>
      <c r="I851" s="170"/>
    </row>
    <row r="852" spans="1:9" x14ac:dyDescent="0.3">
      <c r="A852" s="170" t="s">
        <v>10351</v>
      </c>
      <c r="B852" s="170" t="s">
        <v>17512</v>
      </c>
      <c r="C852" s="170">
        <v>60</v>
      </c>
      <c r="I852" s="170"/>
    </row>
    <row r="853" spans="1:9" x14ac:dyDescent="0.3">
      <c r="A853" s="170" t="s">
        <v>10351</v>
      </c>
      <c r="B853" s="170" t="s">
        <v>17512</v>
      </c>
      <c r="C853" s="170">
        <v>60</v>
      </c>
      <c r="I853" s="170"/>
    </row>
    <row r="854" spans="1:9" x14ac:dyDescent="0.3">
      <c r="A854" s="170" t="s">
        <v>10352</v>
      </c>
      <c r="B854" s="170" t="s">
        <v>17511</v>
      </c>
      <c r="C854" s="170">
        <v>1603</v>
      </c>
      <c r="I854" s="170"/>
    </row>
    <row r="855" spans="1:9" x14ac:dyDescent="0.3">
      <c r="A855" s="170" t="s">
        <v>10353</v>
      </c>
      <c r="B855" s="170" t="s">
        <v>17510</v>
      </c>
      <c r="C855" s="170">
        <v>1479</v>
      </c>
      <c r="I855" s="170"/>
    </row>
    <row r="856" spans="1:9" x14ac:dyDescent="0.3">
      <c r="A856" s="170" t="s">
        <v>3317</v>
      </c>
      <c r="B856" s="170" t="s">
        <v>17509</v>
      </c>
      <c r="C856" s="170">
        <v>67</v>
      </c>
      <c r="I856" s="170"/>
    </row>
    <row r="857" spans="1:9" x14ac:dyDescent="0.3">
      <c r="A857" s="170" t="s">
        <v>10354</v>
      </c>
      <c r="B857" s="170" t="s">
        <v>17508</v>
      </c>
      <c r="C857" s="170">
        <v>1722</v>
      </c>
      <c r="I857" s="170"/>
    </row>
    <row r="858" spans="1:9" x14ac:dyDescent="0.3">
      <c r="A858" s="170" t="s">
        <v>10355</v>
      </c>
      <c r="B858" s="170" t="s">
        <v>17507</v>
      </c>
      <c r="C858" s="170">
        <v>1722</v>
      </c>
      <c r="I858" s="170"/>
    </row>
    <row r="859" spans="1:9" x14ac:dyDescent="0.3">
      <c r="A859" s="170" t="s">
        <v>10356</v>
      </c>
      <c r="B859" s="170" t="s">
        <v>17506</v>
      </c>
      <c r="C859" s="170">
        <v>1722</v>
      </c>
      <c r="I859" s="170"/>
    </row>
    <row r="860" spans="1:9" x14ac:dyDescent="0.3">
      <c r="A860" s="170" t="s">
        <v>10357</v>
      </c>
      <c r="B860" s="170" t="s">
        <v>17505</v>
      </c>
      <c r="C860" s="170">
        <v>1722</v>
      </c>
      <c r="I860" s="170"/>
    </row>
    <row r="861" spans="1:9" x14ac:dyDescent="0.3">
      <c r="A861" s="170" t="s">
        <v>10358</v>
      </c>
      <c r="B861" s="170" t="s">
        <v>17504</v>
      </c>
      <c r="C861" s="170">
        <v>1722</v>
      </c>
      <c r="I861" s="170"/>
    </row>
    <row r="862" spans="1:9" x14ac:dyDescent="0.3">
      <c r="A862" s="170" t="s">
        <v>10359</v>
      </c>
      <c r="B862" s="170" t="s">
        <v>17503</v>
      </c>
      <c r="C862" s="170">
        <v>83</v>
      </c>
      <c r="I862" s="170"/>
    </row>
    <row r="863" spans="1:9" x14ac:dyDescent="0.3">
      <c r="A863" s="170" t="s">
        <v>10360</v>
      </c>
      <c r="B863" s="170" t="s">
        <v>17502</v>
      </c>
      <c r="C863" s="170">
        <v>83</v>
      </c>
      <c r="I863" s="170"/>
    </row>
    <row r="864" spans="1:9" x14ac:dyDescent="0.3">
      <c r="A864" s="170" t="s">
        <v>17501</v>
      </c>
      <c r="B864" s="170" t="s">
        <v>8167</v>
      </c>
      <c r="C864" s="170">
        <v>122</v>
      </c>
      <c r="I864" s="170"/>
    </row>
    <row r="865" spans="1:9" x14ac:dyDescent="0.3">
      <c r="A865" s="170" t="s">
        <v>3316</v>
      </c>
      <c r="B865" s="170" t="s">
        <v>17500</v>
      </c>
      <c r="C865" s="170">
        <v>138</v>
      </c>
      <c r="I865" s="170"/>
    </row>
    <row r="866" spans="1:9" x14ac:dyDescent="0.3">
      <c r="A866" s="170" t="s">
        <v>3316</v>
      </c>
      <c r="B866" s="170" t="s">
        <v>17500</v>
      </c>
      <c r="C866" s="170">
        <v>138</v>
      </c>
      <c r="I866" s="170"/>
    </row>
    <row r="867" spans="1:9" x14ac:dyDescent="0.3">
      <c r="A867" s="170" t="s">
        <v>3316</v>
      </c>
      <c r="B867" s="170" t="s">
        <v>17500</v>
      </c>
      <c r="C867" s="170">
        <v>138</v>
      </c>
      <c r="I867" s="170"/>
    </row>
    <row r="868" spans="1:9" x14ac:dyDescent="0.3">
      <c r="A868" s="170" t="s">
        <v>17499</v>
      </c>
      <c r="B868" s="170" t="s">
        <v>15655</v>
      </c>
      <c r="C868" s="170">
        <v>122</v>
      </c>
      <c r="I868" s="170"/>
    </row>
    <row r="869" spans="1:9" x14ac:dyDescent="0.3">
      <c r="A869" s="170" t="s">
        <v>17498</v>
      </c>
      <c r="B869" s="170" t="s">
        <v>8167</v>
      </c>
      <c r="C869" s="170">
        <v>122</v>
      </c>
      <c r="I869" s="170"/>
    </row>
    <row r="870" spans="1:9" x14ac:dyDescent="0.3">
      <c r="A870" s="170" t="s">
        <v>10362</v>
      </c>
      <c r="B870" s="170" t="s">
        <v>10361</v>
      </c>
      <c r="C870" s="170">
        <v>1360</v>
      </c>
      <c r="I870" s="170"/>
    </row>
    <row r="871" spans="1:9" x14ac:dyDescent="0.3">
      <c r="A871" s="170" t="s">
        <v>10364</v>
      </c>
      <c r="B871" s="170" t="s">
        <v>10363</v>
      </c>
      <c r="C871" s="170">
        <v>1360</v>
      </c>
      <c r="I871" s="170"/>
    </row>
    <row r="872" spans="1:9" x14ac:dyDescent="0.3">
      <c r="A872" s="170" t="s">
        <v>10365</v>
      </c>
      <c r="B872" s="170" t="s">
        <v>17497</v>
      </c>
      <c r="C872" s="170">
        <v>724</v>
      </c>
      <c r="I872" s="170"/>
    </row>
    <row r="873" spans="1:9" x14ac:dyDescent="0.3">
      <c r="A873" s="170" t="s">
        <v>10366</v>
      </c>
      <c r="B873" s="170" t="s">
        <v>17496</v>
      </c>
      <c r="C873" s="170">
        <v>724</v>
      </c>
      <c r="I873" s="170"/>
    </row>
    <row r="874" spans="1:9" x14ac:dyDescent="0.3">
      <c r="A874" s="170" t="s">
        <v>10367</v>
      </c>
      <c r="B874" s="170" t="s">
        <v>17495</v>
      </c>
      <c r="C874" s="170">
        <v>724</v>
      </c>
      <c r="I874" s="170"/>
    </row>
    <row r="875" spans="1:9" x14ac:dyDescent="0.3">
      <c r="A875" s="170" t="s">
        <v>10368</v>
      </c>
      <c r="B875" s="170" t="s">
        <v>17494</v>
      </c>
      <c r="C875" s="170">
        <v>131</v>
      </c>
      <c r="I875" s="170"/>
    </row>
    <row r="876" spans="1:9" x14ac:dyDescent="0.3">
      <c r="A876" s="170" t="s">
        <v>17493</v>
      </c>
      <c r="B876" s="170" t="s">
        <v>17492</v>
      </c>
      <c r="C876" s="170">
        <v>724</v>
      </c>
      <c r="I876" s="170"/>
    </row>
    <row r="877" spans="1:9" x14ac:dyDescent="0.3">
      <c r="A877" s="170" t="s">
        <v>10369</v>
      </c>
      <c r="B877" s="170" t="s">
        <v>10370</v>
      </c>
      <c r="C877" s="170">
        <v>1683</v>
      </c>
      <c r="I877" s="170"/>
    </row>
    <row r="878" spans="1:9" x14ac:dyDescent="0.3">
      <c r="A878" s="170" t="s">
        <v>10371</v>
      </c>
      <c r="B878" s="170" t="s">
        <v>17491</v>
      </c>
      <c r="C878" s="170">
        <v>597</v>
      </c>
      <c r="I878" s="170"/>
    </row>
    <row r="879" spans="1:9" x14ac:dyDescent="0.3">
      <c r="A879" s="170" t="s">
        <v>10372</v>
      </c>
      <c r="B879" s="170" t="s">
        <v>17491</v>
      </c>
      <c r="C879" s="170">
        <v>597</v>
      </c>
      <c r="I879" s="170"/>
    </row>
    <row r="880" spans="1:9" x14ac:dyDescent="0.3">
      <c r="A880" s="170" t="s">
        <v>10373</v>
      </c>
      <c r="B880" s="170" t="s">
        <v>17491</v>
      </c>
      <c r="C880" s="170">
        <v>597</v>
      </c>
      <c r="I880" s="170"/>
    </row>
    <row r="881" spans="1:9" x14ac:dyDescent="0.3">
      <c r="A881" s="170" t="s">
        <v>10374</v>
      </c>
      <c r="B881" s="170" t="s">
        <v>17491</v>
      </c>
      <c r="C881" s="170">
        <v>597</v>
      </c>
      <c r="I881" s="170"/>
    </row>
    <row r="882" spans="1:9" x14ac:dyDescent="0.3">
      <c r="A882" s="170" t="s">
        <v>10375</v>
      </c>
      <c r="B882" s="170" t="s">
        <v>17491</v>
      </c>
      <c r="C882" s="170">
        <v>597</v>
      </c>
      <c r="I882" s="170"/>
    </row>
    <row r="883" spans="1:9" x14ac:dyDescent="0.3">
      <c r="A883" s="170" t="s">
        <v>10376</v>
      </c>
      <c r="B883" s="170" t="s">
        <v>17490</v>
      </c>
      <c r="C883" s="170">
        <v>71</v>
      </c>
      <c r="I883" s="170"/>
    </row>
    <row r="884" spans="1:9" x14ac:dyDescent="0.3">
      <c r="A884" s="170" t="s">
        <v>10377</v>
      </c>
      <c r="B884" s="170" t="s">
        <v>17489</v>
      </c>
      <c r="C884" s="170">
        <v>1791</v>
      </c>
      <c r="I884" s="170"/>
    </row>
    <row r="885" spans="1:9" x14ac:dyDescent="0.3">
      <c r="A885" s="170" t="s">
        <v>10378</v>
      </c>
      <c r="B885" s="170" t="s">
        <v>17488</v>
      </c>
      <c r="C885" s="170">
        <v>1735</v>
      </c>
      <c r="I885" s="170"/>
    </row>
    <row r="886" spans="1:9" x14ac:dyDescent="0.3">
      <c r="A886" s="170" t="s">
        <v>10379</v>
      </c>
      <c r="B886" s="170" t="s">
        <v>17487</v>
      </c>
      <c r="C886" s="170">
        <v>1792</v>
      </c>
      <c r="I886" s="170"/>
    </row>
    <row r="887" spans="1:9" x14ac:dyDescent="0.3">
      <c r="A887" s="170" t="s">
        <v>10380</v>
      </c>
      <c r="B887" s="170" t="s">
        <v>17486</v>
      </c>
      <c r="C887" s="170">
        <v>1793</v>
      </c>
      <c r="I887" s="170"/>
    </row>
    <row r="888" spans="1:9" x14ac:dyDescent="0.3">
      <c r="A888" s="170" t="s">
        <v>10381</v>
      </c>
      <c r="B888" s="170" t="s">
        <v>17485</v>
      </c>
      <c r="C888" s="170">
        <v>1794</v>
      </c>
      <c r="I888" s="170"/>
    </row>
    <row r="889" spans="1:9" x14ac:dyDescent="0.3">
      <c r="A889" s="170" t="s">
        <v>10382</v>
      </c>
      <c r="B889" s="170" t="s">
        <v>17484</v>
      </c>
      <c r="C889" s="170">
        <v>303</v>
      </c>
      <c r="I889" s="170"/>
    </row>
    <row r="890" spans="1:9" x14ac:dyDescent="0.3">
      <c r="A890" s="170" t="s">
        <v>10383</v>
      </c>
      <c r="B890" s="170" t="s">
        <v>17483</v>
      </c>
      <c r="C890" s="170">
        <v>1722</v>
      </c>
      <c r="I890" s="170"/>
    </row>
    <row r="891" spans="1:9" x14ac:dyDescent="0.3">
      <c r="A891" s="170" t="s">
        <v>10384</v>
      </c>
      <c r="B891" s="170" t="s">
        <v>17482</v>
      </c>
      <c r="C891" s="170">
        <v>476</v>
      </c>
      <c r="I891" s="170"/>
    </row>
    <row r="892" spans="1:9" x14ac:dyDescent="0.3">
      <c r="A892" s="170" t="s">
        <v>10385</v>
      </c>
      <c r="B892" s="170" t="s">
        <v>17481</v>
      </c>
      <c r="C892" s="170">
        <v>67</v>
      </c>
      <c r="I892" s="170"/>
    </row>
    <row r="893" spans="1:9" x14ac:dyDescent="0.3">
      <c r="A893" s="170" t="s">
        <v>10386</v>
      </c>
      <c r="B893" s="170" t="s">
        <v>17480</v>
      </c>
      <c r="C893" s="170">
        <v>1625</v>
      </c>
      <c r="I893" s="170"/>
    </row>
    <row r="894" spans="1:9" x14ac:dyDescent="0.3">
      <c r="A894" s="170" t="s">
        <v>10387</v>
      </c>
      <c r="B894" s="170" t="s">
        <v>17479</v>
      </c>
      <c r="C894" s="170">
        <v>678</v>
      </c>
      <c r="I894" s="170"/>
    </row>
    <row r="895" spans="1:9" x14ac:dyDescent="0.3">
      <c r="A895" s="170" t="s">
        <v>4031</v>
      </c>
      <c r="B895" s="170" t="s">
        <v>17478</v>
      </c>
      <c r="C895" s="170">
        <v>2112</v>
      </c>
      <c r="I895" s="170"/>
    </row>
    <row r="896" spans="1:9" x14ac:dyDescent="0.3">
      <c r="A896" s="170" t="s">
        <v>10388</v>
      </c>
      <c r="B896" s="170" t="s">
        <v>17477</v>
      </c>
      <c r="C896" s="170">
        <v>678</v>
      </c>
      <c r="I896" s="170"/>
    </row>
    <row r="897" spans="1:9" x14ac:dyDescent="0.3">
      <c r="A897" s="170" t="s">
        <v>10389</v>
      </c>
      <c r="B897" s="170" t="s">
        <v>17476</v>
      </c>
      <c r="C897" s="170">
        <v>67</v>
      </c>
      <c r="I897" s="170"/>
    </row>
    <row r="898" spans="1:9" x14ac:dyDescent="0.3">
      <c r="A898" s="170" t="s">
        <v>10390</v>
      </c>
      <c r="B898" s="170" t="s">
        <v>17475</v>
      </c>
      <c r="C898" s="170">
        <v>60</v>
      </c>
      <c r="I898" s="170"/>
    </row>
    <row r="899" spans="1:9" x14ac:dyDescent="0.3">
      <c r="A899" s="170" t="s">
        <v>10390</v>
      </c>
      <c r="B899" s="170" t="s">
        <v>17475</v>
      </c>
      <c r="C899" s="170">
        <v>60</v>
      </c>
      <c r="I899" s="170"/>
    </row>
    <row r="900" spans="1:9" x14ac:dyDescent="0.3">
      <c r="A900" s="170" t="s">
        <v>10391</v>
      </c>
      <c r="B900" s="170" t="s">
        <v>17474</v>
      </c>
      <c r="C900" s="170">
        <v>60</v>
      </c>
      <c r="I900" s="170"/>
    </row>
    <row r="901" spans="1:9" x14ac:dyDescent="0.3">
      <c r="A901" s="170" t="s">
        <v>10391</v>
      </c>
      <c r="B901" s="170" t="s">
        <v>17474</v>
      </c>
      <c r="C901" s="170">
        <v>60</v>
      </c>
      <c r="I901" s="170"/>
    </row>
    <row r="902" spans="1:9" x14ac:dyDescent="0.3">
      <c r="A902" s="170" t="s">
        <v>10392</v>
      </c>
      <c r="B902" s="170" t="s">
        <v>17473</v>
      </c>
      <c r="C902" s="170">
        <v>60</v>
      </c>
      <c r="I902" s="170"/>
    </row>
    <row r="903" spans="1:9" x14ac:dyDescent="0.3">
      <c r="A903" s="170" t="s">
        <v>10392</v>
      </c>
      <c r="B903" s="170" t="s">
        <v>17473</v>
      </c>
      <c r="C903" s="170">
        <v>60</v>
      </c>
      <c r="I903" s="170"/>
    </row>
    <row r="904" spans="1:9" x14ac:dyDescent="0.3">
      <c r="A904" s="170" t="s">
        <v>10393</v>
      </c>
      <c r="B904" s="170" t="s">
        <v>17472</v>
      </c>
      <c r="C904" s="170">
        <v>1570</v>
      </c>
      <c r="I904" s="170"/>
    </row>
    <row r="905" spans="1:9" x14ac:dyDescent="0.3">
      <c r="A905" s="170" t="s">
        <v>10394</v>
      </c>
      <c r="B905" s="170" t="s">
        <v>17471</v>
      </c>
      <c r="C905" s="170">
        <v>113</v>
      </c>
      <c r="I905" s="170"/>
    </row>
    <row r="906" spans="1:9" x14ac:dyDescent="0.3">
      <c r="A906" s="170" t="s">
        <v>10395</v>
      </c>
      <c r="B906" s="170" t="s">
        <v>17470</v>
      </c>
      <c r="C906" s="170">
        <v>1686</v>
      </c>
      <c r="I906" s="170"/>
    </row>
    <row r="907" spans="1:9" x14ac:dyDescent="0.3">
      <c r="A907" s="170" t="s">
        <v>10396</v>
      </c>
      <c r="B907" s="170" t="s">
        <v>17469</v>
      </c>
      <c r="C907" s="170">
        <v>1686</v>
      </c>
      <c r="I907" s="170"/>
    </row>
    <row r="908" spans="1:9" x14ac:dyDescent="0.3">
      <c r="A908" s="170" t="s">
        <v>3315</v>
      </c>
      <c r="B908" s="170" t="s">
        <v>17468</v>
      </c>
      <c r="C908" s="170">
        <v>312</v>
      </c>
      <c r="I908" s="170"/>
    </row>
    <row r="909" spans="1:9" x14ac:dyDescent="0.3">
      <c r="A909" s="170" t="s">
        <v>10397</v>
      </c>
      <c r="B909" s="170" t="s">
        <v>17467</v>
      </c>
      <c r="C909" s="170">
        <v>114</v>
      </c>
      <c r="I909" s="170"/>
    </row>
    <row r="910" spans="1:9" x14ac:dyDescent="0.3">
      <c r="A910" s="170" t="s">
        <v>10398</v>
      </c>
      <c r="B910" s="170" t="s">
        <v>17466</v>
      </c>
      <c r="C910" s="170">
        <v>372</v>
      </c>
      <c r="I910" s="170"/>
    </row>
    <row r="911" spans="1:9" x14ac:dyDescent="0.3">
      <c r="A911" s="170" t="s">
        <v>10399</v>
      </c>
      <c r="B911" s="170" t="s">
        <v>17465</v>
      </c>
      <c r="C911" s="170">
        <v>372</v>
      </c>
      <c r="I911" s="170"/>
    </row>
    <row r="912" spans="1:9" x14ac:dyDescent="0.3">
      <c r="A912" s="170" t="s">
        <v>10400</v>
      </c>
      <c r="B912" s="170" t="s">
        <v>17465</v>
      </c>
      <c r="C912" s="170">
        <v>372</v>
      </c>
      <c r="I912" s="170"/>
    </row>
    <row r="913" spans="1:9" x14ac:dyDescent="0.3">
      <c r="A913" s="170" t="s">
        <v>10401</v>
      </c>
      <c r="B913" s="170" t="s">
        <v>17464</v>
      </c>
      <c r="C913" s="170">
        <v>16</v>
      </c>
      <c r="I913" s="170"/>
    </row>
    <row r="914" spans="1:9" x14ac:dyDescent="0.3">
      <c r="A914" s="170" t="s">
        <v>10402</v>
      </c>
      <c r="B914" s="170" t="s">
        <v>17463</v>
      </c>
      <c r="C914" s="170">
        <v>16</v>
      </c>
      <c r="I914" s="170"/>
    </row>
    <row r="915" spans="1:9" x14ac:dyDescent="0.3">
      <c r="A915" s="170" t="s">
        <v>17462</v>
      </c>
      <c r="B915" s="170" t="s">
        <v>17461</v>
      </c>
      <c r="C915" s="170">
        <v>1365</v>
      </c>
      <c r="I915" s="170"/>
    </row>
    <row r="916" spans="1:9" x14ac:dyDescent="0.3">
      <c r="A916" s="170" t="s">
        <v>10403</v>
      </c>
      <c r="B916" s="170" t="s">
        <v>17460</v>
      </c>
      <c r="C916" s="170">
        <v>1754</v>
      </c>
      <c r="I916" s="170"/>
    </row>
    <row r="917" spans="1:9" x14ac:dyDescent="0.3">
      <c r="A917" s="170" t="s">
        <v>17459</v>
      </c>
      <c r="B917" s="170" t="s">
        <v>17458</v>
      </c>
      <c r="C917" s="170">
        <v>1365</v>
      </c>
      <c r="I917" s="170"/>
    </row>
    <row r="918" spans="1:9" x14ac:dyDescent="0.3">
      <c r="A918" s="170" t="s">
        <v>3314</v>
      </c>
      <c r="B918" s="170" t="s">
        <v>17457</v>
      </c>
      <c r="C918" s="170">
        <v>114</v>
      </c>
      <c r="I918" s="170"/>
    </row>
    <row r="919" spans="1:9" x14ac:dyDescent="0.3">
      <c r="A919" s="170" t="s">
        <v>10405</v>
      </c>
      <c r="B919" s="170" t="s">
        <v>10404</v>
      </c>
      <c r="C919" s="170">
        <v>461</v>
      </c>
      <c r="I919" s="170"/>
    </row>
    <row r="920" spans="1:9" x14ac:dyDescent="0.3">
      <c r="A920" s="170" t="s">
        <v>10406</v>
      </c>
      <c r="B920" s="170" t="s">
        <v>10404</v>
      </c>
      <c r="C920" s="170">
        <v>461</v>
      </c>
      <c r="I920" s="170"/>
    </row>
    <row r="921" spans="1:9" x14ac:dyDescent="0.3">
      <c r="A921" s="170" t="s">
        <v>10407</v>
      </c>
      <c r="B921" s="170" t="s">
        <v>17456</v>
      </c>
      <c r="C921" s="170">
        <v>1754</v>
      </c>
      <c r="I921" s="170"/>
    </row>
    <row r="922" spans="1:9" x14ac:dyDescent="0.3">
      <c r="A922" s="170" t="s">
        <v>10408</v>
      </c>
      <c r="B922" s="170" t="s">
        <v>17455</v>
      </c>
      <c r="C922" s="170">
        <v>256</v>
      </c>
      <c r="I922" s="170"/>
    </row>
    <row r="923" spans="1:9" x14ac:dyDescent="0.3">
      <c r="A923" s="170" t="s">
        <v>17454</v>
      </c>
      <c r="B923" s="170" t="s">
        <v>17453</v>
      </c>
      <c r="C923" s="170">
        <v>83</v>
      </c>
      <c r="I923" s="170"/>
    </row>
    <row r="924" spans="1:9" x14ac:dyDescent="0.3">
      <c r="A924" s="170" t="s">
        <v>17452</v>
      </c>
      <c r="B924" s="170" t="s">
        <v>17451</v>
      </c>
      <c r="C924" s="170">
        <v>83</v>
      </c>
      <c r="I924" s="170"/>
    </row>
    <row r="925" spans="1:9" x14ac:dyDescent="0.3">
      <c r="A925" s="170" t="s">
        <v>17450</v>
      </c>
      <c r="B925" s="170" t="s">
        <v>17449</v>
      </c>
      <c r="C925" s="170">
        <v>83</v>
      </c>
      <c r="I925" s="170"/>
    </row>
    <row r="926" spans="1:9" x14ac:dyDescent="0.3">
      <c r="A926" s="170" t="s">
        <v>17448</v>
      </c>
      <c r="B926" s="170" t="s">
        <v>17447</v>
      </c>
      <c r="C926" s="170">
        <v>67</v>
      </c>
      <c r="I926" s="170"/>
    </row>
    <row r="927" spans="1:9" x14ac:dyDescent="0.3">
      <c r="A927" s="170" t="s">
        <v>17446</v>
      </c>
      <c r="B927" s="170" t="s">
        <v>17445</v>
      </c>
      <c r="C927" s="170">
        <v>37</v>
      </c>
      <c r="I927" s="170"/>
    </row>
    <row r="928" spans="1:9" x14ac:dyDescent="0.3">
      <c r="A928" s="170" t="s">
        <v>17444</v>
      </c>
      <c r="B928" s="170" t="s">
        <v>17443</v>
      </c>
      <c r="C928" s="170">
        <v>1702</v>
      </c>
      <c r="I928" s="170"/>
    </row>
    <row r="929" spans="1:9" x14ac:dyDescent="0.3">
      <c r="A929" s="170" t="s">
        <v>3313</v>
      </c>
      <c r="B929" s="170" t="s">
        <v>17437</v>
      </c>
      <c r="C929" s="170">
        <v>114</v>
      </c>
      <c r="I929" s="170"/>
    </row>
    <row r="930" spans="1:9" x14ac:dyDescent="0.3">
      <c r="A930" s="170" t="s">
        <v>17442</v>
      </c>
      <c r="B930" s="170" t="s">
        <v>17441</v>
      </c>
      <c r="C930" s="170">
        <v>1026</v>
      </c>
      <c r="I930" s="170"/>
    </row>
    <row r="931" spans="1:9" x14ac:dyDescent="0.3">
      <c r="A931" s="170" t="s">
        <v>10409</v>
      </c>
      <c r="B931" s="170" t="s">
        <v>10318</v>
      </c>
      <c r="C931" s="170">
        <v>1719</v>
      </c>
      <c r="I931" s="170"/>
    </row>
    <row r="932" spans="1:9" x14ac:dyDescent="0.3">
      <c r="A932" s="170" t="s">
        <v>10410</v>
      </c>
      <c r="B932" s="170" t="s">
        <v>10411</v>
      </c>
      <c r="C932" s="170">
        <v>1654</v>
      </c>
      <c r="I932" s="170"/>
    </row>
    <row r="933" spans="1:9" x14ac:dyDescent="0.3">
      <c r="A933" s="170" t="s">
        <v>10412</v>
      </c>
      <c r="B933" s="170" t="s">
        <v>10413</v>
      </c>
      <c r="C933" s="170">
        <v>1654</v>
      </c>
      <c r="I933" s="170"/>
    </row>
    <row r="934" spans="1:9" x14ac:dyDescent="0.3">
      <c r="A934" s="170" t="s">
        <v>10414</v>
      </c>
      <c r="B934" s="170" t="s">
        <v>10415</v>
      </c>
      <c r="C934" s="170">
        <v>1654</v>
      </c>
      <c r="I934" s="170"/>
    </row>
    <row r="935" spans="1:9" x14ac:dyDescent="0.3">
      <c r="A935" s="170" t="s">
        <v>10416</v>
      </c>
      <c r="B935" s="170" t="s">
        <v>10417</v>
      </c>
      <c r="C935" s="170">
        <v>1654</v>
      </c>
      <c r="I935" s="170"/>
    </row>
    <row r="936" spans="1:9" x14ac:dyDescent="0.3">
      <c r="A936" s="170" t="s">
        <v>10418</v>
      </c>
      <c r="B936" s="170" t="s">
        <v>10419</v>
      </c>
      <c r="C936" s="170">
        <v>1654</v>
      </c>
      <c r="I936" s="170"/>
    </row>
    <row r="937" spans="1:9" x14ac:dyDescent="0.3">
      <c r="A937" s="170" t="s">
        <v>10420</v>
      </c>
      <c r="B937" s="170" t="s">
        <v>10404</v>
      </c>
      <c r="C937" s="170">
        <v>461</v>
      </c>
      <c r="I937" s="170"/>
    </row>
    <row r="938" spans="1:9" x14ac:dyDescent="0.3">
      <c r="A938" s="170" t="s">
        <v>17440</v>
      </c>
      <c r="B938" s="170" t="s">
        <v>17439</v>
      </c>
      <c r="C938" s="170">
        <v>1770</v>
      </c>
      <c r="I938" s="170"/>
    </row>
    <row r="939" spans="1:9" x14ac:dyDescent="0.3">
      <c r="A939" s="170" t="s">
        <v>10421</v>
      </c>
      <c r="B939" s="170" t="s">
        <v>17438</v>
      </c>
      <c r="C939" s="170">
        <v>1686</v>
      </c>
      <c r="I939" s="170"/>
    </row>
    <row r="940" spans="1:9" x14ac:dyDescent="0.3">
      <c r="A940" s="170" t="s">
        <v>3312</v>
      </c>
      <c r="B940" s="170" t="s">
        <v>17437</v>
      </c>
      <c r="C940" s="170">
        <v>114</v>
      </c>
      <c r="I940" s="170"/>
    </row>
    <row r="941" spans="1:9" x14ac:dyDescent="0.3">
      <c r="A941" s="170" t="s">
        <v>10423</v>
      </c>
      <c r="B941" s="170" t="s">
        <v>10422</v>
      </c>
      <c r="C941" s="170">
        <v>1718</v>
      </c>
      <c r="I941" s="170"/>
    </row>
    <row r="942" spans="1:9" x14ac:dyDescent="0.3">
      <c r="A942" s="170" t="s">
        <v>17436</v>
      </c>
      <c r="B942" s="170" t="s">
        <v>17435</v>
      </c>
      <c r="C942" s="170">
        <v>210</v>
      </c>
      <c r="I942" s="170"/>
    </row>
    <row r="943" spans="1:9" x14ac:dyDescent="0.3">
      <c r="A943" s="170" t="s">
        <v>17434</v>
      </c>
      <c r="B943" s="170" t="s">
        <v>17433</v>
      </c>
      <c r="C943" s="170">
        <v>210</v>
      </c>
      <c r="I943" s="170"/>
    </row>
    <row r="944" spans="1:9" x14ac:dyDescent="0.3">
      <c r="A944" s="170" t="s">
        <v>17432</v>
      </c>
      <c r="B944" s="170" t="s">
        <v>17431</v>
      </c>
      <c r="C944" s="170">
        <v>1777</v>
      </c>
      <c r="I944" s="170"/>
    </row>
    <row r="945" spans="1:9" x14ac:dyDescent="0.3">
      <c r="A945" s="170" t="s">
        <v>10424</v>
      </c>
      <c r="B945" s="170" t="s">
        <v>16911</v>
      </c>
      <c r="C945" s="170">
        <v>1686</v>
      </c>
      <c r="I945" s="170"/>
    </row>
    <row r="946" spans="1:9" x14ac:dyDescent="0.3">
      <c r="A946" s="170" t="s">
        <v>10425</v>
      </c>
      <c r="B946" s="170" t="s">
        <v>16911</v>
      </c>
      <c r="C946" s="170">
        <v>1686</v>
      </c>
      <c r="I946" s="170"/>
    </row>
    <row r="947" spans="1:9" x14ac:dyDescent="0.3">
      <c r="A947" s="170" t="s">
        <v>10426</v>
      </c>
      <c r="B947" s="170" t="s">
        <v>17430</v>
      </c>
      <c r="C947" s="170">
        <v>1667</v>
      </c>
      <c r="I947" s="170"/>
    </row>
    <row r="948" spans="1:9" x14ac:dyDescent="0.3">
      <c r="A948" s="170" t="s">
        <v>10427</v>
      </c>
      <c r="B948" s="170" t="s">
        <v>17429</v>
      </c>
      <c r="C948" s="170">
        <v>1667</v>
      </c>
      <c r="I948" s="170"/>
    </row>
    <row r="949" spans="1:9" x14ac:dyDescent="0.3">
      <c r="A949" s="170" t="s">
        <v>10428</v>
      </c>
      <c r="B949" s="170" t="s">
        <v>17428</v>
      </c>
      <c r="C949" s="170">
        <v>1667</v>
      </c>
      <c r="I949" s="170"/>
    </row>
    <row r="950" spans="1:9" x14ac:dyDescent="0.3">
      <c r="A950" s="170" t="s">
        <v>10429</v>
      </c>
      <c r="B950" s="170" t="s">
        <v>17427</v>
      </c>
      <c r="C950" s="170">
        <v>1667</v>
      </c>
      <c r="I950" s="170"/>
    </row>
    <row r="951" spans="1:9" x14ac:dyDescent="0.3">
      <c r="A951" s="170" t="s">
        <v>10430</v>
      </c>
      <c r="B951" s="170" t="s">
        <v>17426</v>
      </c>
      <c r="C951" s="170">
        <v>1667</v>
      </c>
      <c r="I951" s="170"/>
    </row>
    <row r="952" spans="1:9" x14ac:dyDescent="0.3">
      <c r="A952" s="170" t="s">
        <v>10431</v>
      </c>
      <c r="B952" s="170" t="s">
        <v>17425</v>
      </c>
      <c r="C952" s="170">
        <v>1667</v>
      </c>
      <c r="I952" s="170"/>
    </row>
    <row r="953" spans="1:9" x14ac:dyDescent="0.3">
      <c r="A953" s="170" t="s">
        <v>10432</v>
      </c>
      <c r="B953" s="170" t="s">
        <v>17424</v>
      </c>
      <c r="C953" s="170">
        <v>303</v>
      </c>
      <c r="I953" s="170"/>
    </row>
    <row r="954" spans="1:9" x14ac:dyDescent="0.3">
      <c r="A954" s="170" t="s">
        <v>10434</v>
      </c>
      <c r="B954" s="170" t="s">
        <v>10433</v>
      </c>
      <c r="C954" s="170">
        <v>1759</v>
      </c>
      <c r="I954" s="170"/>
    </row>
    <row r="955" spans="1:9" x14ac:dyDescent="0.3">
      <c r="A955" s="170" t="s">
        <v>10436</v>
      </c>
      <c r="B955" s="170" t="s">
        <v>10435</v>
      </c>
      <c r="C955" s="170">
        <v>461</v>
      </c>
      <c r="I955" s="170"/>
    </row>
    <row r="956" spans="1:9" x14ac:dyDescent="0.3">
      <c r="A956" s="170" t="s">
        <v>10437</v>
      </c>
      <c r="B956" s="170" t="s">
        <v>17423</v>
      </c>
      <c r="C956" s="170" t="s">
        <v>11784</v>
      </c>
      <c r="I956" s="170"/>
    </row>
    <row r="957" spans="1:9" x14ac:dyDescent="0.3">
      <c r="A957" s="170" t="s">
        <v>17422</v>
      </c>
      <c r="B957" s="170" t="s">
        <v>17421</v>
      </c>
      <c r="C957" s="170">
        <v>1722</v>
      </c>
      <c r="I957" s="170"/>
    </row>
    <row r="958" spans="1:9" x14ac:dyDescent="0.3">
      <c r="A958" s="170" t="s">
        <v>17420</v>
      </c>
      <c r="B958" s="170" t="s">
        <v>17419</v>
      </c>
      <c r="C958" s="170">
        <v>1722</v>
      </c>
      <c r="I958" s="170"/>
    </row>
    <row r="959" spans="1:9" x14ac:dyDescent="0.3">
      <c r="A959" s="170" t="s">
        <v>17418</v>
      </c>
      <c r="B959" s="170" t="s">
        <v>17417</v>
      </c>
      <c r="C959" s="170">
        <v>1722</v>
      </c>
      <c r="I959" s="170"/>
    </row>
    <row r="960" spans="1:9" x14ac:dyDescent="0.3">
      <c r="A960" s="170" t="s">
        <v>17416</v>
      </c>
      <c r="B960" s="170" t="s">
        <v>17415</v>
      </c>
      <c r="C960" s="170">
        <v>1722</v>
      </c>
      <c r="I960" s="170"/>
    </row>
    <row r="961" spans="1:9" x14ac:dyDescent="0.3">
      <c r="A961" s="170" t="s">
        <v>3311</v>
      </c>
      <c r="B961" s="170" t="s">
        <v>17414</v>
      </c>
      <c r="C961" s="170">
        <v>114</v>
      </c>
      <c r="I961" s="170"/>
    </row>
    <row r="962" spans="1:9" x14ac:dyDescent="0.3">
      <c r="A962" s="170" t="s">
        <v>17413</v>
      </c>
      <c r="B962" s="170" t="s">
        <v>17412</v>
      </c>
      <c r="C962" s="170">
        <v>1722</v>
      </c>
      <c r="I962" s="170"/>
    </row>
    <row r="963" spans="1:9" x14ac:dyDescent="0.3">
      <c r="A963" s="170" t="s">
        <v>17411</v>
      </c>
      <c r="B963" s="170" t="s">
        <v>17410</v>
      </c>
      <c r="C963" s="170">
        <v>1722</v>
      </c>
      <c r="I963" s="170"/>
    </row>
    <row r="964" spans="1:9" x14ac:dyDescent="0.3">
      <c r="A964" s="170" t="s">
        <v>10438</v>
      </c>
      <c r="B964" s="170" t="s">
        <v>17409</v>
      </c>
      <c r="C964" s="170">
        <v>988</v>
      </c>
      <c r="I964" s="170"/>
    </row>
    <row r="965" spans="1:9" x14ac:dyDescent="0.3">
      <c r="A965" s="170" t="s">
        <v>17408</v>
      </c>
      <c r="B965" s="170" t="s">
        <v>17407</v>
      </c>
      <c r="C965" s="170">
        <v>52</v>
      </c>
      <c r="I965" s="170"/>
    </row>
    <row r="966" spans="1:9" x14ac:dyDescent="0.3">
      <c r="A966" s="170" t="s">
        <v>17406</v>
      </c>
      <c r="B966" s="170" t="s">
        <v>17405</v>
      </c>
      <c r="C966" s="170">
        <v>52</v>
      </c>
      <c r="I966" s="170"/>
    </row>
    <row r="967" spans="1:9" x14ac:dyDescent="0.3">
      <c r="A967" s="170" t="s">
        <v>10439</v>
      </c>
      <c r="B967" s="170" t="s">
        <v>17404</v>
      </c>
      <c r="C967" s="170">
        <v>1708</v>
      </c>
      <c r="I967" s="170"/>
    </row>
    <row r="968" spans="1:9" x14ac:dyDescent="0.3">
      <c r="A968" s="170" t="s">
        <v>10440</v>
      </c>
      <c r="B968" s="170" t="s">
        <v>17403</v>
      </c>
      <c r="C968" s="170">
        <v>1780</v>
      </c>
      <c r="I968" s="170"/>
    </row>
    <row r="969" spans="1:9" x14ac:dyDescent="0.3">
      <c r="A969" s="170" t="s">
        <v>10441</v>
      </c>
      <c r="B969" s="170" t="s">
        <v>17333</v>
      </c>
      <c r="C969" s="170">
        <v>1687</v>
      </c>
      <c r="I969" s="170"/>
    </row>
    <row r="970" spans="1:9" x14ac:dyDescent="0.3">
      <c r="A970" s="170" t="s">
        <v>17402</v>
      </c>
      <c r="B970" s="170" t="s">
        <v>17401</v>
      </c>
      <c r="C970" s="170">
        <v>1683</v>
      </c>
      <c r="I970" s="170"/>
    </row>
    <row r="971" spans="1:9" x14ac:dyDescent="0.3">
      <c r="A971" s="170" t="s">
        <v>3310</v>
      </c>
      <c r="B971" s="170" t="s">
        <v>17395</v>
      </c>
      <c r="C971" s="170">
        <v>114</v>
      </c>
      <c r="I971" s="170"/>
    </row>
    <row r="972" spans="1:9" x14ac:dyDescent="0.3">
      <c r="A972" s="170" t="s">
        <v>17400</v>
      </c>
      <c r="B972" s="170" t="s">
        <v>17399</v>
      </c>
      <c r="C972" s="170">
        <v>1683</v>
      </c>
      <c r="I972" s="170"/>
    </row>
    <row r="973" spans="1:9" x14ac:dyDescent="0.3">
      <c r="A973" s="170" t="s">
        <v>10442</v>
      </c>
      <c r="B973" s="170" t="s">
        <v>17398</v>
      </c>
      <c r="C973" s="170">
        <v>1686</v>
      </c>
      <c r="I973" s="170"/>
    </row>
    <row r="974" spans="1:9" x14ac:dyDescent="0.3">
      <c r="A974" s="170" t="s">
        <v>10444</v>
      </c>
      <c r="B974" s="170" t="s">
        <v>10443</v>
      </c>
      <c r="C974" s="170">
        <v>1760</v>
      </c>
      <c r="I974" s="170"/>
    </row>
    <row r="975" spans="1:9" x14ac:dyDescent="0.3">
      <c r="A975" s="170" t="s">
        <v>10446</v>
      </c>
      <c r="B975" s="170" t="s">
        <v>10445</v>
      </c>
      <c r="C975" s="170">
        <v>36</v>
      </c>
      <c r="I975" s="170"/>
    </row>
    <row r="976" spans="1:9" x14ac:dyDescent="0.3">
      <c r="A976" s="170" t="s">
        <v>10447</v>
      </c>
      <c r="B976" s="170" t="s">
        <v>10448</v>
      </c>
      <c r="C976" s="170">
        <v>67</v>
      </c>
      <c r="I976" s="170"/>
    </row>
    <row r="977" spans="1:9" x14ac:dyDescent="0.3">
      <c r="A977" s="170" t="s">
        <v>10449</v>
      </c>
      <c r="B977" s="170" t="s">
        <v>17397</v>
      </c>
      <c r="C977" s="170">
        <v>1775</v>
      </c>
      <c r="I977" s="170"/>
    </row>
    <row r="978" spans="1:9" x14ac:dyDescent="0.3">
      <c r="A978" s="170" t="s">
        <v>10450</v>
      </c>
      <c r="B978" s="170" t="s">
        <v>17396</v>
      </c>
      <c r="C978" s="170">
        <v>1686</v>
      </c>
      <c r="I978" s="170"/>
    </row>
    <row r="979" spans="1:9" x14ac:dyDescent="0.3">
      <c r="A979" s="170" t="s">
        <v>3309</v>
      </c>
      <c r="B979" s="170" t="s">
        <v>17395</v>
      </c>
      <c r="C979" s="170">
        <v>114</v>
      </c>
      <c r="I979" s="170"/>
    </row>
    <row r="980" spans="1:9" x14ac:dyDescent="0.3">
      <c r="A980" s="170" t="s">
        <v>17394</v>
      </c>
      <c r="B980" s="170" t="s">
        <v>17393</v>
      </c>
      <c r="C980" s="170">
        <v>1438</v>
      </c>
      <c r="I980" s="170"/>
    </row>
    <row r="981" spans="1:9" x14ac:dyDescent="0.3">
      <c r="A981" s="170" t="s">
        <v>17392</v>
      </c>
      <c r="B981" s="170" t="s">
        <v>17391</v>
      </c>
      <c r="C981" s="170">
        <v>1621</v>
      </c>
      <c r="I981" s="170"/>
    </row>
    <row r="982" spans="1:9" x14ac:dyDescent="0.3">
      <c r="A982" s="170" t="s">
        <v>10451</v>
      </c>
      <c r="B982" s="170" t="s">
        <v>17390</v>
      </c>
      <c r="C982" s="170">
        <v>1708</v>
      </c>
      <c r="I982" s="170"/>
    </row>
    <row r="983" spans="1:9" x14ac:dyDescent="0.3">
      <c r="A983" s="170" t="s">
        <v>17389</v>
      </c>
      <c r="B983" s="170" t="s">
        <v>17388</v>
      </c>
      <c r="C983" s="170">
        <v>392</v>
      </c>
      <c r="I983" s="170"/>
    </row>
    <row r="984" spans="1:9" x14ac:dyDescent="0.3">
      <c r="A984" s="170" t="s">
        <v>10452</v>
      </c>
      <c r="B984" s="170" t="s">
        <v>17387</v>
      </c>
      <c r="C984" s="170">
        <v>464</v>
      </c>
      <c r="I984" s="170"/>
    </row>
    <row r="985" spans="1:9" x14ac:dyDescent="0.3">
      <c r="A985" s="170" t="s">
        <v>10453</v>
      </c>
      <c r="B985" s="170" t="s">
        <v>17386</v>
      </c>
      <c r="C985" s="170">
        <v>464</v>
      </c>
      <c r="I985" s="170"/>
    </row>
    <row r="986" spans="1:9" x14ac:dyDescent="0.3">
      <c r="A986" s="170" t="s">
        <v>10454</v>
      </c>
      <c r="B986" s="170" t="s">
        <v>17385</v>
      </c>
      <c r="C986" s="170">
        <v>1686</v>
      </c>
      <c r="I986" s="170"/>
    </row>
    <row r="987" spans="1:9" x14ac:dyDescent="0.3">
      <c r="A987" s="170" t="s">
        <v>10455</v>
      </c>
      <c r="B987" s="170" t="s">
        <v>10568</v>
      </c>
      <c r="C987" s="170">
        <v>1708</v>
      </c>
      <c r="I987" s="170"/>
    </row>
    <row r="988" spans="1:9" x14ac:dyDescent="0.3">
      <c r="A988" s="170" t="s">
        <v>10456</v>
      </c>
      <c r="B988" s="170" t="s">
        <v>17384</v>
      </c>
      <c r="C988" s="170">
        <v>37</v>
      </c>
      <c r="I988" s="170"/>
    </row>
    <row r="989" spans="1:9" x14ac:dyDescent="0.3">
      <c r="A989" s="170" t="s">
        <v>10457</v>
      </c>
      <c r="B989" s="170" t="s">
        <v>17383</v>
      </c>
      <c r="C989" s="170">
        <v>988</v>
      </c>
      <c r="I989" s="170"/>
    </row>
    <row r="990" spans="1:9" x14ac:dyDescent="0.3">
      <c r="A990" s="170" t="s">
        <v>10458</v>
      </c>
      <c r="B990" s="170" t="s">
        <v>17382</v>
      </c>
      <c r="C990" s="170">
        <v>1754</v>
      </c>
      <c r="I990" s="170"/>
    </row>
    <row r="991" spans="1:9" x14ac:dyDescent="0.3">
      <c r="A991" s="170" t="s">
        <v>10459</v>
      </c>
      <c r="B991" s="170" t="s">
        <v>17381</v>
      </c>
      <c r="C991" s="170">
        <v>1754</v>
      </c>
      <c r="I991" s="170"/>
    </row>
    <row r="992" spans="1:9" x14ac:dyDescent="0.3">
      <c r="A992" s="170" t="s">
        <v>10461</v>
      </c>
      <c r="B992" s="170" t="s">
        <v>10460</v>
      </c>
      <c r="C992" s="170">
        <v>597</v>
      </c>
      <c r="I992" s="170"/>
    </row>
    <row r="993" spans="1:9" x14ac:dyDescent="0.3">
      <c r="A993" s="170" t="s">
        <v>10462</v>
      </c>
      <c r="B993" s="170" t="s">
        <v>17380</v>
      </c>
      <c r="C993" s="170">
        <v>1754</v>
      </c>
      <c r="I993" s="170"/>
    </row>
    <row r="994" spans="1:9" x14ac:dyDescent="0.3">
      <c r="A994" s="170" t="s">
        <v>10464</v>
      </c>
      <c r="B994" s="170" t="s">
        <v>10463</v>
      </c>
      <c r="C994" s="170">
        <v>1761</v>
      </c>
      <c r="I994" s="170"/>
    </row>
    <row r="995" spans="1:9" x14ac:dyDescent="0.3">
      <c r="A995" s="170" t="s">
        <v>4089</v>
      </c>
      <c r="B995" s="170" t="s">
        <v>17379</v>
      </c>
      <c r="C995" s="170">
        <v>2112</v>
      </c>
      <c r="I995" s="170"/>
    </row>
    <row r="996" spans="1:9" x14ac:dyDescent="0.3">
      <c r="A996" s="170" t="s">
        <v>4030</v>
      </c>
      <c r="B996" s="170" t="s">
        <v>17378</v>
      </c>
      <c r="C996" s="170">
        <v>2112</v>
      </c>
      <c r="I996" s="170"/>
    </row>
    <row r="997" spans="1:9" x14ac:dyDescent="0.3">
      <c r="A997" s="170" t="s">
        <v>10465</v>
      </c>
      <c r="B997" s="170" t="s">
        <v>17377</v>
      </c>
      <c r="C997" s="170">
        <v>1754</v>
      </c>
      <c r="I997" s="170"/>
    </row>
    <row r="998" spans="1:9" x14ac:dyDescent="0.3">
      <c r="A998" s="170" t="s">
        <v>10466</v>
      </c>
      <c r="B998" s="170" t="s">
        <v>17376</v>
      </c>
      <c r="C998" s="170">
        <v>1754</v>
      </c>
      <c r="I998" s="170"/>
    </row>
    <row r="999" spans="1:9" x14ac:dyDescent="0.3">
      <c r="A999" s="170" t="s">
        <v>10467</v>
      </c>
      <c r="B999" s="170" t="s">
        <v>17375</v>
      </c>
      <c r="C999" s="170">
        <v>1754</v>
      </c>
      <c r="I999" s="170"/>
    </row>
    <row r="1000" spans="1:9" x14ac:dyDescent="0.3">
      <c r="A1000" s="170" t="s">
        <v>10468</v>
      </c>
      <c r="B1000" s="170" t="s">
        <v>17374</v>
      </c>
      <c r="C1000" s="170">
        <v>1754</v>
      </c>
      <c r="I1000" s="170"/>
    </row>
    <row r="1001" spans="1:9" x14ac:dyDescent="0.3">
      <c r="A1001" s="170" t="s">
        <v>10469</v>
      </c>
      <c r="B1001" s="170" t="s">
        <v>17373</v>
      </c>
      <c r="C1001" s="170">
        <v>1754</v>
      </c>
      <c r="I1001" s="170"/>
    </row>
    <row r="1002" spans="1:9" x14ac:dyDescent="0.3">
      <c r="A1002" s="170" t="s">
        <v>17372</v>
      </c>
      <c r="B1002" s="170" t="s">
        <v>17371</v>
      </c>
      <c r="C1002" s="170">
        <v>36</v>
      </c>
      <c r="I1002" s="170"/>
    </row>
    <row r="1003" spans="1:9" x14ac:dyDescent="0.3">
      <c r="A1003" s="170" t="s">
        <v>10470</v>
      </c>
      <c r="B1003" s="170" t="s">
        <v>17370</v>
      </c>
      <c r="C1003" s="170">
        <v>1603</v>
      </c>
      <c r="I1003" s="170"/>
    </row>
    <row r="1004" spans="1:9" x14ac:dyDescent="0.3">
      <c r="A1004" s="170" t="s">
        <v>17369</v>
      </c>
      <c r="B1004" s="170" t="s">
        <v>17368</v>
      </c>
      <c r="C1004" s="170">
        <v>210</v>
      </c>
      <c r="I1004" s="170"/>
    </row>
    <row r="1005" spans="1:9" x14ac:dyDescent="0.3">
      <c r="A1005" s="170" t="s">
        <v>17367</v>
      </c>
      <c r="B1005" s="170" t="s">
        <v>17366</v>
      </c>
      <c r="C1005" s="170">
        <v>210</v>
      </c>
      <c r="I1005" s="170"/>
    </row>
    <row r="1006" spans="1:9" x14ac:dyDescent="0.3">
      <c r="A1006" s="170" t="s">
        <v>17365</v>
      </c>
      <c r="B1006" s="170" t="s">
        <v>17364</v>
      </c>
      <c r="C1006" s="170">
        <v>210</v>
      </c>
      <c r="I1006" s="170"/>
    </row>
    <row r="1007" spans="1:9" x14ac:dyDescent="0.3">
      <c r="A1007" s="170" t="s">
        <v>17363</v>
      </c>
      <c r="B1007" s="170" t="s">
        <v>17362</v>
      </c>
      <c r="C1007" s="170">
        <v>210</v>
      </c>
      <c r="I1007" s="170"/>
    </row>
    <row r="1008" spans="1:9" x14ac:dyDescent="0.3">
      <c r="A1008" s="170" t="s">
        <v>10471</v>
      </c>
      <c r="B1008" s="170" t="s">
        <v>17361</v>
      </c>
      <c r="C1008" s="170">
        <v>210</v>
      </c>
      <c r="I1008" s="170"/>
    </row>
    <row r="1009" spans="1:9" x14ac:dyDescent="0.3">
      <c r="A1009" s="170" t="s">
        <v>10472</v>
      </c>
      <c r="B1009" s="170" t="s">
        <v>17360</v>
      </c>
      <c r="C1009" s="170">
        <v>210</v>
      </c>
      <c r="I1009" s="170"/>
    </row>
    <row r="1010" spans="1:9" x14ac:dyDescent="0.3">
      <c r="A1010" s="170" t="s">
        <v>10473</v>
      </c>
      <c r="B1010" s="170" t="s">
        <v>17359</v>
      </c>
      <c r="C1010" s="170">
        <v>210</v>
      </c>
      <c r="I1010" s="170"/>
    </row>
    <row r="1011" spans="1:9" x14ac:dyDescent="0.3">
      <c r="A1011" s="170" t="s">
        <v>10474</v>
      </c>
      <c r="B1011" s="170" t="s">
        <v>17358</v>
      </c>
      <c r="C1011" s="170">
        <v>210</v>
      </c>
      <c r="I1011" s="170"/>
    </row>
    <row r="1012" spans="1:9" x14ac:dyDescent="0.3">
      <c r="A1012" s="170" t="s">
        <v>17357</v>
      </c>
      <c r="B1012" s="170" t="s">
        <v>17356</v>
      </c>
      <c r="C1012" s="170">
        <v>1621</v>
      </c>
      <c r="I1012" s="170"/>
    </row>
    <row r="1013" spans="1:9" x14ac:dyDescent="0.3">
      <c r="A1013" s="170" t="s">
        <v>17355</v>
      </c>
      <c r="B1013" s="170" t="s">
        <v>17353</v>
      </c>
      <c r="C1013" s="170">
        <v>1773</v>
      </c>
      <c r="I1013" s="170"/>
    </row>
    <row r="1014" spans="1:9" x14ac:dyDescent="0.3">
      <c r="A1014" s="170" t="s">
        <v>17354</v>
      </c>
      <c r="B1014" s="170" t="s">
        <v>17353</v>
      </c>
      <c r="C1014" s="170">
        <v>1773</v>
      </c>
      <c r="I1014" s="170"/>
    </row>
    <row r="1015" spans="1:9" x14ac:dyDescent="0.3">
      <c r="A1015" s="170" t="s">
        <v>10475</v>
      </c>
      <c r="B1015" s="170" t="s">
        <v>17352</v>
      </c>
      <c r="C1015" s="170">
        <v>1332</v>
      </c>
      <c r="I1015" s="170"/>
    </row>
    <row r="1016" spans="1:9" x14ac:dyDescent="0.3">
      <c r="A1016" s="170" t="s">
        <v>10476</v>
      </c>
      <c r="B1016" s="170" t="s">
        <v>17351</v>
      </c>
      <c r="C1016" s="170">
        <v>1708</v>
      </c>
      <c r="I1016" s="170"/>
    </row>
    <row r="1017" spans="1:9" x14ac:dyDescent="0.3">
      <c r="A1017" s="170" t="s">
        <v>10477</v>
      </c>
      <c r="B1017" s="170" t="s">
        <v>17350</v>
      </c>
      <c r="C1017" s="170">
        <v>1708</v>
      </c>
      <c r="I1017" s="170"/>
    </row>
    <row r="1018" spans="1:9" x14ac:dyDescent="0.3">
      <c r="A1018" s="170" t="s">
        <v>10479</v>
      </c>
      <c r="B1018" s="170" t="s">
        <v>10478</v>
      </c>
      <c r="C1018" s="170">
        <v>461</v>
      </c>
      <c r="I1018" s="170"/>
    </row>
    <row r="1019" spans="1:9" x14ac:dyDescent="0.3">
      <c r="A1019" s="170" t="s">
        <v>17349</v>
      </c>
      <c r="B1019" s="170" t="s">
        <v>17348</v>
      </c>
      <c r="C1019" s="170">
        <v>988</v>
      </c>
      <c r="I1019" s="170"/>
    </row>
    <row r="1020" spans="1:9" x14ac:dyDescent="0.3">
      <c r="A1020" s="170" t="s">
        <v>10480</v>
      </c>
      <c r="B1020" s="170" t="s">
        <v>17347</v>
      </c>
      <c r="C1020" s="170">
        <v>988</v>
      </c>
      <c r="I1020" s="170"/>
    </row>
    <row r="1021" spans="1:9" x14ac:dyDescent="0.3">
      <c r="A1021" s="170" t="s">
        <v>17346</v>
      </c>
      <c r="B1021" s="170" t="s">
        <v>17345</v>
      </c>
      <c r="C1021" s="170">
        <v>1603</v>
      </c>
      <c r="I1021" s="170"/>
    </row>
    <row r="1022" spans="1:9" x14ac:dyDescent="0.3">
      <c r="A1022" s="170" t="s">
        <v>10481</v>
      </c>
      <c r="B1022" s="170" t="s">
        <v>17344</v>
      </c>
      <c r="C1022" s="170">
        <v>988</v>
      </c>
      <c r="I1022" s="170"/>
    </row>
    <row r="1023" spans="1:9" x14ac:dyDescent="0.3">
      <c r="A1023" s="170" t="s">
        <v>10482</v>
      </c>
      <c r="B1023" s="170" t="s">
        <v>17343</v>
      </c>
      <c r="C1023" s="170">
        <v>1754</v>
      </c>
      <c r="I1023" s="170"/>
    </row>
    <row r="1024" spans="1:9" x14ac:dyDescent="0.3">
      <c r="A1024" s="170" t="s">
        <v>10483</v>
      </c>
      <c r="B1024" s="170" t="s">
        <v>13435</v>
      </c>
      <c r="C1024" s="170">
        <v>28</v>
      </c>
      <c r="I1024" s="170"/>
    </row>
    <row r="1025" spans="1:9" x14ac:dyDescent="0.3">
      <c r="A1025" s="170" t="s">
        <v>10484</v>
      </c>
      <c r="B1025" s="170" t="s">
        <v>17342</v>
      </c>
      <c r="C1025" s="170">
        <v>303</v>
      </c>
      <c r="I1025" s="170"/>
    </row>
    <row r="1026" spans="1:9" x14ac:dyDescent="0.3">
      <c r="A1026" s="170" t="s">
        <v>17341</v>
      </c>
      <c r="B1026" s="170" t="s">
        <v>17340</v>
      </c>
      <c r="C1026" s="170">
        <v>1796</v>
      </c>
      <c r="I1026" s="170"/>
    </row>
    <row r="1027" spans="1:9" x14ac:dyDescent="0.3">
      <c r="A1027" s="170" t="s">
        <v>17339</v>
      </c>
      <c r="B1027" s="170" t="s">
        <v>17338</v>
      </c>
      <c r="C1027" s="170">
        <v>1796</v>
      </c>
      <c r="I1027" s="170"/>
    </row>
    <row r="1028" spans="1:9" x14ac:dyDescent="0.3">
      <c r="A1028" s="170" t="s">
        <v>17337</v>
      </c>
      <c r="B1028" s="170" t="s">
        <v>17336</v>
      </c>
      <c r="C1028" s="170">
        <v>1796</v>
      </c>
      <c r="I1028" s="170"/>
    </row>
    <row r="1029" spans="1:9" x14ac:dyDescent="0.3">
      <c r="A1029" s="170" t="s">
        <v>10485</v>
      </c>
      <c r="B1029" s="170" t="s">
        <v>17335</v>
      </c>
      <c r="C1029" s="170">
        <v>1518</v>
      </c>
      <c r="I1029" s="170"/>
    </row>
    <row r="1030" spans="1:9" x14ac:dyDescent="0.3">
      <c r="A1030" s="170" t="s">
        <v>10486</v>
      </c>
      <c r="B1030" s="170" t="s">
        <v>17334</v>
      </c>
      <c r="C1030" s="170">
        <v>28</v>
      </c>
      <c r="I1030" s="170"/>
    </row>
    <row r="1031" spans="1:9" x14ac:dyDescent="0.3">
      <c r="A1031" s="170" t="s">
        <v>10487</v>
      </c>
      <c r="B1031" s="170" t="s">
        <v>17333</v>
      </c>
      <c r="C1031" s="170">
        <v>1687</v>
      </c>
      <c r="I1031" s="170"/>
    </row>
    <row r="1032" spans="1:9" x14ac:dyDescent="0.3">
      <c r="A1032" s="170" t="s">
        <v>10488</v>
      </c>
      <c r="B1032" s="170" t="s">
        <v>17332</v>
      </c>
      <c r="C1032" s="170">
        <v>1708</v>
      </c>
      <c r="I1032" s="170"/>
    </row>
    <row r="1033" spans="1:9" x14ac:dyDescent="0.3">
      <c r="A1033" s="170" t="s">
        <v>17331</v>
      </c>
      <c r="B1033" s="170" t="s">
        <v>17330</v>
      </c>
      <c r="C1033" s="170">
        <v>655</v>
      </c>
      <c r="I1033" s="170"/>
    </row>
    <row r="1034" spans="1:9" x14ac:dyDescent="0.3">
      <c r="A1034" s="170" t="s">
        <v>10489</v>
      </c>
      <c r="B1034" s="170" t="s">
        <v>17329</v>
      </c>
      <c r="C1034" s="170">
        <v>1808</v>
      </c>
      <c r="I1034" s="170"/>
    </row>
    <row r="1035" spans="1:9" x14ac:dyDescent="0.3">
      <c r="A1035" s="170" t="s">
        <v>10490</v>
      </c>
      <c r="B1035" s="170" t="s">
        <v>17328</v>
      </c>
      <c r="C1035" s="170">
        <v>1667</v>
      </c>
      <c r="I1035" s="170"/>
    </row>
    <row r="1036" spans="1:9" x14ac:dyDescent="0.3">
      <c r="A1036" s="170" t="s">
        <v>10492</v>
      </c>
      <c r="B1036" s="170" t="s">
        <v>10491</v>
      </c>
      <c r="C1036" s="170">
        <v>1762</v>
      </c>
      <c r="I1036" s="170"/>
    </row>
    <row r="1037" spans="1:9" x14ac:dyDescent="0.3">
      <c r="A1037" s="170" t="s">
        <v>17327</v>
      </c>
      <c r="B1037" s="170" t="s">
        <v>17326</v>
      </c>
      <c r="C1037" s="170">
        <v>768</v>
      </c>
      <c r="I1037" s="170"/>
    </row>
    <row r="1038" spans="1:9" x14ac:dyDescent="0.3">
      <c r="A1038" s="170" t="s">
        <v>10493</v>
      </c>
      <c r="B1038" s="170" t="s">
        <v>17315</v>
      </c>
      <c r="C1038" s="170">
        <v>1787</v>
      </c>
      <c r="I1038" s="170"/>
    </row>
    <row r="1039" spans="1:9" x14ac:dyDescent="0.3">
      <c r="A1039" s="170" t="s">
        <v>10494</v>
      </c>
      <c r="B1039" s="170" t="s">
        <v>17315</v>
      </c>
      <c r="C1039" s="170">
        <v>1787</v>
      </c>
      <c r="I1039" s="170"/>
    </row>
    <row r="1040" spans="1:9" x14ac:dyDescent="0.3">
      <c r="A1040" s="170" t="s">
        <v>10495</v>
      </c>
      <c r="B1040" s="170" t="s">
        <v>17325</v>
      </c>
      <c r="C1040" s="170">
        <v>1578</v>
      </c>
      <c r="I1040" s="170"/>
    </row>
    <row r="1041" spans="1:9" x14ac:dyDescent="0.3">
      <c r="A1041" s="170" t="s">
        <v>10497</v>
      </c>
      <c r="B1041" s="170" t="s">
        <v>10496</v>
      </c>
      <c r="C1041" s="170">
        <v>1836</v>
      </c>
      <c r="I1041" s="170"/>
    </row>
    <row r="1042" spans="1:9" x14ac:dyDescent="0.3">
      <c r="A1042" s="170" t="s">
        <v>17324</v>
      </c>
      <c r="B1042" s="170" t="s">
        <v>17323</v>
      </c>
      <c r="C1042" s="170">
        <v>16</v>
      </c>
      <c r="I1042" s="170"/>
    </row>
    <row r="1043" spans="1:9" x14ac:dyDescent="0.3">
      <c r="A1043" s="170" t="s">
        <v>10498</v>
      </c>
      <c r="B1043" s="170" t="s">
        <v>17322</v>
      </c>
      <c r="C1043" s="170">
        <v>1686</v>
      </c>
      <c r="I1043" s="170"/>
    </row>
    <row r="1044" spans="1:9" x14ac:dyDescent="0.3">
      <c r="A1044" s="170" t="s">
        <v>17321</v>
      </c>
      <c r="B1044" s="170" t="s">
        <v>17320</v>
      </c>
      <c r="C1044" s="170">
        <v>16</v>
      </c>
      <c r="I1044" s="170"/>
    </row>
    <row r="1045" spans="1:9" x14ac:dyDescent="0.3">
      <c r="A1045" s="170" t="s">
        <v>17319</v>
      </c>
      <c r="B1045" s="170" t="s">
        <v>17316</v>
      </c>
      <c r="C1045" s="170">
        <v>1603</v>
      </c>
      <c r="I1045" s="170"/>
    </row>
    <row r="1046" spans="1:9" x14ac:dyDescent="0.3">
      <c r="A1046" s="170" t="s">
        <v>17318</v>
      </c>
      <c r="B1046" s="170" t="s">
        <v>17316</v>
      </c>
      <c r="C1046" s="170">
        <v>1603</v>
      </c>
      <c r="I1046" s="170"/>
    </row>
    <row r="1047" spans="1:9" x14ac:dyDescent="0.3">
      <c r="A1047" s="170" t="s">
        <v>17317</v>
      </c>
      <c r="B1047" s="170" t="s">
        <v>17316</v>
      </c>
      <c r="C1047" s="170">
        <v>1603</v>
      </c>
      <c r="I1047" s="170"/>
    </row>
    <row r="1048" spans="1:9" x14ac:dyDescent="0.3">
      <c r="A1048" s="170" t="s">
        <v>10499</v>
      </c>
      <c r="B1048" s="170" t="s">
        <v>17315</v>
      </c>
      <c r="C1048" s="170">
        <v>1787</v>
      </c>
      <c r="I1048" s="170"/>
    </row>
    <row r="1049" spans="1:9" x14ac:dyDescent="0.3">
      <c r="A1049" s="170" t="s">
        <v>10500</v>
      </c>
      <c r="B1049" s="170" t="s">
        <v>17315</v>
      </c>
      <c r="C1049" s="170">
        <v>1787</v>
      </c>
      <c r="I1049" s="170"/>
    </row>
    <row r="1050" spans="1:9" x14ac:dyDescent="0.3">
      <c r="A1050" s="170" t="s">
        <v>10501</v>
      </c>
      <c r="B1050" s="170" t="s">
        <v>17315</v>
      </c>
      <c r="C1050" s="170">
        <v>1787</v>
      </c>
      <c r="I1050" s="170"/>
    </row>
    <row r="1051" spans="1:9" x14ac:dyDescent="0.3">
      <c r="A1051" s="170" t="s">
        <v>10502</v>
      </c>
      <c r="B1051" s="170" t="s">
        <v>17315</v>
      </c>
      <c r="C1051" s="170">
        <v>1787</v>
      </c>
      <c r="I1051" s="170"/>
    </row>
    <row r="1052" spans="1:9" x14ac:dyDescent="0.3">
      <c r="A1052" s="170" t="s">
        <v>10503</v>
      </c>
      <c r="B1052" s="170" t="s">
        <v>17315</v>
      </c>
      <c r="C1052" s="170">
        <v>1787</v>
      </c>
      <c r="I1052" s="170"/>
    </row>
    <row r="1053" spans="1:9" x14ac:dyDescent="0.3">
      <c r="A1053" s="170" t="s">
        <v>10504</v>
      </c>
      <c r="B1053" s="170" t="s">
        <v>17315</v>
      </c>
      <c r="C1053" s="170">
        <v>1787</v>
      </c>
      <c r="I1053" s="170"/>
    </row>
    <row r="1054" spans="1:9" x14ac:dyDescent="0.3">
      <c r="A1054" s="170" t="s">
        <v>10505</v>
      </c>
      <c r="B1054" s="170" t="s">
        <v>17315</v>
      </c>
      <c r="C1054" s="170">
        <v>1787</v>
      </c>
      <c r="I1054" s="170"/>
    </row>
    <row r="1055" spans="1:9" x14ac:dyDescent="0.3">
      <c r="A1055" s="170" t="s">
        <v>10506</v>
      </c>
      <c r="B1055" s="170" t="s">
        <v>17315</v>
      </c>
      <c r="C1055" s="170">
        <v>1787</v>
      </c>
      <c r="I1055" s="170"/>
    </row>
    <row r="1056" spans="1:9" x14ac:dyDescent="0.3">
      <c r="A1056" s="170" t="s">
        <v>10507</v>
      </c>
      <c r="B1056" s="170" t="s">
        <v>17315</v>
      </c>
      <c r="C1056" s="170">
        <v>1787</v>
      </c>
      <c r="I1056" s="170"/>
    </row>
    <row r="1057" spans="1:9" x14ac:dyDescent="0.3">
      <c r="A1057" s="170" t="s">
        <v>10508</v>
      </c>
      <c r="B1057" s="170" t="s">
        <v>17315</v>
      </c>
      <c r="C1057" s="170">
        <v>1787</v>
      </c>
      <c r="I1057" s="170"/>
    </row>
    <row r="1058" spans="1:9" x14ac:dyDescent="0.3">
      <c r="A1058" s="170" t="s">
        <v>10509</v>
      </c>
      <c r="B1058" s="170" t="s">
        <v>17315</v>
      </c>
      <c r="C1058" s="170">
        <v>1787</v>
      </c>
      <c r="I1058" s="170"/>
    </row>
    <row r="1059" spans="1:9" x14ac:dyDescent="0.3">
      <c r="A1059" s="170" t="s">
        <v>10510</v>
      </c>
      <c r="B1059" s="170" t="s">
        <v>17315</v>
      </c>
      <c r="C1059" s="170">
        <v>1787</v>
      </c>
      <c r="I1059" s="170"/>
    </row>
    <row r="1060" spans="1:9" x14ac:dyDescent="0.3">
      <c r="A1060" s="170" t="s">
        <v>10511</v>
      </c>
      <c r="B1060" s="170" t="s">
        <v>17315</v>
      </c>
      <c r="C1060" s="170">
        <v>1787</v>
      </c>
      <c r="I1060" s="170"/>
    </row>
    <row r="1061" spans="1:9" x14ac:dyDescent="0.3">
      <c r="A1061" s="170" t="s">
        <v>10512</v>
      </c>
      <c r="B1061" s="170" t="s">
        <v>17315</v>
      </c>
      <c r="C1061" s="170">
        <v>1787</v>
      </c>
      <c r="I1061" s="170"/>
    </row>
    <row r="1062" spans="1:9" x14ac:dyDescent="0.3">
      <c r="A1062" s="170" t="s">
        <v>10513</v>
      </c>
      <c r="B1062" s="170" t="s">
        <v>17315</v>
      </c>
      <c r="C1062" s="170">
        <v>1787</v>
      </c>
      <c r="I1062" s="170"/>
    </row>
    <row r="1063" spans="1:9" x14ac:dyDescent="0.3">
      <c r="A1063" s="170" t="s">
        <v>17314</v>
      </c>
      <c r="B1063" s="170" t="s">
        <v>17313</v>
      </c>
      <c r="C1063" s="170">
        <v>1833</v>
      </c>
      <c r="I1063" s="170"/>
    </row>
    <row r="1064" spans="1:9" x14ac:dyDescent="0.3">
      <c r="A1064" s="170" t="s">
        <v>10515</v>
      </c>
      <c r="B1064" s="170" t="s">
        <v>10514</v>
      </c>
      <c r="C1064" s="170">
        <v>1833</v>
      </c>
      <c r="I1064" s="170"/>
    </row>
    <row r="1065" spans="1:9" x14ac:dyDescent="0.3">
      <c r="A1065" s="170" t="s">
        <v>10516</v>
      </c>
      <c r="B1065" s="170" t="s">
        <v>17312</v>
      </c>
      <c r="C1065" s="170">
        <v>988</v>
      </c>
      <c r="I1065" s="170"/>
    </row>
    <row r="1066" spans="1:9" x14ac:dyDescent="0.3">
      <c r="A1066" s="170" t="s">
        <v>10517</v>
      </c>
      <c r="B1066" s="170" t="s">
        <v>17311</v>
      </c>
      <c r="C1066" s="170">
        <v>988</v>
      </c>
      <c r="I1066" s="170"/>
    </row>
    <row r="1067" spans="1:9" x14ac:dyDescent="0.3">
      <c r="A1067" s="170" t="s">
        <v>17310</v>
      </c>
      <c r="B1067" s="170" t="s">
        <v>17309</v>
      </c>
      <c r="C1067" s="170">
        <v>1808</v>
      </c>
      <c r="I1067" s="170"/>
    </row>
    <row r="1068" spans="1:9" x14ac:dyDescent="0.3">
      <c r="A1068" s="170" t="s">
        <v>17308</v>
      </c>
      <c r="B1068" s="170" t="s">
        <v>17307</v>
      </c>
      <c r="C1068" s="170">
        <v>683</v>
      </c>
      <c r="I1068" s="170"/>
    </row>
    <row r="1069" spans="1:9" x14ac:dyDescent="0.3">
      <c r="A1069" s="170" t="s">
        <v>17306</v>
      </c>
      <c r="B1069" s="170" t="s">
        <v>17305</v>
      </c>
      <c r="C1069" s="170">
        <v>77</v>
      </c>
      <c r="I1069" s="170"/>
    </row>
    <row r="1070" spans="1:9" x14ac:dyDescent="0.3">
      <c r="A1070" s="170" t="s">
        <v>17304</v>
      </c>
      <c r="B1070" s="170" t="s">
        <v>17303</v>
      </c>
      <c r="C1070" s="170">
        <v>1808</v>
      </c>
      <c r="I1070" s="170"/>
    </row>
    <row r="1071" spans="1:9" x14ac:dyDescent="0.3">
      <c r="A1071" s="170" t="s">
        <v>17302</v>
      </c>
      <c r="B1071" s="170" t="s">
        <v>17301</v>
      </c>
      <c r="C1071" s="170">
        <v>1654</v>
      </c>
      <c r="I1071" s="170"/>
    </row>
    <row r="1072" spans="1:9" x14ac:dyDescent="0.3">
      <c r="A1072" s="170" t="s">
        <v>17300</v>
      </c>
      <c r="B1072" s="170" t="s">
        <v>17299</v>
      </c>
      <c r="C1072" s="170">
        <v>1654</v>
      </c>
      <c r="I1072" s="170"/>
    </row>
    <row r="1073" spans="1:9" x14ac:dyDescent="0.3">
      <c r="A1073" s="170" t="s">
        <v>17298</v>
      </c>
      <c r="B1073" s="170" t="s">
        <v>17297</v>
      </c>
      <c r="C1073" s="170">
        <v>1654</v>
      </c>
      <c r="I1073" s="170"/>
    </row>
    <row r="1074" spans="1:9" x14ac:dyDescent="0.3">
      <c r="A1074" s="170" t="s">
        <v>17296</v>
      </c>
      <c r="B1074" s="170" t="s">
        <v>17295</v>
      </c>
      <c r="C1074" s="170">
        <v>1654</v>
      </c>
      <c r="I1074" s="170"/>
    </row>
    <row r="1075" spans="1:9" x14ac:dyDescent="0.3">
      <c r="A1075" s="170" t="s">
        <v>17294</v>
      </c>
      <c r="B1075" s="170" t="s">
        <v>17293</v>
      </c>
      <c r="C1075" s="170">
        <v>1654</v>
      </c>
      <c r="I1075" s="170"/>
    </row>
    <row r="1076" spans="1:9" x14ac:dyDescent="0.3">
      <c r="A1076" s="170" t="s">
        <v>17292</v>
      </c>
      <c r="B1076" s="170" t="s">
        <v>17291</v>
      </c>
      <c r="C1076" s="170">
        <v>1654</v>
      </c>
      <c r="I1076" s="170"/>
    </row>
    <row r="1077" spans="1:9" x14ac:dyDescent="0.3">
      <c r="A1077" s="170" t="s">
        <v>3308</v>
      </c>
      <c r="B1077" s="170" t="s">
        <v>17290</v>
      </c>
      <c r="C1077" s="170">
        <v>305</v>
      </c>
      <c r="I1077" s="170"/>
    </row>
    <row r="1078" spans="1:9" x14ac:dyDescent="0.3">
      <c r="A1078" s="170" t="s">
        <v>17289</v>
      </c>
      <c r="B1078" s="170" t="s">
        <v>17288</v>
      </c>
      <c r="C1078" s="170">
        <v>1654</v>
      </c>
      <c r="I1078" s="170"/>
    </row>
    <row r="1079" spans="1:9" x14ac:dyDescent="0.3">
      <c r="A1079" s="170" t="s">
        <v>17287</v>
      </c>
      <c r="B1079" s="170" t="s">
        <v>17286</v>
      </c>
      <c r="C1079" s="170">
        <v>1654</v>
      </c>
      <c r="I1079" s="170"/>
    </row>
    <row r="1080" spans="1:9" x14ac:dyDescent="0.3">
      <c r="A1080" s="170" t="s">
        <v>17285</v>
      </c>
      <c r="B1080" s="170" t="s">
        <v>17284</v>
      </c>
      <c r="C1080" s="170">
        <v>1654</v>
      </c>
      <c r="I1080" s="170"/>
    </row>
    <row r="1081" spans="1:9" x14ac:dyDescent="0.3">
      <c r="A1081" s="170" t="s">
        <v>17283</v>
      </c>
      <c r="B1081" s="170" t="s">
        <v>17282</v>
      </c>
      <c r="C1081" s="170">
        <v>1654</v>
      </c>
      <c r="I1081" s="170"/>
    </row>
    <row r="1082" spans="1:9" x14ac:dyDescent="0.3">
      <c r="A1082" s="170" t="s">
        <v>17281</v>
      </c>
      <c r="B1082" s="170" t="s">
        <v>17280</v>
      </c>
      <c r="C1082" s="170">
        <v>1654</v>
      </c>
      <c r="I1082" s="170"/>
    </row>
    <row r="1083" spans="1:9" x14ac:dyDescent="0.3">
      <c r="A1083" s="170" t="s">
        <v>17279</v>
      </c>
      <c r="B1083" s="170" t="s">
        <v>17278</v>
      </c>
      <c r="C1083" s="170">
        <v>1654</v>
      </c>
      <c r="I1083" s="170"/>
    </row>
    <row r="1084" spans="1:9" x14ac:dyDescent="0.3">
      <c r="A1084" s="170" t="s">
        <v>17277</v>
      </c>
      <c r="B1084" s="170" t="s">
        <v>17276</v>
      </c>
      <c r="C1084" s="170">
        <v>1654</v>
      </c>
      <c r="I1084" s="170"/>
    </row>
    <row r="1085" spans="1:9" x14ac:dyDescent="0.3">
      <c r="A1085" s="170" t="s">
        <v>17275</v>
      </c>
      <c r="B1085" s="170" t="s">
        <v>17274</v>
      </c>
      <c r="C1085" s="170">
        <v>1654</v>
      </c>
      <c r="I1085" s="170"/>
    </row>
    <row r="1086" spans="1:9" x14ac:dyDescent="0.3">
      <c r="A1086" s="170" t="s">
        <v>17273</v>
      </c>
      <c r="B1086" s="170" t="s">
        <v>17272</v>
      </c>
      <c r="C1086" s="170">
        <v>1654</v>
      </c>
      <c r="I1086" s="170"/>
    </row>
    <row r="1087" spans="1:9" x14ac:dyDescent="0.3">
      <c r="A1087" s="170" t="s">
        <v>17271</v>
      </c>
      <c r="B1087" s="170" t="s">
        <v>17270</v>
      </c>
      <c r="C1087" s="170">
        <v>1654</v>
      </c>
      <c r="I1087" s="170"/>
    </row>
    <row r="1088" spans="1:9" x14ac:dyDescent="0.3">
      <c r="A1088" s="170" t="s">
        <v>4103</v>
      </c>
      <c r="B1088" s="170" t="s">
        <v>17269</v>
      </c>
      <c r="C1088" s="170">
        <v>289</v>
      </c>
      <c r="I1088" s="170"/>
    </row>
    <row r="1089" spans="1:9" x14ac:dyDescent="0.3">
      <c r="A1089" s="170" t="s">
        <v>17268</v>
      </c>
      <c r="B1089" s="170" t="s">
        <v>17267</v>
      </c>
      <c r="C1089" s="170">
        <v>1654</v>
      </c>
      <c r="I1089" s="170"/>
    </row>
    <row r="1090" spans="1:9" x14ac:dyDescent="0.3">
      <c r="A1090" s="170" t="s">
        <v>17266</v>
      </c>
      <c r="B1090" s="170" t="s">
        <v>17265</v>
      </c>
      <c r="C1090" s="170">
        <v>1654</v>
      </c>
      <c r="I1090" s="170"/>
    </row>
    <row r="1091" spans="1:9" x14ac:dyDescent="0.3">
      <c r="A1091" s="170" t="s">
        <v>17264</v>
      </c>
      <c r="B1091" s="170" t="s">
        <v>17263</v>
      </c>
      <c r="C1091" s="170">
        <v>1654</v>
      </c>
      <c r="I1091" s="170"/>
    </row>
    <row r="1092" spans="1:9" x14ac:dyDescent="0.3">
      <c r="A1092" s="170" t="s">
        <v>17262</v>
      </c>
      <c r="B1092" s="170" t="s">
        <v>17261</v>
      </c>
      <c r="C1092" s="170">
        <v>1654</v>
      </c>
      <c r="I1092" s="170"/>
    </row>
    <row r="1093" spans="1:9" x14ac:dyDescent="0.3">
      <c r="A1093" s="170" t="s">
        <v>17260</v>
      </c>
      <c r="B1093" s="170" t="s">
        <v>17259</v>
      </c>
      <c r="C1093" s="170">
        <v>1654</v>
      </c>
      <c r="I1093" s="170"/>
    </row>
    <row r="1094" spans="1:9" x14ac:dyDescent="0.3">
      <c r="A1094" s="170" t="s">
        <v>17258</v>
      </c>
      <c r="B1094" s="170" t="s">
        <v>17257</v>
      </c>
      <c r="C1094" s="170">
        <v>1654</v>
      </c>
      <c r="I1094" s="170"/>
    </row>
    <row r="1095" spans="1:9" x14ac:dyDescent="0.3">
      <c r="A1095" s="170" t="s">
        <v>17256</v>
      </c>
      <c r="B1095" s="170" t="s">
        <v>17255</v>
      </c>
      <c r="C1095" s="170">
        <v>1654</v>
      </c>
      <c r="I1095" s="170"/>
    </row>
    <row r="1096" spans="1:9" x14ac:dyDescent="0.3">
      <c r="A1096" s="170" t="s">
        <v>17254</v>
      </c>
      <c r="B1096" s="170" t="s">
        <v>17253</v>
      </c>
      <c r="C1096" s="170">
        <v>1654</v>
      </c>
      <c r="I1096" s="170"/>
    </row>
    <row r="1097" spans="1:9" x14ac:dyDescent="0.3">
      <c r="A1097" s="170" t="s">
        <v>17252</v>
      </c>
      <c r="B1097" s="170" t="s">
        <v>17251</v>
      </c>
      <c r="C1097" s="170">
        <v>1654</v>
      </c>
      <c r="I1097" s="170"/>
    </row>
    <row r="1098" spans="1:9" x14ac:dyDescent="0.3">
      <c r="A1098" s="170" t="s">
        <v>17250</v>
      </c>
      <c r="B1098" s="170" t="s">
        <v>17249</v>
      </c>
      <c r="C1098" s="170">
        <v>1654</v>
      </c>
      <c r="I1098" s="170"/>
    </row>
    <row r="1099" spans="1:9" x14ac:dyDescent="0.3">
      <c r="A1099" s="170" t="s">
        <v>4029</v>
      </c>
      <c r="B1099" s="170" t="s">
        <v>17248</v>
      </c>
      <c r="C1099" s="170">
        <v>2112</v>
      </c>
      <c r="I1099" s="170"/>
    </row>
    <row r="1100" spans="1:9" x14ac:dyDescent="0.3">
      <c r="A1100" s="170" t="s">
        <v>3307</v>
      </c>
      <c r="B1100" s="170" t="s">
        <v>17231</v>
      </c>
      <c r="C1100" s="170">
        <v>114</v>
      </c>
      <c r="I1100" s="170"/>
    </row>
    <row r="1101" spans="1:9" x14ac:dyDescent="0.3">
      <c r="A1101" s="170" t="s">
        <v>17247</v>
      </c>
      <c r="B1101" s="170" t="s">
        <v>17246</v>
      </c>
      <c r="C1101" s="170">
        <v>1654</v>
      </c>
      <c r="I1101" s="170"/>
    </row>
    <row r="1102" spans="1:9" x14ac:dyDescent="0.3">
      <c r="A1102" s="170" t="s">
        <v>17245</v>
      </c>
      <c r="B1102" s="170" t="s">
        <v>17244</v>
      </c>
      <c r="C1102" s="170">
        <v>1654</v>
      </c>
      <c r="I1102" s="170"/>
    </row>
    <row r="1103" spans="1:9" x14ac:dyDescent="0.3">
      <c r="A1103" s="170" t="s">
        <v>17243</v>
      </c>
      <c r="B1103" s="170" t="s">
        <v>17242</v>
      </c>
      <c r="C1103" s="170">
        <v>1654</v>
      </c>
      <c r="I1103" s="170"/>
    </row>
    <row r="1104" spans="1:9" x14ac:dyDescent="0.3">
      <c r="A1104" s="170" t="s">
        <v>17241</v>
      </c>
      <c r="B1104" s="170" t="s">
        <v>17240</v>
      </c>
      <c r="C1104" s="170">
        <v>1654</v>
      </c>
      <c r="I1104" s="170"/>
    </row>
    <row r="1105" spans="1:9" x14ac:dyDescent="0.3">
      <c r="A1105" s="170" t="s">
        <v>17239</v>
      </c>
      <c r="B1105" s="170" t="s">
        <v>17238</v>
      </c>
      <c r="C1105" s="170">
        <v>1654</v>
      </c>
      <c r="I1105" s="170"/>
    </row>
    <row r="1106" spans="1:9" x14ac:dyDescent="0.3">
      <c r="A1106" s="170" t="s">
        <v>17237</v>
      </c>
      <c r="B1106" s="170" t="s">
        <v>17236</v>
      </c>
      <c r="C1106" s="170">
        <v>1654</v>
      </c>
      <c r="I1106" s="170"/>
    </row>
    <row r="1107" spans="1:9" x14ac:dyDescent="0.3">
      <c r="A1107" s="170" t="s">
        <v>17235</v>
      </c>
      <c r="B1107" s="170" t="s">
        <v>17234</v>
      </c>
      <c r="C1107" s="170">
        <v>1654</v>
      </c>
      <c r="I1107" s="170"/>
    </row>
    <row r="1108" spans="1:9" x14ac:dyDescent="0.3">
      <c r="A1108" s="170" t="s">
        <v>17233</v>
      </c>
      <c r="B1108" s="170" t="s">
        <v>17232</v>
      </c>
      <c r="C1108" s="170">
        <v>1654</v>
      </c>
      <c r="I1108" s="170"/>
    </row>
    <row r="1109" spans="1:9" x14ac:dyDescent="0.3">
      <c r="A1109" s="170" t="s">
        <v>3306</v>
      </c>
      <c r="B1109" s="170" t="s">
        <v>17231</v>
      </c>
      <c r="C1109" s="170">
        <v>114</v>
      </c>
      <c r="I1109" s="170"/>
    </row>
    <row r="1110" spans="1:9" x14ac:dyDescent="0.3">
      <c r="A1110" s="170" t="s">
        <v>17230</v>
      </c>
      <c r="B1110" s="170" t="s">
        <v>17229</v>
      </c>
      <c r="C1110" s="170">
        <v>1654</v>
      </c>
      <c r="I1110" s="170"/>
    </row>
    <row r="1111" spans="1:9" x14ac:dyDescent="0.3">
      <c r="A1111" s="170" t="s">
        <v>17228</v>
      </c>
      <c r="B1111" s="170" t="s">
        <v>17227</v>
      </c>
      <c r="C1111" s="170">
        <v>1654</v>
      </c>
      <c r="I1111" s="170"/>
    </row>
    <row r="1112" spans="1:9" x14ac:dyDescent="0.3">
      <c r="A1112" s="170" t="s">
        <v>17226</v>
      </c>
      <c r="B1112" s="170" t="s">
        <v>17225</v>
      </c>
      <c r="C1112" s="170">
        <v>1654</v>
      </c>
      <c r="I1112" s="170"/>
    </row>
    <row r="1113" spans="1:9" x14ac:dyDescent="0.3">
      <c r="A1113" s="170" t="s">
        <v>17224</v>
      </c>
      <c r="B1113" s="170" t="s">
        <v>17223</v>
      </c>
      <c r="C1113" s="170">
        <v>1654</v>
      </c>
      <c r="I1113" s="170"/>
    </row>
    <row r="1114" spans="1:9" x14ac:dyDescent="0.3">
      <c r="A1114" s="170" t="s">
        <v>17222</v>
      </c>
      <c r="B1114" s="170" t="s">
        <v>17221</v>
      </c>
      <c r="C1114" s="170">
        <v>1654</v>
      </c>
      <c r="I1114" s="170"/>
    </row>
    <row r="1115" spans="1:9" x14ac:dyDescent="0.3">
      <c r="A1115" s="170" t="s">
        <v>17220</v>
      </c>
      <c r="B1115" s="170" t="s">
        <v>17219</v>
      </c>
      <c r="C1115" s="170">
        <v>1654</v>
      </c>
      <c r="I1115" s="170"/>
    </row>
    <row r="1116" spans="1:9" x14ac:dyDescent="0.3">
      <c r="A1116" s="170" t="s">
        <v>17218</v>
      </c>
      <c r="B1116" s="170" t="s">
        <v>17217</v>
      </c>
      <c r="C1116" s="170">
        <v>1654</v>
      </c>
      <c r="I1116" s="170"/>
    </row>
    <row r="1117" spans="1:9" x14ac:dyDescent="0.3">
      <c r="A1117" s="170" t="s">
        <v>17216</v>
      </c>
      <c r="B1117" s="170" t="s">
        <v>17215</v>
      </c>
      <c r="C1117" s="170">
        <v>1654</v>
      </c>
      <c r="I1117" s="170"/>
    </row>
    <row r="1118" spans="1:9" x14ac:dyDescent="0.3">
      <c r="A1118" s="170" t="s">
        <v>17214</v>
      </c>
      <c r="B1118" s="170" t="s">
        <v>17213</v>
      </c>
      <c r="C1118" s="170">
        <v>1654</v>
      </c>
      <c r="I1118" s="170"/>
    </row>
    <row r="1119" spans="1:9" x14ac:dyDescent="0.3">
      <c r="A1119" s="170" t="s">
        <v>17212</v>
      </c>
      <c r="B1119" s="170" t="s">
        <v>17211</v>
      </c>
      <c r="C1119" s="170">
        <v>1654</v>
      </c>
      <c r="I1119" s="170"/>
    </row>
    <row r="1120" spans="1:9" x14ac:dyDescent="0.3">
      <c r="A1120" s="170" t="s">
        <v>3305</v>
      </c>
      <c r="B1120" s="170" t="s">
        <v>17210</v>
      </c>
      <c r="C1120" s="170">
        <v>114</v>
      </c>
      <c r="I1120" s="170"/>
    </row>
    <row r="1121" spans="1:9" x14ac:dyDescent="0.3">
      <c r="A1121" s="170" t="s">
        <v>17209</v>
      </c>
      <c r="B1121" s="170" t="s">
        <v>17208</v>
      </c>
      <c r="C1121" s="170">
        <v>1654</v>
      </c>
      <c r="I1121" s="170"/>
    </row>
    <row r="1122" spans="1:9" x14ac:dyDescent="0.3">
      <c r="A1122" s="170" t="s">
        <v>17207</v>
      </c>
      <c r="B1122" s="170" t="s">
        <v>17206</v>
      </c>
      <c r="C1122" s="170">
        <v>1654</v>
      </c>
      <c r="I1122" s="170"/>
    </row>
    <row r="1123" spans="1:9" x14ac:dyDescent="0.3">
      <c r="A1123" s="170" t="s">
        <v>17205</v>
      </c>
      <c r="B1123" s="170" t="s">
        <v>17204</v>
      </c>
      <c r="C1123" s="170">
        <v>1654</v>
      </c>
      <c r="I1123" s="170"/>
    </row>
    <row r="1124" spans="1:9" x14ac:dyDescent="0.3">
      <c r="A1124" s="170" t="s">
        <v>17203</v>
      </c>
      <c r="B1124" s="170" t="s">
        <v>17202</v>
      </c>
      <c r="C1124" s="170">
        <v>1654</v>
      </c>
      <c r="I1124" s="170"/>
    </row>
    <row r="1125" spans="1:9" x14ac:dyDescent="0.3">
      <c r="A1125" s="170" t="s">
        <v>17201</v>
      </c>
      <c r="B1125" s="170" t="s">
        <v>17200</v>
      </c>
      <c r="C1125" s="170">
        <v>1654</v>
      </c>
      <c r="I1125" s="170"/>
    </row>
    <row r="1126" spans="1:9" x14ac:dyDescent="0.3">
      <c r="A1126" s="170" t="s">
        <v>10518</v>
      </c>
      <c r="B1126" s="170" t="s">
        <v>17199</v>
      </c>
      <c r="C1126" s="170">
        <v>1263</v>
      </c>
      <c r="I1126" s="170"/>
    </row>
    <row r="1127" spans="1:9" x14ac:dyDescent="0.3">
      <c r="A1127" s="170" t="s">
        <v>17198</v>
      </c>
      <c r="B1127" s="170" t="s">
        <v>17197</v>
      </c>
      <c r="C1127" s="170">
        <v>1654</v>
      </c>
      <c r="I1127" s="170"/>
    </row>
    <row r="1128" spans="1:9" x14ac:dyDescent="0.3">
      <c r="A1128" s="170" t="s">
        <v>17196</v>
      </c>
      <c r="B1128" s="170" t="s">
        <v>17195</v>
      </c>
      <c r="C1128" s="170">
        <v>1654</v>
      </c>
      <c r="I1128" s="170"/>
    </row>
    <row r="1129" spans="1:9" x14ac:dyDescent="0.3">
      <c r="A1129" s="170" t="s">
        <v>17194</v>
      </c>
      <c r="B1129" s="170" t="s">
        <v>17193</v>
      </c>
      <c r="C1129" s="170">
        <v>1654</v>
      </c>
      <c r="I1129" s="170"/>
    </row>
    <row r="1130" spans="1:9" x14ac:dyDescent="0.3">
      <c r="A1130" s="170" t="s">
        <v>17192</v>
      </c>
      <c r="B1130" s="170" t="s">
        <v>17191</v>
      </c>
      <c r="C1130" s="170">
        <v>1654</v>
      </c>
      <c r="I1130" s="170"/>
    </row>
    <row r="1131" spans="1:9" x14ac:dyDescent="0.3">
      <c r="A1131" s="170" t="s">
        <v>3304</v>
      </c>
      <c r="B1131" s="170" t="s">
        <v>17190</v>
      </c>
      <c r="C1131" s="170">
        <v>114</v>
      </c>
      <c r="I1131" s="170"/>
    </row>
    <row r="1132" spans="1:9" x14ac:dyDescent="0.3">
      <c r="A1132" s="170" t="s">
        <v>17189</v>
      </c>
      <c r="B1132" s="170" t="s">
        <v>17188</v>
      </c>
      <c r="C1132" s="170">
        <v>1654</v>
      </c>
      <c r="I1132" s="170"/>
    </row>
    <row r="1133" spans="1:9" x14ac:dyDescent="0.3">
      <c r="A1133" s="170" t="s">
        <v>17187</v>
      </c>
      <c r="B1133" s="170" t="s">
        <v>17186</v>
      </c>
      <c r="C1133" s="170">
        <v>1654</v>
      </c>
      <c r="I1133" s="170"/>
    </row>
    <row r="1134" spans="1:9" x14ac:dyDescent="0.3">
      <c r="A1134" s="170" t="s">
        <v>17185</v>
      </c>
      <c r="B1134" s="170" t="s">
        <v>17184</v>
      </c>
      <c r="C1134" s="170">
        <v>1654</v>
      </c>
      <c r="I1134" s="170"/>
    </row>
    <row r="1135" spans="1:9" x14ac:dyDescent="0.3">
      <c r="A1135" s="170" t="s">
        <v>17183</v>
      </c>
      <c r="B1135" s="170" t="s">
        <v>17182</v>
      </c>
      <c r="C1135" s="170">
        <v>1654</v>
      </c>
      <c r="I1135" s="170"/>
    </row>
    <row r="1136" spans="1:9" x14ac:dyDescent="0.3">
      <c r="A1136" s="170" t="s">
        <v>17181</v>
      </c>
      <c r="B1136" s="170" t="s">
        <v>17180</v>
      </c>
      <c r="C1136" s="170">
        <v>1654</v>
      </c>
      <c r="I1136" s="170"/>
    </row>
    <row r="1137" spans="1:9" x14ac:dyDescent="0.3">
      <c r="A1137" s="170" t="s">
        <v>17179</v>
      </c>
      <c r="B1137" s="170" t="s">
        <v>17178</v>
      </c>
      <c r="C1137" s="170">
        <v>1654</v>
      </c>
      <c r="I1137" s="170"/>
    </row>
    <row r="1138" spans="1:9" x14ac:dyDescent="0.3">
      <c r="A1138" s="170" t="s">
        <v>17177</v>
      </c>
      <c r="B1138" s="170" t="s">
        <v>17176</v>
      </c>
      <c r="C1138" s="170">
        <v>1654</v>
      </c>
      <c r="I1138" s="170"/>
    </row>
    <row r="1139" spans="1:9" x14ac:dyDescent="0.3">
      <c r="A1139" s="170" t="s">
        <v>17175</v>
      </c>
      <c r="B1139" s="170" t="s">
        <v>17174</v>
      </c>
      <c r="C1139" s="170">
        <v>1654</v>
      </c>
      <c r="I1139" s="170"/>
    </row>
    <row r="1140" spans="1:9" x14ac:dyDescent="0.3">
      <c r="A1140" s="170" t="s">
        <v>17173</v>
      </c>
      <c r="B1140" s="170" t="s">
        <v>17172</v>
      </c>
      <c r="C1140" s="170">
        <v>1654</v>
      </c>
      <c r="I1140" s="170"/>
    </row>
    <row r="1141" spans="1:9" x14ac:dyDescent="0.3">
      <c r="A1141" s="170" t="s">
        <v>17171</v>
      </c>
      <c r="B1141" s="170" t="s">
        <v>17170</v>
      </c>
      <c r="C1141" s="170">
        <v>1654</v>
      </c>
      <c r="I1141" s="170"/>
    </row>
    <row r="1142" spans="1:9" x14ac:dyDescent="0.3">
      <c r="A1142" s="170" t="s">
        <v>3303</v>
      </c>
      <c r="B1142" s="170" t="s">
        <v>17169</v>
      </c>
      <c r="C1142" s="170">
        <v>114</v>
      </c>
      <c r="I1142" s="170"/>
    </row>
    <row r="1143" spans="1:9" x14ac:dyDescent="0.3">
      <c r="A1143" s="170" t="s">
        <v>17168</v>
      </c>
      <c r="B1143" s="170" t="s">
        <v>17167</v>
      </c>
      <c r="C1143" s="170">
        <v>1654</v>
      </c>
      <c r="I1143" s="170"/>
    </row>
    <row r="1144" spans="1:9" x14ac:dyDescent="0.3">
      <c r="A1144" s="170" t="s">
        <v>17166</v>
      </c>
      <c r="B1144" s="170" t="s">
        <v>17165</v>
      </c>
      <c r="C1144" s="170">
        <v>1654</v>
      </c>
      <c r="I1144" s="170"/>
    </row>
    <row r="1145" spans="1:9" x14ac:dyDescent="0.3">
      <c r="A1145" s="170" t="s">
        <v>17164</v>
      </c>
      <c r="B1145" s="170" t="s">
        <v>17163</v>
      </c>
      <c r="C1145" s="170">
        <v>1654</v>
      </c>
      <c r="I1145" s="170"/>
    </row>
    <row r="1146" spans="1:9" x14ac:dyDescent="0.3">
      <c r="A1146" s="170" t="s">
        <v>17162</v>
      </c>
      <c r="B1146" s="170" t="s">
        <v>17161</v>
      </c>
      <c r="C1146" s="170">
        <v>1654</v>
      </c>
      <c r="I1146" s="170"/>
    </row>
    <row r="1147" spans="1:9" x14ac:dyDescent="0.3">
      <c r="A1147" s="170" t="s">
        <v>17160</v>
      </c>
      <c r="B1147" s="170" t="s">
        <v>17159</v>
      </c>
      <c r="C1147" s="170">
        <v>1654</v>
      </c>
      <c r="I1147" s="170"/>
    </row>
    <row r="1148" spans="1:9" x14ac:dyDescent="0.3">
      <c r="A1148" s="170" t="s">
        <v>17158</v>
      </c>
      <c r="B1148" s="170" t="s">
        <v>17157</v>
      </c>
      <c r="C1148" s="170">
        <v>1654</v>
      </c>
      <c r="I1148" s="170"/>
    </row>
    <row r="1149" spans="1:9" x14ac:dyDescent="0.3">
      <c r="A1149" s="170" t="s">
        <v>17156</v>
      </c>
      <c r="B1149" s="170" t="s">
        <v>17155</v>
      </c>
      <c r="C1149" s="170">
        <v>1654</v>
      </c>
      <c r="I1149" s="170"/>
    </row>
    <row r="1150" spans="1:9" x14ac:dyDescent="0.3">
      <c r="A1150" s="170" t="s">
        <v>17154</v>
      </c>
      <c r="B1150" s="170" t="s">
        <v>17153</v>
      </c>
      <c r="C1150" s="170">
        <v>1654</v>
      </c>
      <c r="I1150" s="170"/>
    </row>
    <row r="1151" spans="1:9" x14ac:dyDescent="0.3">
      <c r="A1151" s="170" t="s">
        <v>17152</v>
      </c>
      <c r="B1151" s="170" t="s">
        <v>17151</v>
      </c>
      <c r="C1151" s="170">
        <v>1654</v>
      </c>
      <c r="I1151" s="170"/>
    </row>
    <row r="1152" spans="1:9" x14ac:dyDescent="0.3">
      <c r="A1152" s="170" t="s">
        <v>17150</v>
      </c>
      <c r="B1152" s="170" t="s">
        <v>17149</v>
      </c>
      <c r="C1152" s="170">
        <v>1654</v>
      </c>
      <c r="I1152" s="170"/>
    </row>
    <row r="1153" spans="1:9" x14ac:dyDescent="0.3">
      <c r="A1153" s="170" t="s">
        <v>3302</v>
      </c>
      <c r="B1153" s="170" t="s">
        <v>17148</v>
      </c>
      <c r="C1153" s="170">
        <v>214</v>
      </c>
      <c r="I1153" s="170"/>
    </row>
    <row r="1154" spans="1:9" x14ac:dyDescent="0.3">
      <c r="A1154" s="170" t="s">
        <v>17147</v>
      </c>
      <c r="B1154" s="170" t="s">
        <v>17146</v>
      </c>
      <c r="C1154" s="170">
        <v>1654</v>
      </c>
      <c r="I1154" s="170"/>
    </row>
    <row r="1155" spans="1:9" x14ac:dyDescent="0.3">
      <c r="A1155" s="170" t="s">
        <v>17145</v>
      </c>
      <c r="B1155" s="170" t="s">
        <v>17144</v>
      </c>
      <c r="C1155" s="170">
        <v>1654</v>
      </c>
      <c r="I1155" s="170"/>
    </row>
    <row r="1156" spans="1:9" x14ac:dyDescent="0.3">
      <c r="A1156" s="170" t="s">
        <v>17143</v>
      </c>
      <c r="B1156" s="170" t="s">
        <v>17142</v>
      </c>
      <c r="C1156" s="170">
        <v>1654</v>
      </c>
      <c r="I1156" s="170"/>
    </row>
    <row r="1157" spans="1:9" x14ac:dyDescent="0.3">
      <c r="A1157" s="170" t="s">
        <v>17141</v>
      </c>
      <c r="B1157" s="170" t="s">
        <v>17140</v>
      </c>
      <c r="C1157" s="170">
        <v>1654</v>
      </c>
      <c r="I1157" s="170"/>
    </row>
    <row r="1158" spans="1:9" x14ac:dyDescent="0.3">
      <c r="A1158" s="170" t="s">
        <v>17139</v>
      </c>
      <c r="B1158" s="170" t="s">
        <v>17138</v>
      </c>
      <c r="C1158" s="170">
        <v>1654</v>
      </c>
      <c r="I1158" s="170"/>
    </row>
    <row r="1159" spans="1:9" x14ac:dyDescent="0.3">
      <c r="A1159" s="170" t="s">
        <v>17137</v>
      </c>
      <c r="B1159" s="170" t="s">
        <v>17136</v>
      </c>
      <c r="C1159" s="170">
        <v>1654</v>
      </c>
      <c r="I1159" s="170"/>
    </row>
    <row r="1160" spans="1:9" x14ac:dyDescent="0.3">
      <c r="A1160" s="170" t="s">
        <v>17135</v>
      </c>
      <c r="B1160" s="170" t="s">
        <v>17134</v>
      </c>
      <c r="C1160" s="170">
        <v>1654</v>
      </c>
      <c r="I1160" s="170"/>
    </row>
    <row r="1161" spans="1:9" x14ac:dyDescent="0.3">
      <c r="A1161" s="170" t="s">
        <v>17133</v>
      </c>
      <c r="B1161" s="170" t="s">
        <v>17132</v>
      </c>
      <c r="C1161" s="170">
        <v>1654</v>
      </c>
      <c r="I1161" s="170"/>
    </row>
    <row r="1162" spans="1:9" x14ac:dyDescent="0.3">
      <c r="A1162" s="170" t="s">
        <v>17131</v>
      </c>
      <c r="B1162" s="170" t="s">
        <v>17130</v>
      </c>
      <c r="C1162" s="170">
        <v>1654</v>
      </c>
      <c r="I1162" s="170"/>
    </row>
    <row r="1163" spans="1:9" x14ac:dyDescent="0.3">
      <c r="A1163" s="170" t="s">
        <v>17129</v>
      </c>
      <c r="B1163" s="170" t="s">
        <v>17128</v>
      </c>
      <c r="C1163" s="170">
        <v>1654</v>
      </c>
      <c r="I1163" s="170"/>
    </row>
    <row r="1164" spans="1:9" x14ac:dyDescent="0.3">
      <c r="A1164" s="170" t="s">
        <v>17127</v>
      </c>
      <c r="B1164" s="170" t="s">
        <v>17126</v>
      </c>
      <c r="C1164" s="170">
        <v>1654</v>
      </c>
      <c r="I1164" s="170"/>
    </row>
    <row r="1165" spans="1:9" x14ac:dyDescent="0.3">
      <c r="A1165" s="170" t="s">
        <v>17125</v>
      </c>
      <c r="B1165" s="170" t="s">
        <v>17124</v>
      </c>
      <c r="C1165" s="170">
        <v>1654</v>
      </c>
      <c r="I1165" s="170"/>
    </row>
    <row r="1166" spans="1:9" x14ac:dyDescent="0.3">
      <c r="A1166" s="170" t="s">
        <v>17123</v>
      </c>
      <c r="B1166" s="170" t="s">
        <v>17122</v>
      </c>
      <c r="C1166" s="170">
        <v>1654</v>
      </c>
      <c r="I1166" s="170"/>
    </row>
    <row r="1167" spans="1:9" x14ac:dyDescent="0.3">
      <c r="A1167" s="170" t="s">
        <v>17121</v>
      </c>
      <c r="B1167" s="170" t="s">
        <v>17120</v>
      </c>
      <c r="C1167" s="170">
        <v>1654</v>
      </c>
      <c r="I1167" s="170"/>
    </row>
    <row r="1168" spans="1:9" x14ac:dyDescent="0.3">
      <c r="A1168" s="170" t="s">
        <v>17119</v>
      </c>
      <c r="B1168" s="170" t="s">
        <v>17118</v>
      </c>
      <c r="C1168" s="170">
        <v>1654</v>
      </c>
      <c r="I1168" s="170"/>
    </row>
    <row r="1169" spans="1:9" x14ac:dyDescent="0.3">
      <c r="A1169" s="170" t="s">
        <v>17117</v>
      </c>
      <c r="B1169" s="170" t="s">
        <v>17116</v>
      </c>
      <c r="C1169" s="170">
        <v>1654</v>
      </c>
      <c r="I1169" s="170"/>
    </row>
    <row r="1170" spans="1:9" x14ac:dyDescent="0.3">
      <c r="A1170" s="170" t="s">
        <v>17115</v>
      </c>
      <c r="B1170" s="170" t="s">
        <v>17114</v>
      </c>
      <c r="C1170" s="170">
        <v>1654</v>
      </c>
      <c r="I1170" s="170"/>
    </row>
    <row r="1171" spans="1:9" x14ac:dyDescent="0.3">
      <c r="A1171" s="170" t="s">
        <v>17113</v>
      </c>
      <c r="B1171" s="170" t="s">
        <v>17112</v>
      </c>
      <c r="C1171" s="170">
        <v>1654</v>
      </c>
      <c r="I1171" s="170"/>
    </row>
    <row r="1172" spans="1:9" x14ac:dyDescent="0.3">
      <c r="A1172" s="170" t="s">
        <v>17111</v>
      </c>
      <c r="B1172" s="170" t="s">
        <v>17110</v>
      </c>
      <c r="C1172" s="170">
        <v>1654</v>
      </c>
      <c r="I1172" s="170"/>
    </row>
    <row r="1173" spans="1:9" x14ac:dyDescent="0.3">
      <c r="A1173" s="170" t="s">
        <v>17109</v>
      </c>
      <c r="B1173" s="170" t="s">
        <v>17108</v>
      </c>
      <c r="C1173" s="170">
        <v>1654</v>
      </c>
      <c r="I1173" s="170"/>
    </row>
    <row r="1174" spans="1:9" x14ac:dyDescent="0.3">
      <c r="A1174" s="170" t="s">
        <v>17107</v>
      </c>
      <c r="B1174" s="170" t="s">
        <v>17106</v>
      </c>
      <c r="C1174" s="170">
        <v>1654</v>
      </c>
      <c r="I1174" s="170"/>
    </row>
    <row r="1175" spans="1:9" x14ac:dyDescent="0.3">
      <c r="A1175" s="170" t="s">
        <v>17105</v>
      </c>
      <c r="B1175" s="170" t="s">
        <v>17104</v>
      </c>
      <c r="C1175" s="170">
        <v>1654</v>
      </c>
      <c r="I1175" s="170"/>
    </row>
    <row r="1176" spans="1:9" x14ac:dyDescent="0.3">
      <c r="A1176" s="170" t="s">
        <v>17103</v>
      </c>
      <c r="B1176" s="170" t="s">
        <v>17102</v>
      </c>
      <c r="C1176" s="170">
        <v>1654</v>
      </c>
      <c r="I1176" s="170"/>
    </row>
    <row r="1177" spans="1:9" x14ac:dyDescent="0.3">
      <c r="A1177" s="170" t="s">
        <v>17101</v>
      </c>
      <c r="B1177" s="170" t="s">
        <v>17100</v>
      </c>
      <c r="C1177" s="170">
        <v>1654</v>
      </c>
      <c r="I1177" s="170"/>
    </row>
    <row r="1178" spans="1:9" x14ac:dyDescent="0.3">
      <c r="A1178" s="170" t="s">
        <v>17099</v>
      </c>
      <c r="B1178" s="170" t="s">
        <v>17098</v>
      </c>
      <c r="C1178" s="170">
        <v>1654</v>
      </c>
      <c r="I1178" s="170"/>
    </row>
    <row r="1179" spans="1:9" x14ac:dyDescent="0.3">
      <c r="A1179" s="170" t="s">
        <v>17097</v>
      </c>
      <c r="B1179" s="170" t="s">
        <v>17096</v>
      </c>
      <c r="C1179" s="170">
        <v>1654</v>
      </c>
      <c r="I1179" s="170"/>
    </row>
    <row r="1180" spans="1:9" x14ac:dyDescent="0.3">
      <c r="A1180" s="170" t="s">
        <v>17095</v>
      </c>
      <c r="B1180" s="170" t="s">
        <v>17094</v>
      </c>
      <c r="C1180" s="170">
        <v>1654</v>
      </c>
      <c r="I1180" s="170"/>
    </row>
    <row r="1181" spans="1:9" x14ac:dyDescent="0.3">
      <c r="A1181" s="170" t="s">
        <v>17093</v>
      </c>
      <c r="B1181" s="170" t="s">
        <v>17092</v>
      </c>
      <c r="C1181" s="170">
        <v>1654</v>
      </c>
      <c r="I1181" s="170"/>
    </row>
    <row r="1182" spans="1:9" x14ac:dyDescent="0.3">
      <c r="A1182" s="170" t="s">
        <v>17091</v>
      </c>
      <c r="B1182" s="170" t="s">
        <v>17090</v>
      </c>
      <c r="C1182" s="170">
        <v>1654</v>
      </c>
      <c r="I1182" s="170"/>
    </row>
    <row r="1183" spans="1:9" x14ac:dyDescent="0.3">
      <c r="A1183" s="170" t="s">
        <v>17089</v>
      </c>
      <c r="B1183" s="170" t="s">
        <v>17088</v>
      </c>
      <c r="C1183" s="170">
        <v>1654</v>
      </c>
      <c r="I1183" s="170"/>
    </row>
    <row r="1184" spans="1:9" x14ac:dyDescent="0.3">
      <c r="A1184" s="170" t="s">
        <v>17087</v>
      </c>
      <c r="B1184" s="170" t="s">
        <v>17086</v>
      </c>
      <c r="C1184" s="170">
        <v>1654</v>
      </c>
      <c r="I1184" s="170"/>
    </row>
    <row r="1185" spans="1:9" x14ac:dyDescent="0.3">
      <c r="A1185" s="170" t="s">
        <v>17085</v>
      </c>
      <c r="B1185" s="170" t="s">
        <v>17084</v>
      </c>
      <c r="C1185" s="170">
        <v>1654</v>
      </c>
      <c r="I1185" s="170"/>
    </row>
    <row r="1186" spans="1:9" x14ac:dyDescent="0.3">
      <c r="A1186" s="170" t="s">
        <v>17083</v>
      </c>
      <c r="B1186" s="170" t="s">
        <v>17082</v>
      </c>
      <c r="C1186" s="170">
        <v>1654</v>
      </c>
      <c r="I1186" s="170"/>
    </row>
    <row r="1187" spans="1:9" x14ac:dyDescent="0.3">
      <c r="A1187" s="170" t="s">
        <v>17081</v>
      </c>
      <c r="B1187" s="170" t="s">
        <v>17080</v>
      </c>
      <c r="C1187" s="170">
        <v>1654</v>
      </c>
      <c r="I1187" s="170"/>
    </row>
    <row r="1188" spans="1:9" x14ac:dyDescent="0.3">
      <c r="A1188" s="170" t="s">
        <v>17079</v>
      </c>
      <c r="B1188" s="170" t="s">
        <v>17078</v>
      </c>
      <c r="C1188" s="170">
        <v>1654</v>
      </c>
      <c r="I1188" s="170"/>
    </row>
    <row r="1189" spans="1:9" x14ac:dyDescent="0.3">
      <c r="A1189" s="170" t="s">
        <v>17077</v>
      </c>
      <c r="B1189" s="170" t="s">
        <v>17076</v>
      </c>
      <c r="C1189" s="170">
        <v>1654</v>
      </c>
      <c r="I1189" s="170"/>
    </row>
    <row r="1190" spans="1:9" x14ac:dyDescent="0.3">
      <c r="A1190" s="170" t="s">
        <v>17075</v>
      </c>
      <c r="B1190" s="170" t="s">
        <v>17074</v>
      </c>
      <c r="C1190" s="170">
        <v>1654</v>
      </c>
      <c r="I1190" s="170"/>
    </row>
    <row r="1191" spans="1:9" x14ac:dyDescent="0.3">
      <c r="A1191" s="170" t="s">
        <v>17073</v>
      </c>
      <c r="B1191" s="170" t="s">
        <v>17072</v>
      </c>
      <c r="C1191" s="170">
        <v>1654</v>
      </c>
      <c r="I1191" s="170"/>
    </row>
    <row r="1192" spans="1:9" x14ac:dyDescent="0.3">
      <c r="A1192" s="170" t="s">
        <v>17071</v>
      </c>
      <c r="B1192" s="170" t="s">
        <v>17070</v>
      </c>
      <c r="C1192" s="170">
        <v>1654</v>
      </c>
      <c r="I1192" s="170"/>
    </row>
    <row r="1193" spans="1:9" x14ac:dyDescent="0.3">
      <c r="A1193" s="170" t="s">
        <v>10519</v>
      </c>
      <c r="B1193" s="170" t="s">
        <v>17069</v>
      </c>
      <c r="C1193" s="170">
        <v>210</v>
      </c>
      <c r="I1193" s="170"/>
    </row>
    <row r="1194" spans="1:9" x14ac:dyDescent="0.3">
      <c r="A1194" s="170" t="s">
        <v>17068</v>
      </c>
      <c r="B1194" s="170" t="s">
        <v>17067</v>
      </c>
      <c r="C1194" s="170">
        <v>1654</v>
      </c>
      <c r="I1194" s="170"/>
    </row>
    <row r="1195" spans="1:9" x14ac:dyDescent="0.3">
      <c r="A1195" s="170" t="s">
        <v>17066</v>
      </c>
      <c r="B1195" s="170" t="s">
        <v>17065</v>
      </c>
      <c r="C1195" s="170">
        <v>1654</v>
      </c>
      <c r="I1195" s="170"/>
    </row>
    <row r="1196" spans="1:9" x14ac:dyDescent="0.3">
      <c r="A1196" s="170" t="s">
        <v>17064</v>
      </c>
      <c r="B1196" s="170" t="s">
        <v>17063</v>
      </c>
      <c r="C1196" s="170">
        <v>1654</v>
      </c>
      <c r="I1196" s="170"/>
    </row>
    <row r="1197" spans="1:9" x14ac:dyDescent="0.3">
      <c r="A1197" s="170" t="s">
        <v>17062</v>
      </c>
      <c r="B1197" s="170" t="s">
        <v>17061</v>
      </c>
      <c r="C1197" s="170">
        <v>1654</v>
      </c>
      <c r="I1197" s="170"/>
    </row>
    <row r="1198" spans="1:9" x14ac:dyDescent="0.3">
      <c r="A1198" s="170" t="s">
        <v>17060</v>
      </c>
      <c r="B1198" s="170" t="s">
        <v>17059</v>
      </c>
      <c r="C1198" s="170">
        <v>1654</v>
      </c>
      <c r="I1198" s="170"/>
    </row>
    <row r="1199" spans="1:9" x14ac:dyDescent="0.3">
      <c r="A1199" s="170" t="s">
        <v>17058</v>
      </c>
      <c r="B1199" s="170" t="s">
        <v>17057</v>
      </c>
      <c r="C1199" s="170">
        <v>1654</v>
      </c>
      <c r="I1199" s="170"/>
    </row>
    <row r="1200" spans="1:9" x14ac:dyDescent="0.3">
      <c r="A1200" s="170" t="s">
        <v>17056</v>
      </c>
      <c r="B1200" s="170" t="s">
        <v>17055</v>
      </c>
      <c r="C1200" s="170">
        <v>1654</v>
      </c>
      <c r="I1200" s="170"/>
    </row>
    <row r="1201" spans="1:9" x14ac:dyDescent="0.3">
      <c r="A1201" s="170" t="s">
        <v>17054</v>
      </c>
      <c r="B1201" s="170" t="s">
        <v>17053</v>
      </c>
      <c r="C1201" s="170">
        <v>1654</v>
      </c>
      <c r="I1201" s="170"/>
    </row>
    <row r="1202" spans="1:9" x14ac:dyDescent="0.3">
      <c r="A1202" s="170" t="s">
        <v>17052</v>
      </c>
      <c r="B1202" s="170" t="s">
        <v>17051</v>
      </c>
      <c r="C1202" s="170">
        <v>1654</v>
      </c>
      <c r="I1202" s="170"/>
    </row>
    <row r="1203" spans="1:9" x14ac:dyDescent="0.3">
      <c r="A1203" s="170" t="s">
        <v>17050</v>
      </c>
      <c r="B1203" s="170" t="s">
        <v>17049</v>
      </c>
      <c r="C1203" s="170">
        <v>1654</v>
      </c>
      <c r="I1203" s="170"/>
    </row>
    <row r="1204" spans="1:9" x14ac:dyDescent="0.3">
      <c r="A1204" s="170" t="s">
        <v>17048</v>
      </c>
      <c r="B1204" s="170" t="s">
        <v>17047</v>
      </c>
      <c r="C1204" s="170">
        <v>1654</v>
      </c>
      <c r="I1204" s="170"/>
    </row>
    <row r="1205" spans="1:9" x14ac:dyDescent="0.3">
      <c r="A1205" s="170" t="s">
        <v>17046</v>
      </c>
      <c r="B1205" s="170" t="s">
        <v>17045</v>
      </c>
      <c r="C1205" s="170">
        <v>1654</v>
      </c>
      <c r="I1205" s="170"/>
    </row>
    <row r="1206" spans="1:9" x14ac:dyDescent="0.3">
      <c r="A1206" s="170" t="s">
        <v>17044</v>
      </c>
      <c r="B1206" s="170" t="s">
        <v>17043</v>
      </c>
      <c r="C1206" s="170">
        <v>1654</v>
      </c>
      <c r="I1206" s="170"/>
    </row>
    <row r="1207" spans="1:9" x14ac:dyDescent="0.3">
      <c r="A1207" s="170" t="s">
        <v>17042</v>
      </c>
      <c r="B1207" s="170" t="s">
        <v>17041</v>
      </c>
      <c r="C1207" s="170">
        <v>1654</v>
      </c>
      <c r="I1207" s="170"/>
    </row>
    <row r="1208" spans="1:9" x14ac:dyDescent="0.3">
      <c r="A1208" s="170" t="s">
        <v>17040</v>
      </c>
      <c r="B1208" s="170" t="s">
        <v>17039</v>
      </c>
      <c r="C1208" s="170">
        <v>1654</v>
      </c>
      <c r="I1208" s="170"/>
    </row>
    <row r="1209" spans="1:9" x14ac:dyDescent="0.3">
      <c r="A1209" s="170" t="s">
        <v>17038</v>
      </c>
      <c r="B1209" s="170" t="s">
        <v>17037</v>
      </c>
      <c r="C1209" s="170">
        <v>1654</v>
      </c>
      <c r="I1209" s="170"/>
    </row>
    <row r="1210" spans="1:9" x14ac:dyDescent="0.3">
      <c r="A1210" s="170" t="s">
        <v>17036</v>
      </c>
      <c r="B1210" s="170" t="s">
        <v>17035</v>
      </c>
      <c r="C1210" s="170">
        <v>1654</v>
      </c>
      <c r="I1210" s="170"/>
    </row>
    <row r="1211" spans="1:9" x14ac:dyDescent="0.3">
      <c r="A1211" s="170" t="s">
        <v>17034</v>
      </c>
      <c r="B1211" s="170" t="s">
        <v>17033</v>
      </c>
      <c r="C1211" s="170">
        <v>1654</v>
      </c>
      <c r="I1211" s="170"/>
    </row>
    <row r="1212" spans="1:9" x14ac:dyDescent="0.3">
      <c r="A1212" s="170" t="s">
        <v>17032</v>
      </c>
      <c r="B1212" s="170" t="s">
        <v>17031</v>
      </c>
      <c r="C1212" s="170">
        <v>1654</v>
      </c>
      <c r="I1212" s="170"/>
    </row>
    <row r="1213" spans="1:9" x14ac:dyDescent="0.3">
      <c r="A1213" s="170" t="s">
        <v>17030</v>
      </c>
      <c r="B1213" s="170" t="s">
        <v>17029</v>
      </c>
      <c r="C1213" s="170">
        <v>1654</v>
      </c>
      <c r="I1213" s="170"/>
    </row>
    <row r="1214" spans="1:9" x14ac:dyDescent="0.3">
      <c r="A1214" s="170" t="s">
        <v>17028</v>
      </c>
      <c r="B1214" s="170" t="s">
        <v>17027</v>
      </c>
      <c r="C1214" s="170">
        <v>1654</v>
      </c>
      <c r="I1214" s="170"/>
    </row>
    <row r="1215" spans="1:9" x14ac:dyDescent="0.3">
      <c r="A1215" s="170" t="s">
        <v>17026</v>
      </c>
      <c r="B1215" s="170" t="s">
        <v>17025</v>
      </c>
      <c r="C1215" s="170">
        <v>1654</v>
      </c>
      <c r="I1215" s="170"/>
    </row>
    <row r="1216" spans="1:9" x14ac:dyDescent="0.3">
      <c r="A1216" s="170" t="s">
        <v>17024</v>
      </c>
      <c r="B1216" s="170" t="s">
        <v>17023</v>
      </c>
      <c r="C1216" s="170">
        <v>1654</v>
      </c>
      <c r="I1216" s="170"/>
    </row>
    <row r="1217" spans="1:9" x14ac:dyDescent="0.3">
      <c r="A1217" s="170" t="s">
        <v>17022</v>
      </c>
      <c r="B1217" s="170" t="s">
        <v>17021</v>
      </c>
      <c r="C1217" s="170">
        <v>1654</v>
      </c>
      <c r="I1217" s="170"/>
    </row>
    <row r="1218" spans="1:9" x14ac:dyDescent="0.3">
      <c r="A1218" s="170" t="s">
        <v>17020</v>
      </c>
      <c r="B1218" s="170" t="s">
        <v>17019</v>
      </c>
      <c r="C1218" s="170">
        <v>1654</v>
      </c>
      <c r="I1218" s="170"/>
    </row>
    <row r="1219" spans="1:9" x14ac:dyDescent="0.3">
      <c r="A1219" s="170" t="s">
        <v>17018</v>
      </c>
      <c r="B1219" s="170" t="s">
        <v>17017</v>
      </c>
      <c r="C1219" s="170">
        <v>1654</v>
      </c>
      <c r="I1219" s="170"/>
    </row>
    <row r="1220" spans="1:9" x14ac:dyDescent="0.3">
      <c r="A1220" s="170" t="s">
        <v>17016</v>
      </c>
      <c r="B1220" s="170" t="s">
        <v>17015</v>
      </c>
      <c r="C1220" s="170">
        <v>1654</v>
      </c>
      <c r="I1220" s="170"/>
    </row>
    <row r="1221" spans="1:9" x14ac:dyDescent="0.3">
      <c r="A1221" s="170" t="s">
        <v>17014</v>
      </c>
      <c r="B1221" s="170" t="s">
        <v>17013</v>
      </c>
      <c r="C1221" s="170">
        <v>1654</v>
      </c>
      <c r="I1221" s="170"/>
    </row>
    <row r="1222" spans="1:9" x14ac:dyDescent="0.3">
      <c r="A1222" s="170" t="s">
        <v>17012</v>
      </c>
      <c r="B1222" s="170" t="s">
        <v>17011</v>
      </c>
      <c r="C1222" s="170">
        <v>1654</v>
      </c>
      <c r="I1222" s="170"/>
    </row>
    <row r="1223" spans="1:9" x14ac:dyDescent="0.3">
      <c r="A1223" s="170" t="s">
        <v>3301</v>
      </c>
      <c r="B1223" s="170" t="s">
        <v>16990</v>
      </c>
      <c r="C1223" s="170">
        <v>114</v>
      </c>
      <c r="I1223" s="170"/>
    </row>
    <row r="1224" spans="1:9" x14ac:dyDescent="0.3">
      <c r="A1224" s="170" t="s">
        <v>17010</v>
      </c>
      <c r="B1224" s="170" t="s">
        <v>17009</v>
      </c>
      <c r="C1224" s="170">
        <v>1654</v>
      </c>
      <c r="I1224" s="170"/>
    </row>
    <row r="1225" spans="1:9" x14ac:dyDescent="0.3">
      <c r="A1225" s="170" t="s">
        <v>17008</v>
      </c>
      <c r="B1225" s="170" t="s">
        <v>17007</v>
      </c>
      <c r="C1225" s="170">
        <v>1654</v>
      </c>
      <c r="I1225" s="170"/>
    </row>
    <row r="1226" spans="1:9" x14ac:dyDescent="0.3">
      <c r="A1226" s="170" t="s">
        <v>17006</v>
      </c>
      <c r="B1226" s="170" t="s">
        <v>17005</v>
      </c>
      <c r="C1226" s="170">
        <v>1654</v>
      </c>
      <c r="I1226" s="170"/>
    </row>
    <row r="1227" spans="1:9" x14ac:dyDescent="0.3">
      <c r="A1227" s="170" t="s">
        <v>17004</v>
      </c>
      <c r="B1227" s="170" t="s">
        <v>17003</v>
      </c>
      <c r="C1227" s="170">
        <v>1654</v>
      </c>
      <c r="I1227" s="170"/>
    </row>
    <row r="1228" spans="1:9" x14ac:dyDescent="0.3">
      <c r="A1228" s="170" t="s">
        <v>17002</v>
      </c>
      <c r="B1228" s="170" t="s">
        <v>17001</v>
      </c>
      <c r="C1228" s="170">
        <v>1654</v>
      </c>
      <c r="I1228" s="170"/>
    </row>
    <row r="1229" spans="1:9" x14ac:dyDescent="0.3">
      <c r="A1229" s="170" t="s">
        <v>17000</v>
      </c>
      <c r="B1229" s="170" t="s">
        <v>16999</v>
      </c>
      <c r="C1229" s="170">
        <v>1654</v>
      </c>
      <c r="I1229" s="170"/>
    </row>
    <row r="1230" spans="1:9" x14ac:dyDescent="0.3">
      <c r="A1230" s="170" t="s">
        <v>16998</v>
      </c>
      <c r="B1230" s="170" t="s">
        <v>16997</v>
      </c>
      <c r="C1230" s="170">
        <v>1654</v>
      </c>
      <c r="I1230" s="170"/>
    </row>
    <row r="1231" spans="1:9" x14ac:dyDescent="0.3">
      <c r="A1231" s="170" t="s">
        <v>16996</v>
      </c>
      <c r="B1231" s="170" t="s">
        <v>16995</v>
      </c>
      <c r="C1231" s="170">
        <v>1654</v>
      </c>
      <c r="I1231" s="170"/>
    </row>
    <row r="1232" spans="1:9" x14ac:dyDescent="0.3">
      <c r="A1232" s="170" t="s">
        <v>16994</v>
      </c>
      <c r="B1232" s="170" t="s">
        <v>16993</v>
      </c>
      <c r="C1232" s="170">
        <v>1654</v>
      </c>
      <c r="I1232" s="170"/>
    </row>
    <row r="1233" spans="1:9" x14ac:dyDescent="0.3">
      <c r="A1233" s="170" t="s">
        <v>16992</v>
      </c>
      <c r="B1233" s="170" t="s">
        <v>16991</v>
      </c>
      <c r="C1233" s="170">
        <v>1654</v>
      </c>
      <c r="I1233" s="170"/>
    </row>
    <row r="1234" spans="1:9" x14ac:dyDescent="0.3">
      <c r="A1234" s="170" t="s">
        <v>3300</v>
      </c>
      <c r="B1234" s="170" t="s">
        <v>16990</v>
      </c>
      <c r="C1234" s="170">
        <v>114</v>
      </c>
      <c r="I1234" s="170"/>
    </row>
    <row r="1235" spans="1:9" x14ac:dyDescent="0.3">
      <c r="A1235" s="170" t="s">
        <v>16989</v>
      </c>
      <c r="B1235" s="170" t="s">
        <v>16988</v>
      </c>
      <c r="C1235" s="170">
        <v>1654</v>
      </c>
      <c r="I1235" s="170"/>
    </row>
    <row r="1236" spans="1:9" x14ac:dyDescent="0.3">
      <c r="A1236" s="170" t="s">
        <v>16987</v>
      </c>
      <c r="B1236" s="170" t="s">
        <v>16986</v>
      </c>
      <c r="C1236" s="170">
        <v>1654</v>
      </c>
      <c r="I1236" s="170"/>
    </row>
    <row r="1237" spans="1:9" x14ac:dyDescent="0.3">
      <c r="A1237" s="170" t="s">
        <v>16985</v>
      </c>
      <c r="B1237" s="170" t="s">
        <v>16984</v>
      </c>
      <c r="C1237" s="170">
        <v>1654</v>
      </c>
      <c r="I1237" s="170"/>
    </row>
    <row r="1238" spans="1:9" x14ac:dyDescent="0.3">
      <c r="A1238" s="170" t="s">
        <v>16983</v>
      </c>
      <c r="B1238" s="170" t="s">
        <v>16982</v>
      </c>
      <c r="C1238" s="170">
        <v>1654</v>
      </c>
      <c r="I1238" s="170"/>
    </row>
    <row r="1239" spans="1:9" x14ac:dyDescent="0.3">
      <c r="A1239" s="170" t="s">
        <v>16981</v>
      </c>
      <c r="B1239" s="170" t="s">
        <v>16980</v>
      </c>
      <c r="C1239" s="170">
        <v>1654</v>
      </c>
      <c r="I1239" s="170"/>
    </row>
    <row r="1240" spans="1:9" x14ac:dyDescent="0.3">
      <c r="A1240" s="170" t="s">
        <v>16979</v>
      </c>
      <c r="B1240" s="170" t="s">
        <v>16978</v>
      </c>
      <c r="C1240" s="170">
        <v>1654</v>
      </c>
      <c r="I1240" s="170"/>
    </row>
    <row r="1241" spans="1:9" x14ac:dyDescent="0.3">
      <c r="A1241" s="170" t="s">
        <v>16977</v>
      </c>
      <c r="B1241" s="170" t="s">
        <v>16976</v>
      </c>
      <c r="C1241" s="170">
        <v>1654</v>
      </c>
      <c r="I1241" s="170"/>
    </row>
    <row r="1242" spans="1:9" x14ac:dyDescent="0.3">
      <c r="A1242" s="170" t="s">
        <v>16975</v>
      </c>
      <c r="B1242" s="170" t="s">
        <v>16974</v>
      </c>
      <c r="C1242" s="170">
        <v>1654</v>
      </c>
      <c r="I1242" s="170"/>
    </row>
    <row r="1243" spans="1:9" x14ac:dyDescent="0.3">
      <c r="A1243" s="170" t="s">
        <v>16973</v>
      </c>
      <c r="B1243" s="170" t="s">
        <v>16972</v>
      </c>
      <c r="C1243" s="170">
        <v>1654</v>
      </c>
      <c r="I1243" s="170"/>
    </row>
    <row r="1244" spans="1:9" x14ac:dyDescent="0.3">
      <c r="A1244" s="170" t="s">
        <v>3299</v>
      </c>
      <c r="B1244" s="170" t="s">
        <v>16971</v>
      </c>
      <c r="C1244" s="170">
        <v>303</v>
      </c>
      <c r="I1244" s="170"/>
    </row>
    <row r="1245" spans="1:9" x14ac:dyDescent="0.3">
      <c r="A1245" s="170" t="s">
        <v>10520</v>
      </c>
      <c r="B1245" s="170" t="s">
        <v>16970</v>
      </c>
      <c r="C1245" s="170">
        <v>1518</v>
      </c>
      <c r="I1245" s="170"/>
    </row>
    <row r="1246" spans="1:9" x14ac:dyDescent="0.3">
      <c r="A1246" s="170" t="s">
        <v>10521</v>
      </c>
      <c r="B1246" s="170" t="s">
        <v>16969</v>
      </c>
      <c r="C1246" s="170">
        <v>1518</v>
      </c>
      <c r="I1246" s="170"/>
    </row>
    <row r="1247" spans="1:9" x14ac:dyDescent="0.3">
      <c r="A1247" s="170" t="s">
        <v>16968</v>
      </c>
      <c r="B1247" s="170" t="s">
        <v>16967</v>
      </c>
      <c r="C1247" s="170">
        <v>1365</v>
      </c>
      <c r="I1247" s="170"/>
    </row>
    <row r="1248" spans="1:9" x14ac:dyDescent="0.3">
      <c r="A1248" s="170" t="s">
        <v>16966</v>
      </c>
      <c r="B1248" s="170" t="s">
        <v>16965</v>
      </c>
      <c r="C1248" s="170">
        <v>1365</v>
      </c>
      <c r="I1248" s="170"/>
    </row>
    <row r="1249" spans="1:9" x14ac:dyDescent="0.3">
      <c r="A1249" s="170" t="s">
        <v>16964</v>
      </c>
      <c r="B1249" s="170" t="s">
        <v>16963</v>
      </c>
      <c r="C1249" s="170">
        <v>113</v>
      </c>
      <c r="I1249" s="170"/>
    </row>
    <row r="1250" spans="1:9" x14ac:dyDescent="0.3">
      <c r="A1250" s="170" t="s">
        <v>3298</v>
      </c>
      <c r="B1250" s="170" t="s">
        <v>16962</v>
      </c>
      <c r="C1250" s="170">
        <v>303</v>
      </c>
      <c r="I1250" s="170"/>
    </row>
    <row r="1251" spans="1:9" x14ac:dyDescent="0.3">
      <c r="A1251" s="170" t="s">
        <v>16961</v>
      </c>
      <c r="B1251" s="170" t="s">
        <v>16960</v>
      </c>
      <c r="C1251" s="170">
        <v>678</v>
      </c>
      <c r="I1251" s="170"/>
    </row>
    <row r="1252" spans="1:9" x14ac:dyDescent="0.3">
      <c r="A1252" s="170" t="s">
        <v>16959</v>
      </c>
      <c r="B1252" s="170" t="s">
        <v>16958</v>
      </c>
      <c r="C1252" s="170">
        <v>678</v>
      </c>
      <c r="I1252" s="170"/>
    </row>
    <row r="1253" spans="1:9" x14ac:dyDescent="0.3">
      <c r="A1253" s="170" t="s">
        <v>16957</v>
      </c>
      <c r="B1253" s="170" t="s">
        <v>16956</v>
      </c>
      <c r="C1253" s="170">
        <v>678</v>
      </c>
      <c r="I1253" s="170"/>
    </row>
    <row r="1254" spans="1:9" x14ac:dyDescent="0.3">
      <c r="A1254" s="170" t="s">
        <v>16955</v>
      </c>
      <c r="B1254" s="170" t="s">
        <v>16954</v>
      </c>
      <c r="C1254" s="170">
        <v>678</v>
      </c>
      <c r="I1254" s="170"/>
    </row>
    <row r="1255" spans="1:9" x14ac:dyDescent="0.3">
      <c r="A1255" s="170" t="s">
        <v>16953</v>
      </c>
      <c r="B1255" s="170" t="s">
        <v>16952</v>
      </c>
      <c r="C1255" s="170">
        <v>678</v>
      </c>
      <c r="I1255" s="170"/>
    </row>
    <row r="1256" spans="1:9" x14ac:dyDescent="0.3">
      <c r="A1256" s="170" t="s">
        <v>16951</v>
      </c>
      <c r="B1256" s="170" t="s">
        <v>16950</v>
      </c>
      <c r="C1256" s="170">
        <v>678</v>
      </c>
      <c r="I1256" s="170"/>
    </row>
    <row r="1257" spans="1:9" x14ac:dyDescent="0.3">
      <c r="A1257" s="170" t="s">
        <v>16949</v>
      </c>
      <c r="B1257" s="170" t="s">
        <v>16948</v>
      </c>
      <c r="C1257" s="170">
        <v>678</v>
      </c>
      <c r="I1257" s="170"/>
    </row>
    <row r="1258" spans="1:9" x14ac:dyDescent="0.3">
      <c r="A1258" s="170" t="s">
        <v>16947</v>
      </c>
      <c r="B1258" s="170" t="s">
        <v>16946</v>
      </c>
      <c r="C1258" s="170">
        <v>678</v>
      </c>
      <c r="I1258" s="170"/>
    </row>
    <row r="1259" spans="1:9" x14ac:dyDescent="0.3">
      <c r="A1259" s="170" t="s">
        <v>16945</v>
      </c>
      <c r="B1259" s="170" t="s">
        <v>16944</v>
      </c>
      <c r="C1259" s="170">
        <v>678</v>
      </c>
      <c r="I1259" s="170"/>
    </row>
    <row r="1260" spans="1:9" x14ac:dyDescent="0.3">
      <c r="A1260" s="170" t="s">
        <v>16943</v>
      </c>
      <c r="B1260" s="170" t="s">
        <v>16942</v>
      </c>
      <c r="C1260" s="170">
        <v>678</v>
      </c>
      <c r="I1260" s="170"/>
    </row>
    <row r="1261" spans="1:9" x14ac:dyDescent="0.3">
      <c r="A1261" s="170" t="s">
        <v>3297</v>
      </c>
      <c r="B1261" s="170" t="s">
        <v>16941</v>
      </c>
      <c r="C1261" s="170">
        <v>303</v>
      </c>
      <c r="I1261" s="170"/>
    </row>
    <row r="1262" spans="1:9" x14ac:dyDescent="0.3">
      <c r="A1262" s="170" t="s">
        <v>16940</v>
      </c>
      <c r="B1262" s="170" t="s">
        <v>16939</v>
      </c>
      <c r="C1262" s="170">
        <v>678</v>
      </c>
      <c r="I1262" s="170"/>
    </row>
    <row r="1263" spans="1:9" x14ac:dyDescent="0.3">
      <c r="A1263" s="170" t="s">
        <v>16938</v>
      </c>
      <c r="B1263" s="170" t="s">
        <v>16937</v>
      </c>
      <c r="C1263" s="170">
        <v>678</v>
      </c>
      <c r="I1263" s="170"/>
    </row>
    <row r="1264" spans="1:9" x14ac:dyDescent="0.3">
      <c r="A1264" s="170" t="s">
        <v>16936</v>
      </c>
      <c r="B1264" s="170" t="s">
        <v>16935</v>
      </c>
      <c r="C1264" s="170">
        <v>678</v>
      </c>
      <c r="I1264" s="170"/>
    </row>
    <row r="1265" spans="1:9" x14ac:dyDescent="0.3">
      <c r="A1265" s="170" t="s">
        <v>16934</v>
      </c>
      <c r="B1265" s="170" t="s">
        <v>16933</v>
      </c>
      <c r="C1265" s="170">
        <v>678</v>
      </c>
      <c r="I1265" s="170"/>
    </row>
    <row r="1266" spans="1:9" x14ac:dyDescent="0.3">
      <c r="A1266" s="170" t="s">
        <v>16932</v>
      </c>
      <c r="B1266" s="170" t="s">
        <v>16931</v>
      </c>
      <c r="C1266" s="170">
        <v>678</v>
      </c>
      <c r="I1266" s="170"/>
    </row>
    <row r="1267" spans="1:9" x14ac:dyDescent="0.3">
      <c r="A1267" s="170" t="s">
        <v>16930</v>
      </c>
      <c r="B1267" s="170" t="s">
        <v>16929</v>
      </c>
      <c r="C1267" s="170">
        <v>1365</v>
      </c>
      <c r="I1267" s="170"/>
    </row>
    <row r="1268" spans="1:9" x14ac:dyDescent="0.3">
      <c r="A1268" s="170" t="s">
        <v>16928</v>
      </c>
      <c r="B1268" s="170" t="s">
        <v>16927</v>
      </c>
      <c r="C1268" s="170">
        <v>1603</v>
      </c>
      <c r="I1268" s="170"/>
    </row>
    <row r="1269" spans="1:9" x14ac:dyDescent="0.3">
      <c r="A1269" s="170" t="s">
        <v>16926</v>
      </c>
      <c r="B1269" s="170" t="s">
        <v>16925</v>
      </c>
      <c r="C1269" s="170">
        <v>67</v>
      </c>
      <c r="I1269" s="170"/>
    </row>
    <row r="1270" spans="1:9" x14ac:dyDescent="0.3">
      <c r="A1270" s="170" t="s">
        <v>3296</v>
      </c>
      <c r="B1270" s="170" t="s">
        <v>16924</v>
      </c>
      <c r="C1270" s="170">
        <v>303</v>
      </c>
      <c r="I1270" s="170"/>
    </row>
    <row r="1271" spans="1:9" x14ac:dyDescent="0.3">
      <c r="A1271" s="170" t="s">
        <v>16923</v>
      </c>
      <c r="B1271" s="170" t="s">
        <v>16922</v>
      </c>
      <c r="C1271" s="170">
        <v>303</v>
      </c>
      <c r="I1271" s="170"/>
    </row>
    <row r="1272" spans="1:9" x14ac:dyDescent="0.3">
      <c r="A1272" s="170" t="s">
        <v>16921</v>
      </c>
      <c r="B1272" s="170" t="s">
        <v>16920</v>
      </c>
      <c r="C1272" s="170">
        <v>1808</v>
      </c>
      <c r="I1272" s="170"/>
    </row>
    <row r="1273" spans="1:9" x14ac:dyDescent="0.3">
      <c r="A1273" s="170" t="s">
        <v>16919</v>
      </c>
      <c r="B1273" s="170" t="s">
        <v>16918</v>
      </c>
      <c r="C1273" s="170">
        <v>683</v>
      </c>
      <c r="I1273" s="170"/>
    </row>
    <row r="1274" spans="1:9" x14ac:dyDescent="0.3">
      <c r="A1274" s="170" t="s">
        <v>16917</v>
      </c>
      <c r="B1274" s="170" t="s">
        <v>16916</v>
      </c>
      <c r="C1274" s="170">
        <v>1754</v>
      </c>
      <c r="I1274" s="170"/>
    </row>
    <row r="1275" spans="1:9" x14ac:dyDescent="0.3">
      <c r="A1275" s="170" t="s">
        <v>16915</v>
      </c>
      <c r="B1275" s="170" t="s">
        <v>16913</v>
      </c>
      <c r="C1275" s="170">
        <v>1686</v>
      </c>
      <c r="I1275" s="170"/>
    </row>
    <row r="1276" spans="1:9" x14ac:dyDescent="0.3">
      <c r="A1276" s="170" t="s">
        <v>10522</v>
      </c>
      <c r="B1276" s="170" t="s">
        <v>16914</v>
      </c>
      <c r="C1276" s="170">
        <v>1686</v>
      </c>
      <c r="I1276" s="170"/>
    </row>
    <row r="1277" spans="1:9" x14ac:dyDescent="0.3">
      <c r="A1277" s="170" t="s">
        <v>10523</v>
      </c>
      <c r="B1277" s="170" t="s">
        <v>16913</v>
      </c>
      <c r="C1277" s="170">
        <v>1686</v>
      </c>
      <c r="I1277" s="170"/>
    </row>
    <row r="1278" spans="1:9" x14ac:dyDescent="0.3">
      <c r="A1278" s="170" t="s">
        <v>10524</v>
      </c>
      <c r="B1278" s="170" t="s">
        <v>16913</v>
      </c>
      <c r="C1278" s="170">
        <v>1686</v>
      </c>
      <c r="I1278" s="170"/>
    </row>
    <row r="1279" spans="1:9" x14ac:dyDescent="0.3">
      <c r="A1279" s="170" t="s">
        <v>16912</v>
      </c>
      <c r="B1279" s="170" t="s">
        <v>16911</v>
      </c>
      <c r="C1279" s="170">
        <v>1686</v>
      </c>
      <c r="I1279" s="170"/>
    </row>
    <row r="1280" spans="1:9" x14ac:dyDescent="0.3">
      <c r="A1280" s="170" t="s">
        <v>16910</v>
      </c>
      <c r="B1280" s="170" t="s">
        <v>16909</v>
      </c>
      <c r="C1280" s="170">
        <v>1796</v>
      </c>
      <c r="I1280" s="170"/>
    </row>
    <row r="1281" spans="1:9" x14ac:dyDescent="0.3">
      <c r="A1281" s="170" t="s">
        <v>3295</v>
      </c>
      <c r="B1281" s="170" t="s">
        <v>16908</v>
      </c>
      <c r="C1281" s="170">
        <v>303</v>
      </c>
      <c r="I1281" s="170"/>
    </row>
    <row r="1282" spans="1:9" x14ac:dyDescent="0.3">
      <c r="A1282" s="170" t="s">
        <v>16907</v>
      </c>
      <c r="B1282" s="170" t="s">
        <v>16906</v>
      </c>
      <c r="C1282" s="170">
        <v>1796</v>
      </c>
      <c r="I1282" s="170"/>
    </row>
    <row r="1283" spans="1:9" x14ac:dyDescent="0.3">
      <c r="A1283" s="170" t="s">
        <v>16905</v>
      </c>
      <c r="B1283" s="170" t="s">
        <v>16904</v>
      </c>
      <c r="C1283" s="170">
        <v>1796</v>
      </c>
      <c r="I1283" s="170"/>
    </row>
    <row r="1284" spans="1:9" x14ac:dyDescent="0.3">
      <c r="A1284" s="170" t="s">
        <v>16903</v>
      </c>
      <c r="B1284" s="170" t="s">
        <v>16902</v>
      </c>
      <c r="C1284" s="170">
        <v>1846</v>
      </c>
      <c r="I1284" s="170"/>
    </row>
    <row r="1285" spans="1:9" x14ac:dyDescent="0.3">
      <c r="A1285" s="170" t="s">
        <v>16901</v>
      </c>
      <c r="B1285" s="170" t="s">
        <v>16899</v>
      </c>
      <c r="C1285" s="170">
        <v>1603</v>
      </c>
      <c r="I1285" s="170"/>
    </row>
    <row r="1286" spans="1:9" x14ac:dyDescent="0.3">
      <c r="A1286" s="170" t="s">
        <v>16900</v>
      </c>
      <c r="B1286" s="170" t="s">
        <v>16899</v>
      </c>
      <c r="C1286" s="170">
        <v>1603</v>
      </c>
      <c r="I1286" s="170"/>
    </row>
    <row r="1287" spans="1:9" x14ac:dyDescent="0.3">
      <c r="A1287" s="170" t="s">
        <v>16898</v>
      </c>
      <c r="B1287" s="170" t="s">
        <v>16897</v>
      </c>
      <c r="C1287" s="170">
        <v>1810</v>
      </c>
      <c r="I1287" s="170"/>
    </row>
    <row r="1288" spans="1:9" x14ac:dyDescent="0.3">
      <c r="A1288" s="170" t="s">
        <v>16896</v>
      </c>
      <c r="B1288" s="170" t="s">
        <v>16895</v>
      </c>
      <c r="C1288" s="170">
        <v>54</v>
      </c>
      <c r="I1288" s="170"/>
    </row>
    <row r="1289" spans="1:9" x14ac:dyDescent="0.3">
      <c r="A1289" s="170" t="s">
        <v>16896</v>
      </c>
      <c r="B1289" s="170" t="s">
        <v>16895</v>
      </c>
      <c r="C1289" s="170">
        <v>54</v>
      </c>
      <c r="I1289" s="170"/>
    </row>
    <row r="1290" spans="1:9" x14ac:dyDescent="0.3">
      <c r="A1290" s="170" t="s">
        <v>16896</v>
      </c>
      <c r="B1290" s="170" t="s">
        <v>16895</v>
      </c>
      <c r="C1290" s="170">
        <v>54</v>
      </c>
      <c r="I1290" s="170"/>
    </row>
    <row r="1291" spans="1:9" x14ac:dyDescent="0.3">
      <c r="A1291" s="170" t="s">
        <v>16894</v>
      </c>
      <c r="B1291" s="170" t="s">
        <v>16893</v>
      </c>
      <c r="C1291" s="170">
        <v>1505</v>
      </c>
      <c r="I1291" s="170"/>
    </row>
    <row r="1292" spans="1:9" x14ac:dyDescent="0.3">
      <c r="A1292" s="170" t="s">
        <v>16892</v>
      </c>
      <c r="B1292" s="170" t="s">
        <v>16891</v>
      </c>
      <c r="C1292" s="170">
        <v>1708</v>
      </c>
      <c r="I1292" s="170"/>
    </row>
    <row r="1293" spans="1:9" x14ac:dyDescent="0.3">
      <c r="A1293" s="170" t="s">
        <v>4028</v>
      </c>
      <c r="B1293" s="170" t="s">
        <v>16890</v>
      </c>
      <c r="C1293" s="170">
        <v>2112</v>
      </c>
      <c r="I1293" s="170"/>
    </row>
    <row r="1294" spans="1:9" x14ac:dyDescent="0.3">
      <c r="A1294" s="170" t="s">
        <v>3294</v>
      </c>
      <c r="B1294" s="170" t="s">
        <v>16889</v>
      </c>
      <c r="C1294" s="170">
        <v>114</v>
      </c>
      <c r="I1294" s="170"/>
    </row>
    <row r="1295" spans="1:9" x14ac:dyDescent="0.3">
      <c r="A1295" s="170" t="s">
        <v>16888</v>
      </c>
      <c r="B1295" s="170" t="s">
        <v>16887</v>
      </c>
      <c r="C1295" s="170">
        <v>54</v>
      </c>
      <c r="I1295" s="170"/>
    </row>
    <row r="1296" spans="1:9" x14ac:dyDescent="0.3">
      <c r="A1296" s="170" t="s">
        <v>16888</v>
      </c>
      <c r="B1296" s="170" t="s">
        <v>16887</v>
      </c>
      <c r="C1296" s="170">
        <v>54</v>
      </c>
      <c r="I1296" s="170"/>
    </row>
    <row r="1297" spans="1:9" x14ac:dyDescent="0.3">
      <c r="A1297" s="170" t="s">
        <v>16888</v>
      </c>
      <c r="B1297" s="170" t="s">
        <v>16887</v>
      </c>
      <c r="C1297" s="170">
        <v>54</v>
      </c>
      <c r="I1297" s="170"/>
    </row>
    <row r="1298" spans="1:9" x14ac:dyDescent="0.3">
      <c r="A1298" s="170" t="s">
        <v>16886</v>
      </c>
      <c r="B1298" s="170" t="s">
        <v>10404</v>
      </c>
      <c r="C1298" s="170">
        <v>461</v>
      </c>
      <c r="I1298" s="170"/>
    </row>
    <row r="1299" spans="1:9" x14ac:dyDescent="0.3">
      <c r="A1299" s="170" t="s">
        <v>16885</v>
      </c>
      <c r="B1299" s="170" t="s">
        <v>16884</v>
      </c>
      <c r="C1299" s="170">
        <v>1332</v>
      </c>
      <c r="I1299" s="170"/>
    </row>
    <row r="1300" spans="1:9" x14ac:dyDescent="0.3">
      <c r="A1300" s="170" t="s">
        <v>16883</v>
      </c>
      <c r="B1300" s="170" t="s">
        <v>16882</v>
      </c>
      <c r="C1300" s="170">
        <v>1862</v>
      </c>
      <c r="I1300" s="170"/>
    </row>
    <row r="1301" spans="1:9" x14ac:dyDescent="0.3">
      <c r="A1301" s="170" t="s">
        <v>3293</v>
      </c>
      <c r="B1301" s="170" t="s">
        <v>16881</v>
      </c>
      <c r="C1301" s="170">
        <v>114</v>
      </c>
      <c r="I1301" s="170"/>
    </row>
    <row r="1302" spans="1:9" x14ac:dyDescent="0.3">
      <c r="A1302" s="170" t="s">
        <v>16880</v>
      </c>
      <c r="B1302" s="170" t="s">
        <v>16879</v>
      </c>
      <c r="C1302" s="170">
        <v>1814</v>
      </c>
      <c r="I1302" s="170"/>
    </row>
    <row r="1303" spans="1:9" x14ac:dyDescent="0.3">
      <c r="A1303" s="170" t="s">
        <v>16878</v>
      </c>
      <c r="B1303" s="170" t="s">
        <v>16877</v>
      </c>
      <c r="C1303" s="170">
        <v>1814</v>
      </c>
      <c r="I1303" s="170"/>
    </row>
    <row r="1304" spans="1:9" x14ac:dyDescent="0.3">
      <c r="A1304" s="170" t="s">
        <v>16876</v>
      </c>
      <c r="B1304" s="170" t="s">
        <v>16875</v>
      </c>
      <c r="C1304" s="170">
        <v>1814</v>
      </c>
      <c r="I1304" s="170"/>
    </row>
    <row r="1305" spans="1:9" x14ac:dyDescent="0.3">
      <c r="A1305" s="170" t="s">
        <v>16874</v>
      </c>
      <c r="B1305" s="170" t="s">
        <v>16873</v>
      </c>
      <c r="C1305" s="170">
        <v>1814</v>
      </c>
      <c r="I1305" s="170"/>
    </row>
    <row r="1306" spans="1:9" x14ac:dyDescent="0.3">
      <c r="A1306" s="170" t="s">
        <v>16872</v>
      </c>
      <c r="B1306" s="170" t="s">
        <v>16871</v>
      </c>
      <c r="C1306" s="170">
        <v>1814</v>
      </c>
      <c r="I1306" s="170"/>
    </row>
    <row r="1307" spans="1:9" x14ac:dyDescent="0.3">
      <c r="A1307" s="170" t="s">
        <v>16870</v>
      </c>
      <c r="B1307" s="170" t="s">
        <v>16869</v>
      </c>
      <c r="C1307" s="170">
        <v>1814</v>
      </c>
      <c r="I1307" s="170"/>
    </row>
    <row r="1308" spans="1:9" x14ac:dyDescent="0.3">
      <c r="A1308" s="170" t="s">
        <v>16868</v>
      </c>
      <c r="B1308" s="170" t="s">
        <v>16867</v>
      </c>
      <c r="C1308" s="170">
        <v>1814</v>
      </c>
      <c r="I1308" s="170"/>
    </row>
    <row r="1309" spans="1:9" x14ac:dyDescent="0.3">
      <c r="A1309" s="170" t="s">
        <v>16866</v>
      </c>
      <c r="B1309" s="170" t="s">
        <v>16865</v>
      </c>
      <c r="C1309" s="170">
        <v>1814</v>
      </c>
      <c r="I1309" s="170"/>
    </row>
    <row r="1310" spans="1:9" x14ac:dyDescent="0.3">
      <c r="A1310" s="170" t="s">
        <v>16864</v>
      </c>
      <c r="B1310" s="170" t="s">
        <v>16863</v>
      </c>
      <c r="C1310" s="170">
        <v>1814</v>
      </c>
      <c r="I1310" s="170"/>
    </row>
    <row r="1311" spans="1:9" x14ac:dyDescent="0.3">
      <c r="A1311" s="170" t="s">
        <v>16862</v>
      </c>
      <c r="B1311" s="170" t="s">
        <v>16861</v>
      </c>
      <c r="C1311" s="170">
        <v>1814</v>
      </c>
      <c r="I1311" s="170"/>
    </row>
    <row r="1312" spans="1:9" x14ac:dyDescent="0.3">
      <c r="A1312" s="170" t="s">
        <v>3292</v>
      </c>
      <c r="B1312" s="170" t="s">
        <v>16860</v>
      </c>
      <c r="C1312" s="170">
        <v>114</v>
      </c>
      <c r="I1312" s="170"/>
    </row>
    <row r="1313" spans="1:9" x14ac:dyDescent="0.3">
      <c r="A1313" s="170" t="s">
        <v>16859</v>
      </c>
      <c r="B1313" s="170" t="s">
        <v>16858</v>
      </c>
      <c r="C1313" s="170">
        <v>1814</v>
      </c>
      <c r="I1313" s="170"/>
    </row>
    <row r="1314" spans="1:9" x14ac:dyDescent="0.3">
      <c r="A1314" s="170" t="s">
        <v>16857</v>
      </c>
      <c r="B1314" s="170" t="s">
        <v>16856</v>
      </c>
      <c r="C1314" s="170">
        <v>1814</v>
      </c>
      <c r="I1314" s="170"/>
    </row>
    <row r="1315" spans="1:9" x14ac:dyDescent="0.3">
      <c r="A1315" s="170" t="s">
        <v>16855</v>
      </c>
      <c r="B1315" s="170" t="s">
        <v>16854</v>
      </c>
      <c r="C1315" s="170">
        <v>1814</v>
      </c>
      <c r="I1315" s="170"/>
    </row>
    <row r="1316" spans="1:9" x14ac:dyDescent="0.3">
      <c r="A1316" s="170" t="s">
        <v>16853</v>
      </c>
      <c r="B1316" s="170" t="s">
        <v>16852</v>
      </c>
      <c r="C1316" s="170">
        <v>1814</v>
      </c>
      <c r="I1316" s="170"/>
    </row>
    <row r="1317" spans="1:9" x14ac:dyDescent="0.3">
      <c r="A1317" s="170" t="s">
        <v>16851</v>
      </c>
      <c r="B1317" s="170" t="s">
        <v>16850</v>
      </c>
      <c r="C1317" s="170">
        <v>1814</v>
      </c>
      <c r="I1317" s="170"/>
    </row>
    <row r="1318" spans="1:9" x14ac:dyDescent="0.3">
      <c r="A1318" s="170" t="s">
        <v>16849</v>
      </c>
      <c r="B1318" s="170" t="s">
        <v>16848</v>
      </c>
      <c r="C1318" s="170">
        <v>1814</v>
      </c>
      <c r="I1318" s="170"/>
    </row>
    <row r="1319" spans="1:9" x14ac:dyDescent="0.3">
      <c r="A1319" s="170" t="s">
        <v>16847</v>
      </c>
      <c r="B1319" s="170" t="s">
        <v>16846</v>
      </c>
      <c r="C1319" s="170">
        <v>1814</v>
      </c>
      <c r="I1319" s="170"/>
    </row>
    <row r="1320" spans="1:9" x14ac:dyDescent="0.3">
      <c r="A1320" s="170" t="s">
        <v>3291</v>
      </c>
      <c r="B1320" s="170" t="s">
        <v>16845</v>
      </c>
      <c r="C1320" s="170">
        <v>114</v>
      </c>
      <c r="I1320" s="170"/>
    </row>
    <row r="1321" spans="1:9" x14ac:dyDescent="0.3">
      <c r="A1321" s="170" t="s">
        <v>16844</v>
      </c>
      <c r="B1321" s="170" t="s">
        <v>16843</v>
      </c>
      <c r="C1321" s="170">
        <v>1621</v>
      </c>
      <c r="I1321" s="170"/>
    </row>
    <row r="1322" spans="1:9" x14ac:dyDescent="0.3">
      <c r="A1322" s="170" t="s">
        <v>16842</v>
      </c>
      <c r="B1322" s="170" t="s">
        <v>16841</v>
      </c>
      <c r="C1322" s="170">
        <v>1621</v>
      </c>
      <c r="I1322" s="170"/>
    </row>
    <row r="1323" spans="1:9" x14ac:dyDescent="0.3">
      <c r="A1323" s="170" t="s">
        <v>16840</v>
      </c>
      <c r="B1323" s="170" t="s">
        <v>16837</v>
      </c>
      <c r="C1323" s="170">
        <v>1686</v>
      </c>
      <c r="I1323" s="170"/>
    </row>
    <row r="1324" spans="1:9" x14ac:dyDescent="0.3">
      <c r="A1324" s="170" t="s">
        <v>16839</v>
      </c>
      <c r="B1324" s="170" t="s">
        <v>16837</v>
      </c>
      <c r="C1324" s="170">
        <v>1686</v>
      </c>
      <c r="I1324" s="170"/>
    </row>
    <row r="1325" spans="1:9" x14ac:dyDescent="0.3">
      <c r="A1325" s="170" t="s">
        <v>16838</v>
      </c>
      <c r="B1325" s="170" t="s">
        <v>16837</v>
      </c>
      <c r="C1325" s="170">
        <v>1686</v>
      </c>
      <c r="I1325" s="170"/>
    </row>
    <row r="1326" spans="1:9" x14ac:dyDescent="0.3">
      <c r="A1326" s="170" t="s">
        <v>16836</v>
      </c>
      <c r="B1326" s="170" t="s">
        <v>16834</v>
      </c>
      <c r="C1326" s="170">
        <v>1603</v>
      </c>
      <c r="I1326" s="170"/>
    </row>
    <row r="1327" spans="1:9" x14ac:dyDescent="0.3">
      <c r="A1327" s="170" t="s">
        <v>16835</v>
      </c>
      <c r="B1327" s="170" t="s">
        <v>16834</v>
      </c>
      <c r="C1327" s="170">
        <v>1603</v>
      </c>
      <c r="I1327" s="170"/>
    </row>
    <row r="1328" spans="1:9" x14ac:dyDescent="0.3">
      <c r="A1328" s="170" t="s">
        <v>16833</v>
      </c>
      <c r="B1328" s="170" t="s">
        <v>16832</v>
      </c>
      <c r="C1328" s="170">
        <v>16</v>
      </c>
      <c r="I1328" s="170"/>
    </row>
    <row r="1329" spans="1:9" x14ac:dyDescent="0.3">
      <c r="A1329" s="170" t="s">
        <v>16831</v>
      </c>
      <c r="B1329" s="170" t="s">
        <v>16830</v>
      </c>
      <c r="C1329" s="170">
        <v>1754</v>
      </c>
      <c r="I1329" s="170"/>
    </row>
    <row r="1330" spans="1:9" x14ac:dyDescent="0.3">
      <c r="A1330" s="170" t="s">
        <v>3290</v>
      </c>
      <c r="B1330" s="170" t="s">
        <v>16829</v>
      </c>
      <c r="C1330" s="170">
        <v>114</v>
      </c>
      <c r="I1330" s="170"/>
    </row>
    <row r="1331" spans="1:9" x14ac:dyDescent="0.3">
      <c r="A1331" s="170" t="s">
        <v>16828</v>
      </c>
      <c r="B1331" s="170" t="s">
        <v>16827</v>
      </c>
      <c r="C1331" s="170">
        <v>1754</v>
      </c>
      <c r="I1331" s="170"/>
    </row>
    <row r="1332" spans="1:9" x14ac:dyDescent="0.3">
      <c r="A1332" s="170" t="s">
        <v>16826</v>
      </c>
      <c r="B1332" s="170" t="s">
        <v>16825</v>
      </c>
      <c r="C1332" s="170">
        <v>372</v>
      </c>
      <c r="I1332" s="170"/>
    </row>
    <row r="1333" spans="1:9" x14ac:dyDescent="0.3">
      <c r="A1333" s="170" t="s">
        <v>16824</v>
      </c>
      <c r="B1333" s="170" t="s">
        <v>16014</v>
      </c>
      <c r="C1333" s="170">
        <v>372</v>
      </c>
      <c r="I1333" s="170"/>
    </row>
    <row r="1334" spans="1:9" x14ac:dyDescent="0.3">
      <c r="A1334" s="170" t="s">
        <v>16823</v>
      </c>
      <c r="B1334" s="170" t="s">
        <v>15655</v>
      </c>
      <c r="C1334" s="170">
        <v>122</v>
      </c>
      <c r="I1334" s="170"/>
    </row>
    <row r="1335" spans="1:9" x14ac:dyDescent="0.3">
      <c r="A1335" s="170" t="s">
        <v>16822</v>
      </c>
      <c r="B1335" s="170" t="s">
        <v>15655</v>
      </c>
      <c r="C1335" s="170">
        <v>122</v>
      </c>
      <c r="I1335" s="170"/>
    </row>
    <row r="1336" spans="1:9" x14ac:dyDescent="0.3">
      <c r="A1336" s="170" t="s">
        <v>16821</v>
      </c>
      <c r="B1336" s="170" t="s">
        <v>15655</v>
      </c>
      <c r="C1336" s="170">
        <v>122</v>
      </c>
      <c r="I1336" s="170"/>
    </row>
    <row r="1337" spans="1:9" x14ac:dyDescent="0.3">
      <c r="A1337" s="170" t="s">
        <v>16820</v>
      </c>
      <c r="B1337" s="170" t="s">
        <v>15655</v>
      </c>
      <c r="C1337" s="170">
        <v>122</v>
      </c>
      <c r="I1337" s="170"/>
    </row>
    <row r="1338" spans="1:9" x14ac:dyDescent="0.3">
      <c r="A1338" s="170" t="s">
        <v>16819</v>
      </c>
      <c r="B1338" s="170" t="s">
        <v>16818</v>
      </c>
      <c r="C1338" s="170">
        <v>1810</v>
      </c>
      <c r="I1338" s="170"/>
    </row>
    <row r="1339" spans="1:9" x14ac:dyDescent="0.3">
      <c r="A1339" s="170" t="s">
        <v>16817</v>
      </c>
      <c r="B1339" s="170" t="s">
        <v>15655</v>
      </c>
      <c r="C1339" s="170">
        <v>122</v>
      </c>
      <c r="I1339" s="170"/>
    </row>
    <row r="1340" spans="1:9" x14ac:dyDescent="0.3">
      <c r="A1340" s="170" t="s">
        <v>3289</v>
      </c>
      <c r="B1340" s="170" t="s">
        <v>16816</v>
      </c>
      <c r="C1340" s="170">
        <v>114</v>
      </c>
      <c r="I1340" s="170"/>
    </row>
    <row r="1341" spans="1:9" x14ac:dyDescent="0.3">
      <c r="A1341" s="170" t="s">
        <v>16815</v>
      </c>
      <c r="B1341" s="170" t="s">
        <v>16814</v>
      </c>
      <c r="C1341" s="170">
        <v>1603</v>
      </c>
      <c r="I1341" s="170"/>
    </row>
    <row r="1342" spans="1:9" x14ac:dyDescent="0.3">
      <c r="A1342" s="170" t="s">
        <v>16813</v>
      </c>
      <c r="B1342" s="170" t="s">
        <v>16812</v>
      </c>
      <c r="C1342" s="170">
        <v>83</v>
      </c>
      <c r="I1342" s="170"/>
    </row>
    <row r="1343" spans="1:9" x14ac:dyDescent="0.3">
      <c r="A1343" s="170" t="s">
        <v>16811</v>
      </c>
      <c r="B1343" s="170" t="s">
        <v>16810</v>
      </c>
      <c r="C1343" s="170">
        <v>83</v>
      </c>
      <c r="I1343" s="170"/>
    </row>
    <row r="1344" spans="1:9" x14ac:dyDescent="0.3">
      <c r="A1344" s="170" t="s">
        <v>16809</v>
      </c>
      <c r="B1344" s="170" t="s">
        <v>16808</v>
      </c>
      <c r="C1344" s="170">
        <v>83</v>
      </c>
      <c r="I1344" s="170"/>
    </row>
    <row r="1345" spans="1:9" x14ac:dyDescent="0.3">
      <c r="A1345" s="170" t="s">
        <v>16807</v>
      </c>
      <c r="B1345" s="170" t="s">
        <v>16806</v>
      </c>
      <c r="C1345" s="170">
        <v>2002</v>
      </c>
      <c r="I1345" s="170"/>
    </row>
    <row r="1346" spans="1:9" x14ac:dyDescent="0.3">
      <c r="A1346" s="170" t="s">
        <v>16805</v>
      </c>
      <c r="B1346" s="170" t="s">
        <v>16804</v>
      </c>
      <c r="C1346" s="170">
        <v>1551</v>
      </c>
      <c r="I1346" s="170"/>
    </row>
    <row r="1347" spans="1:9" x14ac:dyDescent="0.3">
      <c r="A1347" s="170" t="s">
        <v>16803</v>
      </c>
      <c r="B1347" s="170" t="s">
        <v>16802</v>
      </c>
      <c r="C1347" s="170">
        <v>1551</v>
      </c>
      <c r="I1347" s="170"/>
    </row>
    <row r="1348" spans="1:9" x14ac:dyDescent="0.3">
      <c r="A1348" s="170" t="s">
        <v>16801</v>
      </c>
      <c r="B1348" s="170" t="s">
        <v>16800</v>
      </c>
      <c r="C1348" s="170">
        <v>1551</v>
      </c>
      <c r="I1348" s="170"/>
    </row>
    <row r="1349" spans="1:9" x14ac:dyDescent="0.3">
      <c r="A1349" s="170" t="s">
        <v>16799</v>
      </c>
      <c r="B1349" s="170" t="s">
        <v>16798</v>
      </c>
      <c r="C1349" s="170">
        <v>1551</v>
      </c>
      <c r="I1349" s="170"/>
    </row>
    <row r="1350" spans="1:9" x14ac:dyDescent="0.3">
      <c r="A1350" s="170" t="s">
        <v>16797</v>
      </c>
      <c r="B1350" s="170" t="s">
        <v>16796</v>
      </c>
      <c r="C1350" s="170">
        <v>1551</v>
      </c>
      <c r="I1350" s="170"/>
    </row>
    <row r="1351" spans="1:9" x14ac:dyDescent="0.3">
      <c r="A1351" s="170" t="s">
        <v>3288</v>
      </c>
      <c r="B1351" s="170" t="s">
        <v>16795</v>
      </c>
      <c r="C1351" s="170">
        <v>114</v>
      </c>
      <c r="I1351" s="170"/>
    </row>
    <row r="1352" spans="1:9" x14ac:dyDescent="0.3">
      <c r="A1352" s="170" t="s">
        <v>16794</v>
      </c>
      <c r="B1352" s="170" t="s">
        <v>16793</v>
      </c>
      <c r="C1352" s="170">
        <v>1551</v>
      </c>
      <c r="I1352" s="170"/>
    </row>
    <row r="1353" spans="1:9" x14ac:dyDescent="0.3">
      <c r="A1353" s="170" t="s">
        <v>16792</v>
      </c>
      <c r="B1353" s="170" t="s">
        <v>16791</v>
      </c>
      <c r="C1353" s="170">
        <v>1551</v>
      </c>
      <c r="I1353" s="170"/>
    </row>
    <row r="1354" spans="1:9" x14ac:dyDescent="0.3">
      <c r="A1354" s="170" t="s">
        <v>16790</v>
      </c>
      <c r="B1354" s="170" t="s">
        <v>16789</v>
      </c>
      <c r="C1354" s="170">
        <v>1551</v>
      </c>
      <c r="I1354" s="170"/>
    </row>
    <row r="1355" spans="1:9" x14ac:dyDescent="0.3">
      <c r="A1355" s="170" t="s">
        <v>16788</v>
      </c>
      <c r="B1355" s="170" t="s">
        <v>16787</v>
      </c>
      <c r="C1355" s="170">
        <v>1551</v>
      </c>
      <c r="I1355" s="170"/>
    </row>
    <row r="1356" spans="1:9" x14ac:dyDescent="0.3">
      <c r="A1356" s="170" t="s">
        <v>16786</v>
      </c>
      <c r="B1356" s="170" t="s">
        <v>16785</v>
      </c>
      <c r="C1356" s="170">
        <v>83</v>
      </c>
      <c r="I1356" s="170"/>
    </row>
    <row r="1357" spans="1:9" x14ac:dyDescent="0.3">
      <c r="A1357" s="170" t="s">
        <v>16784</v>
      </c>
      <c r="B1357" s="170" t="s">
        <v>16783</v>
      </c>
      <c r="C1357" s="170">
        <v>83</v>
      </c>
      <c r="I1357" s="170"/>
    </row>
    <row r="1358" spans="1:9" x14ac:dyDescent="0.3">
      <c r="A1358" s="170" t="s">
        <v>16782</v>
      </c>
      <c r="B1358" s="170" t="s">
        <v>16781</v>
      </c>
      <c r="C1358" s="170">
        <v>1551</v>
      </c>
      <c r="I1358" s="170"/>
    </row>
    <row r="1359" spans="1:9" x14ac:dyDescent="0.3">
      <c r="A1359" s="170" t="s">
        <v>16780</v>
      </c>
      <c r="B1359" s="170" t="s">
        <v>16779</v>
      </c>
      <c r="C1359" s="170">
        <v>83</v>
      </c>
      <c r="I1359" s="170"/>
    </row>
    <row r="1360" spans="1:9" x14ac:dyDescent="0.3">
      <c r="A1360" s="170" t="s">
        <v>16778</v>
      </c>
      <c r="B1360" s="170" t="s">
        <v>16777</v>
      </c>
      <c r="C1360" s="170">
        <v>83</v>
      </c>
      <c r="I1360" s="170"/>
    </row>
    <row r="1361" spans="1:9" x14ac:dyDescent="0.3">
      <c r="A1361" s="170" t="s">
        <v>16776</v>
      </c>
      <c r="B1361" s="170" t="s">
        <v>16775</v>
      </c>
      <c r="C1361" s="170">
        <v>83</v>
      </c>
      <c r="I1361" s="170"/>
    </row>
    <row r="1362" spans="1:9" x14ac:dyDescent="0.3">
      <c r="A1362" s="170" t="s">
        <v>3287</v>
      </c>
      <c r="B1362" s="170" t="s">
        <v>16774</v>
      </c>
      <c r="C1362" s="170">
        <v>89</v>
      </c>
      <c r="I1362" s="170"/>
    </row>
    <row r="1363" spans="1:9" x14ac:dyDescent="0.3">
      <c r="A1363" s="170" t="s">
        <v>16773</v>
      </c>
      <c r="B1363" s="170" t="s">
        <v>16772</v>
      </c>
      <c r="C1363" s="170">
        <v>768</v>
      </c>
      <c r="I1363" s="170"/>
    </row>
    <row r="1364" spans="1:9" x14ac:dyDescent="0.3">
      <c r="A1364" s="170" t="s">
        <v>16771</v>
      </c>
      <c r="B1364" s="170" t="s">
        <v>16770</v>
      </c>
      <c r="C1364" s="170">
        <v>83</v>
      </c>
      <c r="I1364" s="170"/>
    </row>
    <row r="1365" spans="1:9" x14ac:dyDescent="0.3">
      <c r="A1365" s="170" t="s">
        <v>16769</v>
      </c>
      <c r="B1365" s="170" t="s">
        <v>16768</v>
      </c>
      <c r="C1365" s="170">
        <v>83</v>
      </c>
      <c r="I1365" s="170"/>
    </row>
    <row r="1366" spans="1:9" x14ac:dyDescent="0.3">
      <c r="A1366" s="170" t="s">
        <v>16767</v>
      </c>
      <c r="B1366" s="170" t="s">
        <v>16766</v>
      </c>
      <c r="C1366" s="170">
        <v>83</v>
      </c>
      <c r="I1366" s="170"/>
    </row>
    <row r="1367" spans="1:9" x14ac:dyDescent="0.3">
      <c r="A1367" s="170" t="s">
        <v>16765</v>
      </c>
      <c r="B1367" s="170" t="s">
        <v>16764</v>
      </c>
      <c r="C1367" s="170">
        <v>83</v>
      </c>
      <c r="I1367" s="170"/>
    </row>
    <row r="1368" spans="1:9" x14ac:dyDescent="0.3">
      <c r="A1368" s="170" t="s">
        <v>16763</v>
      </c>
      <c r="B1368" s="170" t="s">
        <v>16762</v>
      </c>
      <c r="C1368" s="170">
        <v>210</v>
      </c>
      <c r="I1368" s="170"/>
    </row>
    <row r="1369" spans="1:9" x14ac:dyDescent="0.3">
      <c r="A1369" s="170" t="s">
        <v>16761</v>
      </c>
      <c r="B1369" s="170" t="s">
        <v>16760</v>
      </c>
      <c r="C1369" s="170">
        <v>210</v>
      </c>
      <c r="I1369" s="170"/>
    </row>
    <row r="1370" spans="1:9" x14ac:dyDescent="0.3">
      <c r="A1370" s="170" t="s">
        <v>16759</v>
      </c>
      <c r="B1370" s="170" t="s">
        <v>16758</v>
      </c>
      <c r="C1370" s="170">
        <v>210</v>
      </c>
      <c r="I1370" s="170"/>
    </row>
    <row r="1371" spans="1:9" x14ac:dyDescent="0.3">
      <c r="A1371" s="170" t="s">
        <v>16757</v>
      </c>
      <c r="B1371" s="170" t="s">
        <v>16756</v>
      </c>
      <c r="C1371" s="170">
        <v>210</v>
      </c>
      <c r="I1371" s="170"/>
    </row>
    <row r="1372" spans="1:9" x14ac:dyDescent="0.3">
      <c r="A1372" s="170" t="s">
        <v>16755</v>
      </c>
      <c r="B1372" s="170" t="s">
        <v>16754</v>
      </c>
      <c r="C1372" s="170">
        <v>678</v>
      </c>
      <c r="I1372" s="170"/>
    </row>
    <row r="1373" spans="1:9" x14ac:dyDescent="0.3">
      <c r="A1373" s="170" t="s">
        <v>16753</v>
      </c>
      <c r="B1373" s="170" t="s">
        <v>16752</v>
      </c>
      <c r="C1373" s="170">
        <v>1603</v>
      </c>
      <c r="I1373" s="170"/>
    </row>
    <row r="1374" spans="1:9" x14ac:dyDescent="0.3">
      <c r="A1374" s="170" t="s">
        <v>16751</v>
      </c>
      <c r="B1374" s="170" t="s">
        <v>16750</v>
      </c>
      <c r="C1374" s="170">
        <v>1467</v>
      </c>
      <c r="I1374" s="170"/>
    </row>
    <row r="1375" spans="1:9" x14ac:dyDescent="0.3">
      <c r="A1375" s="170" t="s">
        <v>16749</v>
      </c>
      <c r="B1375" s="170" t="s">
        <v>16748</v>
      </c>
      <c r="C1375" s="170">
        <v>1467</v>
      </c>
      <c r="I1375" s="170"/>
    </row>
    <row r="1376" spans="1:9" x14ac:dyDescent="0.3">
      <c r="A1376" s="170" t="s">
        <v>4027</v>
      </c>
      <c r="B1376" s="170" t="s">
        <v>16747</v>
      </c>
      <c r="C1376" s="170">
        <v>2112</v>
      </c>
      <c r="I1376" s="170"/>
    </row>
    <row r="1377" spans="1:9" x14ac:dyDescent="0.3">
      <c r="A1377" s="170" t="s">
        <v>16746</v>
      </c>
      <c r="B1377" s="170" t="s">
        <v>16745</v>
      </c>
      <c r="C1377" s="170">
        <v>1149</v>
      </c>
      <c r="I1377" s="170"/>
    </row>
    <row r="1378" spans="1:9" x14ac:dyDescent="0.3">
      <c r="A1378" s="170" t="s">
        <v>16744</v>
      </c>
      <c r="B1378" s="170" t="s">
        <v>16743</v>
      </c>
      <c r="C1378" s="170">
        <v>1686</v>
      </c>
      <c r="I1378" s="170"/>
    </row>
    <row r="1379" spans="1:9" x14ac:dyDescent="0.3">
      <c r="A1379" s="170" t="s">
        <v>16742</v>
      </c>
      <c r="B1379" s="170" t="s">
        <v>16741</v>
      </c>
      <c r="C1379" s="170">
        <v>678</v>
      </c>
      <c r="I1379" s="170"/>
    </row>
    <row r="1380" spans="1:9" x14ac:dyDescent="0.3">
      <c r="A1380" s="170" t="s">
        <v>16740</v>
      </c>
      <c r="B1380" s="170" t="s">
        <v>16739</v>
      </c>
      <c r="C1380" s="170">
        <v>678</v>
      </c>
      <c r="I1380" s="170"/>
    </row>
    <row r="1381" spans="1:9" x14ac:dyDescent="0.3">
      <c r="A1381" s="170" t="s">
        <v>16738</v>
      </c>
      <c r="B1381" s="170" t="s">
        <v>16737</v>
      </c>
      <c r="C1381" s="170">
        <v>678</v>
      </c>
      <c r="I1381" s="170"/>
    </row>
    <row r="1382" spans="1:9" x14ac:dyDescent="0.3">
      <c r="A1382" s="170" t="s">
        <v>16736</v>
      </c>
      <c r="B1382" s="170" t="s">
        <v>16735</v>
      </c>
      <c r="C1382" s="170">
        <v>678</v>
      </c>
      <c r="I1382" s="170"/>
    </row>
    <row r="1383" spans="1:9" x14ac:dyDescent="0.3">
      <c r="A1383" s="170" t="s">
        <v>16734</v>
      </c>
      <c r="B1383" s="170" t="s">
        <v>16670</v>
      </c>
      <c r="C1383" s="170">
        <v>1578</v>
      </c>
      <c r="I1383" s="170"/>
    </row>
    <row r="1384" spans="1:9" x14ac:dyDescent="0.3">
      <c r="A1384" s="170" t="s">
        <v>16733</v>
      </c>
      <c r="B1384" s="170" t="s">
        <v>16732</v>
      </c>
      <c r="C1384" s="170">
        <v>1578</v>
      </c>
      <c r="I1384" s="170"/>
    </row>
    <row r="1385" spans="1:9" x14ac:dyDescent="0.3">
      <c r="A1385" s="170" t="s">
        <v>16731</v>
      </c>
      <c r="B1385" s="170" t="s">
        <v>16730</v>
      </c>
      <c r="C1385" s="170">
        <v>1551</v>
      </c>
      <c r="I1385" s="170"/>
    </row>
    <row r="1386" spans="1:9" x14ac:dyDescent="0.3">
      <c r="A1386" s="170" t="s">
        <v>16729</v>
      </c>
      <c r="B1386" s="170" t="s">
        <v>16728</v>
      </c>
      <c r="C1386" s="170">
        <v>1551</v>
      </c>
      <c r="I1386" s="170"/>
    </row>
    <row r="1387" spans="1:9" x14ac:dyDescent="0.3">
      <c r="A1387" s="170" t="s">
        <v>16727</v>
      </c>
      <c r="B1387" s="170" t="s">
        <v>16726</v>
      </c>
      <c r="C1387" s="170">
        <v>1551</v>
      </c>
      <c r="I1387" s="170"/>
    </row>
    <row r="1388" spans="1:9" x14ac:dyDescent="0.3">
      <c r="A1388" s="170" t="s">
        <v>16725</v>
      </c>
      <c r="B1388" s="170" t="s">
        <v>16724</v>
      </c>
      <c r="C1388" s="170">
        <v>1551</v>
      </c>
      <c r="I1388" s="170"/>
    </row>
    <row r="1389" spans="1:9" x14ac:dyDescent="0.3">
      <c r="A1389" s="170" t="s">
        <v>16723</v>
      </c>
      <c r="B1389" s="170" t="s">
        <v>16722</v>
      </c>
      <c r="C1389" s="170">
        <v>1551</v>
      </c>
      <c r="I1389" s="170"/>
    </row>
    <row r="1390" spans="1:9" x14ac:dyDescent="0.3">
      <c r="A1390" s="170" t="s">
        <v>16721</v>
      </c>
      <c r="B1390" s="170" t="s">
        <v>16720</v>
      </c>
      <c r="C1390" s="170">
        <v>1551</v>
      </c>
      <c r="I1390" s="170"/>
    </row>
    <row r="1391" spans="1:9" x14ac:dyDescent="0.3">
      <c r="A1391" s="170" t="s">
        <v>16719</v>
      </c>
      <c r="B1391" s="170" t="s">
        <v>16718</v>
      </c>
      <c r="C1391" s="170">
        <v>1551</v>
      </c>
      <c r="I1391" s="170"/>
    </row>
    <row r="1392" spans="1:9" x14ac:dyDescent="0.3">
      <c r="A1392" s="170" t="s">
        <v>16717</v>
      </c>
      <c r="B1392" s="170" t="s">
        <v>16716</v>
      </c>
      <c r="C1392" s="170">
        <v>1551</v>
      </c>
      <c r="I1392" s="170"/>
    </row>
    <row r="1393" spans="1:9" x14ac:dyDescent="0.3">
      <c r="A1393" s="170" t="s">
        <v>16715</v>
      </c>
      <c r="B1393" s="170" t="s">
        <v>16714</v>
      </c>
      <c r="C1393" s="170">
        <v>1551</v>
      </c>
      <c r="I1393" s="170"/>
    </row>
    <row r="1394" spans="1:9" x14ac:dyDescent="0.3">
      <c r="A1394" s="170" t="s">
        <v>16713</v>
      </c>
      <c r="B1394" s="170" t="s">
        <v>16712</v>
      </c>
      <c r="C1394" s="170">
        <v>1551</v>
      </c>
      <c r="I1394" s="170"/>
    </row>
    <row r="1395" spans="1:9" x14ac:dyDescent="0.3">
      <c r="A1395" s="170" t="s">
        <v>16711</v>
      </c>
      <c r="B1395" s="170" t="s">
        <v>16710</v>
      </c>
      <c r="C1395" s="170">
        <v>1551</v>
      </c>
      <c r="I1395" s="170"/>
    </row>
    <row r="1396" spans="1:9" x14ac:dyDescent="0.3">
      <c r="A1396" s="170" t="s">
        <v>16709</v>
      </c>
      <c r="B1396" s="170" t="s">
        <v>16708</v>
      </c>
      <c r="C1396" s="170">
        <v>1708</v>
      </c>
      <c r="I1396" s="170"/>
    </row>
    <row r="1397" spans="1:9" x14ac:dyDescent="0.3">
      <c r="A1397" s="170" t="s">
        <v>3286</v>
      </c>
      <c r="B1397" s="170" t="s">
        <v>16707</v>
      </c>
      <c r="C1397" s="170">
        <v>114</v>
      </c>
      <c r="I1397" s="170"/>
    </row>
    <row r="1398" spans="1:9" x14ac:dyDescent="0.3">
      <c r="A1398" s="170" t="s">
        <v>16706</v>
      </c>
      <c r="B1398" s="170" t="s">
        <v>16705</v>
      </c>
      <c r="C1398" s="170">
        <v>464</v>
      </c>
      <c r="I1398" s="170"/>
    </row>
    <row r="1399" spans="1:9" x14ac:dyDescent="0.3">
      <c r="A1399" s="170" t="s">
        <v>16704</v>
      </c>
      <c r="B1399" s="170" t="s">
        <v>16703</v>
      </c>
      <c r="C1399" s="170">
        <v>464</v>
      </c>
      <c r="I1399" s="170"/>
    </row>
    <row r="1400" spans="1:9" x14ac:dyDescent="0.3">
      <c r="A1400" s="170" t="s">
        <v>16702</v>
      </c>
      <c r="B1400" s="170" t="s">
        <v>16701</v>
      </c>
      <c r="C1400" s="170">
        <v>28</v>
      </c>
      <c r="I1400" s="170"/>
    </row>
    <row r="1401" spans="1:9" x14ac:dyDescent="0.3">
      <c r="A1401" s="170" t="s">
        <v>16700</v>
      </c>
      <c r="B1401" s="170" t="s">
        <v>16699</v>
      </c>
      <c r="C1401" s="170">
        <v>464</v>
      </c>
      <c r="I1401" s="170"/>
    </row>
    <row r="1402" spans="1:9" x14ac:dyDescent="0.3">
      <c r="A1402" s="170" t="s">
        <v>16698</v>
      </c>
      <c r="B1402" s="170" t="s">
        <v>16697</v>
      </c>
      <c r="C1402" s="170">
        <v>1617</v>
      </c>
      <c r="I1402" s="170"/>
    </row>
    <row r="1403" spans="1:9" x14ac:dyDescent="0.3">
      <c r="A1403" s="170" t="s">
        <v>16696</v>
      </c>
      <c r="B1403" s="170" t="s">
        <v>16695</v>
      </c>
      <c r="C1403" s="170">
        <v>111</v>
      </c>
      <c r="I1403" s="170"/>
    </row>
    <row r="1404" spans="1:9" x14ac:dyDescent="0.3">
      <c r="A1404" s="170" t="s">
        <v>16694</v>
      </c>
      <c r="B1404" s="170" t="s">
        <v>16693</v>
      </c>
      <c r="C1404" s="170">
        <v>16</v>
      </c>
      <c r="I1404" s="170"/>
    </row>
    <row r="1405" spans="1:9" x14ac:dyDescent="0.3">
      <c r="A1405" s="170" t="s">
        <v>16692</v>
      </c>
      <c r="B1405" s="170" t="s">
        <v>16691</v>
      </c>
      <c r="C1405" s="170">
        <v>461</v>
      </c>
      <c r="I1405" s="170"/>
    </row>
    <row r="1406" spans="1:9" x14ac:dyDescent="0.3">
      <c r="A1406" s="170" t="s">
        <v>16690</v>
      </c>
      <c r="B1406" s="170" t="s">
        <v>16689</v>
      </c>
      <c r="C1406" s="170">
        <v>461</v>
      </c>
      <c r="I1406" s="170"/>
    </row>
    <row r="1407" spans="1:9" x14ac:dyDescent="0.3">
      <c r="A1407" s="170" t="s">
        <v>3285</v>
      </c>
      <c r="B1407" s="170" t="s">
        <v>16688</v>
      </c>
      <c r="C1407" s="170">
        <v>1309</v>
      </c>
      <c r="I1407" s="170"/>
    </row>
    <row r="1408" spans="1:9" x14ac:dyDescent="0.3">
      <c r="A1408" s="170" t="s">
        <v>16687</v>
      </c>
      <c r="B1408" s="170" t="s">
        <v>16685</v>
      </c>
      <c r="C1408" s="170">
        <v>461</v>
      </c>
      <c r="I1408" s="170"/>
    </row>
    <row r="1409" spans="1:9" x14ac:dyDescent="0.3">
      <c r="A1409" s="170" t="s">
        <v>16686</v>
      </c>
      <c r="B1409" s="170" t="s">
        <v>16685</v>
      </c>
      <c r="C1409" s="170">
        <v>461</v>
      </c>
      <c r="I1409" s="170"/>
    </row>
    <row r="1410" spans="1:9" x14ac:dyDescent="0.3">
      <c r="A1410" s="170" t="s">
        <v>16684</v>
      </c>
      <c r="B1410" s="170" t="s">
        <v>16683</v>
      </c>
      <c r="C1410" s="170">
        <v>461</v>
      </c>
      <c r="I1410" s="170"/>
    </row>
    <row r="1411" spans="1:9" x14ac:dyDescent="0.3">
      <c r="A1411" s="170" t="s">
        <v>16682</v>
      </c>
      <c r="B1411" s="170" t="s">
        <v>16681</v>
      </c>
      <c r="C1411" s="170">
        <v>16</v>
      </c>
      <c r="I1411" s="170"/>
    </row>
    <row r="1412" spans="1:9" x14ac:dyDescent="0.3">
      <c r="A1412" s="170" t="s">
        <v>16680</v>
      </c>
      <c r="B1412" s="170" t="s">
        <v>16679</v>
      </c>
      <c r="C1412" s="170">
        <v>37</v>
      </c>
      <c r="I1412" s="170"/>
    </row>
    <row r="1413" spans="1:9" x14ac:dyDescent="0.3">
      <c r="A1413" s="170" t="s">
        <v>16678</v>
      </c>
      <c r="B1413" s="170" t="s">
        <v>16677</v>
      </c>
      <c r="C1413" s="170">
        <v>1621</v>
      </c>
      <c r="I1413" s="170"/>
    </row>
    <row r="1414" spans="1:9" x14ac:dyDescent="0.3">
      <c r="A1414" s="170" t="s">
        <v>16676</v>
      </c>
      <c r="B1414" s="170" t="s">
        <v>16675</v>
      </c>
      <c r="C1414" s="170">
        <v>1578</v>
      </c>
      <c r="I1414" s="170"/>
    </row>
    <row r="1415" spans="1:9" x14ac:dyDescent="0.3">
      <c r="A1415" s="170" t="s">
        <v>16674</v>
      </c>
      <c r="B1415" s="170" t="s">
        <v>16673</v>
      </c>
      <c r="C1415" s="170">
        <v>16</v>
      </c>
      <c r="I1415" s="170"/>
    </row>
    <row r="1416" spans="1:9" x14ac:dyDescent="0.3">
      <c r="A1416" s="170" t="s">
        <v>3284</v>
      </c>
      <c r="B1416" s="170" t="s">
        <v>16672</v>
      </c>
      <c r="C1416" s="170">
        <v>734</v>
      </c>
      <c r="I1416" s="170"/>
    </row>
    <row r="1417" spans="1:9" x14ac:dyDescent="0.3">
      <c r="A1417" s="170" t="s">
        <v>16671</v>
      </c>
      <c r="B1417" s="170" t="s">
        <v>16670</v>
      </c>
      <c r="C1417" s="170">
        <v>1578</v>
      </c>
      <c r="I1417" s="170"/>
    </row>
    <row r="1418" spans="1:9" x14ac:dyDescent="0.3">
      <c r="A1418" s="170" t="s">
        <v>16669</v>
      </c>
      <c r="B1418" s="170" t="s">
        <v>16668</v>
      </c>
      <c r="C1418" s="170">
        <v>1603</v>
      </c>
      <c r="I1418" s="170"/>
    </row>
    <row r="1419" spans="1:9" x14ac:dyDescent="0.3">
      <c r="A1419" s="170" t="s">
        <v>16667</v>
      </c>
      <c r="B1419" s="170" t="s">
        <v>16666</v>
      </c>
      <c r="C1419" s="170">
        <v>1578</v>
      </c>
      <c r="I1419" s="170"/>
    </row>
    <row r="1420" spans="1:9" x14ac:dyDescent="0.3">
      <c r="A1420" s="170" t="s">
        <v>16665</v>
      </c>
      <c r="B1420" s="170" t="s">
        <v>16664</v>
      </c>
      <c r="C1420" s="170">
        <v>1603</v>
      </c>
      <c r="I1420" s="170"/>
    </row>
    <row r="1421" spans="1:9" x14ac:dyDescent="0.3">
      <c r="A1421" s="170" t="s">
        <v>16663</v>
      </c>
      <c r="B1421" s="170" t="s">
        <v>16662</v>
      </c>
      <c r="C1421" s="170">
        <v>1686</v>
      </c>
      <c r="I1421" s="170"/>
    </row>
    <row r="1422" spans="1:9" x14ac:dyDescent="0.3">
      <c r="A1422" s="170" t="s">
        <v>16661</v>
      </c>
      <c r="B1422" s="170" t="s">
        <v>16660</v>
      </c>
      <c r="C1422" s="170">
        <v>461</v>
      </c>
      <c r="I1422" s="170"/>
    </row>
    <row r="1423" spans="1:9" x14ac:dyDescent="0.3">
      <c r="A1423" s="170" t="s">
        <v>16659</v>
      </c>
      <c r="B1423" s="170" t="s">
        <v>16658</v>
      </c>
      <c r="C1423" s="170">
        <v>461</v>
      </c>
      <c r="I1423" s="170"/>
    </row>
    <row r="1424" spans="1:9" x14ac:dyDescent="0.3">
      <c r="A1424" s="170" t="s">
        <v>16657</v>
      </c>
      <c r="B1424" s="170" t="s">
        <v>16649</v>
      </c>
      <c r="C1424" s="170">
        <v>461</v>
      </c>
      <c r="I1424" s="170"/>
    </row>
    <row r="1425" spans="1:9" x14ac:dyDescent="0.3">
      <c r="A1425" s="170" t="s">
        <v>16656</v>
      </c>
      <c r="B1425" s="170" t="s">
        <v>16649</v>
      </c>
      <c r="C1425" s="170">
        <v>461</v>
      </c>
      <c r="I1425" s="170"/>
    </row>
    <row r="1426" spans="1:9" x14ac:dyDescent="0.3">
      <c r="A1426" s="170" t="s">
        <v>5123</v>
      </c>
      <c r="B1426" s="170" t="s">
        <v>16655</v>
      </c>
      <c r="C1426" s="170">
        <v>114</v>
      </c>
      <c r="I1426" s="170"/>
    </row>
    <row r="1427" spans="1:9" x14ac:dyDescent="0.3">
      <c r="A1427" s="170" t="s">
        <v>16654</v>
      </c>
      <c r="B1427" s="170" t="s">
        <v>16649</v>
      </c>
      <c r="C1427" s="170">
        <v>461</v>
      </c>
      <c r="I1427" s="170"/>
    </row>
    <row r="1428" spans="1:9" x14ac:dyDescent="0.3">
      <c r="A1428" s="170" t="s">
        <v>16653</v>
      </c>
      <c r="B1428" s="170" t="s">
        <v>16649</v>
      </c>
      <c r="C1428" s="170">
        <v>461</v>
      </c>
      <c r="I1428" s="170"/>
    </row>
    <row r="1429" spans="1:9" x14ac:dyDescent="0.3">
      <c r="A1429" s="170" t="s">
        <v>16652</v>
      </c>
      <c r="B1429" s="170" t="s">
        <v>16649</v>
      </c>
      <c r="C1429" s="170">
        <v>461</v>
      </c>
      <c r="I1429" s="170"/>
    </row>
    <row r="1430" spans="1:9" x14ac:dyDescent="0.3">
      <c r="A1430" s="170" t="s">
        <v>16651</v>
      </c>
      <c r="B1430" s="170" t="s">
        <v>16649</v>
      </c>
      <c r="C1430" s="170">
        <v>461</v>
      </c>
      <c r="I1430" s="170"/>
    </row>
    <row r="1431" spans="1:9" x14ac:dyDescent="0.3">
      <c r="A1431" s="170" t="s">
        <v>16650</v>
      </c>
      <c r="B1431" s="170" t="s">
        <v>16649</v>
      </c>
      <c r="C1431" s="170">
        <v>461</v>
      </c>
      <c r="I1431" s="170"/>
    </row>
    <row r="1432" spans="1:9" x14ac:dyDescent="0.3">
      <c r="A1432" s="170" t="s">
        <v>16648</v>
      </c>
      <c r="B1432" s="170" t="s">
        <v>16647</v>
      </c>
      <c r="C1432" s="170">
        <v>1819</v>
      </c>
      <c r="I1432" s="170"/>
    </row>
    <row r="1433" spans="1:9" x14ac:dyDescent="0.3">
      <c r="A1433" s="170" t="s">
        <v>16646</v>
      </c>
      <c r="B1433" s="170" t="s">
        <v>16645</v>
      </c>
      <c r="C1433" s="170">
        <v>1839</v>
      </c>
      <c r="I1433" s="170"/>
    </row>
    <row r="1434" spans="1:9" x14ac:dyDescent="0.3">
      <c r="A1434" s="170" t="s">
        <v>16644</v>
      </c>
      <c r="B1434" s="170" t="s">
        <v>16643</v>
      </c>
      <c r="C1434" s="170">
        <v>210</v>
      </c>
      <c r="I1434" s="170"/>
    </row>
    <row r="1435" spans="1:9" x14ac:dyDescent="0.3">
      <c r="A1435" s="170" t="s">
        <v>16642</v>
      </c>
      <c r="B1435" s="170" t="s">
        <v>16641</v>
      </c>
      <c r="C1435" s="170">
        <v>210</v>
      </c>
      <c r="I1435" s="170"/>
    </row>
    <row r="1436" spans="1:9" x14ac:dyDescent="0.3">
      <c r="A1436" s="170" t="s">
        <v>16640</v>
      </c>
      <c r="B1436" s="170" t="s">
        <v>16639</v>
      </c>
      <c r="C1436" s="170">
        <v>210</v>
      </c>
      <c r="I1436" s="170"/>
    </row>
    <row r="1437" spans="1:9" x14ac:dyDescent="0.3">
      <c r="A1437" s="170" t="s">
        <v>16638</v>
      </c>
      <c r="B1437" s="170" t="s">
        <v>16637</v>
      </c>
      <c r="C1437" s="170">
        <v>303</v>
      </c>
      <c r="I1437" s="170"/>
    </row>
    <row r="1438" spans="1:9" x14ac:dyDescent="0.3">
      <c r="A1438" s="170" t="s">
        <v>16636</v>
      </c>
      <c r="B1438" s="170" t="s">
        <v>16635</v>
      </c>
      <c r="C1438" s="170">
        <v>210</v>
      </c>
      <c r="I1438" s="170"/>
    </row>
    <row r="1439" spans="1:9" x14ac:dyDescent="0.3">
      <c r="A1439" s="170" t="s">
        <v>16634</v>
      </c>
      <c r="B1439" s="170" t="s">
        <v>16633</v>
      </c>
      <c r="C1439" s="170">
        <v>303</v>
      </c>
      <c r="I1439" s="170"/>
    </row>
    <row r="1440" spans="1:9" x14ac:dyDescent="0.3">
      <c r="A1440" s="170" t="s">
        <v>16632</v>
      </c>
      <c r="B1440" s="170" t="s">
        <v>16631</v>
      </c>
      <c r="C1440" s="170">
        <v>303</v>
      </c>
      <c r="I1440" s="170"/>
    </row>
    <row r="1441" spans="1:9" x14ac:dyDescent="0.3">
      <c r="A1441" s="170" t="s">
        <v>16630</v>
      </c>
      <c r="B1441" s="170" t="s">
        <v>16629</v>
      </c>
      <c r="C1441" s="170">
        <v>1811</v>
      </c>
      <c r="I1441" s="170"/>
    </row>
    <row r="1442" spans="1:9" x14ac:dyDescent="0.3">
      <c r="A1442" s="170" t="s">
        <v>16628</v>
      </c>
      <c r="B1442" s="170" t="s">
        <v>15446</v>
      </c>
      <c r="C1442" s="170">
        <v>1842</v>
      </c>
      <c r="I1442" s="170"/>
    </row>
    <row r="1443" spans="1:9" x14ac:dyDescent="0.3">
      <c r="A1443" s="170" t="s">
        <v>16627</v>
      </c>
      <c r="B1443" s="170" t="s">
        <v>15446</v>
      </c>
      <c r="C1443" s="170">
        <v>1842</v>
      </c>
      <c r="I1443" s="170"/>
    </row>
    <row r="1444" spans="1:9" x14ac:dyDescent="0.3">
      <c r="A1444" s="170" t="s">
        <v>16626</v>
      </c>
      <c r="B1444" s="170" t="s">
        <v>15446</v>
      </c>
      <c r="C1444" s="170">
        <v>1842</v>
      </c>
      <c r="I1444" s="170"/>
    </row>
    <row r="1445" spans="1:9" x14ac:dyDescent="0.3">
      <c r="A1445" s="170" t="s">
        <v>16625</v>
      </c>
      <c r="B1445" s="170" t="s">
        <v>15446</v>
      </c>
      <c r="C1445" s="170">
        <v>1842</v>
      </c>
      <c r="I1445" s="170"/>
    </row>
    <row r="1446" spans="1:9" x14ac:dyDescent="0.3">
      <c r="A1446" s="170" t="s">
        <v>16624</v>
      </c>
      <c r="B1446" s="170" t="s">
        <v>15446</v>
      </c>
      <c r="C1446" s="170">
        <v>1842</v>
      </c>
      <c r="I1446" s="170"/>
    </row>
    <row r="1447" spans="1:9" x14ac:dyDescent="0.3">
      <c r="A1447" s="170" t="s">
        <v>16623</v>
      </c>
      <c r="B1447" s="170" t="s">
        <v>15446</v>
      </c>
      <c r="C1447" s="170">
        <v>1842</v>
      </c>
      <c r="I1447" s="170"/>
    </row>
    <row r="1448" spans="1:9" x14ac:dyDescent="0.3">
      <c r="A1448" s="170" t="s">
        <v>16622</v>
      </c>
      <c r="B1448" s="170" t="s">
        <v>15446</v>
      </c>
      <c r="C1448" s="170">
        <v>1842</v>
      </c>
      <c r="I1448" s="170"/>
    </row>
    <row r="1449" spans="1:9" x14ac:dyDescent="0.3">
      <c r="A1449" s="170" t="s">
        <v>16621</v>
      </c>
      <c r="B1449" s="170" t="s">
        <v>15446</v>
      </c>
      <c r="C1449" s="170">
        <v>1842</v>
      </c>
      <c r="I1449" s="170"/>
    </row>
    <row r="1450" spans="1:9" x14ac:dyDescent="0.3">
      <c r="A1450" s="170" t="s">
        <v>16620</v>
      </c>
      <c r="B1450" s="170" t="s">
        <v>15446</v>
      </c>
      <c r="C1450" s="170">
        <v>1842</v>
      </c>
      <c r="I1450" s="170"/>
    </row>
    <row r="1451" spans="1:9" x14ac:dyDescent="0.3">
      <c r="A1451" s="170" t="s">
        <v>16619</v>
      </c>
      <c r="B1451" s="170" t="s">
        <v>15446</v>
      </c>
      <c r="C1451" s="170">
        <v>1842</v>
      </c>
      <c r="I1451" s="170"/>
    </row>
    <row r="1452" spans="1:9" x14ac:dyDescent="0.3">
      <c r="A1452" s="170" t="s">
        <v>16618</v>
      </c>
      <c r="B1452" s="170" t="s">
        <v>15446</v>
      </c>
      <c r="C1452" s="170">
        <v>1842</v>
      </c>
      <c r="I1452" s="170"/>
    </row>
    <row r="1453" spans="1:9" x14ac:dyDescent="0.3">
      <c r="A1453" s="170" t="s">
        <v>16617</v>
      </c>
      <c r="B1453" s="170" t="s">
        <v>15446</v>
      </c>
      <c r="C1453" s="170">
        <v>1842</v>
      </c>
      <c r="I1453" s="170"/>
    </row>
    <row r="1454" spans="1:9" x14ac:dyDescent="0.3">
      <c r="A1454" s="170" t="s">
        <v>16616</v>
      </c>
      <c r="B1454" s="170" t="s">
        <v>15446</v>
      </c>
      <c r="C1454" s="170">
        <v>1842</v>
      </c>
      <c r="I1454" s="170"/>
    </row>
    <row r="1455" spans="1:9" x14ac:dyDescent="0.3">
      <c r="A1455" s="170" t="s">
        <v>16615</v>
      </c>
      <c r="B1455" s="170" t="s">
        <v>15446</v>
      </c>
      <c r="C1455" s="170">
        <v>1842</v>
      </c>
      <c r="I1455" s="170"/>
    </row>
    <row r="1456" spans="1:9" x14ac:dyDescent="0.3">
      <c r="A1456" s="170" t="s">
        <v>16614</v>
      </c>
      <c r="B1456" s="170" t="s">
        <v>15446</v>
      </c>
      <c r="C1456" s="170">
        <v>1842</v>
      </c>
      <c r="I1456" s="170"/>
    </row>
    <row r="1457" spans="1:9" x14ac:dyDescent="0.3">
      <c r="A1457" s="170" t="s">
        <v>16613</v>
      </c>
      <c r="B1457" s="170" t="s">
        <v>15446</v>
      </c>
      <c r="C1457" s="170">
        <v>1842</v>
      </c>
      <c r="I1457" s="170"/>
    </row>
    <row r="1458" spans="1:9" x14ac:dyDescent="0.3">
      <c r="A1458" s="170" t="s">
        <v>16612</v>
      </c>
      <c r="B1458" s="170" t="s">
        <v>16610</v>
      </c>
      <c r="C1458" s="170">
        <v>988</v>
      </c>
      <c r="I1458" s="170"/>
    </row>
    <row r="1459" spans="1:9" x14ac:dyDescent="0.3">
      <c r="A1459" s="170" t="s">
        <v>16611</v>
      </c>
      <c r="B1459" s="170" t="s">
        <v>16610</v>
      </c>
      <c r="C1459" s="170">
        <v>988</v>
      </c>
      <c r="I1459" s="170"/>
    </row>
    <row r="1460" spans="1:9" x14ac:dyDescent="0.3">
      <c r="A1460" s="170" t="s">
        <v>16609</v>
      </c>
      <c r="B1460" s="170" t="s">
        <v>16608</v>
      </c>
      <c r="C1460" s="170">
        <v>461</v>
      </c>
      <c r="I1460" s="170"/>
    </row>
    <row r="1461" spans="1:9" x14ac:dyDescent="0.3">
      <c r="A1461" s="170" t="s">
        <v>16607</v>
      </c>
      <c r="B1461" s="170" t="s">
        <v>15446</v>
      </c>
      <c r="C1461" s="170">
        <v>1842</v>
      </c>
      <c r="I1461" s="170"/>
    </row>
    <row r="1462" spans="1:9" x14ac:dyDescent="0.3">
      <c r="A1462" s="170" t="s">
        <v>16606</v>
      </c>
      <c r="B1462" s="170" t="s">
        <v>15446</v>
      </c>
      <c r="C1462" s="170">
        <v>1842</v>
      </c>
      <c r="I1462" s="170"/>
    </row>
    <row r="1463" spans="1:9" x14ac:dyDescent="0.3">
      <c r="A1463" s="170" t="s">
        <v>16605</v>
      </c>
      <c r="B1463" s="170" t="s">
        <v>16604</v>
      </c>
      <c r="C1463" s="170">
        <v>77</v>
      </c>
      <c r="I1463" s="170"/>
    </row>
    <row r="1464" spans="1:9" x14ac:dyDescent="0.3">
      <c r="A1464" s="170" t="s">
        <v>16603</v>
      </c>
      <c r="B1464" s="170" t="s">
        <v>16602</v>
      </c>
      <c r="C1464" s="170">
        <v>16</v>
      </c>
      <c r="I1464" s="170"/>
    </row>
    <row r="1465" spans="1:9" x14ac:dyDescent="0.3">
      <c r="A1465" s="170" t="s">
        <v>16601</v>
      </c>
      <c r="B1465" s="170" t="s">
        <v>16600</v>
      </c>
      <c r="C1465" s="170">
        <v>461</v>
      </c>
      <c r="I1465" s="170"/>
    </row>
    <row r="1466" spans="1:9" x14ac:dyDescent="0.3">
      <c r="A1466" s="170" t="s">
        <v>16599</v>
      </c>
      <c r="B1466" s="170" t="s">
        <v>16598</v>
      </c>
      <c r="C1466" s="170">
        <v>16</v>
      </c>
      <c r="I1466" s="170"/>
    </row>
    <row r="1467" spans="1:9" x14ac:dyDescent="0.3">
      <c r="A1467" s="170" t="s">
        <v>16597</v>
      </c>
      <c r="B1467" s="170" t="s">
        <v>16596</v>
      </c>
      <c r="C1467" s="170">
        <v>461</v>
      </c>
      <c r="I1467" s="170"/>
    </row>
    <row r="1468" spans="1:9" x14ac:dyDescent="0.3">
      <c r="A1468" s="170" t="s">
        <v>16595</v>
      </c>
      <c r="B1468" s="170" t="s">
        <v>16594</v>
      </c>
      <c r="C1468" s="170">
        <v>1603</v>
      </c>
      <c r="I1468" s="170"/>
    </row>
    <row r="1469" spans="1:9" x14ac:dyDescent="0.3">
      <c r="A1469" s="170" t="s">
        <v>16593</v>
      </c>
      <c r="B1469" s="170" t="s">
        <v>16592</v>
      </c>
      <c r="C1469" s="170">
        <v>1715</v>
      </c>
      <c r="I1469" s="170"/>
    </row>
    <row r="1470" spans="1:9" x14ac:dyDescent="0.3">
      <c r="A1470" s="170" t="s">
        <v>16591</v>
      </c>
      <c r="B1470" s="170" t="s">
        <v>15446</v>
      </c>
      <c r="C1470" s="170">
        <v>1842</v>
      </c>
      <c r="I1470" s="170"/>
    </row>
    <row r="1471" spans="1:9" x14ac:dyDescent="0.3">
      <c r="A1471" s="170" t="s">
        <v>16590</v>
      </c>
      <c r="B1471" s="170" t="s">
        <v>15446</v>
      </c>
      <c r="C1471" s="170">
        <v>1842</v>
      </c>
      <c r="I1471" s="170"/>
    </row>
    <row r="1472" spans="1:9" x14ac:dyDescent="0.3">
      <c r="A1472" s="170" t="s">
        <v>16589</v>
      </c>
      <c r="B1472" s="170" t="s">
        <v>16588</v>
      </c>
      <c r="C1472" s="170">
        <v>525</v>
      </c>
      <c r="I1472" s="170"/>
    </row>
    <row r="1473" spans="1:9" x14ac:dyDescent="0.3">
      <c r="A1473" s="170" t="s">
        <v>16587</v>
      </c>
      <c r="B1473" s="170" t="s">
        <v>16586</v>
      </c>
      <c r="C1473" s="170">
        <v>461</v>
      </c>
      <c r="I1473" s="170"/>
    </row>
    <row r="1474" spans="1:9" x14ac:dyDescent="0.3">
      <c r="A1474" s="170" t="s">
        <v>16585</v>
      </c>
      <c r="B1474" s="170" t="s">
        <v>16584</v>
      </c>
      <c r="C1474" s="170">
        <v>1621</v>
      </c>
      <c r="I1474" s="170"/>
    </row>
    <row r="1475" spans="1:9" x14ac:dyDescent="0.3">
      <c r="A1475" s="170" t="s">
        <v>4026</v>
      </c>
      <c r="B1475" s="170" t="s">
        <v>16583</v>
      </c>
      <c r="C1475" s="170">
        <v>2112</v>
      </c>
      <c r="I1475" s="170"/>
    </row>
    <row r="1476" spans="1:9" x14ac:dyDescent="0.3">
      <c r="A1476" s="170" t="s">
        <v>16582</v>
      </c>
      <c r="B1476" s="170" t="s">
        <v>16581</v>
      </c>
      <c r="C1476" s="170">
        <v>1560</v>
      </c>
      <c r="I1476" s="170"/>
    </row>
    <row r="1477" spans="1:9" x14ac:dyDescent="0.3">
      <c r="A1477" s="170" t="s">
        <v>16580</v>
      </c>
      <c r="B1477" s="170" t="s">
        <v>16579</v>
      </c>
      <c r="C1477" s="170">
        <v>678</v>
      </c>
      <c r="I1477" s="170"/>
    </row>
    <row r="1478" spans="1:9" x14ac:dyDescent="0.3">
      <c r="A1478" s="170" t="s">
        <v>16578</v>
      </c>
      <c r="B1478" s="170" t="s">
        <v>16569</v>
      </c>
      <c r="C1478" s="170">
        <v>1477</v>
      </c>
      <c r="I1478" s="170"/>
    </row>
    <row r="1479" spans="1:9" x14ac:dyDescent="0.3">
      <c r="A1479" s="170" t="s">
        <v>16577</v>
      </c>
      <c r="B1479" s="170" t="s">
        <v>16576</v>
      </c>
      <c r="C1479" s="170">
        <v>1783</v>
      </c>
      <c r="I1479" s="170"/>
    </row>
    <row r="1480" spans="1:9" x14ac:dyDescent="0.3">
      <c r="A1480" s="170" t="s">
        <v>16575</v>
      </c>
      <c r="B1480" s="170" t="s">
        <v>16574</v>
      </c>
      <c r="C1480" s="170">
        <v>1496</v>
      </c>
      <c r="I1480" s="170"/>
    </row>
    <row r="1481" spans="1:9" x14ac:dyDescent="0.3">
      <c r="A1481" s="170" t="s">
        <v>16573</v>
      </c>
      <c r="B1481" s="170" t="s">
        <v>16572</v>
      </c>
      <c r="C1481" s="170">
        <v>1874</v>
      </c>
      <c r="I1481" s="170"/>
    </row>
    <row r="1482" spans="1:9" x14ac:dyDescent="0.3">
      <c r="A1482" s="170" t="s">
        <v>16571</v>
      </c>
      <c r="B1482" s="170" t="s">
        <v>16569</v>
      </c>
      <c r="C1482" s="170">
        <v>1477</v>
      </c>
      <c r="I1482" s="170"/>
    </row>
    <row r="1483" spans="1:9" x14ac:dyDescent="0.3">
      <c r="A1483" s="170" t="s">
        <v>16570</v>
      </c>
      <c r="B1483" s="170" t="s">
        <v>16569</v>
      </c>
      <c r="C1483" s="170">
        <v>1477</v>
      </c>
      <c r="I1483" s="170"/>
    </row>
    <row r="1484" spans="1:9" x14ac:dyDescent="0.3">
      <c r="A1484" s="170" t="s">
        <v>16568</v>
      </c>
      <c r="B1484" s="170" t="s">
        <v>16567</v>
      </c>
      <c r="C1484" s="170">
        <v>1365</v>
      </c>
      <c r="I1484" s="170"/>
    </row>
    <row r="1485" spans="1:9" x14ac:dyDescent="0.3">
      <c r="A1485" s="170" t="s">
        <v>16566</v>
      </c>
      <c r="B1485" s="170" t="s">
        <v>16565</v>
      </c>
      <c r="C1485" s="170">
        <v>461</v>
      </c>
      <c r="I1485" s="170"/>
    </row>
    <row r="1486" spans="1:9" x14ac:dyDescent="0.3">
      <c r="A1486" s="170" t="s">
        <v>16564</v>
      </c>
      <c r="B1486" s="170" t="s">
        <v>16563</v>
      </c>
      <c r="C1486" s="170">
        <v>259</v>
      </c>
      <c r="I1486" s="170"/>
    </row>
    <row r="1487" spans="1:9" x14ac:dyDescent="0.3">
      <c r="A1487" s="170" t="s">
        <v>16562</v>
      </c>
      <c r="B1487" s="170" t="s">
        <v>16561</v>
      </c>
      <c r="C1487" s="170">
        <v>259</v>
      </c>
      <c r="I1487" s="170"/>
    </row>
    <row r="1488" spans="1:9" x14ac:dyDescent="0.3">
      <c r="A1488" s="170" t="s">
        <v>16560</v>
      </c>
      <c r="B1488" s="170" t="s">
        <v>16559</v>
      </c>
      <c r="C1488" s="170">
        <v>387</v>
      </c>
      <c r="I1488" s="170"/>
    </row>
    <row r="1489" spans="1:9" x14ac:dyDescent="0.3">
      <c r="A1489" s="170" t="s">
        <v>16558</v>
      </c>
      <c r="B1489" s="170" t="s">
        <v>16557</v>
      </c>
      <c r="C1489" s="170">
        <v>1551</v>
      </c>
      <c r="I1489" s="170"/>
    </row>
    <row r="1490" spans="1:9" x14ac:dyDescent="0.3">
      <c r="A1490" s="170" t="s">
        <v>16556</v>
      </c>
      <c r="B1490" s="170" t="s">
        <v>16555</v>
      </c>
      <c r="C1490" s="170">
        <v>1551</v>
      </c>
      <c r="I1490" s="170"/>
    </row>
    <row r="1491" spans="1:9" x14ac:dyDescent="0.3">
      <c r="A1491" s="170" t="s">
        <v>16554</v>
      </c>
      <c r="B1491" s="170" t="s">
        <v>16553</v>
      </c>
      <c r="C1491" s="170">
        <v>1551</v>
      </c>
      <c r="I1491" s="170"/>
    </row>
    <row r="1492" spans="1:9" x14ac:dyDescent="0.3">
      <c r="A1492" s="170" t="s">
        <v>16552</v>
      </c>
      <c r="B1492" s="170" t="s">
        <v>16551</v>
      </c>
      <c r="C1492" s="170">
        <v>1551</v>
      </c>
      <c r="I1492" s="170"/>
    </row>
    <row r="1493" spans="1:9" x14ac:dyDescent="0.3">
      <c r="A1493" s="170" t="s">
        <v>16550</v>
      </c>
      <c r="B1493" s="170" t="s">
        <v>16549</v>
      </c>
      <c r="C1493" s="170">
        <v>1551</v>
      </c>
      <c r="I1493" s="170"/>
    </row>
    <row r="1494" spans="1:9" x14ac:dyDescent="0.3">
      <c r="A1494" s="170" t="s">
        <v>16548</v>
      </c>
      <c r="B1494" s="170" t="s">
        <v>16547</v>
      </c>
      <c r="C1494" s="170">
        <v>1603</v>
      </c>
      <c r="I1494" s="170"/>
    </row>
    <row r="1495" spans="1:9" x14ac:dyDescent="0.3">
      <c r="A1495" s="170" t="s">
        <v>3283</v>
      </c>
      <c r="B1495" s="170" t="s">
        <v>16546</v>
      </c>
      <c r="C1495" s="170">
        <v>113</v>
      </c>
      <c r="I1495" s="170"/>
    </row>
    <row r="1496" spans="1:9" x14ac:dyDescent="0.3">
      <c r="A1496" s="170" t="s">
        <v>16545</v>
      </c>
      <c r="B1496" s="170" t="s">
        <v>16544</v>
      </c>
      <c r="C1496" s="170">
        <v>1603</v>
      </c>
      <c r="I1496" s="170"/>
    </row>
    <row r="1497" spans="1:9" x14ac:dyDescent="0.3">
      <c r="A1497" s="170" t="s">
        <v>16543</v>
      </c>
      <c r="B1497" s="170" t="s">
        <v>16503</v>
      </c>
      <c r="C1497" s="170">
        <v>1477</v>
      </c>
      <c r="I1497" s="170"/>
    </row>
    <row r="1498" spans="1:9" x14ac:dyDescent="0.3">
      <c r="A1498" s="170" t="s">
        <v>16542</v>
      </c>
      <c r="B1498" s="170" t="s">
        <v>16503</v>
      </c>
      <c r="C1498" s="170">
        <v>1477</v>
      </c>
      <c r="I1498" s="170"/>
    </row>
    <row r="1499" spans="1:9" x14ac:dyDescent="0.3">
      <c r="A1499" s="170" t="s">
        <v>16541</v>
      </c>
      <c r="B1499" s="170" t="s">
        <v>16540</v>
      </c>
      <c r="C1499" s="170">
        <v>303</v>
      </c>
      <c r="I1499" s="170"/>
    </row>
    <row r="1500" spans="1:9" x14ac:dyDescent="0.3">
      <c r="A1500" s="170" t="s">
        <v>16539</v>
      </c>
      <c r="B1500" s="170" t="s">
        <v>16499</v>
      </c>
      <c r="C1500" s="170">
        <v>16</v>
      </c>
      <c r="I1500" s="170"/>
    </row>
    <row r="1501" spans="1:9" x14ac:dyDescent="0.3">
      <c r="A1501" s="170" t="s">
        <v>16538</v>
      </c>
      <c r="B1501" s="170" t="s">
        <v>11695</v>
      </c>
      <c r="C1501" s="170">
        <v>157</v>
      </c>
      <c r="I1501" s="170"/>
    </row>
    <row r="1502" spans="1:9" x14ac:dyDescent="0.3">
      <c r="A1502" s="170" t="s">
        <v>16537</v>
      </c>
      <c r="B1502" s="170" t="s">
        <v>16536</v>
      </c>
      <c r="C1502" s="170">
        <v>387</v>
      </c>
      <c r="I1502" s="170"/>
    </row>
    <row r="1503" spans="1:9" x14ac:dyDescent="0.3">
      <c r="A1503" s="170" t="s">
        <v>16535</v>
      </c>
      <c r="B1503" s="170" t="s">
        <v>16534</v>
      </c>
      <c r="C1503" s="170">
        <v>1708</v>
      </c>
      <c r="I1503" s="170"/>
    </row>
    <row r="1504" spans="1:9" x14ac:dyDescent="0.3">
      <c r="A1504" s="170" t="s">
        <v>16533</v>
      </c>
      <c r="B1504" s="170" t="s">
        <v>16532</v>
      </c>
      <c r="C1504" s="170">
        <v>461</v>
      </c>
      <c r="I1504" s="170"/>
    </row>
    <row r="1505" spans="1:9" x14ac:dyDescent="0.3">
      <c r="A1505" s="170" t="s">
        <v>16531</v>
      </c>
      <c r="B1505" s="170" t="s">
        <v>16530</v>
      </c>
      <c r="C1505" s="170">
        <v>461</v>
      </c>
      <c r="I1505" s="170"/>
    </row>
    <row r="1506" spans="1:9" x14ac:dyDescent="0.3">
      <c r="A1506" s="170" t="s">
        <v>16529</v>
      </c>
      <c r="B1506" s="170" t="s">
        <v>16528</v>
      </c>
      <c r="C1506" s="170">
        <v>210</v>
      </c>
      <c r="I1506" s="170"/>
    </row>
    <row r="1507" spans="1:9" x14ac:dyDescent="0.3">
      <c r="A1507" s="170" t="s">
        <v>16527</v>
      </c>
      <c r="B1507" s="170" t="s">
        <v>16526</v>
      </c>
      <c r="C1507" s="170">
        <v>1896</v>
      </c>
      <c r="I1507" s="170"/>
    </row>
    <row r="1508" spans="1:9" x14ac:dyDescent="0.3">
      <c r="A1508" s="170" t="s">
        <v>16525</v>
      </c>
      <c r="B1508" s="170" t="s">
        <v>16524</v>
      </c>
      <c r="C1508" s="170">
        <v>210</v>
      </c>
      <c r="I1508" s="170"/>
    </row>
    <row r="1509" spans="1:9" x14ac:dyDescent="0.3">
      <c r="A1509" s="170" t="s">
        <v>16523</v>
      </c>
      <c r="B1509" s="170" t="s">
        <v>16522</v>
      </c>
      <c r="C1509" s="170">
        <v>461</v>
      </c>
      <c r="I1509" s="170"/>
    </row>
    <row r="1510" spans="1:9" x14ac:dyDescent="0.3">
      <c r="A1510" s="170" t="s">
        <v>16521</v>
      </c>
      <c r="B1510" s="170" t="s">
        <v>16520</v>
      </c>
      <c r="C1510" s="170">
        <v>461</v>
      </c>
      <c r="I1510" s="170"/>
    </row>
    <row r="1511" spans="1:9" x14ac:dyDescent="0.3">
      <c r="A1511" s="170" t="s">
        <v>16519</v>
      </c>
      <c r="B1511" s="170" t="s">
        <v>16518</v>
      </c>
      <c r="C1511" s="170">
        <v>461</v>
      </c>
      <c r="I1511" s="170"/>
    </row>
    <row r="1512" spans="1:9" x14ac:dyDescent="0.3">
      <c r="A1512" s="170" t="s">
        <v>16517</v>
      </c>
      <c r="B1512" s="170" t="s">
        <v>16516</v>
      </c>
      <c r="C1512" s="170">
        <v>461</v>
      </c>
      <c r="I1512" s="170"/>
    </row>
    <row r="1513" spans="1:9" x14ac:dyDescent="0.3">
      <c r="A1513" s="170" t="s">
        <v>16515</v>
      </c>
      <c r="B1513" s="170" t="s">
        <v>16514</v>
      </c>
      <c r="C1513" s="170">
        <v>461</v>
      </c>
      <c r="I1513" s="170"/>
    </row>
    <row r="1514" spans="1:9" x14ac:dyDescent="0.3">
      <c r="A1514" s="170" t="s">
        <v>16513</v>
      </c>
      <c r="B1514" s="170" t="s">
        <v>16512</v>
      </c>
      <c r="C1514" s="170">
        <v>16</v>
      </c>
      <c r="I1514" s="170"/>
    </row>
    <row r="1515" spans="1:9" x14ac:dyDescent="0.3">
      <c r="A1515" s="170" t="s">
        <v>16511</v>
      </c>
      <c r="B1515" s="170" t="s">
        <v>16510</v>
      </c>
      <c r="C1515" s="170">
        <v>1149</v>
      </c>
      <c r="I1515" s="170"/>
    </row>
    <row r="1516" spans="1:9" x14ac:dyDescent="0.3">
      <c r="A1516" s="170" t="s">
        <v>16509</v>
      </c>
      <c r="B1516" s="170" t="s">
        <v>16508</v>
      </c>
      <c r="C1516" s="170">
        <v>16</v>
      </c>
      <c r="I1516" s="170"/>
    </row>
    <row r="1517" spans="1:9" x14ac:dyDescent="0.3">
      <c r="A1517" s="170" t="s">
        <v>16507</v>
      </c>
      <c r="B1517" s="170" t="s">
        <v>16506</v>
      </c>
      <c r="C1517" s="170">
        <v>379</v>
      </c>
      <c r="I1517" s="170"/>
    </row>
    <row r="1518" spans="1:9" x14ac:dyDescent="0.3">
      <c r="A1518" s="170" t="s">
        <v>16505</v>
      </c>
      <c r="B1518" s="170" t="s">
        <v>16503</v>
      </c>
      <c r="C1518" s="170">
        <v>1477</v>
      </c>
      <c r="I1518" s="170"/>
    </row>
    <row r="1519" spans="1:9" x14ac:dyDescent="0.3">
      <c r="A1519" s="170" t="s">
        <v>16504</v>
      </c>
      <c r="B1519" s="170" t="s">
        <v>16503</v>
      </c>
      <c r="C1519" s="170">
        <v>1477</v>
      </c>
      <c r="I1519" s="170"/>
    </row>
    <row r="1520" spans="1:9" x14ac:dyDescent="0.3">
      <c r="A1520" s="170" t="s">
        <v>16502</v>
      </c>
      <c r="B1520" s="170" t="s">
        <v>1497</v>
      </c>
      <c r="C1520" s="170">
        <v>1708</v>
      </c>
      <c r="I1520" s="170"/>
    </row>
    <row r="1521" spans="1:9" x14ac:dyDescent="0.3">
      <c r="A1521" s="170" t="s">
        <v>16501</v>
      </c>
      <c r="B1521" s="170" t="s">
        <v>1497</v>
      </c>
      <c r="C1521" s="170">
        <v>1708</v>
      </c>
      <c r="I1521" s="170"/>
    </row>
    <row r="1522" spans="1:9" x14ac:dyDescent="0.3">
      <c r="A1522" s="170" t="s">
        <v>3282</v>
      </c>
      <c r="B1522" s="170" t="s">
        <v>2306</v>
      </c>
      <c r="C1522" s="170">
        <v>39</v>
      </c>
      <c r="I1522" s="170"/>
    </row>
    <row r="1523" spans="1:9" x14ac:dyDescent="0.3">
      <c r="A1523" s="170" t="s">
        <v>16500</v>
      </c>
      <c r="B1523" s="170" t="s">
        <v>16499</v>
      </c>
      <c r="C1523" s="170">
        <v>16</v>
      </c>
      <c r="I1523" s="170"/>
    </row>
    <row r="1524" spans="1:9" x14ac:dyDescent="0.3">
      <c r="A1524" s="170" t="s">
        <v>16498</v>
      </c>
      <c r="B1524" s="170" t="s">
        <v>16497</v>
      </c>
      <c r="C1524" s="170">
        <v>1892</v>
      </c>
      <c r="I1524" s="170"/>
    </row>
    <row r="1525" spans="1:9" x14ac:dyDescent="0.3">
      <c r="A1525" s="170" t="s">
        <v>16496</v>
      </c>
      <c r="B1525" s="170" t="s">
        <v>16495</v>
      </c>
      <c r="C1525" s="170">
        <v>1754</v>
      </c>
      <c r="I1525" s="170"/>
    </row>
    <row r="1526" spans="1:9" x14ac:dyDescent="0.3">
      <c r="A1526" s="170" t="s">
        <v>16494</v>
      </c>
      <c r="B1526" s="170" t="s">
        <v>16493</v>
      </c>
      <c r="C1526" s="170">
        <v>525</v>
      </c>
      <c r="I1526" s="170"/>
    </row>
    <row r="1527" spans="1:9" x14ac:dyDescent="0.3">
      <c r="A1527" s="170" t="s">
        <v>16492</v>
      </c>
      <c r="B1527" s="170" t="s">
        <v>16491</v>
      </c>
      <c r="C1527" s="170">
        <v>988</v>
      </c>
      <c r="I1527" s="170"/>
    </row>
    <row r="1528" spans="1:9" x14ac:dyDescent="0.3">
      <c r="A1528" s="170" t="s">
        <v>16490</v>
      </c>
      <c r="B1528" s="170" t="s">
        <v>16489</v>
      </c>
      <c r="C1528" s="170">
        <v>210</v>
      </c>
      <c r="I1528" s="170"/>
    </row>
    <row r="1529" spans="1:9" x14ac:dyDescent="0.3">
      <c r="A1529" s="170" t="s">
        <v>16488</v>
      </c>
      <c r="B1529" s="170" t="s">
        <v>16487</v>
      </c>
      <c r="C1529" s="170">
        <v>1477</v>
      </c>
      <c r="I1529" s="170"/>
    </row>
    <row r="1530" spans="1:9" x14ac:dyDescent="0.3">
      <c r="A1530" s="170" t="s">
        <v>3281</v>
      </c>
      <c r="B1530" s="170" t="s">
        <v>16454</v>
      </c>
      <c r="C1530" s="170">
        <v>305</v>
      </c>
      <c r="I1530" s="170"/>
    </row>
    <row r="1531" spans="1:9" x14ac:dyDescent="0.3">
      <c r="A1531" s="170" t="s">
        <v>16486</v>
      </c>
      <c r="B1531" s="170" t="s">
        <v>16484</v>
      </c>
      <c r="C1531" s="170">
        <v>1477</v>
      </c>
      <c r="I1531" s="170"/>
    </row>
    <row r="1532" spans="1:9" x14ac:dyDescent="0.3">
      <c r="A1532" s="170" t="s">
        <v>16485</v>
      </c>
      <c r="B1532" s="170" t="s">
        <v>16484</v>
      </c>
      <c r="C1532" s="170">
        <v>1477</v>
      </c>
      <c r="I1532" s="170"/>
    </row>
    <row r="1533" spans="1:9" x14ac:dyDescent="0.3">
      <c r="A1533" s="170" t="s">
        <v>16483</v>
      </c>
      <c r="B1533" s="170" t="s">
        <v>16482</v>
      </c>
      <c r="C1533" s="170">
        <v>54</v>
      </c>
      <c r="I1533" s="170"/>
    </row>
    <row r="1534" spans="1:9" x14ac:dyDescent="0.3">
      <c r="A1534" s="170" t="s">
        <v>16483</v>
      </c>
      <c r="B1534" s="170" t="s">
        <v>16482</v>
      </c>
      <c r="C1534" s="170">
        <v>54</v>
      </c>
      <c r="I1534" s="170"/>
    </row>
    <row r="1535" spans="1:9" x14ac:dyDescent="0.3">
      <c r="A1535" s="170" t="s">
        <v>16483</v>
      </c>
      <c r="B1535" s="170" t="s">
        <v>16482</v>
      </c>
      <c r="C1535" s="170">
        <v>54</v>
      </c>
      <c r="I1535" s="170"/>
    </row>
    <row r="1536" spans="1:9" x14ac:dyDescent="0.3">
      <c r="A1536" s="170" t="s">
        <v>16481</v>
      </c>
      <c r="B1536" s="170" t="s">
        <v>16480</v>
      </c>
      <c r="C1536" s="170">
        <v>525</v>
      </c>
      <c r="I1536" s="170"/>
    </row>
    <row r="1537" spans="1:9" x14ac:dyDescent="0.3">
      <c r="A1537" s="170" t="s">
        <v>16479</v>
      </c>
      <c r="B1537" s="170" t="s">
        <v>16478</v>
      </c>
      <c r="C1537" s="170">
        <v>988</v>
      </c>
      <c r="I1537" s="170"/>
    </row>
    <row r="1538" spans="1:9" x14ac:dyDescent="0.3">
      <c r="A1538" s="170" t="s">
        <v>16477</v>
      </c>
      <c r="B1538" s="170" t="s">
        <v>16455</v>
      </c>
      <c r="C1538" s="170">
        <v>1536</v>
      </c>
      <c r="I1538" s="170"/>
    </row>
    <row r="1539" spans="1:9" x14ac:dyDescent="0.3">
      <c r="A1539" s="170" t="s">
        <v>16476</v>
      </c>
      <c r="B1539" s="170" t="s">
        <v>16475</v>
      </c>
      <c r="C1539" s="170">
        <v>1477</v>
      </c>
      <c r="I1539" s="170"/>
    </row>
    <row r="1540" spans="1:9" x14ac:dyDescent="0.3">
      <c r="A1540" s="170" t="s">
        <v>16474</v>
      </c>
      <c r="B1540" s="170" t="s">
        <v>16473</v>
      </c>
      <c r="C1540" s="170">
        <v>67</v>
      </c>
      <c r="I1540" s="170"/>
    </row>
    <row r="1541" spans="1:9" x14ac:dyDescent="0.3">
      <c r="A1541" s="170" t="s">
        <v>16472</v>
      </c>
      <c r="B1541" s="170" t="s">
        <v>16471</v>
      </c>
      <c r="C1541" s="170">
        <v>1603</v>
      </c>
      <c r="I1541" s="170"/>
    </row>
    <row r="1542" spans="1:9" x14ac:dyDescent="0.3">
      <c r="A1542" s="170" t="s">
        <v>3280</v>
      </c>
      <c r="B1542" s="170" t="s">
        <v>16454</v>
      </c>
      <c r="C1542" s="170">
        <v>305</v>
      </c>
      <c r="I1542" s="170"/>
    </row>
    <row r="1543" spans="1:9" x14ac:dyDescent="0.3">
      <c r="A1543" s="170" t="s">
        <v>16470</v>
      </c>
      <c r="B1543" s="170" t="s">
        <v>16469</v>
      </c>
      <c r="C1543" s="170">
        <v>678</v>
      </c>
      <c r="I1543" s="170"/>
    </row>
    <row r="1544" spans="1:9" x14ac:dyDescent="0.3">
      <c r="A1544" s="170" t="s">
        <v>16468</v>
      </c>
      <c r="B1544" s="170" t="s">
        <v>16467</v>
      </c>
      <c r="C1544" s="170">
        <v>1850</v>
      </c>
      <c r="I1544" s="170"/>
    </row>
    <row r="1545" spans="1:9" x14ac:dyDescent="0.3">
      <c r="A1545" s="170" t="s">
        <v>16466</v>
      </c>
      <c r="B1545" s="170" t="s">
        <v>16465</v>
      </c>
      <c r="C1545" s="170">
        <v>1272</v>
      </c>
      <c r="I1545" s="170"/>
    </row>
    <row r="1546" spans="1:9" x14ac:dyDescent="0.3">
      <c r="A1546" s="170" t="s">
        <v>16464</v>
      </c>
      <c r="B1546" s="170" t="s">
        <v>16463</v>
      </c>
      <c r="C1546" s="170">
        <v>1272</v>
      </c>
      <c r="I1546" s="170"/>
    </row>
    <row r="1547" spans="1:9" x14ac:dyDescent="0.3">
      <c r="A1547" s="170" t="s">
        <v>16462</v>
      </c>
      <c r="B1547" s="170" t="s">
        <v>16461</v>
      </c>
      <c r="C1547" s="170">
        <v>1272</v>
      </c>
      <c r="I1547" s="170"/>
    </row>
    <row r="1548" spans="1:9" x14ac:dyDescent="0.3">
      <c r="A1548" s="170" t="s">
        <v>16460</v>
      </c>
      <c r="B1548" s="170" t="s">
        <v>16455</v>
      </c>
      <c r="C1548" s="170">
        <v>1536</v>
      </c>
      <c r="I1548" s="170"/>
    </row>
    <row r="1549" spans="1:9" x14ac:dyDescent="0.3">
      <c r="A1549" s="170" t="s">
        <v>16459</v>
      </c>
      <c r="B1549" s="170" t="s">
        <v>16455</v>
      </c>
      <c r="C1549" s="170">
        <v>1536</v>
      </c>
      <c r="I1549" s="170"/>
    </row>
    <row r="1550" spans="1:9" x14ac:dyDescent="0.3">
      <c r="A1550" s="170" t="s">
        <v>16458</v>
      </c>
      <c r="B1550" s="170" t="s">
        <v>16455</v>
      </c>
      <c r="C1550" s="170">
        <v>1536</v>
      </c>
      <c r="I1550" s="170"/>
    </row>
    <row r="1551" spans="1:9" x14ac:dyDescent="0.3">
      <c r="A1551" s="170" t="s">
        <v>16457</v>
      </c>
      <c r="B1551" s="170" t="s">
        <v>16455</v>
      </c>
      <c r="C1551" s="170">
        <v>1536</v>
      </c>
      <c r="I1551" s="170"/>
    </row>
    <row r="1552" spans="1:9" x14ac:dyDescent="0.3">
      <c r="A1552" s="170" t="s">
        <v>16456</v>
      </c>
      <c r="B1552" s="170" t="s">
        <v>16455</v>
      </c>
      <c r="C1552" s="170">
        <v>1536</v>
      </c>
      <c r="I1552" s="170"/>
    </row>
    <row r="1553" spans="1:9" x14ac:dyDescent="0.3">
      <c r="A1553" s="170" t="s">
        <v>3279</v>
      </c>
      <c r="B1553" s="170" t="s">
        <v>16454</v>
      </c>
      <c r="C1553" s="170">
        <v>305</v>
      </c>
      <c r="I1553" s="170"/>
    </row>
    <row r="1554" spans="1:9" x14ac:dyDescent="0.3">
      <c r="A1554" s="170" t="s">
        <v>16453</v>
      </c>
      <c r="B1554" s="170" t="s">
        <v>16452</v>
      </c>
      <c r="C1554" s="170">
        <v>1685</v>
      </c>
      <c r="I1554" s="170"/>
    </row>
    <row r="1555" spans="1:9" x14ac:dyDescent="0.3">
      <c r="A1555" s="170" t="s">
        <v>16451</v>
      </c>
      <c r="B1555" s="170" t="s">
        <v>16450</v>
      </c>
      <c r="C1555" s="170">
        <v>379</v>
      </c>
      <c r="I1555" s="170"/>
    </row>
    <row r="1556" spans="1:9" x14ac:dyDescent="0.3">
      <c r="A1556" s="170" t="s">
        <v>16449</v>
      </c>
      <c r="B1556" s="170" t="s">
        <v>16448</v>
      </c>
      <c r="C1556" s="170">
        <v>461</v>
      </c>
      <c r="I1556" s="170"/>
    </row>
    <row r="1557" spans="1:9" x14ac:dyDescent="0.3">
      <c r="A1557" s="170" t="s">
        <v>16447</v>
      </c>
      <c r="B1557" s="170" t="s">
        <v>16446</v>
      </c>
      <c r="C1557" s="170">
        <v>461</v>
      </c>
      <c r="I1557" s="170"/>
    </row>
    <row r="1558" spans="1:9" x14ac:dyDescent="0.3">
      <c r="A1558" s="170" t="s">
        <v>3278</v>
      </c>
      <c r="B1558" s="170" t="s">
        <v>16436</v>
      </c>
      <c r="C1558" s="170">
        <v>305</v>
      </c>
      <c r="I1558" s="170"/>
    </row>
    <row r="1559" spans="1:9" x14ac:dyDescent="0.3">
      <c r="A1559" s="170" t="s">
        <v>16445</v>
      </c>
      <c r="B1559" s="170" t="s">
        <v>16444</v>
      </c>
      <c r="C1559" s="170">
        <v>634</v>
      </c>
      <c r="I1559" s="170"/>
    </row>
    <row r="1560" spans="1:9" x14ac:dyDescent="0.3">
      <c r="A1560" s="170" t="s">
        <v>16443</v>
      </c>
      <c r="B1560" s="170" t="s">
        <v>16442</v>
      </c>
      <c r="C1560" s="170">
        <v>634</v>
      </c>
      <c r="I1560" s="170"/>
    </row>
    <row r="1561" spans="1:9" x14ac:dyDescent="0.3">
      <c r="A1561" s="170" t="s">
        <v>16441</v>
      </c>
      <c r="B1561" s="170" t="s">
        <v>16440</v>
      </c>
      <c r="C1561" s="170">
        <v>634</v>
      </c>
      <c r="I1561" s="170"/>
    </row>
    <row r="1562" spans="1:9" x14ac:dyDescent="0.3">
      <c r="A1562" s="170" t="s">
        <v>16439</v>
      </c>
      <c r="B1562" s="170" t="s">
        <v>16438</v>
      </c>
      <c r="C1562" s="170">
        <v>634</v>
      </c>
      <c r="I1562" s="170"/>
    </row>
    <row r="1563" spans="1:9" x14ac:dyDescent="0.3">
      <c r="A1563" s="170" t="s">
        <v>4025</v>
      </c>
      <c r="B1563" s="170" t="s">
        <v>16437</v>
      </c>
      <c r="C1563" s="170">
        <v>2112</v>
      </c>
      <c r="I1563" s="170"/>
    </row>
    <row r="1564" spans="1:9" x14ac:dyDescent="0.3">
      <c r="A1564" s="170" t="s">
        <v>3277</v>
      </c>
      <c r="B1564" s="170" t="s">
        <v>16436</v>
      </c>
      <c r="C1564" s="170">
        <v>305</v>
      </c>
      <c r="I1564" s="170"/>
    </row>
    <row r="1565" spans="1:9" x14ac:dyDescent="0.3">
      <c r="A1565" s="170" t="s">
        <v>3276</v>
      </c>
      <c r="B1565" s="170" t="s">
        <v>16435</v>
      </c>
      <c r="C1565" s="170">
        <v>305</v>
      </c>
      <c r="I1565" s="170"/>
    </row>
    <row r="1566" spans="1:9" x14ac:dyDescent="0.3">
      <c r="A1566" s="170" t="s">
        <v>3275</v>
      </c>
      <c r="B1566" s="170" t="s">
        <v>15608</v>
      </c>
      <c r="C1566" s="170">
        <v>305</v>
      </c>
      <c r="I1566" s="170"/>
    </row>
    <row r="1567" spans="1:9" x14ac:dyDescent="0.3">
      <c r="A1567" s="170" t="s">
        <v>3274</v>
      </c>
      <c r="B1567" s="170" t="s">
        <v>16434</v>
      </c>
      <c r="C1567" s="170">
        <v>305</v>
      </c>
      <c r="I1567" s="170"/>
    </row>
    <row r="1568" spans="1:9" x14ac:dyDescent="0.3">
      <c r="A1568" s="170" t="s">
        <v>3273</v>
      </c>
      <c r="B1568" s="170" t="s">
        <v>16434</v>
      </c>
      <c r="C1568" s="170">
        <v>305</v>
      </c>
      <c r="I1568" s="170"/>
    </row>
    <row r="1569" spans="1:9" x14ac:dyDescent="0.3">
      <c r="A1569" s="170" t="s">
        <v>3272</v>
      </c>
      <c r="B1569" s="170" t="s">
        <v>16433</v>
      </c>
      <c r="C1569" s="170">
        <v>305</v>
      </c>
      <c r="I1569" s="170"/>
    </row>
    <row r="1570" spans="1:9" x14ac:dyDescent="0.3">
      <c r="A1570" s="170" t="s">
        <v>16432</v>
      </c>
      <c r="B1570" s="170" t="s">
        <v>16431</v>
      </c>
      <c r="C1570" s="170">
        <v>1621</v>
      </c>
      <c r="I1570" s="170"/>
    </row>
    <row r="1571" spans="1:9" x14ac:dyDescent="0.3">
      <c r="A1571" s="170" t="s">
        <v>3271</v>
      </c>
      <c r="B1571" s="170" t="s">
        <v>16393</v>
      </c>
      <c r="C1571" s="170">
        <v>305</v>
      </c>
      <c r="I1571" s="170"/>
    </row>
    <row r="1572" spans="1:9" x14ac:dyDescent="0.3">
      <c r="A1572" s="170" t="s">
        <v>3270</v>
      </c>
      <c r="B1572" s="170" t="s">
        <v>16428</v>
      </c>
      <c r="C1572" s="170">
        <v>305</v>
      </c>
      <c r="I1572" s="170"/>
    </row>
    <row r="1573" spans="1:9" x14ac:dyDescent="0.3">
      <c r="A1573" s="170" t="s">
        <v>3269</v>
      </c>
      <c r="B1573" s="170" t="s">
        <v>16428</v>
      </c>
      <c r="C1573" s="170">
        <v>305</v>
      </c>
      <c r="I1573" s="170"/>
    </row>
    <row r="1574" spans="1:9" x14ac:dyDescent="0.3">
      <c r="A1574" s="170" t="s">
        <v>16430</v>
      </c>
      <c r="B1574" s="170" t="s">
        <v>16429</v>
      </c>
      <c r="C1574" s="170">
        <v>678</v>
      </c>
      <c r="I1574" s="170"/>
    </row>
    <row r="1575" spans="1:9" x14ac:dyDescent="0.3">
      <c r="A1575" s="170" t="s">
        <v>4024</v>
      </c>
      <c r="B1575" s="170" t="s">
        <v>12356</v>
      </c>
      <c r="C1575" s="170">
        <v>18</v>
      </c>
      <c r="I1575" s="170"/>
    </row>
    <row r="1576" spans="1:9" x14ac:dyDescent="0.3">
      <c r="A1576" s="170" t="s">
        <v>3268</v>
      </c>
      <c r="B1576" s="170" t="s">
        <v>16428</v>
      </c>
      <c r="C1576" s="170">
        <v>305</v>
      </c>
      <c r="I1576" s="170"/>
    </row>
    <row r="1577" spans="1:9" x14ac:dyDescent="0.3">
      <c r="A1577" s="170" t="s">
        <v>3267</v>
      </c>
      <c r="B1577" s="170" t="s">
        <v>16428</v>
      </c>
      <c r="C1577" s="170">
        <v>305</v>
      </c>
      <c r="I1577" s="170"/>
    </row>
    <row r="1578" spans="1:9" x14ac:dyDescent="0.3">
      <c r="A1578" s="170" t="s">
        <v>3266</v>
      </c>
      <c r="B1578" s="170" t="s">
        <v>16428</v>
      </c>
      <c r="C1578" s="170">
        <v>305</v>
      </c>
      <c r="I1578" s="170"/>
    </row>
    <row r="1579" spans="1:9" x14ac:dyDescent="0.3">
      <c r="A1579" s="170" t="s">
        <v>16427</v>
      </c>
      <c r="B1579" s="170" t="s">
        <v>16426</v>
      </c>
      <c r="C1579" s="170">
        <v>259</v>
      </c>
      <c r="I1579" s="170"/>
    </row>
    <row r="1580" spans="1:9" x14ac:dyDescent="0.3">
      <c r="A1580" s="170" t="s">
        <v>16425</v>
      </c>
      <c r="B1580" s="170" t="s">
        <v>16424</v>
      </c>
      <c r="C1580" s="170">
        <v>259</v>
      </c>
      <c r="I1580" s="170"/>
    </row>
    <row r="1581" spans="1:9" x14ac:dyDescent="0.3">
      <c r="A1581" s="170" t="s">
        <v>3265</v>
      </c>
      <c r="B1581" s="170" t="s">
        <v>16415</v>
      </c>
      <c r="C1581" s="170">
        <v>305</v>
      </c>
      <c r="I1581" s="170"/>
    </row>
    <row r="1582" spans="1:9" x14ac:dyDescent="0.3">
      <c r="A1582" s="170" t="s">
        <v>16423</v>
      </c>
      <c r="B1582" s="170" t="s">
        <v>16422</v>
      </c>
      <c r="C1582" s="170">
        <v>634</v>
      </c>
      <c r="I1582" s="170"/>
    </row>
    <row r="1583" spans="1:9" x14ac:dyDescent="0.3">
      <c r="A1583" s="170" t="s">
        <v>16421</v>
      </c>
      <c r="B1583" s="170" t="s">
        <v>16420</v>
      </c>
      <c r="C1583" s="170">
        <v>634</v>
      </c>
      <c r="I1583" s="170"/>
    </row>
    <row r="1584" spans="1:9" x14ac:dyDescent="0.3">
      <c r="A1584" s="170" t="s">
        <v>16419</v>
      </c>
      <c r="B1584" s="170" t="s">
        <v>16418</v>
      </c>
      <c r="C1584" s="170">
        <v>634</v>
      </c>
      <c r="I1584" s="170"/>
    </row>
    <row r="1585" spans="1:9" x14ac:dyDescent="0.3">
      <c r="A1585" s="170" t="s">
        <v>16417</v>
      </c>
      <c r="B1585" s="170" t="s">
        <v>16416</v>
      </c>
      <c r="C1585" s="170">
        <v>634</v>
      </c>
      <c r="I1585" s="170"/>
    </row>
    <row r="1586" spans="1:9" x14ac:dyDescent="0.3">
      <c r="A1586" s="170" t="s">
        <v>3264</v>
      </c>
      <c r="B1586" s="170" t="s">
        <v>16415</v>
      </c>
      <c r="C1586" s="170">
        <v>305</v>
      </c>
      <c r="I1586" s="170"/>
    </row>
    <row r="1587" spans="1:9" x14ac:dyDescent="0.3">
      <c r="A1587" s="170" t="s">
        <v>3263</v>
      </c>
      <c r="B1587" s="170" t="s">
        <v>16414</v>
      </c>
      <c r="C1587" s="170">
        <v>305</v>
      </c>
      <c r="I1587" s="170"/>
    </row>
    <row r="1588" spans="1:9" x14ac:dyDescent="0.3">
      <c r="A1588" s="170" t="s">
        <v>3262</v>
      </c>
      <c r="B1588" s="170" t="s">
        <v>16414</v>
      </c>
      <c r="C1588" s="170">
        <v>305</v>
      </c>
      <c r="I1588" s="170"/>
    </row>
    <row r="1589" spans="1:9" x14ac:dyDescent="0.3">
      <c r="A1589" s="170" t="s">
        <v>16413</v>
      </c>
      <c r="B1589" s="170" t="s">
        <v>16412</v>
      </c>
      <c r="C1589" s="170">
        <v>880</v>
      </c>
      <c r="I1589" s="170"/>
    </row>
    <row r="1590" spans="1:9" x14ac:dyDescent="0.3">
      <c r="A1590" s="170" t="s">
        <v>16411</v>
      </c>
      <c r="B1590" s="170" t="s">
        <v>16410</v>
      </c>
      <c r="C1590" s="170">
        <v>461</v>
      </c>
      <c r="I1590" s="170"/>
    </row>
    <row r="1591" spans="1:9" x14ac:dyDescent="0.3">
      <c r="A1591" s="170" t="s">
        <v>3261</v>
      </c>
      <c r="B1591" s="170" t="s">
        <v>16409</v>
      </c>
      <c r="C1591" s="170">
        <v>305</v>
      </c>
      <c r="I1591" s="170"/>
    </row>
    <row r="1592" spans="1:9" x14ac:dyDescent="0.3">
      <c r="A1592" s="170" t="s">
        <v>3259</v>
      </c>
      <c r="B1592" s="170" t="s">
        <v>3260</v>
      </c>
      <c r="C1592" s="170">
        <v>2112</v>
      </c>
      <c r="I1592" s="170"/>
    </row>
    <row r="1593" spans="1:9" x14ac:dyDescent="0.3">
      <c r="A1593" s="170" t="s">
        <v>4023</v>
      </c>
      <c r="B1593" s="170" t="s">
        <v>12356</v>
      </c>
      <c r="C1593" s="170">
        <v>18</v>
      </c>
      <c r="I1593" s="170"/>
    </row>
    <row r="1594" spans="1:9" x14ac:dyDescent="0.3">
      <c r="A1594" s="170" t="s">
        <v>16408</v>
      </c>
      <c r="B1594" s="170" t="s">
        <v>16313</v>
      </c>
      <c r="C1594" s="170">
        <v>1686</v>
      </c>
      <c r="I1594" s="170"/>
    </row>
    <row r="1595" spans="1:9" x14ac:dyDescent="0.3">
      <c r="A1595" s="170" t="s">
        <v>16407</v>
      </c>
      <c r="B1595" s="170" t="s">
        <v>14894</v>
      </c>
      <c r="C1595" s="170">
        <v>461</v>
      </c>
      <c r="I1595" s="170"/>
    </row>
    <row r="1596" spans="1:9" x14ac:dyDescent="0.3">
      <c r="A1596" s="170" t="s">
        <v>16406</v>
      </c>
      <c r="B1596" s="170" t="s">
        <v>16405</v>
      </c>
      <c r="C1596" s="170">
        <v>461</v>
      </c>
      <c r="I1596" s="170"/>
    </row>
    <row r="1597" spans="1:9" x14ac:dyDescent="0.3">
      <c r="A1597" s="170" t="s">
        <v>16404</v>
      </c>
      <c r="B1597" s="170" t="s">
        <v>16403</v>
      </c>
      <c r="C1597" s="170">
        <v>1603</v>
      </c>
      <c r="I1597" s="170"/>
    </row>
    <row r="1598" spans="1:9" x14ac:dyDescent="0.3">
      <c r="A1598" s="170" t="s">
        <v>3258</v>
      </c>
      <c r="B1598" s="170" t="s">
        <v>13759</v>
      </c>
      <c r="C1598" s="170">
        <v>324</v>
      </c>
      <c r="I1598" s="170"/>
    </row>
    <row r="1599" spans="1:9" x14ac:dyDescent="0.3">
      <c r="A1599" s="170" t="s">
        <v>16402</v>
      </c>
      <c r="B1599" s="170" t="s">
        <v>16198</v>
      </c>
      <c r="C1599" s="170">
        <v>1603</v>
      </c>
      <c r="I1599" s="170"/>
    </row>
    <row r="1600" spans="1:9" x14ac:dyDescent="0.3">
      <c r="A1600" s="170" t="s">
        <v>3257</v>
      </c>
      <c r="B1600" s="170" t="s">
        <v>16401</v>
      </c>
      <c r="C1600" s="170">
        <v>285</v>
      </c>
      <c r="I1600" s="170"/>
    </row>
    <row r="1601" spans="1:9" x14ac:dyDescent="0.3">
      <c r="A1601" s="170" t="s">
        <v>16400</v>
      </c>
      <c r="B1601" s="170" t="s">
        <v>16399</v>
      </c>
      <c r="C1601" s="170">
        <v>35</v>
      </c>
      <c r="I1601" s="170"/>
    </row>
    <row r="1602" spans="1:9" x14ac:dyDescent="0.3">
      <c r="A1602" s="170" t="s">
        <v>16398</v>
      </c>
      <c r="B1602" s="170" t="s">
        <v>16397</v>
      </c>
      <c r="C1602" s="170">
        <v>35</v>
      </c>
      <c r="I1602" s="170"/>
    </row>
    <row r="1603" spans="1:9" x14ac:dyDescent="0.3">
      <c r="A1603" s="170" t="s">
        <v>3256</v>
      </c>
      <c r="B1603" s="170" t="s">
        <v>16396</v>
      </c>
      <c r="C1603" s="170">
        <v>285</v>
      </c>
      <c r="I1603" s="170"/>
    </row>
    <row r="1604" spans="1:9" x14ac:dyDescent="0.3">
      <c r="A1604" s="170" t="s">
        <v>3255</v>
      </c>
      <c r="B1604" s="170" t="s">
        <v>16395</v>
      </c>
      <c r="C1604" s="170">
        <v>285</v>
      </c>
      <c r="I1604" s="170"/>
    </row>
    <row r="1605" spans="1:9" x14ac:dyDescent="0.3">
      <c r="A1605" s="170" t="s">
        <v>3254</v>
      </c>
      <c r="B1605" s="170" t="s">
        <v>16394</v>
      </c>
      <c r="C1605" s="170">
        <v>285</v>
      </c>
      <c r="I1605" s="170"/>
    </row>
    <row r="1606" spans="1:9" x14ac:dyDescent="0.3">
      <c r="A1606" s="170" t="s">
        <v>3253</v>
      </c>
      <c r="B1606" s="170" t="s">
        <v>16393</v>
      </c>
      <c r="C1606" s="170">
        <v>305</v>
      </c>
      <c r="I1606" s="170"/>
    </row>
    <row r="1607" spans="1:9" x14ac:dyDescent="0.3">
      <c r="A1607" s="170" t="s">
        <v>3252</v>
      </c>
      <c r="B1607" s="170" t="s">
        <v>16392</v>
      </c>
      <c r="C1607" s="170">
        <v>1330</v>
      </c>
      <c r="I1607" s="170"/>
    </row>
    <row r="1608" spans="1:9" x14ac:dyDescent="0.3">
      <c r="A1608" s="170" t="s">
        <v>3251</v>
      </c>
      <c r="B1608" s="170" t="s">
        <v>16391</v>
      </c>
      <c r="C1608" s="170">
        <v>1330</v>
      </c>
      <c r="I1608" s="170"/>
    </row>
    <row r="1609" spans="1:9" x14ac:dyDescent="0.3">
      <c r="A1609" s="170" t="s">
        <v>3250</v>
      </c>
      <c r="B1609" s="170" t="s">
        <v>16390</v>
      </c>
      <c r="C1609" s="170">
        <v>1330</v>
      </c>
      <c r="I1609" s="170"/>
    </row>
    <row r="1610" spans="1:9" x14ac:dyDescent="0.3">
      <c r="A1610" s="170" t="s">
        <v>4022</v>
      </c>
      <c r="B1610" s="170" t="s">
        <v>12356</v>
      </c>
      <c r="C1610" s="170">
        <v>18</v>
      </c>
      <c r="I1610" s="170"/>
    </row>
    <row r="1611" spans="1:9" x14ac:dyDescent="0.3">
      <c r="A1611" s="170" t="s">
        <v>3249</v>
      </c>
      <c r="B1611" s="170" t="s">
        <v>16343</v>
      </c>
      <c r="C1611" s="170">
        <v>1330</v>
      </c>
      <c r="I1611" s="170"/>
    </row>
    <row r="1612" spans="1:9" x14ac:dyDescent="0.3">
      <c r="A1612" s="170" t="s">
        <v>3248</v>
      </c>
      <c r="B1612" s="170" t="s">
        <v>16343</v>
      </c>
      <c r="C1612" s="170">
        <v>1330</v>
      </c>
      <c r="I1612" s="170"/>
    </row>
    <row r="1613" spans="1:9" x14ac:dyDescent="0.3">
      <c r="A1613" s="170" t="s">
        <v>3247</v>
      </c>
      <c r="B1613" s="170" t="s">
        <v>16343</v>
      </c>
      <c r="C1613" s="170">
        <v>1330</v>
      </c>
      <c r="I1613" s="170"/>
    </row>
    <row r="1614" spans="1:9" x14ac:dyDescent="0.3">
      <c r="A1614" s="170" t="s">
        <v>3246</v>
      </c>
      <c r="B1614" s="170" t="s">
        <v>16343</v>
      </c>
      <c r="C1614" s="170">
        <v>1330</v>
      </c>
      <c r="I1614" s="170"/>
    </row>
    <row r="1615" spans="1:9" x14ac:dyDescent="0.3">
      <c r="A1615" s="170" t="s">
        <v>3245</v>
      </c>
      <c r="B1615" s="170" t="s">
        <v>16343</v>
      </c>
      <c r="C1615" s="170">
        <v>1330</v>
      </c>
      <c r="I1615" s="170"/>
    </row>
    <row r="1616" spans="1:9" x14ac:dyDescent="0.3">
      <c r="A1616" s="170" t="s">
        <v>3244</v>
      </c>
      <c r="B1616" s="170" t="s">
        <v>16343</v>
      </c>
      <c r="C1616" s="170">
        <v>1330</v>
      </c>
      <c r="I1616" s="170"/>
    </row>
    <row r="1617" spans="1:9" x14ac:dyDescent="0.3">
      <c r="A1617" s="170" t="s">
        <v>3243</v>
      </c>
      <c r="B1617" s="170" t="s">
        <v>16343</v>
      </c>
      <c r="C1617" s="170">
        <v>1330</v>
      </c>
      <c r="I1617" s="170"/>
    </row>
    <row r="1618" spans="1:9" x14ac:dyDescent="0.3">
      <c r="A1618" s="170" t="s">
        <v>16389</v>
      </c>
      <c r="B1618" s="170" t="s">
        <v>16388</v>
      </c>
      <c r="C1618" s="170">
        <v>1621</v>
      </c>
      <c r="I1618" s="170"/>
    </row>
    <row r="1619" spans="1:9" x14ac:dyDescent="0.3">
      <c r="A1619" s="170" t="s">
        <v>16387</v>
      </c>
      <c r="B1619" s="170" t="s">
        <v>16386</v>
      </c>
      <c r="C1619" s="170">
        <v>83</v>
      </c>
      <c r="I1619" s="170"/>
    </row>
    <row r="1620" spans="1:9" x14ac:dyDescent="0.3">
      <c r="A1620" s="170" t="s">
        <v>16385</v>
      </c>
      <c r="B1620" s="170" t="s">
        <v>16384</v>
      </c>
      <c r="C1620" s="170">
        <v>83</v>
      </c>
      <c r="I1620" s="170"/>
    </row>
    <row r="1621" spans="1:9" x14ac:dyDescent="0.3">
      <c r="A1621" s="170" t="s">
        <v>3242</v>
      </c>
      <c r="B1621" s="170" t="s">
        <v>16343</v>
      </c>
      <c r="C1621" s="170">
        <v>1330</v>
      </c>
      <c r="I1621" s="170"/>
    </row>
    <row r="1622" spans="1:9" x14ac:dyDescent="0.3">
      <c r="A1622" s="170" t="s">
        <v>16383</v>
      </c>
      <c r="B1622" s="170" t="s">
        <v>16382</v>
      </c>
      <c r="C1622" s="170">
        <v>83</v>
      </c>
      <c r="I1622" s="170"/>
    </row>
    <row r="1623" spans="1:9" x14ac:dyDescent="0.3">
      <c r="A1623" s="170" t="s">
        <v>16381</v>
      </c>
      <c r="B1623" s="170" t="s">
        <v>16380</v>
      </c>
      <c r="C1623" s="170">
        <v>83</v>
      </c>
      <c r="I1623" s="170"/>
    </row>
    <row r="1624" spans="1:9" x14ac:dyDescent="0.3">
      <c r="A1624" s="170" t="s">
        <v>16379</v>
      </c>
      <c r="B1624" s="170" t="s">
        <v>16378</v>
      </c>
      <c r="C1624" s="170">
        <v>83</v>
      </c>
      <c r="I1624" s="170"/>
    </row>
    <row r="1625" spans="1:9" x14ac:dyDescent="0.3">
      <c r="A1625" s="170" t="s">
        <v>16377</v>
      </c>
      <c r="B1625" s="170" t="s">
        <v>16376</v>
      </c>
      <c r="C1625" s="170">
        <v>83</v>
      </c>
      <c r="I1625" s="170"/>
    </row>
    <row r="1626" spans="1:9" x14ac:dyDescent="0.3">
      <c r="A1626" s="170" t="s">
        <v>16375</v>
      </c>
      <c r="B1626" s="170" t="s">
        <v>16374</v>
      </c>
      <c r="C1626" s="170">
        <v>83</v>
      </c>
      <c r="I1626" s="170"/>
    </row>
    <row r="1627" spans="1:9" x14ac:dyDescent="0.3">
      <c r="A1627" s="170" t="s">
        <v>16373</v>
      </c>
      <c r="B1627" s="170" t="s">
        <v>16372</v>
      </c>
      <c r="C1627" s="170">
        <v>83</v>
      </c>
      <c r="I1627" s="170"/>
    </row>
    <row r="1628" spans="1:9" x14ac:dyDescent="0.3">
      <c r="A1628" s="170" t="s">
        <v>16371</v>
      </c>
      <c r="B1628" s="170" t="s">
        <v>16370</v>
      </c>
      <c r="C1628" s="170">
        <v>83</v>
      </c>
      <c r="I1628" s="170"/>
    </row>
    <row r="1629" spans="1:9" x14ac:dyDescent="0.3">
      <c r="A1629" s="170" t="s">
        <v>16369</v>
      </c>
      <c r="B1629" s="170" t="s">
        <v>16368</v>
      </c>
      <c r="C1629" s="170">
        <v>83</v>
      </c>
      <c r="I1629" s="170"/>
    </row>
    <row r="1630" spans="1:9" x14ac:dyDescent="0.3">
      <c r="A1630" s="170" t="s">
        <v>16367</v>
      </c>
      <c r="B1630" s="170" t="s">
        <v>16366</v>
      </c>
      <c r="C1630" s="170">
        <v>678</v>
      </c>
      <c r="I1630" s="170"/>
    </row>
    <row r="1631" spans="1:9" x14ac:dyDescent="0.3">
      <c r="A1631" s="170" t="s">
        <v>16365</v>
      </c>
      <c r="B1631" s="170" t="s">
        <v>16364</v>
      </c>
      <c r="C1631" s="170">
        <v>83</v>
      </c>
      <c r="I1631" s="170"/>
    </row>
    <row r="1632" spans="1:9" x14ac:dyDescent="0.3">
      <c r="A1632" s="170" t="s">
        <v>3241</v>
      </c>
      <c r="B1632" s="170" t="s">
        <v>16343</v>
      </c>
      <c r="C1632" s="170">
        <v>1330</v>
      </c>
      <c r="I1632" s="170"/>
    </row>
    <row r="1633" spans="1:9" x14ac:dyDescent="0.3">
      <c r="A1633" s="170" t="s">
        <v>16363</v>
      </c>
      <c r="B1633" s="170" t="s">
        <v>16362</v>
      </c>
      <c r="C1633" s="170">
        <v>83</v>
      </c>
      <c r="I1633" s="170"/>
    </row>
    <row r="1634" spans="1:9" x14ac:dyDescent="0.3">
      <c r="A1634" s="170" t="s">
        <v>16361</v>
      </c>
      <c r="B1634" s="170" t="s">
        <v>16360</v>
      </c>
      <c r="C1634" s="170">
        <v>83</v>
      </c>
      <c r="I1634" s="170"/>
    </row>
    <row r="1635" spans="1:9" x14ac:dyDescent="0.3">
      <c r="A1635" s="170" t="s">
        <v>16359</v>
      </c>
      <c r="B1635" s="170" t="s">
        <v>16358</v>
      </c>
      <c r="C1635" s="170">
        <v>83</v>
      </c>
      <c r="I1635" s="170"/>
    </row>
    <row r="1636" spans="1:9" x14ac:dyDescent="0.3">
      <c r="A1636" s="170" t="s">
        <v>16357</v>
      </c>
      <c r="B1636" s="170" t="s">
        <v>16356</v>
      </c>
      <c r="C1636" s="170">
        <v>678</v>
      </c>
      <c r="I1636" s="170"/>
    </row>
    <row r="1637" spans="1:9" x14ac:dyDescent="0.3">
      <c r="A1637" s="170" t="s">
        <v>16355</v>
      </c>
      <c r="B1637" s="170" t="s">
        <v>16354</v>
      </c>
      <c r="C1637" s="170">
        <v>83</v>
      </c>
      <c r="I1637" s="170"/>
    </row>
    <row r="1638" spans="1:9" x14ac:dyDescent="0.3">
      <c r="A1638" s="170" t="s">
        <v>16353</v>
      </c>
      <c r="B1638" s="170" t="s">
        <v>16352</v>
      </c>
      <c r="C1638" s="170">
        <v>16</v>
      </c>
      <c r="I1638" s="170"/>
    </row>
    <row r="1639" spans="1:9" x14ac:dyDescent="0.3">
      <c r="A1639" s="170" t="s">
        <v>16351</v>
      </c>
      <c r="B1639" s="170" t="s">
        <v>16350</v>
      </c>
      <c r="C1639" s="170">
        <v>16</v>
      </c>
      <c r="I1639" s="170"/>
    </row>
    <row r="1640" spans="1:9" x14ac:dyDescent="0.3">
      <c r="A1640" s="170" t="s">
        <v>16349</v>
      </c>
      <c r="B1640" s="170" t="s">
        <v>16348</v>
      </c>
      <c r="C1640" s="170">
        <v>655</v>
      </c>
      <c r="I1640" s="170"/>
    </row>
    <row r="1641" spans="1:9" x14ac:dyDescent="0.3">
      <c r="A1641" s="170" t="s">
        <v>16347</v>
      </c>
      <c r="B1641" s="170" t="s">
        <v>16346</v>
      </c>
      <c r="C1641" s="170">
        <v>1686</v>
      </c>
      <c r="I1641" s="170"/>
    </row>
    <row r="1642" spans="1:9" x14ac:dyDescent="0.3">
      <c r="A1642" s="170" t="s">
        <v>16345</v>
      </c>
      <c r="B1642" s="170" t="s">
        <v>16344</v>
      </c>
      <c r="C1642" s="170">
        <v>1603</v>
      </c>
      <c r="I1642" s="170"/>
    </row>
    <row r="1643" spans="1:9" x14ac:dyDescent="0.3">
      <c r="A1643" s="170" t="s">
        <v>3240</v>
      </c>
      <c r="B1643" s="170" t="s">
        <v>16343</v>
      </c>
      <c r="C1643" s="170">
        <v>1330</v>
      </c>
      <c r="I1643" s="170"/>
    </row>
    <row r="1644" spans="1:9" x14ac:dyDescent="0.3">
      <c r="A1644" s="170" t="s">
        <v>16342</v>
      </c>
      <c r="B1644" s="170" t="s">
        <v>16341</v>
      </c>
      <c r="C1644" s="170">
        <v>1872</v>
      </c>
      <c r="I1644" s="170"/>
    </row>
    <row r="1645" spans="1:9" x14ac:dyDescent="0.3">
      <c r="A1645" s="170" t="s">
        <v>16340</v>
      </c>
      <c r="B1645" s="170" t="s">
        <v>16339</v>
      </c>
      <c r="C1645" s="170">
        <v>1851</v>
      </c>
      <c r="I1645" s="170"/>
    </row>
    <row r="1646" spans="1:9" x14ac:dyDescent="0.3">
      <c r="A1646" s="170" t="s">
        <v>16338</v>
      </c>
      <c r="B1646" s="170" t="s">
        <v>16337</v>
      </c>
      <c r="C1646" s="170">
        <v>1852</v>
      </c>
      <c r="I1646" s="170"/>
    </row>
    <row r="1647" spans="1:9" x14ac:dyDescent="0.3">
      <c r="A1647" s="170" t="s">
        <v>16336</v>
      </c>
      <c r="B1647" s="170" t="s">
        <v>16335</v>
      </c>
      <c r="C1647" s="170">
        <v>1614</v>
      </c>
      <c r="I1647" s="170"/>
    </row>
    <row r="1648" spans="1:9" x14ac:dyDescent="0.3">
      <c r="A1648" s="170" t="s">
        <v>16334</v>
      </c>
      <c r="B1648" s="170" t="s">
        <v>2011</v>
      </c>
      <c r="C1648" s="170">
        <v>809</v>
      </c>
      <c r="I1648" s="170"/>
    </row>
    <row r="1649" spans="1:9" x14ac:dyDescent="0.3">
      <c r="A1649" s="170" t="s">
        <v>16333</v>
      </c>
      <c r="B1649" s="170" t="s">
        <v>16332</v>
      </c>
      <c r="C1649" s="170">
        <v>1926</v>
      </c>
      <c r="I1649" s="170"/>
    </row>
    <row r="1650" spans="1:9" x14ac:dyDescent="0.3">
      <c r="A1650" s="170" t="s">
        <v>4088</v>
      </c>
      <c r="B1650" s="170" t="s">
        <v>16331</v>
      </c>
      <c r="C1650" s="170">
        <v>2112</v>
      </c>
      <c r="I1650" s="170"/>
    </row>
    <row r="1651" spans="1:9" x14ac:dyDescent="0.3">
      <c r="A1651" s="170" t="s">
        <v>4021</v>
      </c>
      <c r="B1651" s="170" t="s">
        <v>12356</v>
      </c>
      <c r="C1651" s="170">
        <v>18</v>
      </c>
      <c r="I1651" s="170"/>
    </row>
    <row r="1652" spans="1:9" x14ac:dyDescent="0.3">
      <c r="A1652" s="170" t="s">
        <v>3239</v>
      </c>
      <c r="B1652" s="170" t="s">
        <v>16330</v>
      </c>
      <c r="C1652" s="170">
        <v>2112</v>
      </c>
      <c r="I1652" s="170"/>
    </row>
    <row r="1653" spans="1:9" x14ac:dyDescent="0.3">
      <c r="A1653" s="170" t="s">
        <v>16329</v>
      </c>
      <c r="B1653" s="170" t="s">
        <v>16328</v>
      </c>
      <c r="C1653" s="170">
        <v>36</v>
      </c>
      <c r="I1653" s="170"/>
    </row>
    <row r="1654" spans="1:9" x14ac:dyDescent="0.3">
      <c r="A1654" s="170" t="s">
        <v>16327</v>
      </c>
      <c r="B1654" s="170" t="s">
        <v>16326</v>
      </c>
      <c r="C1654" s="170">
        <v>1585</v>
      </c>
      <c r="I1654" s="170"/>
    </row>
    <row r="1655" spans="1:9" x14ac:dyDescent="0.3">
      <c r="A1655" s="170" t="s">
        <v>16325</v>
      </c>
      <c r="B1655" s="170" t="s">
        <v>16317</v>
      </c>
      <c r="C1655" s="170">
        <v>122</v>
      </c>
      <c r="I1655" s="170"/>
    </row>
    <row r="1656" spans="1:9" x14ac:dyDescent="0.3">
      <c r="A1656" s="170" t="s">
        <v>16324</v>
      </c>
      <c r="B1656" s="170" t="s">
        <v>16317</v>
      </c>
      <c r="C1656" s="170">
        <v>122</v>
      </c>
      <c r="I1656" s="170"/>
    </row>
    <row r="1657" spans="1:9" x14ac:dyDescent="0.3">
      <c r="A1657" s="170" t="s">
        <v>16323</v>
      </c>
      <c r="B1657" s="170" t="s">
        <v>16317</v>
      </c>
      <c r="C1657" s="170">
        <v>122</v>
      </c>
      <c r="I1657" s="170"/>
    </row>
    <row r="1658" spans="1:9" x14ac:dyDescent="0.3">
      <c r="A1658" s="170" t="s">
        <v>16322</v>
      </c>
      <c r="B1658" s="170" t="s">
        <v>16317</v>
      </c>
      <c r="C1658" s="170">
        <v>122</v>
      </c>
      <c r="I1658" s="170"/>
    </row>
    <row r="1659" spans="1:9" x14ac:dyDescent="0.3">
      <c r="A1659" s="170" t="s">
        <v>16321</v>
      </c>
      <c r="B1659" s="170" t="s">
        <v>16317</v>
      </c>
      <c r="C1659" s="170">
        <v>122</v>
      </c>
      <c r="I1659" s="170"/>
    </row>
    <row r="1660" spans="1:9" x14ac:dyDescent="0.3">
      <c r="A1660" s="170" t="s">
        <v>16320</v>
      </c>
      <c r="B1660" s="170" t="s">
        <v>16317</v>
      </c>
      <c r="C1660" s="170">
        <v>122</v>
      </c>
      <c r="I1660" s="170"/>
    </row>
    <row r="1661" spans="1:9" x14ac:dyDescent="0.3">
      <c r="A1661" s="170" t="s">
        <v>16319</v>
      </c>
      <c r="B1661" s="170" t="s">
        <v>16317</v>
      </c>
      <c r="C1661" s="170">
        <v>122</v>
      </c>
      <c r="I1661" s="170"/>
    </row>
    <row r="1662" spans="1:9" x14ac:dyDescent="0.3">
      <c r="A1662" s="170" t="s">
        <v>16318</v>
      </c>
      <c r="B1662" s="170" t="s">
        <v>16317</v>
      </c>
      <c r="C1662" s="170">
        <v>122</v>
      </c>
      <c r="I1662" s="170"/>
    </row>
    <row r="1663" spans="1:9" x14ac:dyDescent="0.3">
      <c r="A1663" s="170" t="s">
        <v>16316</v>
      </c>
      <c r="B1663" s="170" t="s">
        <v>16315</v>
      </c>
      <c r="C1663" s="170">
        <v>1674</v>
      </c>
      <c r="I1663" s="170"/>
    </row>
    <row r="1664" spans="1:9" x14ac:dyDescent="0.3">
      <c r="A1664" s="170" t="s">
        <v>16314</v>
      </c>
      <c r="B1664" s="170" t="s">
        <v>16313</v>
      </c>
      <c r="C1664" s="170">
        <v>1686</v>
      </c>
      <c r="I1664" s="170"/>
    </row>
    <row r="1665" spans="1:9" x14ac:dyDescent="0.3">
      <c r="A1665" s="170" t="s">
        <v>16312</v>
      </c>
      <c r="B1665" s="170" t="s">
        <v>16311</v>
      </c>
      <c r="C1665" s="170">
        <v>210</v>
      </c>
      <c r="I1665" s="170"/>
    </row>
    <row r="1666" spans="1:9" x14ac:dyDescent="0.3">
      <c r="A1666" s="170" t="s">
        <v>16310</v>
      </c>
      <c r="B1666" s="170" t="s">
        <v>16309</v>
      </c>
      <c r="C1666" s="170">
        <v>210</v>
      </c>
      <c r="I1666" s="170"/>
    </row>
    <row r="1667" spans="1:9" x14ac:dyDescent="0.3">
      <c r="A1667" s="170" t="s">
        <v>16308</v>
      </c>
      <c r="B1667" s="170" t="s">
        <v>16307</v>
      </c>
      <c r="C1667" s="170">
        <v>1686</v>
      </c>
      <c r="I1667" s="170"/>
    </row>
    <row r="1668" spans="1:9" x14ac:dyDescent="0.3">
      <c r="A1668" s="170" t="s">
        <v>16306</v>
      </c>
      <c r="B1668" s="170" t="s">
        <v>16305</v>
      </c>
      <c r="C1668" s="170">
        <v>1149</v>
      </c>
      <c r="I1668" s="170"/>
    </row>
    <row r="1669" spans="1:9" x14ac:dyDescent="0.3">
      <c r="A1669" s="170" t="s">
        <v>16304</v>
      </c>
      <c r="B1669" s="170" t="s">
        <v>16303</v>
      </c>
      <c r="C1669" s="170">
        <v>387</v>
      </c>
      <c r="I1669" s="170"/>
    </row>
    <row r="1670" spans="1:9" x14ac:dyDescent="0.3">
      <c r="A1670" s="170" t="s">
        <v>3238</v>
      </c>
      <c r="B1670" s="170" t="s">
        <v>16302</v>
      </c>
      <c r="C1670" s="170">
        <v>125</v>
      </c>
      <c r="I1670" s="170"/>
    </row>
    <row r="1671" spans="1:9" x14ac:dyDescent="0.3">
      <c r="A1671" s="170" t="s">
        <v>16301</v>
      </c>
      <c r="B1671" s="170" t="s">
        <v>16300</v>
      </c>
      <c r="C1671" s="170">
        <v>387</v>
      </c>
      <c r="I1671" s="170"/>
    </row>
    <row r="1672" spans="1:9" x14ac:dyDescent="0.3">
      <c r="A1672" s="170" t="s">
        <v>16299</v>
      </c>
      <c r="B1672" s="170" t="s">
        <v>16298</v>
      </c>
      <c r="C1672" s="170">
        <v>464</v>
      </c>
      <c r="I1672" s="170"/>
    </row>
    <row r="1673" spans="1:9" x14ac:dyDescent="0.3">
      <c r="A1673" s="170" t="s">
        <v>16297</v>
      </c>
      <c r="B1673" s="170" t="s">
        <v>16296</v>
      </c>
      <c r="C1673" s="170">
        <v>1603</v>
      </c>
      <c r="I1673" s="170"/>
    </row>
    <row r="1674" spans="1:9" x14ac:dyDescent="0.3">
      <c r="A1674" s="170" t="s">
        <v>16295</v>
      </c>
      <c r="B1674" s="170" t="s">
        <v>16294</v>
      </c>
      <c r="C1674" s="170">
        <v>77</v>
      </c>
      <c r="I1674" s="170"/>
    </row>
    <row r="1675" spans="1:9" x14ac:dyDescent="0.3">
      <c r="A1675" s="170" t="s">
        <v>16293</v>
      </c>
      <c r="B1675" s="170" t="s">
        <v>16292</v>
      </c>
      <c r="C1675" s="170">
        <v>303</v>
      </c>
      <c r="I1675" s="170"/>
    </row>
    <row r="1676" spans="1:9" x14ac:dyDescent="0.3">
      <c r="A1676" s="170" t="s">
        <v>16291</v>
      </c>
      <c r="B1676" s="170" t="s">
        <v>16289</v>
      </c>
      <c r="C1676" s="170">
        <v>993</v>
      </c>
      <c r="I1676" s="170"/>
    </row>
    <row r="1677" spans="1:9" x14ac:dyDescent="0.3">
      <c r="A1677" s="170" t="s">
        <v>16290</v>
      </c>
      <c r="B1677" s="170" t="s">
        <v>16289</v>
      </c>
      <c r="C1677" s="170">
        <v>993</v>
      </c>
      <c r="I1677" s="170"/>
    </row>
    <row r="1678" spans="1:9" x14ac:dyDescent="0.3">
      <c r="A1678" s="170" t="s">
        <v>16288</v>
      </c>
      <c r="B1678" s="170" t="s">
        <v>16287</v>
      </c>
      <c r="C1678" s="170">
        <v>1628</v>
      </c>
      <c r="I1678" s="170"/>
    </row>
    <row r="1679" spans="1:9" x14ac:dyDescent="0.3">
      <c r="A1679" s="170" t="s">
        <v>16286</v>
      </c>
      <c r="B1679" s="170" t="s">
        <v>16285</v>
      </c>
      <c r="C1679" s="170">
        <v>461</v>
      </c>
      <c r="I1679" s="170"/>
    </row>
    <row r="1680" spans="1:9" x14ac:dyDescent="0.3">
      <c r="A1680" s="170" t="s">
        <v>16284</v>
      </c>
      <c r="B1680" s="170" t="s">
        <v>16283</v>
      </c>
      <c r="C1680" s="170">
        <v>461</v>
      </c>
      <c r="I1680" s="170"/>
    </row>
    <row r="1681" spans="1:9" x14ac:dyDescent="0.3">
      <c r="A1681" s="170" t="s">
        <v>3237</v>
      </c>
      <c r="B1681" s="170" t="s">
        <v>16282</v>
      </c>
      <c r="C1681" s="170">
        <v>125</v>
      </c>
      <c r="I1681" s="170"/>
    </row>
    <row r="1682" spans="1:9" x14ac:dyDescent="0.3">
      <c r="A1682" s="170" t="s">
        <v>16281</v>
      </c>
      <c r="B1682" s="170" t="s">
        <v>16280</v>
      </c>
      <c r="C1682" s="170">
        <v>67</v>
      </c>
      <c r="I1682" s="170"/>
    </row>
    <row r="1683" spans="1:9" x14ac:dyDescent="0.3">
      <c r="A1683" s="170" t="s">
        <v>3236</v>
      </c>
      <c r="B1683" s="170" t="s">
        <v>16279</v>
      </c>
      <c r="C1683" s="170">
        <v>125</v>
      </c>
      <c r="I1683" s="170"/>
    </row>
    <row r="1684" spans="1:9" x14ac:dyDescent="0.3">
      <c r="A1684" s="170" t="s">
        <v>16278</v>
      </c>
      <c r="B1684" s="170" t="s">
        <v>16277</v>
      </c>
      <c r="C1684" s="170">
        <v>1929</v>
      </c>
      <c r="I1684" s="170"/>
    </row>
    <row r="1685" spans="1:9" x14ac:dyDescent="0.3">
      <c r="A1685" s="170" t="s">
        <v>3235</v>
      </c>
      <c r="B1685" s="170" t="s">
        <v>16276</v>
      </c>
      <c r="C1685" s="170">
        <v>125</v>
      </c>
      <c r="I1685" s="170"/>
    </row>
    <row r="1686" spans="1:9" x14ac:dyDescent="0.3">
      <c r="A1686" s="170" t="s">
        <v>16275</v>
      </c>
      <c r="B1686" s="170" t="s">
        <v>16274</v>
      </c>
      <c r="C1686" s="170">
        <v>1477</v>
      </c>
      <c r="I1686" s="170"/>
    </row>
    <row r="1687" spans="1:9" x14ac:dyDescent="0.3">
      <c r="A1687" s="170" t="s">
        <v>16273</v>
      </c>
      <c r="B1687" s="170" t="s">
        <v>16272</v>
      </c>
      <c r="C1687" s="170">
        <v>1522</v>
      </c>
      <c r="I1687" s="170"/>
    </row>
    <row r="1688" spans="1:9" x14ac:dyDescent="0.3">
      <c r="A1688" s="170" t="s">
        <v>16271</v>
      </c>
      <c r="B1688" s="170" t="s">
        <v>16270</v>
      </c>
      <c r="C1688" s="170">
        <v>303</v>
      </c>
      <c r="I1688" s="170"/>
    </row>
    <row r="1689" spans="1:9" x14ac:dyDescent="0.3">
      <c r="A1689" s="170" t="s">
        <v>16269</v>
      </c>
      <c r="B1689" s="170" t="s">
        <v>16268</v>
      </c>
      <c r="C1689" s="170">
        <v>1779</v>
      </c>
      <c r="I1689" s="170"/>
    </row>
    <row r="1690" spans="1:9" x14ac:dyDescent="0.3">
      <c r="A1690" s="170" t="s">
        <v>16267</v>
      </c>
      <c r="B1690" s="170" t="s">
        <v>16266</v>
      </c>
      <c r="C1690" s="170">
        <v>1779</v>
      </c>
      <c r="I1690" s="170"/>
    </row>
    <row r="1691" spans="1:9" x14ac:dyDescent="0.3">
      <c r="A1691" s="170" t="s">
        <v>16265</v>
      </c>
      <c r="B1691" s="170" t="s">
        <v>16264</v>
      </c>
      <c r="C1691" s="170">
        <v>1865</v>
      </c>
      <c r="I1691" s="170"/>
    </row>
    <row r="1692" spans="1:9" x14ac:dyDescent="0.3">
      <c r="A1692" s="170" t="s">
        <v>3234</v>
      </c>
      <c r="B1692" s="170" t="s">
        <v>16263</v>
      </c>
      <c r="C1692" s="170">
        <v>125</v>
      </c>
      <c r="I1692" s="170"/>
    </row>
    <row r="1693" spans="1:9" x14ac:dyDescent="0.3">
      <c r="A1693" s="170" t="s">
        <v>16262</v>
      </c>
      <c r="B1693" s="170" t="s">
        <v>16261</v>
      </c>
      <c r="C1693" s="170">
        <v>1778</v>
      </c>
      <c r="I1693" s="170"/>
    </row>
    <row r="1694" spans="1:9" x14ac:dyDescent="0.3">
      <c r="A1694" s="170" t="s">
        <v>16260</v>
      </c>
      <c r="B1694" s="170" t="s">
        <v>16259</v>
      </c>
      <c r="C1694" s="170">
        <v>1911</v>
      </c>
      <c r="I1694" s="170"/>
    </row>
    <row r="1695" spans="1:9" x14ac:dyDescent="0.3">
      <c r="A1695" s="170" t="s">
        <v>16258</v>
      </c>
      <c r="B1695" s="170" t="s">
        <v>16257</v>
      </c>
      <c r="C1695" s="170">
        <v>16</v>
      </c>
      <c r="I1695" s="170"/>
    </row>
    <row r="1696" spans="1:9" x14ac:dyDescent="0.3">
      <c r="A1696" s="170" t="s">
        <v>16256</v>
      </c>
      <c r="B1696" s="170" t="s">
        <v>16255</v>
      </c>
      <c r="C1696" s="170">
        <v>1555</v>
      </c>
      <c r="I1696" s="170"/>
    </row>
    <row r="1697" spans="1:9" x14ac:dyDescent="0.3">
      <c r="A1697" s="170" t="s">
        <v>16254</v>
      </c>
      <c r="B1697" s="170" t="s">
        <v>16252</v>
      </c>
      <c r="C1697" s="170">
        <v>461</v>
      </c>
      <c r="I1697" s="170"/>
    </row>
    <row r="1698" spans="1:9" x14ac:dyDescent="0.3">
      <c r="A1698" s="170" t="s">
        <v>16253</v>
      </c>
      <c r="B1698" s="170" t="s">
        <v>16252</v>
      </c>
      <c r="C1698" s="170">
        <v>461</v>
      </c>
      <c r="I1698" s="170"/>
    </row>
    <row r="1699" spans="1:9" x14ac:dyDescent="0.3">
      <c r="A1699" s="170" t="s">
        <v>3233</v>
      </c>
      <c r="B1699" s="170" t="s">
        <v>16251</v>
      </c>
      <c r="C1699" s="170">
        <v>125</v>
      </c>
      <c r="I1699" s="170"/>
    </row>
    <row r="1700" spans="1:9" x14ac:dyDescent="0.3">
      <c r="A1700" s="170" t="s">
        <v>16250</v>
      </c>
      <c r="B1700" s="170" t="s">
        <v>16249</v>
      </c>
      <c r="C1700" s="170">
        <v>1866</v>
      </c>
      <c r="I1700" s="170"/>
    </row>
    <row r="1701" spans="1:9" x14ac:dyDescent="0.3">
      <c r="A1701" s="170" t="s">
        <v>16248</v>
      </c>
      <c r="B1701" s="170" t="s">
        <v>16247</v>
      </c>
      <c r="C1701" s="170">
        <v>678</v>
      </c>
      <c r="I1701" s="170"/>
    </row>
    <row r="1702" spans="1:9" x14ac:dyDescent="0.3">
      <c r="A1702" s="170" t="s">
        <v>16246</v>
      </c>
      <c r="B1702" s="170" t="s">
        <v>16245</v>
      </c>
      <c r="C1702" s="170">
        <v>1944</v>
      </c>
      <c r="I1702" s="170"/>
    </row>
    <row r="1703" spans="1:9" x14ac:dyDescent="0.3">
      <c r="A1703" s="170" t="s">
        <v>16244</v>
      </c>
      <c r="B1703" s="170" t="s">
        <v>16243</v>
      </c>
      <c r="C1703" s="170">
        <v>372</v>
      </c>
      <c r="I1703" s="170"/>
    </row>
    <row r="1704" spans="1:9" x14ac:dyDescent="0.3">
      <c r="A1704" s="170" t="s">
        <v>16242</v>
      </c>
      <c r="B1704" s="170" t="s">
        <v>16241</v>
      </c>
      <c r="C1704" s="170">
        <v>60</v>
      </c>
      <c r="I1704" s="170"/>
    </row>
    <row r="1705" spans="1:9" x14ac:dyDescent="0.3">
      <c r="A1705" s="170" t="s">
        <v>16242</v>
      </c>
      <c r="B1705" s="170" t="s">
        <v>16241</v>
      </c>
      <c r="C1705" s="170">
        <v>60</v>
      </c>
      <c r="I1705" s="170"/>
    </row>
    <row r="1706" spans="1:9" x14ac:dyDescent="0.3">
      <c r="A1706" s="170" t="s">
        <v>16240</v>
      </c>
      <c r="B1706" s="170" t="s">
        <v>16239</v>
      </c>
      <c r="C1706" s="170">
        <v>60</v>
      </c>
      <c r="I1706" s="170"/>
    </row>
    <row r="1707" spans="1:9" x14ac:dyDescent="0.3">
      <c r="A1707" s="170" t="s">
        <v>16240</v>
      </c>
      <c r="B1707" s="170" t="s">
        <v>16239</v>
      </c>
      <c r="C1707" s="170">
        <v>60</v>
      </c>
      <c r="I1707" s="170"/>
    </row>
    <row r="1708" spans="1:9" x14ac:dyDescent="0.3">
      <c r="A1708" s="170" t="s">
        <v>3232</v>
      </c>
      <c r="B1708" s="170" t="s">
        <v>16238</v>
      </c>
      <c r="C1708" s="170">
        <v>125</v>
      </c>
      <c r="I1708" s="170"/>
    </row>
    <row r="1709" spans="1:9" x14ac:dyDescent="0.3">
      <c r="A1709" s="170" t="s">
        <v>16237</v>
      </c>
      <c r="B1709" s="170" t="s">
        <v>16236</v>
      </c>
      <c r="C1709" s="170">
        <v>60</v>
      </c>
      <c r="I1709" s="170"/>
    </row>
    <row r="1710" spans="1:9" x14ac:dyDescent="0.3">
      <c r="A1710" s="170" t="s">
        <v>16237</v>
      </c>
      <c r="B1710" s="170" t="s">
        <v>16236</v>
      </c>
      <c r="C1710" s="170">
        <v>60</v>
      </c>
      <c r="I1710" s="170"/>
    </row>
    <row r="1711" spans="1:9" x14ac:dyDescent="0.3">
      <c r="A1711" s="170" t="s">
        <v>16235</v>
      </c>
      <c r="B1711" s="170" t="s">
        <v>16234</v>
      </c>
      <c r="C1711" s="170">
        <v>461</v>
      </c>
      <c r="I1711" s="170"/>
    </row>
    <row r="1712" spans="1:9" x14ac:dyDescent="0.3">
      <c r="A1712" s="170" t="s">
        <v>16233</v>
      </c>
      <c r="B1712" s="170" t="s">
        <v>15880</v>
      </c>
      <c r="C1712" s="170">
        <v>1940</v>
      </c>
      <c r="I1712" s="170"/>
    </row>
    <row r="1713" spans="1:9" x14ac:dyDescent="0.3">
      <c r="A1713" s="170" t="s">
        <v>16232</v>
      </c>
      <c r="B1713" s="170" t="s">
        <v>16231</v>
      </c>
      <c r="C1713" s="170">
        <v>37</v>
      </c>
      <c r="I1713" s="170"/>
    </row>
    <row r="1714" spans="1:9" x14ac:dyDescent="0.3">
      <c r="A1714" s="170" t="s">
        <v>16230</v>
      </c>
      <c r="B1714" s="170" t="s">
        <v>16229</v>
      </c>
      <c r="C1714" s="170">
        <v>16</v>
      </c>
      <c r="I1714" s="170"/>
    </row>
    <row r="1715" spans="1:9" x14ac:dyDescent="0.3">
      <c r="A1715" s="170" t="s">
        <v>3231</v>
      </c>
      <c r="B1715" s="170" t="s">
        <v>16228</v>
      </c>
      <c r="C1715" s="170">
        <v>125</v>
      </c>
      <c r="I1715" s="170"/>
    </row>
    <row r="1716" spans="1:9" x14ac:dyDescent="0.3">
      <c r="A1716" s="170" t="s">
        <v>16227</v>
      </c>
      <c r="B1716" s="170" t="s">
        <v>16226</v>
      </c>
      <c r="C1716" s="170">
        <v>461</v>
      </c>
      <c r="I1716" s="170"/>
    </row>
    <row r="1717" spans="1:9" x14ac:dyDescent="0.3">
      <c r="A1717" s="170" t="s">
        <v>16225</v>
      </c>
      <c r="B1717" s="170" t="s">
        <v>16224</v>
      </c>
      <c r="C1717" s="170">
        <v>461</v>
      </c>
      <c r="I1717" s="170"/>
    </row>
    <row r="1718" spans="1:9" x14ac:dyDescent="0.3">
      <c r="A1718" s="170" t="s">
        <v>16223</v>
      </c>
      <c r="B1718" s="170" t="s">
        <v>16222</v>
      </c>
      <c r="C1718" s="170">
        <v>1365</v>
      </c>
      <c r="I1718" s="170"/>
    </row>
    <row r="1719" spans="1:9" x14ac:dyDescent="0.3">
      <c r="A1719" s="170" t="s">
        <v>16221</v>
      </c>
      <c r="B1719" s="170" t="s">
        <v>16220</v>
      </c>
      <c r="C1719" s="170">
        <v>1686</v>
      </c>
      <c r="I1719" s="170"/>
    </row>
    <row r="1720" spans="1:9" x14ac:dyDescent="0.3">
      <c r="A1720" s="170" t="s">
        <v>16219</v>
      </c>
      <c r="B1720" s="170" t="s">
        <v>16218</v>
      </c>
      <c r="C1720" s="170">
        <v>1483</v>
      </c>
      <c r="I1720" s="170"/>
    </row>
    <row r="1721" spans="1:9" x14ac:dyDescent="0.3">
      <c r="A1721" s="170" t="s">
        <v>16217</v>
      </c>
      <c r="B1721" s="170" t="s">
        <v>16216</v>
      </c>
      <c r="C1721" s="170">
        <v>461</v>
      </c>
      <c r="I1721" s="170"/>
    </row>
    <row r="1722" spans="1:9" x14ac:dyDescent="0.3">
      <c r="A1722" s="170" t="s">
        <v>16215</v>
      </c>
      <c r="B1722" s="170" t="s">
        <v>16214</v>
      </c>
      <c r="C1722" s="170">
        <v>372</v>
      </c>
      <c r="I1722" s="170"/>
    </row>
    <row r="1723" spans="1:9" x14ac:dyDescent="0.3">
      <c r="A1723" s="170" t="s">
        <v>16213</v>
      </c>
      <c r="B1723" s="170" t="s">
        <v>16212</v>
      </c>
      <c r="C1723" s="170">
        <v>83</v>
      </c>
      <c r="I1723" s="170"/>
    </row>
    <row r="1724" spans="1:9" x14ac:dyDescent="0.3">
      <c r="A1724" s="170" t="s">
        <v>16211</v>
      </c>
      <c r="B1724" s="170" t="s">
        <v>16210</v>
      </c>
      <c r="C1724" s="170">
        <v>83</v>
      </c>
      <c r="I1724" s="170"/>
    </row>
    <row r="1725" spans="1:9" x14ac:dyDescent="0.3">
      <c r="A1725" s="170" t="s">
        <v>4020</v>
      </c>
      <c r="B1725" s="170" t="s">
        <v>12356</v>
      </c>
      <c r="C1725" s="170">
        <v>18</v>
      </c>
      <c r="I1725" s="170"/>
    </row>
    <row r="1726" spans="1:9" x14ac:dyDescent="0.3">
      <c r="A1726" s="170" t="s">
        <v>3230</v>
      </c>
      <c r="B1726" s="170" t="s">
        <v>16209</v>
      </c>
      <c r="C1726" s="170">
        <v>125</v>
      </c>
      <c r="I1726" s="170"/>
    </row>
    <row r="1727" spans="1:9" x14ac:dyDescent="0.3">
      <c r="A1727" s="170" t="s">
        <v>16208</v>
      </c>
      <c r="B1727" s="170" t="s">
        <v>16207</v>
      </c>
      <c r="C1727" s="170">
        <v>83</v>
      </c>
      <c r="I1727" s="170"/>
    </row>
    <row r="1728" spans="1:9" x14ac:dyDescent="0.3">
      <c r="A1728" s="170" t="s">
        <v>16206</v>
      </c>
      <c r="B1728" s="170" t="s">
        <v>16205</v>
      </c>
      <c r="C1728" s="170">
        <v>83</v>
      </c>
      <c r="I1728" s="170"/>
    </row>
    <row r="1729" spans="1:9" x14ac:dyDescent="0.3">
      <c r="A1729" s="170" t="s">
        <v>16204</v>
      </c>
      <c r="B1729" s="170" t="s">
        <v>16203</v>
      </c>
      <c r="C1729" s="170">
        <v>1603</v>
      </c>
      <c r="I1729" s="170"/>
    </row>
    <row r="1730" spans="1:9" x14ac:dyDescent="0.3">
      <c r="A1730" s="170" t="s">
        <v>16202</v>
      </c>
      <c r="B1730" s="170" t="s">
        <v>16200</v>
      </c>
      <c r="C1730" s="170">
        <v>35</v>
      </c>
      <c r="I1730" s="170"/>
    </row>
    <row r="1731" spans="1:9" x14ac:dyDescent="0.3">
      <c r="A1731" s="170" t="s">
        <v>16201</v>
      </c>
      <c r="B1731" s="170" t="s">
        <v>16200</v>
      </c>
      <c r="C1731" s="170">
        <v>35</v>
      </c>
      <c r="I1731" s="170"/>
    </row>
    <row r="1732" spans="1:9" x14ac:dyDescent="0.3">
      <c r="A1732" s="170" t="s">
        <v>16199</v>
      </c>
      <c r="B1732" s="170" t="s">
        <v>16198</v>
      </c>
      <c r="C1732" s="170">
        <v>1603</v>
      </c>
      <c r="I1732" s="170"/>
    </row>
    <row r="1733" spans="1:9" x14ac:dyDescent="0.3">
      <c r="A1733" s="170" t="s">
        <v>16197</v>
      </c>
      <c r="B1733" s="170" t="s">
        <v>16196</v>
      </c>
      <c r="C1733" s="170">
        <v>678</v>
      </c>
      <c r="I1733" s="170"/>
    </row>
    <row r="1734" spans="1:9" x14ac:dyDescent="0.3">
      <c r="A1734" s="170" t="s">
        <v>16195</v>
      </c>
      <c r="B1734" s="170" t="s">
        <v>16194</v>
      </c>
      <c r="C1734" s="170">
        <v>678</v>
      </c>
      <c r="I1734" s="170"/>
    </row>
    <row r="1735" spans="1:9" x14ac:dyDescent="0.3">
      <c r="A1735" s="170" t="s">
        <v>3229</v>
      </c>
      <c r="B1735" s="170" t="s">
        <v>15611</v>
      </c>
      <c r="C1735" s="170">
        <v>157</v>
      </c>
      <c r="I1735" s="170"/>
    </row>
    <row r="1736" spans="1:9" x14ac:dyDescent="0.3">
      <c r="A1736" s="170" t="s">
        <v>16193</v>
      </c>
      <c r="B1736" s="170" t="s">
        <v>16192</v>
      </c>
      <c r="C1736" s="170">
        <v>1621</v>
      </c>
      <c r="I1736" s="170"/>
    </row>
    <row r="1737" spans="1:9" x14ac:dyDescent="0.3">
      <c r="A1737" s="170" t="s">
        <v>16191</v>
      </c>
      <c r="B1737" s="170" t="s">
        <v>16190</v>
      </c>
      <c r="C1737" s="170">
        <v>678</v>
      </c>
      <c r="I1737" s="170"/>
    </row>
    <row r="1738" spans="1:9" x14ac:dyDescent="0.3">
      <c r="A1738" s="170" t="s">
        <v>16189</v>
      </c>
      <c r="B1738" s="170" t="s">
        <v>16188</v>
      </c>
      <c r="C1738" s="170">
        <v>1621</v>
      </c>
      <c r="I1738" s="170"/>
    </row>
    <row r="1739" spans="1:9" x14ac:dyDescent="0.3">
      <c r="A1739" s="170" t="s">
        <v>16187</v>
      </c>
      <c r="B1739" s="170" t="s">
        <v>16186</v>
      </c>
      <c r="C1739" s="170">
        <v>678</v>
      </c>
      <c r="I1739" s="170"/>
    </row>
    <row r="1740" spans="1:9" x14ac:dyDescent="0.3">
      <c r="A1740" s="170" t="s">
        <v>16185</v>
      </c>
      <c r="B1740" s="170" t="s">
        <v>16184</v>
      </c>
      <c r="C1740" s="170">
        <v>678</v>
      </c>
      <c r="I1740" s="170"/>
    </row>
    <row r="1741" spans="1:9" x14ac:dyDescent="0.3">
      <c r="A1741" s="170" t="s">
        <v>16183</v>
      </c>
      <c r="B1741" s="170" t="s">
        <v>16182</v>
      </c>
      <c r="C1741" s="170">
        <v>678</v>
      </c>
      <c r="I1741" s="170"/>
    </row>
    <row r="1742" spans="1:9" x14ac:dyDescent="0.3">
      <c r="A1742" s="170" t="s">
        <v>16181</v>
      </c>
      <c r="B1742" s="170" t="s">
        <v>16180</v>
      </c>
      <c r="C1742" s="170">
        <v>678</v>
      </c>
      <c r="I1742" s="170"/>
    </row>
    <row r="1743" spans="1:9" x14ac:dyDescent="0.3">
      <c r="A1743" s="170" t="s">
        <v>16179</v>
      </c>
      <c r="B1743" s="170" t="s">
        <v>16178</v>
      </c>
      <c r="C1743" s="170">
        <v>678</v>
      </c>
      <c r="I1743" s="170"/>
    </row>
    <row r="1744" spans="1:9" x14ac:dyDescent="0.3">
      <c r="A1744" s="170" t="s">
        <v>16177</v>
      </c>
      <c r="B1744" s="170" t="s">
        <v>16176</v>
      </c>
      <c r="C1744" s="170">
        <v>678</v>
      </c>
      <c r="I1744" s="170"/>
    </row>
    <row r="1745" spans="1:9" x14ac:dyDescent="0.3">
      <c r="A1745" s="170" t="s">
        <v>16175</v>
      </c>
      <c r="B1745" s="170" t="s">
        <v>16174</v>
      </c>
      <c r="C1745" s="170">
        <v>461</v>
      </c>
      <c r="I1745" s="170"/>
    </row>
    <row r="1746" spans="1:9" x14ac:dyDescent="0.3">
      <c r="A1746" s="170" t="s">
        <v>16173</v>
      </c>
      <c r="B1746" s="170" t="s">
        <v>16172</v>
      </c>
      <c r="C1746" s="170">
        <v>461</v>
      </c>
      <c r="I1746" s="170"/>
    </row>
    <row r="1747" spans="1:9" x14ac:dyDescent="0.3">
      <c r="A1747" s="170" t="s">
        <v>16171</v>
      </c>
      <c r="B1747" s="170" t="s">
        <v>16170</v>
      </c>
      <c r="C1747" s="170">
        <v>678</v>
      </c>
      <c r="I1747" s="170"/>
    </row>
    <row r="1748" spans="1:9" x14ac:dyDescent="0.3">
      <c r="A1748" s="170" t="s">
        <v>16169</v>
      </c>
      <c r="B1748" s="170" t="s">
        <v>16168</v>
      </c>
      <c r="C1748" s="170">
        <v>678</v>
      </c>
      <c r="I1748" s="170"/>
    </row>
    <row r="1749" spans="1:9" x14ac:dyDescent="0.3">
      <c r="A1749" s="170" t="s">
        <v>16167</v>
      </c>
      <c r="B1749" s="170" t="s">
        <v>16166</v>
      </c>
      <c r="C1749" s="170">
        <v>678</v>
      </c>
      <c r="I1749" s="170"/>
    </row>
    <row r="1750" spans="1:9" x14ac:dyDescent="0.3">
      <c r="A1750" s="170" t="s">
        <v>16165</v>
      </c>
      <c r="B1750" s="170" t="s">
        <v>16164</v>
      </c>
      <c r="C1750" s="170">
        <v>678</v>
      </c>
      <c r="I1750" s="170"/>
    </row>
    <row r="1751" spans="1:9" x14ac:dyDescent="0.3">
      <c r="A1751" s="170" t="s">
        <v>16163</v>
      </c>
      <c r="B1751" s="170" t="s">
        <v>16162</v>
      </c>
      <c r="C1751" s="170">
        <v>678</v>
      </c>
      <c r="I1751" s="170"/>
    </row>
    <row r="1752" spans="1:9" x14ac:dyDescent="0.3">
      <c r="A1752" s="170" t="s">
        <v>16161</v>
      </c>
      <c r="B1752" s="170" t="s">
        <v>16160</v>
      </c>
      <c r="C1752" s="170">
        <v>678</v>
      </c>
      <c r="I1752" s="170"/>
    </row>
    <row r="1753" spans="1:9" x14ac:dyDescent="0.3">
      <c r="A1753" s="170" t="s">
        <v>16159</v>
      </c>
      <c r="B1753" s="170" t="s">
        <v>16158</v>
      </c>
      <c r="C1753" s="170">
        <v>678</v>
      </c>
      <c r="I1753" s="170"/>
    </row>
    <row r="1754" spans="1:9" x14ac:dyDescent="0.3">
      <c r="A1754" s="170" t="s">
        <v>16157</v>
      </c>
      <c r="B1754" s="170" t="s">
        <v>16156</v>
      </c>
      <c r="C1754" s="170">
        <v>678</v>
      </c>
      <c r="I1754" s="170"/>
    </row>
    <row r="1755" spans="1:9" x14ac:dyDescent="0.3">
      <c r="A1755" s="170" t="s">
        <v>3228</v>
      </c>
      <c r="B1755" s="170" t="s">
        <v>16139</v>
      </c>
      <c r="C1755" s="170">
        <v>157</v>
      </c>
      <c r="I1755" s="170"/>
    </row>
    <row r="1756" spans="1:9" x14ac:dyDescent="0.3">
      <c r="A1756" s="170" t="s">
        <v>16155</v>
      </c>
      <c r="B1756" s="170" t="s">
        <v>16154</v>
      </c>
      <c r="C1756" s="170">
        <v>678</v>
      </c>
      <c r="I1756" s="170"/>
    </row>
    <row r="1757" spans="1:9" x14ac:dyDescent="0.3">
      <c r="A1757" s="170" t="s">
        <v>16153</v>
      </c>
      <c r="B1757" s="170" t="s">
        <v>16152</v>
      </c>
      <c r="C1757" s="170">
        <v>678</v>
      </c>
      <c r="I1757" s="170"/>
    </row>
    <row r="1758" spans="1:9" x14ac:dyDescent="0.3">
      <c r="A1758" s="170" t="s">
        <v>16151</v>
      </c>
      <c r="B1758" s="170" t="s">
        <v>16150</v>
      </c>
      <c r="C1758" s="170">
        <v>678</v>
      </c>
      <c r="I1758" s="170"/>
    </row>
    <row r="1759" spans="1:9" x14ac:dyDescent="0.3">
      <c r="A1759" s="170" t="s">
        <v>16149</v>
      </c>
      <c r="B1759" s="170" t="s">
        <v>16148</v>
      </c>
      <c r="C1759" s="170">
        <v>1972</v>
      </c>
      <c r="I1759" s="170"/>
    </row>
    <row r="1760" spans="1:9" x14ac:dyDescent="0.3">
      <c r="A1760" s="170" t="s">
        <v>16147</v>
      </c>
      <c r="B1760" s="170" t="s">
        <v>16146</v>
      </c>
      <c r="C1760" s="170">
        <v>321</v>
      </c>
      <c r="I1760" s="170"/>
    </row>
    <row r="1761" spans="1:9" x14ac:dyDescent="0.3">
      <c r="A1761" s="170" t="s">
        <v>16145</v>
      </c>
      <c r="B1761" s="170" t="s">
        <v>16144</v>
      </c>
      <c r="C1761" s="170">
        <v>1303</v>
      </c>
      <c r="I1761" s="170"/>
    </row>
    <row r="1762" spans="1:9" x14ac:dyDescent="0.3">
      <c r="A1762" s="170" t="s">
        <v>16143</v>
      </c>
      <c r="B1762" s="170" t="s">
        <v>16142</v>
      </c>
      <c r="C1762" s="170">
        <v>1768</v>
      </c>
      <c r="I1762" s="170"/>
    </row>
    <row r="1763" spans="1:9" x14ac:dyDescent="0.3">
      <c r="A1763" s="170" t="s">
        <v>16141</v>
      </c>
      <c r="B1763" s="170" t="s">
        <v>16140</v>
      </c>
      <c r="C1763" s="170">
        <v>1775</v>
      </c>
      <c r="I1763" s="170"/>
    </row>
    <row r="1764" spans="1:9" x14ac:dyDescent="0.3">
      <c r="A1764" s="170" t="s">
        <v>3227</v>
      </c>
      <c r="B1764" s="170" t="s">
        <v>16139</v>
      </c>
      <c r="C1764" s="170">
        <v>157</v>
      </c>
      <c r="I1764" s="170"/>
    </row>
    <row r="1765" spans="1:9" x14ac:dyDescent="0.3">
      <c r="A1765" s="170" t="s">
        <v>16138</v>
      </c>
      <c r="B1765" s="170" t="s">
        <v>16137</v>
      </c>
      <c r="C1765" s="170">
        <v>724</v>
      </c>
      <c r="I1765" s="170"/>
    </row>
    <row r="1766" spans="1:9" x14ac:dyDescent="0.3">
      <c r="A1766" s="170" t="s">
        <v>16136</v>
      </c>
      <c r="B1766" s="170" t="s">
        <v>16135</v>
      </c>
      <c r="C1766" s="170">
        <v>37</v>
      </c>
      <c r="I1766" s="170"/>
    </row>
    <row r="1767" spans="1:9" x14ac:dyDescent="0.3">
      <c r="A1767" s="170" t="s">
        <v>16134</v>
      </c>
      <c r="B1767" s="170" t="s">
        <v>16131</v>
      </c>
      <c r="C1767" s="170">
        <v>2020</v>
      </c>
      <c r="I1767" s="170"/>
    </row>
    <row r="1768" spans="1:9" x14ac:dyDescent="0.3">
      <c r="A1768" s="170" t="s">
        <v>16133</v>
      </c>
      <c r="B1768" s="170" t="s">
        <v>16131</v>
      </c>
      <c r="C1768" s="170">
        <v>2020</v>
      </c>
      <c r="I1768" s="170"/>
    </row>
    <row r="1769" spans="1:9" x14ac:dyDescent="0.3">
      <c r="A1769" s="170" t="s">
        <v>16132</v>
      </c>
      <c r="B1769" s="170" t="s">
        <v>16131</v>
      </c>
      <c r="C1769" s="170">
        <v>2020</v>
      </c>
      <c r="I1769" s="170"/>
    </row>
    <row r="1770" spans="1:9" x14ac:dyDescent="0.3">
      <c r="A1770" s="170" t="s">
        <v>16130</v>
      </c>
      <c r="B1770" s="170" t="s">
        <v>16124</v>
      </c>
      <c r="C1770" s="170">
        <v>2020</v>
      </c>
      <c r="I1770" s="170"/>
    </row>
    <row r="1771" spans="1:9" x14ac:dyDescent="0.3">
      <c r="A1771" s="170" t="s">
        <v>16129</v>
      </c>
      <c r="B1771" s="170" t="s">
        <v>16128</v>
      </c>
      <c r="C1771" s="170">
        <v>1483</v>
      </c>
      <c r="I1771" s="170"/>
    </row>
    <row r="1772" spans="1:9" x14ac:dyDescent="0.3">
      <c r="A1772" s="170" t="s">
        <v>16127</v>
      </c>
      <c r="B1772" s="170" t="s">
        <v>16124</v>
      </c>
      <c r="C1772" s="170">
        <v>2020</v>
      </c>
      <c r="I1772" s="170"/>
    </row>
    <row r="1773" spans="1:9" x14ac:dyDescent="0.3">
      <c r="A1773" s="170" t="s">
        <v>3226</v>
      </c>
      <c r="B1773" s="170" t="s">
        <v>16126</v>
      </c>
      <c r="C1773" s="170">
        <v>321</v>
      </c>
      <c r="I1773" s="170"/>
    </row>
    <row r="1774" spans="1:9" x14ac:dyDescent="0.3">
      <c r="A1774" s="170" t="s">
        <v>16125</v>
      </c>
      <c r="B1774" s="170" t="s">
        <v>16124</v>
      </c>
      <c r="C1774" s="170">
        <v>2020</v>
      </c>
      <c r="I1774" s="170"/>
    </row>
    <row r="1775" spans="1:9" x14ac:dyDescent="0.3">
      <c r="A1775" s="170" t="s">
        <v>16123</v>
      </c>
      <c r="B1775" s="170" t="s">
        <v>16118</v>
      </c>
      <c r="C1775" s="170">
        <v>2020</v>
      </c>
      <c r="I1775" s="170"/>
    </row>
    <row r="1776" spans="1:9" x14ac:dyDescent="0.3">
      <c r="A1776" s="170" t="s">
        <v>16122</v>
      </c>
      <c r="B1776" s="170" t="s">
        <v>16118</v>
      </c>
      <c r="C1776" s="170">
        <v>2020</v>
      </c>
      <c r="I1776" s="170"/>
    </row>
    <row r="1777" spans="1:9" x14ac:dyDescent="0.3">
      <c r="A1777" s="170" t="s">
        <v>16121</v>
      </c>
      <c r="B1777" s="170" t="s">
        <v>16118</v>
      </c>
      <c r="C1777" s="170">
        <v>2020</v>
      </c>
      <c r="I1777" s="170"/>
    </row>
    <row r="1778" spans="1:9" x14ac:dyDescent="0.3">
      <c r="A1778" s="170" t="s">
        <v>16120</v>
      </c>
      <c r="B1778" s="170" t="s">
        <v>15712</v>
      </c>
      <c r="C1778" s="170">
        <v>2020</v>
      </c>
      <c r="I1778" s="170"/>
    </row>
    <row r="1779" spans="1:9" x14ac:dyDescent="0.3">
      <c r="A1779" s="170" t="s">
        <v>16119</v>
      </c>
      <c r="B1779" s="170" t="s">
        <v>16118</v>
      </c>
      <c r="C1779" s="170">
        <v>2020</v>
      </c>
      <c r="I1779" s="170"/>
    </row>
    <row r="1780" spans="1:9" x14ac:dyDescent="0.3">
      <c r="A1780" s="170" t="s">
        <v>16117</v>
      </c>
      <c r="B1780" s="170" t="s">
        <v>16116</v>
      </c>
      <c r="C1780" s="170">
        <v>1483</v>
      </c>
      <c r="I1780" s="170"/>
    </row>
    <row r="1781" spans="1:9" x14ac:dyDescent="0.3">
      <c r="A1781" s="170" t="s">
        <v>16115</v>
      </c>
      <c r="B1781" s="170" t="s">
        <v>16114</v>
      </c>
      <c r="C1781" s="170">
        <v>77</v>
      </c>
      <c r="I1781" s="170"/>
    </row>
    <row r="1782" spans="1:9" x14ac:dyDescent="0.3">
      <c r="A1782" s="170" t="s">
        <v>16113</v>
      </c>
      <c r="B1782" s="170" t="s">
        <v>16112</v>
      </c>
      <c r="C1782" s="170">
        <v>1551</v>
      </c>
      <c r="I1782" s="170"/>
    </row>
    <row r="1783" spans="1:9" x14ac:dyDescent="0.3">
      <c r="A1783" s="170" t="s">
        <v>16111</v>
      </c>
      <c r="B1783" s="170" t="s">
        <v>16110</v>
      </c>
      <c r="C1783" s="170">
        <v>1551</v>
      </c>
      <c r="I1783" s="170"/>
    </row>
    <row r="1784" spans="1:9" x14ac:dyDescent="0.3">
      <c r="A1784" s="170" t="s">
        <v>3225</v>
      </c>
      <c r="B1784" s="170" t="s">
        <v>16109</v>
      </c>
      <c r="C1784" s="170">
        <v>321</v>
      </c>
      <c r="I1784" s="170"/>
    </row>
    <row r="1785" spans="1:9" x14ac:dyDescent="0.3">
      <c r="A1785" s="170" t="s">
        <v>16108</v>
      </c>
      <c r="B1785" s="170" t="s">
        <v>16107</v>
      </c>
      <c r="C1785" s="170">
        <v>1551</v>
      </c>
      <c r="I1785" s="170"/>
    </row>
    <row r="1786" spans="1:9" x14ac:dyDescent="0.3">
      <c r="A1786" s="170" t="s">
        <v>16106</v>
      </c>
      <c r="B1786" s="170" t="s">
        <v>16105</v>
      </c>
      <c r="C1786" s="170">
        <v>1551</v>
      </c>
      <c r="I1786" s="170"/>
    </row>
    <row r="1787" spans="1:9" x14ac:dyDescent="0.3">
      <c r="A1787" s="170" t="s">
        <v>16104</v>
      </c>
      <c r="B1787" s="170" t="s">
        <v>16103</v>
      </c>
      <c r="C1787" s="170">
        <v>461</v>
      </c>
      <c r="I1787" s="170"/>
    </row>
    <row r="1788" spans="1:9" x14ac:dyDescent="0.3">
      <c r="A1788" s="170" t="s">
        <v>16102</v>
      </c>
      <c r="B1788" s="170" t="s">
        <v>16101</v>
      </c>
      <c r="C1788" s="170">
        <v>461</v>
      </c>
      <c r="I1788" s="170"/>
    </row>
    <row r="1789" spans="1:9" x14ac:dyDescent="0.3">
      <c r="A1789" s="170" t="s">
        <v>16100</v>
      </c>
      <c r="B1789" s="170" t="s">
        <v>16099</v>
      </c>
      <c r="C1789" s="170">
        <v>1674</v>
      </c>
      <c r="I1789" s="170"/>
    </row>
    <row r="1790" spans="1:9" x14ac:dyDescent="0.3">
      <c r="A1790" s="170" t="s">
        <v>16098</v>
      </c>
      <c r="B1790" s="170" t="s">
        <v>16097</v>
      </c>
      <c r="C1790" s="170">
        <v>1674</v>
      </c>
      <c r="I1790" s="170"/>
    </row>
    <row r="1791" spans="1:9" x14ac:dyDescent="0.3">
      <c r="A1791" s="170" t="s">
        <v>16096</v>
      </c>
      <c r="B1791" s="170" t="s">
        <v>16095</v>
      </c>
      <c r="C1791" s="170">
        <v>1674</v>
      </c>
      <c r="I1791" s="170"/>
    </row>
    <row r="1792" spans="1:9" x14ac:dyDescent="0.3">
      <c r="A1792" s="170" t="s">
        <v>16094</v>
      </c>
      <c r="B1792" s="170" t="s">
        <v>16093</v>
      </c>
      <c r="C1792" s="170">
        <v>634</v>
      </c>
      <c r="I1792" s="170"/>
    </row>
    <row r="1793" spans="1:9" x14ac:dyDescent="0.3">
      <c r="A1793" s="170" t="s">
        <v>16092</v>
      </c>
      <c r="B1793" s="170" t="s">
        <v>16091</v>
      </c>
      <c r="C1793" s="170">
        <v>634</v>
      </c>
      <c r="I1793" s="170"/>
    </row>
    <row r="1794" spans="1:9" x14ac:dyDescent="0.3">
      <c r="A1794" s="170" t="s">
        <v>16090</v>
      </c>
      <c r="B1794" s="170" t="s">
        <v>16089</v>
      </c>
      <c r="C1794" s="170">
        <v>634</v>
      </c>
      <c r="I1794" s="170"/>
    </row>
    <row r="1795" spans="1:9" x14ac:dyDescent="0.3">
      <c r="A1795" s="170" t="s">
        <v>3224</v>
      </c>
      <c r="B1795" s="170" t="s">
        <v>16088</v>
      </c>
      <c r="C1795" s="170">
        <v>157</v>
      </c>
      <c r="I1795" s="170"/>
    </row>
    <row r="1796" spans="1:9" x14ac:dyDescent="0.3">
      <c r="A1796" s="170" t="s">
        <v>16087</v>
      </c>
      <c r="B1796" s="170" t="s">
        <v>16086</v>
      </c>
      <c r="C1796" s="170">
        <v>634</v>
      </c>
      <c r="I1796" s="170"/>
    </row>
    <row r="1797" spans="1:9" x14ac:dyDescent="0.3">
      <c r="A1797" s="170" t="s">
        <v>16085</v>
      </c>
      <c r="B1797" s="170" t="s">
        <v>16084</v>
      </c>
      <c r="C1797" s="170">
        <v>1483</v>
      </c>
      <c r="I1797" s="170"/>
    </row>
    <row r="1798" spans="1:9" x14ac:dyDescent="0.3">
      <c r="A1798" s="170" t="s">
        <v>16083</v>
      </c>
      <c r="B1798" s="170" t="s">
        <v>16081</v>
      </c>
      <c r="C1798" s="170">
        <v>1483</v>
      </c>
      <c r="I1798" s="170"/>
    </row>
    <row r="1799" spans="1:9" x14ac:dyDescent="0.3">
      <c r="A1799" s="170" t="s">
        <v>16082</v>
      </c>
      <c r="B1799" s="170" t="s">
        <v>16081</v>
      </c>
      <c r="C1799" s="170">
        <v>1483</v>
      </c>
      <c r="I1799" s="170"/>
    </row>
    <row r="1800" spans="1:9" x14ac:dyDescent="0.3">
      <c r="A1800" s="170" t="s">
        <v>16080</v>
      </c>
      <c r="B1800" s="170" t="s">
        <v>16079</v>
      </c>
      <c r="C1800" s="170">
        <v>1603</v>
      </c>
      <c r="I1800" s="170"/>
    </row>
    <row r="1801" spans="1:9" x14ac:dyDescent="0.3">
      <c r="A1801" s="170" t="s">
        <v>16078</v>
      </c>
      <c r="B1801" s="170" t="s">
        <v>16077</v>
      </c>
      <c r="C1801" s="170">
        <v>1603</v>
      </c>
      <c r="I1801" s="170"/>
    </row>
    <row r="1802" spans="1:9" x14ac:dyDescent="0.3">
      <c r="A1802" s="170" t="s">
        <v>16076</v>
      </c>
      <c r="B1802" s="170" t="s">
        <v>16075</v>
      </c>
      <c r="C1802" s="170">
        <v>461</v>
      </c>
      <c r="I1802" s="170"/>
    </row>
    <row r="1803" spans="1:9" x14ac:dyDescent="0.3">
      <c r="A1803" s="170" t="s">
        <v>16074</v>
      </c>
      <c r="B1803" s="170" t="s">
        <v>16073</v>
      </c>
      <c r="C1803" s="170">
        <v>461</v>
      </c>
      <c r="I1803" s="170"/>
    </row>
    <row r="1804" spans="1:9" x14ac:dyDescent="0.3">
      <c r="A1804" s="170" t="s">
        <v>16072</v>
      </c>
      <c r="B1804" s="170" t="s">
        <v>16071</v>
      </c>
      <c r="C1804" s="170">
        <v>83</v>
      </c>
      <c r="I1804" s="170"/>
    </row>
    <row r="1805" spans="1:9" x14ac:dyDescent="0.3">
      <c r="A1805" s="170" t="s">
        <v>16070</v>
      </c>
      <c r="B1805" s="170" t="s">
        <v>16069</v>
      </c>
      <c r="C1805" s="170">
        <v>1620</v>
      </c>
      <c r="I1805" s="170"/>
    </row>
    <row r="1806" spans="1:9" x14ac:dyDescent="0.3">
      <c r="A1806" s="170" t="s">
        <v>4019</v>
      </c>
      <c r="B1806" s="170" t="s">
        <v>12356</v>
      </c>
      <c r="C1806" s="170">
        <v>18</v>
      </c>
      <c r="I1806" s="170"/>
    </row>
    <row r="1807" spans="1:9" x14ac:dyDescent="0.3">
      <c r="A1807" s="170" t="s">
        <v>3223</v>
      </c>
      <c r="B1807" s="170" t="s">
        <v>16068</v>
      </c>
      <c r="C1807" s="170">
        <v>321</v>
      </c>
      <c r="I1807" s="170"/>
    </row>
    <row r="1808" spans="1:9" x14ac:dyDescent="0.3">
      <c r="A1808" s="170" t="s">
        <v>16067</v>
      </c>
      <c r="B1808" s="170" t="s">
        <v>16066</v>
      </c>
      <c r="C1808" s="170">
        <v>461</v>
      </c>
      <c r="I1808" s="170"/>
    </row>
    <row r="1809" spans="1:9" x14ac:dyDescent="0.3">
      <c r="A1809" s="170" t="s">
        <v>16065</v>
      </c>
      <c r="B1809" s="170" t="s">
        <v>16062</v>
      </c>
      <c r="C1809" s="170">
        <v>1483</v>
      </c>
      <c r="I1809" s="170"/>
    </row>
    <row r="1810" spans="1:9" x14ac:dyDescent="0.3">
      <c r="A1810" s="170" t="s">
        <v>16064</v>
      </c>
      <c r="B1810" s="170" t="s">
        <v>16062</v>
      </c>
      <c r="C1810" s="170">
        <v>1483</v>
      </c>
      <c r="I1810" s="170"/>
    </row>
    <row r="1811" spans="1:9" x14ac:dyDescent="0.3">
      <c r="A1811" s="170" t="s">
        <v>16063</v>
      </c>
      <c r="B1811" s="170" t="s">
        <v>16062</v>
      </c>
      <c r="C1811" s="170">
        <v>1483</v>
      </c>
      <c r="I1811" s="170"/>
    </row>
    <row r="1812" spans="1:9" x14ac:dyDescent="0.3">
      <c r="A1812" s="170" t="s">
        <v>16061</v>
      </c>
      <c r="B1812" s="170" t="s">
        <v>16059</v>
      </c>
      <c r="C1812" s="170">
        <v>1483</v>
      </c>
      <c r="I1812" s="170"/>
    </row>
    <row r="1813" spans="1:9" x14ac:dyDescent="0.3">
      <c r="A1813" s="170" t="s">
        <v>16060</v>
      </c>
      <c r="B1813" s="170" t="s">
        <v>16059</v>
      </c>
      <c r="C1813" s="170">
        <v>1483</v>
      </c>
      <c r="I1813" s="170"/>
    </row>
    <row r="1814" spans="1:9" x14ac:dyDescent="0.3">
      <c r="A1814" s="170" t="s">
        <v>16058</v>
      </c>
      <c r="B1814" s="170" t="s">
        <v>16057</v>
      </c>
      <c r="C1814" s="170">
        <v>1365</v>
      </c>
      <c r="I1814" s="170"/>
    </row>
    <row r="1815" spans="1:9" x14ac:dyDescent="0.3">
      <c r="A1815" s="170" t="s">
        <v>16056</v>
      </c>
      <c r="B1815" s="170" t="s">
        <v>16055</v>
      </c>
      <c r="C1815" s="170">
        <v>1365</v>
      </c>
      <c r="I1815" s="170"/>
    </row>
    <row r="1816" spans="1:9" x14ac:dyDescent="0.3">
      <c r="A1816" s="170" t="s">
        <v>16054</v>
      </c>
      <c r="B1816" s="170" t="s">
        <v>16053</v>
      </c>
      <c r="C1816" s="170">
        <v>1365</v>
      </c>
      <c r="I1816" s="170"/>
    </row>
    <row r="1817" spans="1:9" x14ac:dyDescent="0.3">
      <c r="A1817" s="170" t="s">
        <v>16052</v>
      </c>
      <c r="B1817" s="170" t="s">
        <v>16051</v>
      </c>
      <c r="C1817" s="170">
        <v>1948</v>
      </c>
      <c r="I1817" s="170"/>
    </row>
    <row r="1818" spans="1:9" x14ac:dyDescent="0.3">
      <c r="A1818" s="170" t="s">
        <v>16050</v>
      </c>
      <c r="B1818" s="170" t="s">
        <v>16049</v>
      </c>
      <c r="C1818" s="170">
        <v>678</v>
      </c>
      <c r="I1818" s="170"/>
    </row>
    <row r="1819" spans="1:9" x14ac:dyDescent="0.3">
      <c r="A1819" s="170" t="s">
        <v>16048</v>
      </c>
      <c r="B1819" s="170" t="s">
        <v>16047</v>
      </c>
      <c r="C1819" s="170">
        <v>678</v>
      </c>
      <c r="I1819" s="170"/>
    </row>
    <row r="1820" spans="1:9" x14ac:dyDescent="0.3">
      <c r="A1820" s="170" t="s">
        <v>16046</v>
      </c>
      <c r="B1820" s="170" t="s">
        <v>16045</v>
      </c>
      <c r="C1820" s="170">
        <v>678</v>
      </c>
      <c r="I1820" s="170"/>
    </row>
    <row r="1821" spans="1:9" x14ac:dyDescent="0.3">
      <c r="A1821" s="170" t="s">
        <v>3222</v>
      </c>
      <c r="B1821" s="170" t="s">
        <v>16044</v>
      </c>
      <c r="C1821" s="170">
        <v>1330</v>
      </c>
      <c r="I1821" s="170"/>
    </row>
    <row r="1822" spans="1:9" x14ac:dyDescent="0.3">
      <c r="A1822" s="170" t="s">
        <v>16043</v>
      </c>
      <c r="B1822" s="170" t="s">
        <v>16042</v>
      </c>
      <c r="C1822" s="170">
        <v>67</v>
      </c>
      <c r="I1822" s="170"/>
    </row>
    <row r="1823" spans="1:9" x14ac:dyDescent="0.3">
      <c r="A1823" s="170" t="s">
        <v>16041</v>
      </c>
      <c r="B1823" s="170" t="s">
        <v>16040</v>
      </c>
      <c r="C1823" s="170">
        <v>83</v>
      </c>
      <c r="I1823" s="170"/>
    </row>
    <row r="1824" spans="1:9" x14ac:dyDescent="0.3">
      <c r="A1824" s="170" t="s">
        <v>3221</v>
      </c>
      <c r="B1824" s="170" t="s">
        <v>16039</v>
      </c>
      <c r="C1824" s="170">
        <v>1330</v>
      </c>
      <c r="I1824" s="170"/>
    </row>
    <row r="1825" spans="1:9" x14ac:dyDescent="0.3">
      <c r="A1825" s="170" t="s">
        <v>16038</v>
      </c>
      <c r="B1825" s="170" t="s">
        <v>16037</v>
      </c>
      <c r="C1825" s="170">
        <v>83</v>
      </c>
      <c r="I1825" s="170"/>
    </row>
    <row r="1826" spans="1:9" x14ac:dyDescent="0.3">
      <c r="A1826" s="170" t="s">
        <v>3220</v>
      </c>
      <c r="B1826" s="170" t="s">
        <v>16036</v>
      </c>
      <c r="C1826" s="170">
        <v>2112</v>
      </c>
      <c r="I1826" s="170"/>
    </row>
    <row r="1827" spans="1:9" x14ac:dyDescent="0.3">
      <c r="A1827" s="170" t="s">
        <v>3218</v>
      </c>
      <c r="B1827" s="170" t="s">
        <v>3219</v>
      </c>
      <c r="C1827" s="170">
        <v>1876</v>
      </c>
      <c r="I1827" s="170"/>
    </row>
    <row r="1828" spans="1:9" x14ac:dyDescent="0.3">
      <c r="A1828" s="170" t="s">
        <v>3218</v>
      </c>
      <c r="B1828" s="170" t="s">
        <v>3219</v>
      </c>
      <c r="C1828" s="170">
        <v>1876</v>
      </c>
      <c r="I1828" s="170"/>
    </row>
    <row r="1829" spans="1:9" x14ac:dyDescent="0.3">
      <c r="A1829" s="170" t="s">
        <v>3217</v>
      </c>
      <c r="B1829" s="170" t="s">
        <v>16035</v>
      </c>
      <c r="C1829" s="170">
        <v>2112</v>
      </c>
      <c r="I1829" s="170"/>
    </row>
    <row r="1830" spans="1:9" x14ac:dyDescent="0.3">
      <c r="A1830" s="170" t="s">
        <v>4018</v>
      </c>
      <c r="B1830" s="170" t="s">
        <v>12356</v>
      </c>
      <c r="C1830" s="170">
        <v>18</v>
      </c>
      <c r="I1830" s="170"/>
    </row>
    <row r="1831" spans="1:9" x14ac:dyDescent="0.3">
      <c r="A1831" s="170" t="s">
        <v>3216</v>
      </c>
      <c r="B1831" s="170" t="s">
        <v>16034</v>
      </c>
      <c r="C1831" s="170">
        <v>2112</v>
      </c>
      <c r="I1831" s="170"/>
    </row>
    <row r="1832" spans="1:9" x14ac:dyDescent="0.3">
      <c r="A1832" s="170" t="s">
        <v>3215</v>
      </c>
      <c r="B1832" s="170" t="s">
        <v>16033</v>
      </c>
      <c r="C1832" s="170">
        <v>2112</v>
      </c>
      <c r="I1832" s="170"/>
    </row>
    <row r="1833" spans="1:9" x14ac:dyDescent="0.3">
      <c r="A1833" s="170" t="s">
        <v>3214</v>
      </c>
      <c r="B1833" s="170" t="s">
        <v>16032</v>
      </c>
      <c r="C1833" s="170">
        <v>2112</v>
      </c>
      <c r="I1833" s="170"/>
    </row>
    <row r="1834" spans="1:9" x14ac:dyDescent="0.3">
      <c r="A1834" s="170" t="s">
        <v>16031</v>
      </c>
      <c r="B1834" s="170" t="s">
        <v>16030</v>
      </c>
      <c r="C1834" s="170">
        <v>114</v>
      </c>
      <c r="I1834" s="170"/>
    </row>
    <row r="1835" spans="1:9" x14ac:dyDescent="0.3">
      <c r="A1835" s="170" t="s">
        <v>3213</v>
      </c>
      <c r="B1835" s="170" t="s">
        <v>16029</v>
      </c>
      <c r="C1835" s="170">
        <v>2112</v>
      </c>
      <c r="I1835" s="170"/>
    </row>
    <row r="1836" spans="1:9" x14ac:dyDescent="0.3">
      <c r="A1836" s="170" t="s">
        <v>3212</v>
      </c>
      <c r="B1836" s="170" t="s">
        <v>16028</v>
      </c>
      <c r="C1836" s="170">
        <v>1330</v>
      </c>
      <c r="I1836" s="170"/>
    </row>
    <row r="1837" spans="1:9" x14ac:dyDescent="0.3">
      <c r="A1837" s="170" t="s">
        <v>16027</v>
      </c>
      <c r="B1837" s="170" t="s">
        <v>16026</v>
      </c>
      <c r="C1837" s="170">
        <v>634</v>
      </c>
      <c r="I1837" s="170"/>
    </row>
    <row r="1838" spans="1:9" x14ac:dyDescent="0.3">
      <c r="A1838" s="170" t="s">
        <v>16025</v>
      </c>
      <c r="B1838" s="170" t="s">
        <v>16024</v>
      </c>
      <c r="C1838" s="170">
        <v>634</v>
      </c>
      <c r="I1838" s="170"/>
    </row>
    <row r="1839" spans="1:9" x14ac:dyDescent="0.3">
      <c r="A1839" s="170" t="s">
        <v>16023</v>
      </c>
      <c r="B1839" s="170" t="s">
        <v>16022</v>
      </c>
      <c r="C1839" s="170">
        <v>634</v>
      </c>
      <c r="I1839" s="170"/>
    </row>
    <row r="1840" spans="1:9" x14ac:dyDescent="0.3">
      <c r="A1840" s="170" t="s">
        <v>16021</v>
      </c>
      <c r="B1840" s="170" t="s">
        <v>16020</v>
      </c>
      <c r="C1840" s="170">
        <v>1826</v>
      </c>
      <c r="I1840" s="170"/>
    </row>
    <row r="1841" spans="1:9" x14ac:dyDescent="0.3">
      <c r="A1841" s="170" t="s">
        <v>16019</v>
      </c>
      <c r="B1841" s="170" t="s">
        <v>16018</v>
      </c>
      <c r="C1841" s="170">
        <v>634</v>
      </c>
      <c r="I1841" s="170"/>
    </row>
    <row r="1842" spans="1:9" x14ac:dyDescent="0.3">
      <c r="A1842" s="170" t="s">
        <v>16017</v>
      </c>
      <c r="B1842" s="170" t="s">
        <v>16016</v>
      </c>
      <c r="C1842" s="170">
        <v>1943</v>
      </c>
      <c r="I1842" s="170"/>
    </row>
    <row r="1843" spans="1:9" x14ac:dyDescent="0.3">
      <c r="A1843" s="170" t="s">
        <v>16015</v>
      </c>
      <c r="B1843" s="170" t="s">
        <v>16014</v>
      </c>
      <c r="C1843" s="170">
        <v>372</v>
      </c>
      <c r="I1843" s="170"/>
    </row>
    <row r="1844" spans="1:9" x14ac:dyDescent="0.3">
      <c r="A1844" s="170" t="s">
        <v>3211</v>
      </c>
      <c r="B1844" s="170" t="s">
        <v>16013</v>
      </c>
      <c r="C1844" s="170">
        <v>2112</v>
      </c>
      <c r="I1844" s="170"/>
    </row>
    <row r="1845" spans="1:9" x14ac:dyDescent="0.3">
      <c r="A1845" s="170" t="s">
        <v>16012</v>
      </c>
      <c r="B1845" s="170" t="s">
        <v>16011</v>
      </c>
      <c r="C1845" s="170">
        <v>67</v>
      </c>
      <c r="I1845" s="170"/>
    </row>
    <row r="1846" spans="1:9" x14ac:dyDescent="0.3">
      <c r="A1846" s="170" t="s">
        <v>4017</v>
      </c>
      <c r="B1846" s="170" t="s">
        <v>12356</v>
      </c>
      <c r="C1846" s="170">
        <v>18</v>
      </c>
      <c r="I1846" s="170"/>
    </row>
    <row r="1847" spans="1:9" x14ac:dyDescent="0.3">
      <c r="A1847" s="170" t="s">
        <v>3210</v>
      </c>
      <c r="B1847" s="170" t="s">
        <v>16010</v>
      </c>
      <c r="C1847" s="170">
        <v>2112</v>
      </c>
      <c r="I1847" s="170"/>
    </row>
    <row r="1848" spans="1:9" x14ac:dyDescent="0.3">
      <c r="A1848" s="170" t="s">
        <v>3209</v>
      </c>
      <c r="B1848" s="170" t="s">
        <v>16009</v>
      </c>
      <c r="C1848" s="170">
        <v>2112</v>
      </c>
      <c r="I1848" s="170"/>
    </row>
    <row r="1849" spans="1:9" x14ac:dyDescent="0.3">
      <c r="A1849" s="170" t="s">
        <v>3208</v>
      </c>
      <c r="B1849" s="170" t="s">
        <v>16008</v>
      </c>
      <c r="C1849" s="170">
        <v>2112</v>
      </c>
      <c r="I1849" s="170"/>
    </row>
    <row r="1850" spans="1:9" x14ac:dyDescent="0.3">
      <c r="A1850" s="170" t="s">
        <v>16007</v>
      </c>
      <c r="B1850" s="170" t="s">
        <v>16006</v>
      </c>
      <c r="C1850" s="170">
        <v>1943</v>
      </c>
      <c r="I1850" s="170"/>
    </row>
    <row r="1851" spans="1:9" x14ac:dyDescent="0.3">
      <c r="A1851" s="170" t="s">
        <v>4016</v>
      </c>
      <c r="B1851" s="170" t="s">
        <v>12356</v>
      </c>
      <c r="C1851" s="170">
        <v>18</v>
      </c>
      <c r="I1851" s="170"/>
    </row>
    <row r="1852" spans="1:9" x14ac:dyDescent="0.3">
      <c r="A1852" s="170" t="s">
        <v>3207</v>
      </c>
      <c r="B1852" s="170" t="s">
        <v>16005</v>
      </c>
      <c r="C1852" s="170">
        <v>131</v>
      </c>
      <c r="I1852" s="170"/>
    </row>
    <row r="1853" spans="1:9" x14ac:dyDescent="0.3">
      <c r="A1853" s="170" t="s">
        <v>3206</v>
      </c>
      <c r="B1853" s="170" t="s">
        <v>16004</v>
      </c>
      <c r="C1853" s="170">
        <v>1673</v>
      </c>
      <c r="I1853" s="170"/>
    </row>
    <row r="1854" spans="1:9" x14ac:dyDescent="0.3">
      <c r="A1854" s="170" t="s">
        <v>3206</v>
      </c>
      <c r="B1854" s="170" t="s">
        <v>16004</v>
      </c>
      <c r="C1854" s="170">
        <v>1673</v>
      </c>
      <c r="I1854" s="170"/>
    </row>
    <row r="1855" spans="1:9" x14ac:dyDescent="0.3">
      <c r="A1855" s="170" t="s">
        <v>3206</v>
      </c>
      <c r="B1855" s="170" t="s">
        <v>16004</v>
      </c>
      <c r="C1855" s="170">
        <v>1673</v>
      </c>
      <c r="I1855" s="170"/>
    </row>
    <row r="1856" spans="1:9" x14ac:dyDescent="0.3">
      <c r="A1856" s="170" t="s">
        <v>16003</v>
      </c>
      <c r="B1856" s="170" t="s">
        <v>16002</v>
      </c>
      <c r="C1856" s="170">
        <v>1951</v>
      </c>
      <c r="I1856" s="170"/>
    </row>
    <row r="1857" spans="1:9" x14ac:dyDescent="0.3">
      <c r="A1857" s="170" t="s">
        <v>16001</v>
      </c>
      <c r="B1857" s="170" t="s">
        <v>16000</v>
      </c>
      <c r="C1857" s="170">
        <v>1982</v>
      </c>
      <c r="I1857" s="170"/>
    </row>
    <row r="1858" spans="1:9" x14ac:dyDescent="0.3">
      <c r="A1858" s="170" t="s">
        <v>15999</v>
      </c>
      <c r="B1858" s="170" t="s">
        <v>15998</v>
      </c>
      <c r="C1858" s="170">
        <v>1982</v>
      </c>
      <c r="I1858" s="170"/>
    </row>
    <row r="1859" spans="1:9" x14ac:dyDescent="0.3">
      <c r="A1859" s="170" t="s">
        <v>15997</v>
      </c>
      <c r="B1859" s="170" t="s">
        <v>15996</v>
      </c>
      <c r="C1859" s="170">
        <v>1982</v>
      </c>
      <c r="I1859" s="170"/>
    </row>
    <row r="1860" spans="1:9" x14ac:dyDescent="0.3">
      <c r="A1860" s="170" t="s">
        <v>15995</v>
      </c>
      <c r="B1860" s="170" t="s">
        <v>15994</v>
      </c>
      <c r="C1860" s="170">
        <v>1982</v>
      </c>
      <c r="I1860" s="170"/>
    </row>
    <row r="1861" spans="1:9" x14ac:dyDescent="0.3">
      <c r="A1861" s="170" t="s">
        <v>15993</v>
      </c>
      <c r="B1861" s="170" t="s">
        <v>15992</v>
      </c>
      <c r="C1861" s="170">
        <v>1982</v>
      </c>
      <c r="I1861" s="170"/>
    </row>
    <row r="1862" spans="1:9" x14ac:dyDescent="0.3">
      <c r="A1862" s="170" t="s">
        <v>15991</v>
      </c>
      <c r="B1862" s="170" t="s">
        <v>15990</v>
      </c>
      <c r="C1862" s="170">
        <v>1982</v>
      </c>
      <c r="I1862" s="170"/>
    </row>
    <row r="1863" spans="1:9" x14ac:dyDescent="0.3">
      <c r="A1863" s="170" t="s">
        <v>15989</v>
      </c>
      <c r="B1863" s="170" t="s">
        <v>15988</v>
      </c>
      <c r="C1863" s="170">
        <v>1982</v>
      </c>
      <c r="I1863" s="170"/>
    </row>
    <row r="1864" spans="1:9" x14ac:dyDescent="0.3">
      <c r="A1864" s="170" t="s">
        <v>15987</v>
      </c>
      <c r="B1864" s="170" t="s">
        <v>15986</v>
      </c>
      <c r="C1864" s="170">
        <v>1982</v>
      </c>
      <c r="I1864" s="170"/>
    </row>
    <row r="1865" spans="1:9" x14ac:dyDescent="0.3">
      <c r="A1865" s="170" t="s">
        <v>15985</v>
      </c>
      <c r="B1865" s="170" t="s">
        <v>15984</v>
      </c>
      <c r="C1865" s="170">
        <v>1982</v>
      </c>
      <c r="I1865" s="170"/>
    </row>
    <row r="1866" spans="1:9" x14ac:dyDescent="0.3">
      <c r="A1866" s="170" t="s">
        <v>3205</v>
      </c>
      <c r="B1866" s="170" t="s">
        <v>15983</v>
      </c>
      <c r="C1866" s="170">
        <v>260</v>
      </c>
      <c r="I1866" s="170"/>
    </row>
    <row r="1867" spans="1:9" x14ac:dyDescent="0.3">
      <c r="A1867" s="170" t="s">
        <v>15982</v>
      </c>
      <c r="B1867" s="170" t="s">
        <v>15981</v>
      </c>
      <c r="C1867" s="170">
        <v>1982</v>
      </c>
      <c r="I1867" s="170"/>
    </row>
    <row r="1868" spans="1:9" x14ac:dyDescent="0.3">
      <c r="A1868" s="170" t="s">
        <v>15980</v>
      </c>
      <c r="B1868" s="170" t="s">
        <v>15979</v>
      </c>
      <c r="C1868" s="170">
        <v>1982</v>
      </c>
      <c r="I1868" s="170"/>
    </row>
    <row r="1869" spans="1:9" x14ac:dyDescent="0.3">
      <c r="A1869" s="170" t="s">
        <v>15978</v>
      </c>
      <c r="B1869" s="170" t="s">
        <v>15977</v>
      </c>
      <c r="C1869" s="170">
        <v>1982</v>
      </c>
      <c r="I1869" s="170"/>
    </row>
    <row r="1870" spans="1:9" x14ac:dyDescent="0.3">
      <c r="A1870" s="170" t="s">
        <v>15976</v>
      </c>
      <c r="B1870" s="170" t="s">
        <v>15975</v>
      </c>
      <c r="C1870" s="170">
        <v>1982</v>
      </c>
      <c r="I1870" s="170"/>
    </row>
    <row r="1871" spans="1:9" x14ac:dyDescent="0.3">
      <c r="A1871" s="170" t="s">
        <v>15974</v>
      </c>
      <c r="B1871" s="170" t="s">
        <v>15973</v>
      </c>
      <c r="C1871" s="170">
        <v>1982</v>
      </c>
      <c r="I1871" s="170"/>
    </row>
    <row r="1872" spans="1:9" x14ac:dyDescent="0.3">
      <c r="A1872" s="170" t="s">
        <v>15972</v>
      </c>
      <c r="B1872" s="170" t="s">
        <v>15971</v>
      </c>
      <c r="C1872" s="170">
        <v>1982</v>
      </c>
      <c r="I1872" s="170"/>
    </row>
    <row r="1873" spans="1:9" x14ac:dyDescent="0.3">
      <c r="A1873" s="170" t="s">
        <v>15970</v>
      </c>
      <c r="B1873" s="170" t="s">
        <v>15969</v>
      </c>
      <c r="C1873" s="170">
        <v>1982</v>
      </c>
      <c r="I1873" s="170"/>
    </row>
    <row r="1874" spans="1:9" x14ac:dyDescent="0.3">
      <c r="A1874" s="170" t="s">
        <v>15968</v>
      </c>
      <c r="B1874" s="170" t="s">
        <v>15965</v>
      </c>
      <c r="C1874" s="170">
        <v>1483</v>
      </c>
      <c r="I1874" s="170"/>
    </row>
    <row r="1875" spans="1:9" x14ac:dyDescent="0.3">
      <c r="A1875" s="170" t="s">
        <v>15967</v>
      </c>
      <c r="B1875" s="170" t="s">
        <v>15965</v>
      </c>
      <c r="C1875" s="170">
        <v>1483</v>
      </c>
      <c r="I1875" s="170"/>
    </row>
    <row r="1876" spans="1:9" x14ac:dyDescent="0.3">
      <c r="A1876" s="170" t="s">
        <v>15966</v>
      </c>
      <c r="B1876" s="170" t="s">
        <v>15965</v>
      </c>
      <c r="C1876" s="170">
        <v>1483</v>
      </c>
      <c r="I1876" s="170"/>
    </row>
    <row r="1877" spans="1:9" x14ac:dyDescent="0.3">
      <c r="A1877" s="170" t="s">
        <v>15964</v>
      </c>
      <c r="B1877" s="170" t="s">
        <v>15963</v>
      </c>
      <c r="C1877" s="170">
        <v>1483</v>
      </c>
      <c r="I1877" s="170"/>
    </row>
    <row r="1878" spans="1:9" x14ac:dyDescent="0.3">
      <c r="A1878" s="170" t="s">
        <v>15962</v>
      </c>
      <c r="B1878" s="170" t="s">
        <v>15960</v>
      </c>
      <c r="C1878" s="170">
        <v>1483</v>
      </c>
      <c r="I1878" s="170"/>
    </row>
    <row r="1879" spans="1:9" x14ac:dyDescent="0.3">
      <c r="A1879" s="170" t="s">
        <v>15961</v>
      </c>
      <c r="B1879" s="170" t="s">
        <v>15960</v>
      </c>
      <c r="C1879" s="170">
        <v>1483</v>
      </c>
      <c r="I1879" s="170"/>
    </row>
    <row r="1880" spans="1:9" x14ac:dyDescent="0.3">
      <c r="A1880" s="170" t="s">
        <v>15959</v>
      </c>
      <c r="B1880" s="170" t="s">
        <v>15958</v>
      </c>
      <c r="C1880" s="170">
        <v>1621</v>
      </c>
      <c r="I1880" s="170"/>
    </row>
    <row r="1881" spans="1:9" x14ac:dyDescent="0.3">
      <c r="A1881" s="170" t="s">
        <v>15957</v>
      </c>
      <c r="B1881" s="170" t="s">
        <v>15956</v>
      </c>
      <c r="C1881" s="170">
        <v>899</v>
      </c>
      <c r="I1881" s="170"/>
    </row>
    <row r="1882" spans="1:9" x14ac:dyDescent="0.3">
      <c r="A1882" s="170" t="s">
        <v>15955</v>
      </c>
      <c r="B1882" s="170" t="s">
        <v>15954</v>
      </c>
      <c r="C1882" s="170">
        <v>899</v>
      </c>
      <c r="I1882" s="170"/>
    </row>
    <row r="1883" spans="1:9" x14ac:dyDescent="0.3">
      <c r="A1883" s="170" t="s">
        <v>15953</v>
      </c>
      <c r="B1883" s="170" t="s">
        <v>15952</v>
      </c>
      <c r="C1883" s="170">
        <v>1603</v>
      </c>
      <c r="I1883" s="170"/>
    </row>
    <row r="1884" spans="1:9" x14ac:dyDescent="0.3">
      <c r="A1884" s="170" t="s">
        <v>3204</v>
      </c>
      <c r="B1884" s="170" t="s">
        <v>15951</v>
      </c>
      <c r="C1884" s="170">
        <v>297</v>
      </c>
      <c r="I1884" s="170"/>
    </row>
    <row r="1885" spans="1:9" x14ac:dyDescent="0.3">
      <c r="A1885" s="170" t="s">
        <v>15950</v>
      </c>
      <c r="B1885" s="170" t="s">
        <v>15949</v>
      </c>
      <c r="C1885" s="170">
        <v>1477</v>
      </c>
      <c r="I1885" s="170"/>
    </row>
    <row r="1886" spans="1:9" x14ac:dyDescent="0.3">
      <c r="A1886" s="170" t="s">
        <v>15948</v>
      </c>
      <c r="B1886" s="170" t="s">
        <v>15947</v>
      </c>
      <c r="C1886" s="170">
        <v>1585</v>
      </c>
      <c r="I1886" s="170"/>
    </row>
    <row r="1887" spans="1:9" x14ac:dyDescent="0.3">
      <c r="A1887" s="170" t="s">
        <v>15946</v>
      </c>
      <c r="B1887" s="170" t="s">
        <v>15945</v>
      </c>
      <c r="C1887" s="170">
        <v>380</v>
      </c>
      <c r="I1887" s="170"/>
    </row>
    <row r="1888" spans="1:9" x14ac:dyDescent="0.3">
      <c r="A1888" s="170" t="s">
        <v>15944</v>
      </c>
      <c r="B1888" s="170" t="s">
        <v>15943</v>
      </c>
      <c r="C1888" s="170">
        <v>117</v>
      </c>
      <c r="I1888" s="170"/>
    </row>
    <row r="1889" spans="1:9" x14ac:dyDescent="0.3">
      <c r="A1889" s="170" t="s">
        <v>15942</v>
      </c>
      <c r="B1889" s="170" t="s">
        <v>15941</v>
      </c>
      <c r="C1889" s="170">
        <v>1551</v>
      </c>
      <c r="I1889" s="170"/>
    </row>
    <row r="1890" spans="1:9" x14ac:dyDescent="0.3">
      <c r="A1890" s="170" t="s">
        <v>15940</v>
      </c>
      <c r="B1890" s="170" t="s">
        <v>15939</v>
      </c>
      <c r="C1890" s="170">
        <v>724</v>
      </c>
      <c r="I1890" s="170"/>
    </row>
    <row r="1891" spans="1:9" x14ac:dyDescent="0.3">
      <c r="A1891" s="170" t="s">
        <v>3203</v>
      </c>
      <c r="B1891" s="170" t="s">
        <v>15938</v>
      </c>
      <c r="C1891" s="170">
        <v>297</v>
      </c>
      <c r="I1891" s="170"/>
    </row>
    <row r="1892" spans="1:9" x14ac:dyDescent="0.3">
      <c r="A1892" s="170" t="s">
        <v>15937</v>
      </c>
      <c r="B1892" s="170" t="s">
        <v>15936</v>
      </c>
      <c r="C1892" s="170">
        <v>1620</v>
      </c>
      <c r="I1892" s="170"/>
    </row>
    <row r="1893" spans="1:9" x14ac:dyDescent="0.3">
      <c r="A1893" s="170" t="s">
        <v>15935</v>
      </c>
      <c r="B1893" s="170" t="s">
        <v>15934</v>
      </c>
      <c r="C1893" s="170">
        <v>724</v>
      </c>
      <c r="I1893" s="170"/>
    </row>
    <row r="1894" spans="1:9" x14ac:dyDescent="0.3">
      <c r="A1894" s="170" t="s">
        <v>15933</v>
      </c>
      <c r="B1894" s="170" t="s">
        <v>15932</v>
      </c>
      <c r="C1894" s="170">
        <v>724</v>
      </c>
      <c r="I1894" s="170"/>
    </row>
    <row r="1895" spans="1:9" x14ac:dyDescent="0.3">
      <c r="A1895" s="170" t="s">
        <v>15931</v>
      </c>
      <c r="B1895" s="170" t="s">
        <v>15930</v>
      </c>
      <c r="C1895" s="170">
        <v>461</v>
      </c>
      <c r="I1895" s="170"/>
    </row>
    <row r="1896" spans="1:9" x14ac:dyDescent="0.3">
      <c r="A1896" s="170" t="s">
        <v>15929</v>
      </c>
      <c r="B1896" s="170" t="s">
        <v>15928</v>
      </c>
      <c r="C1896" s="170">
        <v>461</v>
      </c>
      <c r="I1896" s="170"/>
    </row>
    <row r="1897" spans="1:9" x14ac:dyDescent="0.3">
      <c r="A1897" s="170" t="s">
        <v>15927</v>
      </c>
      <c r="B1897" s="170" t="s">
        <v>15926</v>
      </c>
      <c r="C1897" s="170">
        <v>461</v>
      </c>
      <c r="I1897" s="170"/>
    </row>
    <row r="1898" spans="1:9" x14ac:dyDescent="0.3">
      <c r="A1898" s="170" t="s">
        <v>15925</v>
      </c>
      <c r="B1898" s="170" t="s">
        <v>15924</v>
      </c>
      <c r="C1898" s="170">
        <v>1928</v>
      </c>
      <c r="I1898" s="170"/>
    </row>
    <row r="1899" spans="1:9" x14ac:dyDescent="0.3">
      <c r="A1899" s="170" t="s">
        <v>15923</v>
      </c>
      <c r="B1899" s="170" t="s">
        <v>15922</v>
      </c>
      <c r="C1899" s="170">
        <v>1928</v>
      </c>
      <c r="I1899" s="170"/>
    </row>
    <row r="1900" spans="1:9" x14ac:dyDescent="0.3">
      <c r="A1900" s="170" t="s">
        <v>15921</v>
      </c>
      <c r="B1900" s="170" t="s">
        <v>15920</v>
      </c>
      <c r="C1900" s="170">
        <v>1928</v>
      </c>
      <c r="I1900" s="170"/>
    </row>
    <row r="1901" spans="1:9" x14ac:dyDescent="0.3">
      <c r="A1901" s="170" t="s">
        <v>15919</v>
      </c>
      <c r="B1901" s="170" t="s">
        <v>15918</v>
      </c>
      <c r="C1901" s="170">
        <v>1928</v>
      </c>
      <c r="I1901" s="170"/>
    </row>
    <row r="1902" spans="1:9" x14ac:dyDescent="0.3">
      <c r="A1902" s="170" t="s">
        <v>3202</v>
      </c>
      <c r="B1902" s="170" t="s">
        <v>15917</v>
      </c>
      <c r="C1902" s="170">
        <v>297</v>
      </c>
      <c r="I1902" s="170"/>
    </row>
    <row r="1903" spans="1:9" x14ac:dyDescent="0.3">
      <c r="A1903" s="170" t="s">
        <v>15916</v>
      </c>
      <c r="B1903" s="170" t="s">
        <v>15915</v>
      </c>
      <c r="C1903" s="170">
        <v>1928</v>
      </c>
      <c r="I1903" s="170"/>
    </row>
    <row r="1904" spans="1:9" x14ac:dyDescent="0.3">
      <c r="A1904" s="170" t="s">
        <v>15914</v>
      </c>
      <c r="B1904" s="170" t="s">
        <v>15913</v>
      </c>
      <c r="C1904" s="170">
        <v>724</v>
      </c>
      <c r="I1904" s="170"/>
    </row>
    <row r="1905" spans="1:9" x14ac:dyDescent="0.3">
      <c r="A1905" s="170" t="s">
        <v>15912</v>
      </c>
      <c r="B1905" s="170" t="s">
        <v>15911</v>
      </c>
      <c r="C1905" s="170">
        <v>1928</v>
      </c>
      <c r="I1905" s="170"/>
    </row>
    <row r="1906" spans="1:9" x14ac:dyDescent="0.3">
      <c r="A1906" s="170" t="s">
        <v>15910</v>
      </c>
      <c r="B1906" s="170" t="s">
        <v>15909</v>
      </c>
      <c r="C1906" s="170">
        <v>1928</v>
      </c>
      <c r="I1906" s="170"/>
    </row>
    <row r="1907" spans="1:9" x14ac:dyDescent="0.3">
      <c r="A1907" s="170" t="s">
        <v>15908</v>
      </c>
      <c r="B1907" s="170" t="s">
        <v>15907</v>
      </c>
      <c r="C1907" s="170">
        <v>724</v>
      </c>
      <c r="I1907" s="170"/>
    </row>
    <row r="1908" spans="1:9" x14ac:dyDescent="0.3">
      <c r="A1908" s="170" t="s">
        <v>15906</v>
      </c>
      <c r="B1908" s="170" t="s">
        <v>15905</v>
      </c>
      <c r="C1908" s="170">
        <v>724</v>
      </c>
      <c r="I1908" s="170"/>
    </row>
    <row r="1909" spans="1:9" x14ac:dyDescent="0.3">
      <c r="A1909" s="170" t="s">
        <v>15904</v>
      </c>
      <c r="B1909" s="170" t="s">
        <v>15903</v>
      </c>
      <c r="C1909" s="170">
        <v>683</v>
      </c>
      <c r="I1909" s="170"/>
    </row>
    <row r="1910" spans="1:9" x14ac:dyDescent="0.3">
      <c r="A1910" s="170" t="s">
        <v>3201</v>
      </c>
      <c r="B1910" s="170" t="s">
        <v>15902</v>
      </c>
      <c r="C1910" s="170">
        <v>297</v>
      </c>
      <c r="I1910" s="170"/>
    </row>
    <row r="1911" spans="1:9" x14ac:dyDescent="0.3">
      <c r="A1911" s="170" t="s">
        <v>15901</v>
      </c>
      <c r="B1911" s="170" t="s">
        <v>15900</v>
      </c>
      <c r="C1911" s="170">
        <v>1826</v>
      </c>
      <c r="I1911" s="170"/>
    </row>
    <row r="1912" spans="1:9" x14ac:dyDescent="0.3">
      <c r="A1912" s="170" t="s">
        <v>15899</v>
      </c>
      <c r="B1912" s="170" t="s">
        <v>15898</v>
      </c>
      <c r="C1912" s="170">
        <v>1826</v>
      </c>
      <c r="I1912" s="170"/>
    </row>
    <row r="1913" spans="1:9" x14ac:dyDescent="0.3">
      <c r="A1913" s="170" t="s">
        <v>15897</v>
      </c>
      <c r="B1913" s="170" t="s">
        <v>15896</v>
      </c>
      <c r="C1913" s="170">
        <v>461</v>
      </c>
      <c r="I1913" s="170"/>
    </row>
    <row r="1914" spans="1:9" x14ac:dyDescent="0.3">
      <c r="A1914" s="170" t="s">
        <v>15895</v>
      </c>
      <c r="B1914" s="170" t="s">
        <v>15894</v>
      </c>
      <c r="C1914" s="170">
        <v>461</v>
      </c>
      <c r="I1914" s="170"/>
    </row>
    <row r="1915" spans="1:9" x14ac:dyDescent="0.3">
      <c r="A1915" s="170" t="s">
        <v>15893</v>
      </c>
      <c r="B1915" s="170" t="s">
        <v>15892</v>
      </c>
      <c r="C1915" s="170">
        <v>461</v>
      </c>
      <c r="I1915" s="170"/>
    </row>
    <row r="1916" spans="1:9" x14ac:dyDescent="0.3">
      <c r="A1916" s="170" t="s">
        <v>15891</v>
      </c>
      <c r="B1916" s="170" t="s">
        <v>15890</v>
      </c>
      <c r="C1916" s="170">
        <v>461</v>
      </c>
      <c r="I1916" s="170"/>
    </row>
    <row r="1917" spans="1:9" x14ac:dyDescent="0.3">
      <c r="A1917" s="170" t="s">
        <v>15889</v>
      </c>
      <c r="B1917" s="170" t="s">
        <v>15888</v>
      </c>
      <c r="C1917" s="170">
        <v>461</v>
      </c>
      <c r="I1917" s="170"/>
    </row>
    <row r="1918" spans="1:9" x14ac:dyDescent="0.3">
      <c r="A1918" s="170" t="s">
        <v>3200</v>
      </c>
      <c r="B1918" s="170" t="s">
        <v>15887</v>
      </c>
      <c r="C1918" s="170">
        <v>297</v>
      </c>
      <c r="I1918" s="170"/>
    </row>
    <row r="1919" spans="1:9" x14ac:dyDescent="0.3">
      <c r="A1919" s="170" t="s">
        <v>15886</v>
      </c>
      <c r="B1919" s="170" t="s">
        <v>15885</v>
      </c>
      <c r="C1919" s="170">
        <v>1621</v>
      </c>
      <c r="I1919" s="170"/>
    </row>
    <row r="1920" spans="1:9" x14ac:dyDescent="0.3">
      <c r="A1920" s="170" t="s">
        <v>15884</v>
      </c>
      <c r="B1920" s="170" t="s">
        <v>15883</v>
      </c>
      <c r="C1920" s="170">
        <v>1621</v>
      </c>
      <c r="I1920" s="170"/>
    </row>
    <row r="1921" spans="1:9" x14ac:dyDescent="0.3">
      <c r="A1921" s="170" t="s">
        <v>15882</v>
      </c>
      <c r="B1921" s="170" t="s">
        <v>15881</v>
      </c>
      <c r="C1921" s="170">
        <v>1940</v>
      </c>
      <c r="I1921" s="170"/>
    </row>
    <row r="1922" spans="1:9" x14ac:dyDescent="0.3">
      <c r="A1922" s="170" t="s">
        <v>15879</v>
      </c>
      <c r="B1922" s="170" t="s">
        <v>15878</v>
      </c>
      <c r="C1922" s="170">
        <v>724</v>
      </c>
      <c r="I1922" s="170"/>
    </row>
    <row r="1923" spans="1:9" x14ac:dyDescent="0.3">
      <c r="A1923" s="170" t="s">
        <v>15877</v>
      </c>
      <c r="B1923" s="170" t="s">
        <v>15876</v>
      </c>
      <c r="C1923" s="170">
        <v>724</v>
      </c>
      <c r="I1923" s="170"/>
    </row>
    <row r="1924" spans="1:9" x14ac:dyDescent="0.3">
      <c r="A1924" s="170" t="s">
        <v>15875</v>
      </c>
      <c r="B1924" s="170" t="s">
        <v>15874</v>
      </c>
      <c r="C1924" s="170">
        <v>1621</v>
      </c>
      <c r="I1924" s="170"/>
    </row>
    <row r="1925" spans="1:9" x14ac:dyDescent="0.3">
      <c r="A1925" s="170" t="s">
        <v>15873</v>
      </c>
      <c r="B1925" s="170" t="s">
        <v>15872</v>
      </c>
      <c r="C1925" s="170">
        <v>724</v>
      </c>
      <c r="I1925" s="170"/>
    </row>
    <row r="1926" spans="1:9" x14ac:dyDescent="0.3">
      <c r="A1926" s="170" t="s">
        <v>15871</v>
      </c>
      <c r="B1926" s="170" t="s">
        <v>15870</v>
      </c>
      <c r="C1926" s="170">
        <v>724</v>
      </c>
      <c r="I1926" s="170"/>
    </row>
    <row r="1927" spans="1:9" x14ac:dyDescent="0.3">
      <c r="A1927" s="170" t="s">
        <v>15869</v>
      </c>
      <c r="B1927" s="170" t="s">
        <v>15868</v>
      </c>
      <c r="C1927" s="170">
        <v>724</v>
      </c>
      <c r="I1927" s="170"/>
    </row>
    <row r="1928" spans="1:9" x14ac:dyDescent="0.3">
      <c r="A1928" s="170" t="s">
        <v>15867</v>
      </c>
      <c r="B1928" s="170" t="s">
        <v>15866</v>
      </c>
      <c r="C1928" s="170">
        <v>724</v>
      </c>
      <c r="I1928" s="170"/>
    </row>
    <row r="1929" spans="1:9" x14ac:dyDescent="0.3">
      <c r="A1929" s="170" t="s">
        <v>3199</v>
      </c>
      <c r="B1929" s="170" t="s">
        <v>15865</v>
      </c>
      <c r="C1929" s="170">
        <v>297</v>
      </c>
      <c r="I1929" s="170"/>
    </row>
    <row r="1930" spans="1:9" x14ac:dyDescent="0.3">
      <c r="A1930" s="170" t="s">
        <v>15864</v>
      </c>
      <c r="B1930" s="170" t="s">
        <v>15863</v>
      </c>
      <c r="C1930" s="170">
        <v>1686</v>
      </c>
      <c r="I1930" s="170"/>
    </row>
    <row r="1931" spans="1:9" x14ac:dyDescent="0.3">
      <c r="A1931" s="170" t="s">
        <v>15862</v>
      </c>
      <c r="B1931" s="170" t="s">
        <v>15861</v>
      </c>
      <c r="C1931" s="170">
        <v>122</v>
      </c>
      <c r="I1931" s="170"/>
    </row>
    <row r="1932" spans="1:9" x14ac:dyDescent="0.3">
      <c r="A1932" s="170" t="s">
        <v>15860</v>
      </c>
      <c r="B1932" s="170" t="s">
        <v>15859</v>
      </c>
      <c r="C1932" s="170">
        <v>1686</v>
      </c>
      <c r="I1932" s="170"/>
    </row>
    <row r="1933" spans="1:9" x14ac:dyDescent="0.3">
      <c r="A1933" s="170" t="s">
        <v>15858</v>
      </c>
      <c r="B1933" s="170" t="s">
        <v>15857</v>
      </c>
      <c r="C1933" s="170">
        <v>724</v>
      </c>
      <c r="I1933" s="170"/>
    </row>
    <row r="1934" spans="1:9" x14ac:dyDescent="0.3">
      <c r="A1934" s="170" t="s">
        <v>15856</v>
      </c>
      <c r="B1934" s="170" t="s">
        <v>15855</v>
      </c>
      <c r="C1934" s="170">
        <v>210</v>
      </c>
      <c r="I1934" s="170"/>
    </row>
    <row r="1935" spans="1:9" x14ac:dyDescent="0.3">
      <c r="A1935" s="170" t="s">
        <v>15854</v>
      </c>
      <c r="B1935" s="170" t="s">
        <v>15853</v>
      </c>
      <c r="C1935" s="170">
        <v>210</v>
      </c>
      <c r="I1935" s="170"/>
    </row>
    <row r="1936" spans="1:9" x14ac:dyDescent="0.3">
      <c r="A1936" s="170" t="s">
        <v>15852</v>
      </c>
      <c r="B1936" s="170" t="s">
        <v>15851</v>
      </c>
      <c r="C1936" s="170">
        <v>724</v>
      </c>
      <c r="I1936" s="170"/>
    </row>
    <row r="1937" spans="1:9" x14ac:dyDescent="0.3">
      <c r="A1937" s="170" t="s">
        <v>4015</v>
      </c>
      <c r="B1937" s="170" t="s">
        <v>12356</v>
      </c>
      <c r="C1937" s="170">
        <v>18</v>
      </c>
      <c r="I1937" s="170"/>
    </row>
    <row r="1938" spans="1:9" x14ac:dyDescent="0.3">
      <c r="A1938" s="170" t="s">
        <v>3198</v>
      </c>
      <c r="B1938" s="170" t="s">
        <v>15850</v>
      </c>
      <c r="C1938" s="170">
        <v>297</v>
      </c>
      <c r="I1938" s="170"/>
    </row>
    <row r="1939" spans="1:9" x14ac:dyDescent="0.3">
      <c r="A1939" s="170" t="s">
        <v>15849</v>
      </c>
      <c r="B1939" s="170" t="s">
        <v>15848</v>
      </c>
      <c r="C1939" s="170">
        <v>1826</v>
      </c>
      <c r="I1939" s="170"/>
    </row>
    <row r="1940" spans="1:9" x14ac:dyDescent="0.3">
      <c r="A1940" s="170" t="s">
        <v>15847</v>
      </c>
      <c r="B1940" s="170" t="s">
        <v>15846</v>
      </c>
      <c r="C1940" s="170">
        <v>1578</v>
      </c>
      <c r="I1940" s="170"/>
    </row>
    <row r="1941" spans="1:9" x14ac:dyDescent="0.3">
      <c r="A1941" s="170" t="s">
        <v>15845</v>
      </c>
      <c r="B1941" s="170" t="s">
        <v>15747</v>
      </c>
      <c r="C1941" s="170">
        <v>1585</v>
      </c>
      <c r="I1941" s="170"/>
    </row>
    <row r="1942" spans="1:9" x14ac:dyDescent="0.3">
      <c r="A1942" s="170" t="s">
        <v>15844</v>
      </c>
      <c r="B1942" s="170" t="s">
        <v>15843</v>
      </c>
      <c r="C1942" s="170">
        <v>724</v>
      </c>
      <c r="I1942" s="170"/>
    </row>
    <row r="1943" spans="1:9" x14ac:dyDescent="0.3">
      <c r="A1943" s="170" t="s">
        <v>15842</v>
      </c>
      <c r="B1943" s="170" t="s">
        <v>15841</v>
      </c>
      <c r="C1943" s="170">
        <v>1875</v>
      </c>
      <c r="I1943" s="170"/>
    </row>
    <row r="1944" spans="1:9" x14ac:dyDescent="0.3">
      <c r="A1944" s="170" t="s">
        <v>15840</v>
      </c>
      <c r="B1944" s="170" t="s">
        <v>15839</v>
      </c>
      <c r="C1944" s="170">
        <v>1875</v>
      </c>
      <c r="I1944" s="170"/>
    </row>
    <row r="1945" spans="1:9" x14ac:dyDescent="0.3">
      <c r="A1945" s="170" t="s">
        <v>15838</v>
      </c>
      <c r="B1945" s="170" t="s">
        <v>15837</v>
      </c>
      <c r="C1945" s="170">
        <v>16</v>
      </c>
      <c r="I1945" s="170"/>
    </row>
    <row r="1946" spans="1:9" x14ac:dyDescent="0.3">
      <c r="A1946" s="170" t="s">
        <v>15836</v>
      </c>
      <c r="B1946" s="170" t="s">
        <v>15835</v>
      </c>
      <c r="C1946" s="170">
        <v>67</v>
      </c>
      <c r="I1946" s="170"/>
    </row>
    <row r="1947" spans="1:9" x14ac:dyDescent="0.3">
      <c r="A1947" s="170" t="s">
        <v>15834</v>
      </c>
      <c r="B1947" s="170" t="s">
        <v>15833</v>
      </c>
      <c r="C1947" s="170">
        <v>16</v>
      </c>
      <c r="I1947" s="170"/>
    </row>
    <row r="1948" spans="1:9" x14ac:dyDescent="0.3">
      <c r="A1948" s="170" t="s">
        <v>15832</v>
      </c>
      <c r="B1948" s="170" t="s">
        <v>15831</v>
      </c>
      <c r="C1948" s="170">
        <v>16</v>
      </c>
      <c r="I1948" s="170"/>
    </row>
    <row r="1949" spans="1:9" x14ac:dyDescent="0.3">
      <c r="A1949" s="170" t="s">
        <v>15830</v>
      </c>
      <c r="B1949" s="170" t="s">
        <v>15829</v>
      </c>
      <c r="C1949" s="170">
        <v>16</v>
      </c>
      <c r="I1949" s="170"/>
    </row>
    <row r="1950" spans="1:9" x14ac:dyDescent="0.3">
      <c r="A1950" s="170" t="s">
        <v>15828</v>
      </c>
      <c r="B1950" s="170" t="s">
        <v>15827</v>
      </c>
      <c r="C1950" s="170">
        <v>16</v>
      </c>
      <c r="I1950" s="170"/>
    </row>
    <row r="1951" spans="1:9" x14ac:dyDescent="0.3">
      <c r="A1951" s="170" t="s">
        <v>15826</v>
      </c>
      <c r="B1951" s="170" t="s">
        <v>15825</v>
      </c>
      <c r="C1951" s="170">
        <v>16</v>
      </c>
      <c r="I1951" s="170"/>
    </row>
    <row r="1952" spans="1:9" x14ac:dyDescent="0.3">
      <c r="A1952" s="170" t="s">
        <v>15824</v>
      </c>
      <c r="B1952" s="170" t="s">
        <v>15823</v>
      </c>
      <c r="C1952" s="170">
        <v>16</v>
      </c>
      <c r="I1952" s="170"/>
    </row>
    <row r="1953" spans="1:9" x14ac:dyDescent="0.3">
      <c r="A1953" s="170" t="s">
        <v>15822</v>
      </c>
      <c r="B1953" s="170" t="s">
        <v>15821</v>
      </c>
      <c r="C1953" s="170">
        <v>16</v>
      </c>
      <c r="I1953" s="170"/>
    </row>
    <row r="1954" spans="1:9" x14ac:dyDescent="0.3">
      <c r="A1954" s="170" t="s">
        <v>15820</v>
      </c>
      <c r="B1954" s="170" t="s">
        <v>15819</v>
      </c>
      <c r="C1954" s="170">
        <v>16</v>
      </c>
      <c r="I1954" s="170"/>
    </row>
    <row r="1955" spans="1:9" x14ac:dyDescent="0.3">
      <c r="A1955" s="170" t="s">
        <v>15818</v>
      </c>
      <c r="B1955" s="170" t="s">
        <v>15817</v>
      </c>
      <c r="C1955" s="170">
        <v>724</v>
      </c>
      <c r="I1955" s="170"/>
    </row>
    <row r="1956" spans="1:9" x14ac:dyDescent="0.3">
      <c r="A1956" s="170" t="s">
        <v>15816</v>
      </c>
      <c r="B1956" s="170" t="s">
        <v>15815</v>
      </c>
      <c r="C1956" s="170">
        <v>724</v>
      </c>
      <c r="I1956" s="170"/>
    </row>
    <row r="1957" spans="1:9" x14ac:dyDescent="0.3">
      <c r="A1957" s="170" t="s">
        <v>3197</v>
      </c>
      <c r="B1957" s="170" t="s">
        <v>3191</v>
      </c>
      <c r="C1957" s="170">
        <v>77</v>
      </c>
      <c r="I1957" s="170"/>
    </row>
    <row r="1958" spans="1:9" x14ac:dyDescent="0.3">
      <c r="A1958" s="170" t="s">
        <v>15814</v>
      </c>
      <c r="B1958" s="170" t="s">
        <v>15813</v>
      </c>
      <c r="C1958" s="170">
        <v>16</v>
      </c>
      <c r="I1958" s="170"/>
    </row>
    <row r="1959" spans="1:9" x14ac:dyDescent="0.3">
      <c r="A1959" s="170" t="s">
        <v>15812</v>
      </c>
      <c r="B1959" s="170" t="s">
        <v>15811</v>
      </c>
      <c r="C1959" s="170">
        <v>16</v>
      </c>
      <c r="I1959" s="170"/>
    </row>
    <row r="1960" spans="1:9" x14ac:dyDescent="0.3">
      <c r="A1960" s="170" t="s">
        <v>15810</v>
      </c>
      <c r="B1960" s="170" t="s">
        <v>15809</v>
      </c>
      <c r="C1960" s="170">
        <v>16</v>
      </c>
      <c r="I1960" s="170"/>
    </row>
    <row r="1961" spans="1:9" x14ac:dyDescent="0.3">
      <c r="A1961" s="170" t="s">
        <v>15808</v>
      </c>
      <c r="B1961" s="170" t="s">
        <v>15807</v>
      </c>
      <c r="C1961" s="170">
        <v>1683</v>
      </c>
      <c r="I1961" s="170"/>
    </row>
    <row r="1962" spans="1:9" x14ac:dyDescent="0.3">
      <c r="A1962" s="170" t="s">
        <v>15806</v>
      </c>
      <c r="B1962" s="170" t="s">
        <v>15805</v>
      </c>
      <c r="C1962" s="170">
        <v>1683</v>
      </c>
      <c r="I1962" s="170"/>
    </row>
    <row r="1963" spans="1:9" x14ac:dyDescent="0.3">
      <c r="A1963" s="170" t="s">
        <v>15804</v>
      </c>
      <c r="B1963" s="170" t="s">
        <v>15803</v>
      </c>
      <c r="C1963" s="170">
        <v>1986</v>
      </c>
      <c r="I1963" s="170"/>
    </row>
    <row r="1964" spans="1:9" x14ac:dyDescent="0.3">
      <c r="A1964" s="170" t="s">
        <v>15802</v>
      </c>
      <c r="B1964" s="170" t="s">
        <v>15801</v>
      </c>
      <c r="C1964" s="170">
        <v>678</v>
      </c>
      <c r="I1964" s="170"/>
    </row>
    <row r="1965" spans="1:9" x14ac:dyDescent="0.3">
      <c r="A1965" s="170" t="s">
        <v>15800</v>
      </c>
      <c r="B1965" s="170" t="s">
        <v>15799</v>
      </c>
      <c r="C1965" s="170">
        <v>678</v>
      </c>
      <c r="I1965" s="170"/>
    </row>
    <row r="1966" spans="1:9" x14ac:dyDescent="0.3">
      <c r="A1966" s="170" t="s">
        <v>15798</v>
      </c>
      <c r="B1966" s="170" t="s">
        <v>15797</v>
      </c>
      <c r="C1966" s="170">
        <v>678</v>
      </c>
      <c r="I1966" s="170"/>
    </row>
    <row r="1967" spans="1:9" x14ac:dyDescent="0.3">
      <c r="A1967" s="170" t="s">
        <v>3196</v>
      </c>
      <c r="B1967" s="170" t="s">
        <v>15796</v>
      </c>
      <c r="C1967" s="170">
        <v>77</v>
      </c>
      <c r="I1967" s="170"/>
    </row>
    <row r="1968" spans="1:9" x14ac:dyDescent="0.3">
      <c r="A1968" s="170" t="s">
        <v>15795</v>
      </c>
      <c r="B1968" s="170" t="s">
        <v>15794</v>
      </c>
      <c r="C1968" s="170">
        <v>678</v>
      </c>
      <c r="I1968" s="170"/>
    </row>
    <row r="1969" spans="1:9" x14ac:dyDescent="0.3">
      <c r="A1969" s="170" t="s">
        <v>15793</v>
      </c>
      <c r="B1969" s="170" t="s">
        <v>15792</v>
      </c>
      <c r="C1969" s="170">
        <v>83</v>
      </c>
      <c r="I1969" s="170"/>
    </row>
    <row r="1970" spans="1:9" x14ac:dyDescent="0.3">
      <c r="A1970" s="170" t="s">
        <v>15791</v>
      </c>
      <c r="B1970" s="170" t="s">
        <v>15790</v>
      </c>
      <c r="C1970" s="170">
        <v>83</v>
      </c>
      <c r="I1970" s="170"/>
    </row>
    <row r="1971" spans="1:9" x14ac:dyDescent="0.3">
      <c r="A1971" s="170" t="s">
        <v>15789</v>
      </c>
      <c r="B1971" s="170" t="s">
        <v>15788</v>
      </c>
      <c r="C1971" s="170">
        <v>83</v>
      </c>
      <c r="I1971" s="170"/>
    </row>
    <row r="1972" spans="1:9" x14ac:dyDescent="0.3">
      <c r="A1972" s="170" t="s">
        <v>15787</v>
      </c>
      <c r="B1972" s="170" t="s">
        <v>15786</v>
      </c>
      <c r="C1972" s="170">
        <v>83</v>
      </c>
      <c r="I1972" s="170"/>
    </row>
    <row r="1973" spans="1:9" x14ac:dyDescent="0.3">
      <c r="A1973" s="170" t="s">
        <v>15785</v>
      </c>
      <c r="B1973" s="170" t="s">
        <v>15784</v>
      </c>
      <c r="C1973" s="170">
        <v>83</v>
      </c>
      <c r="I1973" s="170"/>
    </row>
    <row r="1974" spans="1:9" x14ac:dyDescent="0.3">
      <c r="A1974" s="170" t="s">
        <v>15783</v>
      </c>
      <c r="B1974" s="170" t="s">
        <v>15782</v>
      </c>
      <c r="C1974" s="170">
        <v>83</v>
      </c>
      <c r="I1974" s="170"/>
    </row>
    <row r="1975" spans="1:9" x14ac:dyDescent="0.3">
      <c r="A1975" s="170" t="s">
        <v>15781</v>
      </c>
      <c r="B1975" s="170" t="s">
        <v>15780</v>
      </c>
      <c r="C1975" s="170">
        <v>1963</v>
      </c>
      <c r="I1975" s="170"/>
    </row>
    <row r="1976" spans="1:9" x14ac:dyDescent="0.3">
      <c r="A1976" s="170" t="s">
        <v>3195</v>
      </c>
      <c r="B1976" s="170" t="s">
        <v>15779</v>
      </c>
      <c r="C1976" s="170">
        <v>77</v>
      </c>
      <c r="I1976" s="170"/>
    </row>
    <row r="1977" spans="1:9" x14ac:dyDescent="0.3">
      <c r="A1977" s="170" t="s">
        <v>15778</v>
      </c>
      <c r="B1977" s="170" t="s">
        <v>15777</v>
      </c>
      <c r="C1977" s="170">
        <v>83</v>
      </c>
      <c r="I1977" s="170"/>
    </row>
    <row r="1978" spans="1:9" x14ac:dyDescent="0.3">
      <c r="A1978" s="170" t="s">
        <v>15776</v>
      </c>
      <c r="B1978" s="170" t="s">
        <v>15775</v>
      </c>
      <c r="C1978" s="170">
        <v>83</v>
      </c>
      <c r="I1978" s="170"/>
    </row>
    <row r="1979" spans="1:9" x14ac:dyDescent="0.3">
      <c r="A1979" s="170" t="s">
        <v>15774</v>
      </c>
      <c r="B1979" s="170" t="s">
        <v>15773</v>
      </c>
      <c r="C1979" s="170">
        <v>1923</v>
      </c>
      <c r="I1979" s="170"/>
    </row>
    <row r="1980" spans="1:9" x14ac:dyDescent="0.3">
      <c r="A1980" s="170" t="s">
        <v>15772</v>
      </c>
      <c r="B1980" s="170" t="s">
        <v>15771</v>
      </c>
      <c r="C1980" s="170">
        <v>1686</v>
      </c>
      <c r="I1980" s="170"/>
    </row>
    <row r="1981" spans="1:9" x14ac:dyDescent="0.3">
      <c r="A1981" s="170" t="s">
        <v>15770</v>
      </c>
      <c r="B1981" s="170" t="s">
        <v>15769</v>
      </c>
      <c r="C1981" s="170">
        <v>1365</v>
      </c>
      <c r="I1981" s="170"/>
    </row>
    <row r="1982" spans="1:9" x14ac:dyDescent="0.3">
      <c r="A1982" s="170" t="s">
        <v>15768</v>
      </c>
      <c r="B1982" s="170" t="s">
        <v>15767</v>
      </c>
      <c r="C1982" s="170">
        <v>1365</v>
      </c>
      <c r="I1982" s="170"/>
    </row>
    <row r="1983" spans="1:9" x14ac:dyDescent="0.3">
      <c r="A1983" s="170" t="s">
        <v>15766</v>
      </c>
      <c r="B1983" s="170" t="s">
        <v>15765</v>
      </c>
      <c r="C1983" s="170">
        <v>725</v>
      </c>
      <c r="I1983" s="170"/>
    </row>
    <row r="1984" spans="1:9" x14ac:dyDescent="0.3">
      <c r="A1984" s="170" t="s">
        <v>15764</v>
      </c>
      <c r="B1984" s="170" t="s">
        <v>15763</v>
      </c>
      <c r="C1984" s="170">
        <v>210</v>
      </c>
      <c r="I1984" s="170"/>
    </row>
    <row r="1985" spans="1:9" x14ac:dyDescent="0.3">
      <c r="A1985" s="170" t="s">
        <v>15762</v>
      </c>
      <c r="B1985" s="170" t="s">
        <v>15761</v>
      </c>
      <c r="C1985" s="170">
        <v>1686</v>
      </c>
      <c r="I1985" s="170"/>
    </row>
    <row r="1986" spans="1:9" x14ac:dyDescent="0.3">
      <c r="A1986" s="170" t="s">
        <v>15760</v>
      </c>
      <c r="B1986" s="170" t="s">
        <v>15759</v>
      </c>
      <c r="C1986" s="170">
        <v>461</v>
      </c>
      <c r="I1986" s="170"/>
    </row>
    <row r="1987" spans="1:9" x14ac:dyDescent="0.3">
      <c r="A1987" s="170" t="s">
        <v>15758</v>
      </c>
      <c r="B1987" s="170" t="s">
        <v>15757</v>
      </c>
      <c r="C1987" s="170">
        <v>1603</v>
      </c>
      <c r="I1987" s="170"/>
    </row>
    <row r="1988" spans="1:9" x14ac:dyDescent="0.3">
      <c r="A1988" s="170" t="s">
        <v>15756</v>
      </c>
      <c r="B1988" s="170" t="s">
        <v>15755</v>
      </c>
      <c r="C1988" s="170">
        <v>210</v>
      </c>
      <c r="I1988" s="170"/>
    </row>
    <row r="1989" spans="1:9" x14ac:dyDescent="0.3">
      <c r="A1989" s="170" t="s">
        <v>15754</v>
      </c>
      <c r="B1989" s="170" t="s">
        <v>15753</v>
      </c>
      <c r="C1989" s="170">
        <v>210</v>
      </c>
      <c r="I1989" s="170"/>
    </row>
    <row r="1990" spans="1:9" x14ac:dyDescent="0.3">
      <c r="A1990" s="170" t="s">
        <v>15752</v>
      </c>
      <c r="B1990" s="170" t="s">
        <v>15751</v>
      </c>
      <c r="C1990" s="170">
        <v>210</v>
      </c>
      <c r="I1990" s="170"/>
    </row>
    <row r="1991" spans="1:9" x14ac:dyDescent="0.3">
      <c r="A1991" s="170" t="s">
        <v>15750</v>
      </c>
      <c r="B1991" s="170" t="s">
        <v>15747</v>
      </c>
      <c r="C1991" s="170">
        <v>1585</v>
      </c>
      <c r="I1991" s="170"/>
    </row>
    <row r="1992" spans="1:9" x14ac:dyDescent="0.3">
      <c r="A1992" s="170" t="s">
        <v>15749</v>
      </c>
      <c r="B1992" s="170" t="s">
        <v>15747</v>
      </c>
      <c r="C1992" s="170">
        <v>1585</v>
      </c>
      <c r="I1992" s="170"/>
    </row>
    <row r="1993" spans="1:9" x14ac:dyDescent="0.3">
      <c r="A1993" s="170" t="s">
        <v>15748</v>
      </c>
      <c r="B1993" s="170" t="s">
        <v>15747</v>
      </c>
      <c r="C1993" s="170">
        <v>1585</v>
      </c>
      <c r="I1993" s="170"/>
    </row>
    <row r="1994" spans="1:9" x14ac:dyDescent="0.3">
      <c r="A1994" s="170" t="s">
        <v>15746</v>
      </c>
      <c r="B1994" s="170" t="s">
        <v>15745</v>
      </c>
      <c r="C1994" s="170">
        <v>725</v>
      </c>
      <c r="I1994" s="170"/>
    </row>
    <row r="1995" spans="1:9" x14ac:dyDescent="0.3">
      <c r="A1995" s="170" t="s">
        <v>15744</v>
      </c>
      <c r="B1995" s="170" t="s">
        <v>15743</v>
      </c>
      <c r="C1995" s="170">
        <v>725</v>
      </c>
      <c r="I1995" s="170"/>
    </row>
    <row r="1996" spans="1:9" x14ac:dyDescent="0.3">
      <c r="A1996" s="170" t="s">
        <v>15742</v>
      </c>
      <c r="B1996" s="170" t="s">
        <v>15741</v>
      </c>
      <c r="C1996" s="170">
        <v>725</v>
      </c>
      <c r="I1996" s="170"/>
    </row>
    <row r="1997" spans="1:9" x14ac:dyDescent="0.3">
      <c r="A1997" s="170" t="s">
        <v>15740</v>
      </c>
      <c r="B1997" s="170" t="s">
        <v>15739</v>
      </c>
      <c r="C1997" s="170">
        <v>725</v>
      </c>
      <c r="I1997" s="170"/>
    </row>
    <row r="1998" spans="1:9" x14ac:dyDescent="0.3">
      <c r="A1998" s="170" t="s">
        <v>15738</v>
      </c>
      <c r="B1998" s="170" t="s">
        <v>15737</v>
      </c>
      <c r="C1998" s="170">
        <v>16</v>
      </c>
      <c r="I1998" s="170"/>
    </row>
    <row r="1999" spans="1:9" x14ac:dyDescent="0.3">
      <c r="A1999" s="170" t="s">
        <v>15736</v>
      </c>
      <c r="B1999" s="170" t="s">
        <v>15735</v>
      </c>
      <c r="C1999" s="170">
        <v>899</v>
      </c>
      <c r="I1999" s="170"/>
    </row>
    <row r="2000" spans="1:9" x14ac:dyDescent="0.3">
      <c r="A2000" s="170" t="s">
        <v>15734</v>
      </c>
      <c r="B2000" s="170" t="s">
        <v>15733</v>
      </c>
      <c r="C2000" s="170">
        <v>899</v>
      </c>
      <c r="I2000" s="170"/>
    </row>
    <row r="2001" spans="1:9" x14ac:dyDescent="0.3">
      <c r="A2001" s="170" t="s">
        <v>15732</v>
      </c>
      <c r="B2001" s="170" t="s">
        <v>15731</v>
      </c>
      <c r="C2001" s="170">
        <v>899</v>
      </c>
      <c r="I2001" s="170"/>
    </row>
    <row r="2002" spans="1:9" x14ac:dyDescent="0.3">
      <c r="A2002" s="170" t="s">
        <v>15730</v>
      </c>
      <c r="B2002" s="170" t="s">
        <v>15729</v>
      </c>
      <c r="C2002" s="170">
        <v>1923</v>
      </c>
      <c r="I2002" s="170"/>
    </row>
    <row r="2003" spans="1:9" x14ac:dyDescent="0.3">
      <c r="A2003" s="170" t="s">
        <v>3194</v>
      </c>
      <c r="B2003" s="170" t="s">
        <v>11216</v>
      </c>
      <c r="C2003" s="170">
        <v>131</v>
      </c>
      <c r="I2003" s="170"/>
    </row>
    <row r="2004" spans="1:9" x14ac:dyDescent="0.3">
      <c r="A2004" s="170" t="s">
        <v>15728</v>
      </c>
      <c r="B2004" s="170" t="s">
        <v>15727</v>
      </c>
      <c r="C2004" s="170">
        <v>1957</v>
      </c>
      <c r="I2004" s="170"/>
    </row>
    <row r="2005" spans="1:9" x14ac:dyDescent="0.3">
      <c r="A2005" s="170" t="s">
        <v>15726</v>
      </c>
      <c r="B2005" s="170" t="s">
        <v>15725</v>
      </c>
      <c r="C2005" s="170">
        <v>1686</v>
      </c>
      <c r="I2005" s="170"/>
    </row>
    <row r="2006" spans="1:9" x14ac:dyDescent="0.3">
      <c r="A2006" s="170" t="s">
        <v>15724</v>
      </c>
      <c r="B2006" s="170" t="s">
        <v>15723</v>
      </c>
      <c r="C2006" s="170">
        <v>461</v>
      </c>
      <c r="I2006" s="170"/>
    </row>
    <row r="2007" spans="1:9" x14ac:dyDescent="0.3">
      <c r="A2007" s="170" t="s">
        <v>15722</v>
      </c>
      <c r="B2007" s="170" t="s">
        <v>15721</v>
      </c>
      <c r="C2007" s="170">
        <v>1903</v>
      </c>
      <c r="I2007" s="170"/>
    </row>
    <row r="2008" spans="1:9" x14ac:dyDescent="0.3">
      <c r="A2008" s="170" t="s">
        <v>15720</v>
      </c>
      <c r="B2008" s="170" t="s">
        <v>15719</v>
      </c>
      <c r="C2008" s="170">
        <v>1929</v>
      </c>
      <c r="I2008" s="170"/>
    </row>
    <row r="2009" spans="1:9" x14ac:dyDescent="0.3">
      <c r="A2009" s="170" t="s">
        <v>15718</v>
      </c>
      <c r="B2009" s="170" t="s">
        <v>15717</v>
      </c>
      <c r="C2009" s="170">
        <v>2012</v>
      </c>
      <c r="I2009" s="170"/>
    </row>
    <row r="2010" spans="1:9" x14ac:dyDescent="0.3">
      <c r="A2010" s="170" t="s">
        <v>3193</v>
      </c>
      <c r="B2010" s="170" t="s">
        <v>15716</v>
      </c>
      <c r="C2010" s="170">
        <v>313</v>
      </c>
      <c r="I2010" s="170"/>
    </row>
    <row r="2011" spans="1:9" x14ac:dyDescent="0.3">
      <c r="A2011" s="170" t="s">
        <v>15715</v>
      </c>
      <c r="B2011" s="170" t="s">
        <v>15714</v>
      </c>
      <c r="C2011" s="170">
        <v>1387</v>
      </c>
      <c r="I2011" s="170"/>
    </row>
    <row r="2012" spans="1:9" x14ac:dyDescent="0.3">
      <c r="A2012" s="170" t="s">
        <v>15713</v>
      </c>
      <c r="B2012" s="170" t="s">
        <v>15712</v>
      </c>
      <c r="C2012" s="170">
        <v>2020</v>
      </c>
      <c r="I2012" s="170"/>
    </row>
    <row r="2013" spans="1:9" x14ac:dyDescent="0.3">
      <c r="A2013" s="170" t="s">
        <v>15711</v>
      </c>
      <c r="B2013" s="170" t="s">
        <v>15707</v>
      </c>
      <c r="C2013" s="170">
        <v>1483</v>
      </c>
      <c r="I2013" s="170"/>
    </row>
    <row r="2014" spans="1:9" x14ac:dyDescent="0.3">
      <c r="A2014" s="170" t="s">
        <v>15710</v>
      </c>
      <c r="B2014" s="170" t="s">
        <v>15707</v>
      </c>
      <c r="C2014" s="170">
        <v>1483</v>
      </c>
      <c r="I2014" s="170"/>
    </row>
    <row r="2015" spans="1:9" x14ac:dyDescent="0.3">
      <c r="A2015" s="170" t="s">
        <v>15709</v>
      </c>
      <c r="B2015" s="170" t="s">
        <v>15707</v>
      </c>
      <c r="C2015" s="170">
        <v>1483</v>
      </c>
      <c r="I2015" s="170"/>
    </row>
    <row r="2016" spans="1:9" x14ac:dyDescent="0.3">
      <c r="A2016" s="170" t="s">
        <v>15708</v>
      </c>
      <c r="B2016" s="170" t="s">
        <v>15707</v>
      </c>
      <c r="C2016" s="170">
        <v>1483</v>
      </c>
      <c r="I2016" s="170"/>
    </row>
    <row r="2017" spans="1:9" x14ac:dyDescent="0.3">
      <c r="A2017" s="170" t="s">
        <v>15706</v>
      </c>
      <c r="B2017" s="170" t="s">
        <v>15704</v>
      </c>
      <c r="C2017" s="170">
        <v>1483</v>
      </c>
      <c r="I2017" s="170"/>
    </row>
    <row r="2018" spans="1:9" x14ac:dyDescent="0.3">
      <c r="A2018" s="170" t="s">
        <v>15705</v>
      </c>
      <c r="B2018" s="170" t="s">
        <v>15704</v>
      </c>
      <c r="C2018" s="170">
        <v>1483</v>
      </c>
      <c r="I2018" s="170"/>
    </row>
    <row r="2019" spans="1:9" x14ac:dyDescent="0.3">
      <c r="A2019" s="170" t="s">
        <v>15703</v>
      </c>
      <c r="B2019" s="170" t="s">
        <v>15702</v>
      </c>
      <c r="C2019" s="170">
        <v>210</v>
      </c>
      <c r="I2019" s="170"/>
    </row>
    <row r="2020" spans="1:9" x14ac:dyDescent="0.3">
      <c r="A2020" s="170" t="s">
        <v>4014</v>
      </c>
      <c r="B2020" s="170" t="s">
        <v>12356</v>
      </c>
      <c r="C2020" s="170">
        <v>18</v>
      </c>
      <c r="I2020" s="170"/>
    </row>
    <row r="2021" spans="1:9" x14ac:dyDescent="0.3">
      <c r="A2021" s="170" t="s">
        <v>3192</v>
      </c>
      <c r="B2021" s="170" t="s">
        <v>15701</v>
      </c>
      <c r="C2021" s="170">
        <v>313</v>
      </c>
      <c r="I2021" s="170"/>
    </row>
    <row r="2022" spans="1:9" x14ac:dyDescent="0.3">
      <c r="A2022" s="170" t="s">
        <v>15700</v>
      </c>
      <c r="B2022" s="170" t="s">
        <v>15699</v>
      </c>
      <c r="C2022" s="170">
        <v>461</v>
      </c>
      <c r="I2022" s="170"/>
    </row>
    <row r="2023" spans="1:9" x14ac:dyDescent="0.3">
      <c r="A2023" s="170" t="s">
        <v>15698</v>
      </c>
      <c r="B2023" s="170" t="s">
        <v>15697</v>
      </c>
      <c r="C2023" s="170">
        <v>83</v>
      </c>
      <c r="I2023" s="170"/>
    </row>
    <row r="2024" spans="1:9" x14ac:dyDescent="0.3">
      <c r="A2024" s="170" t="s">
        <v>15696</v>
      </c>
      <c r="B2024" s="170" t="s">
        <v>15695</v>
      </c>
      <c r="C2024" s="170">
        <v>83</v>
      </c>
      <c r="I2024" s="170"/>
    </row>
    <row r="2025" spans="1:9" x14ac:dyDescent="0.3">
      <c r="A2025" s="170" t="s">
        <v>15694</v>
      </c>
      <c r="B2025" s="170" t="s">
        <v>15693</v>
      </c>
      <c r="C2025" s="170">
        <v>83</v>
      </c>
      <c r="I2025" s="170"/>
    </row>
    <row r="2026" spans="1:9" x14ac:dyDescent="0.3">
      <c r="A2026" s="170" t="s">
        <v>15692</v>
      </c>
      <c r="B2026" s="170" t="s">
        <v>15691</v>
      </c>
      <c r="C2026" s="170">
        <v>1899</v>
      </c>
      <c r="I2026" s="170"/>
    </row>
    <row r="2027" spans="1:9" x14ac:dyDescent="0.3">
      <c r="A2027" s="170" t="s">
        <v>15690</v>
      </c>
      <c r="B2027" s="170" t="s">
        <v>15689</v>
      </c>
      <c r="C2027" s="170">
        <v>1899</v>
      </c>
      <c r="I2027" s="170"/>
    </row>
    <row r="2028" spans="1:9" x14ac:dyDescent="0.3">
      <c r="A2028" s="170" t="s">
        <v>15688</v>
      </c>
      <c r="B2028" s="170" t="s">
        <v>15687</v>
      </c>
      <c r="C2028" s="170">
        <v>1899</v>
      </c>
      <c r="I2028" s="170"/>
    </row>
    <row r="2029" spans="1:9" x14ac:dyDescent="0.3">
      <c r="A2029" s="170" t="s">
        <v>15686</v>
      </c>
      <c r="B2029" s="170" t="s">
        <v>15685</v>
      </c>
      <c r="C2029" s="170">
        <v>1899</v>
      </c>
      <c r="I2029" s="170"/>
    </row>
    <row r="2030" spans="1:9" x14ac:dyDescent="0.3">
      <c r="A2030" s="170" t="s">
        <v>15684</v>
      </c>
      <c r="B2030" s="170" t="s">
        <v>15683</v>
      </c>
      <c r="C2030" s="170">
        <v>1899</v>
      </c>
      <c r="I2030" s="170"/>
    </row>
    <row r="2031" spans="1:9" x14ac:dyDescent="0.3">
      <c r="A2031" s="170" t="s">
        <v>15682</v>
      </c>
      <c r="B2031" s="170" t="s">
        <v>15681</v>
      </c>
      <c r="C2031" s="170">
        <v>1899</v>
      </c>
      <c r="I2031" s="170"/>
    </row>
    <row r="2032" spans="1:9" x14ac:dyDescent="0.3">
      <c r="A2032" s="170" t="s">
        <v>15680</v>
      </c>
      <c r="B2032" s="170" t="s">
        <v>15679</v>
      </c>
      <c r="C2032" s="170">
        <v>1686</v>
      </c>
      <c r="I2032" s="170"/>
    </row>
    <row r="2033" spans="1:9" x14ac:dyDescent="0.3">
      <c r="A2033" s="170" t="s">
        <v>15678</v>
      </c>
      <c r="B2033" s="170" t="s">
        <v>15677</v>
      </c>
      <c r="C2033" s="170">
        <v>1365</v>
      </c>
      <c r="I2033" s="170"/>
    </row>
    <row r="2034" spans="1:9" x14ac:dyDescent="0.3">
      <c r="A2034" s="170" t="s">
        <v>15676</v>
      </c>
      <c r="B2034" s="170" t="s">
        <v>15675</v>
      </c>
      <c r="C2034" s="170">
        <v>2019</v>
      </c>
      <c r="I2034" s="170"/>
    </row>
    <row r="2035" spans="1:9" x14ac:dyDescent="0.3">
      <c r="A2035" s="170" t="s">
        <v>15674</v>
      </c>
      <c r="B2035" s="170" t="s">
        <v>15673</v>
      </c>
      <c r="C2035" s="170">
        <v>303</v>
      </c>
      <c r="I2035" s="170"/>
    </row>
    <row r="2036" spans="1:9" x14ac:dyDescent="0.3">
      <c r="A2036" s="170" t="s">
        <v>15672</v>
      </c>
      <c r="B2036" s="170" t="s">
        <v>15671</v>
      </c>
      <c r="C2036" s="170">
        <v>303</v>
      </c>
      <c r="I2036" s="170"/>
    </row>
    <row r="2037" spans="1:9" x14ac:dyDescent="0.3">
      <c r="A2037" s="170" t="s">
        <v>15670</v>
      </c>
      <c r="B2037" s="170" t="s">
        <v>15669</v>
      </c>
      <c r="C2037" s="170">
        <v>111</v>
      </c>
      <c r="I2037" s="170"/>
    </row>
    <row r="2038" spans="1:9" x14ac:dyDescent="0.3">
      <c r="A2038" s="170" t="s">
        <v>15668</v>
      </c>
      <c r="B2038" s="170" t="s">
        <v>15667</v>
      </c>
      <c r="C2038" s="170">
        <v>111</v>
      </c>
      <c r="I2038" s="170"/>
    </row>
    <row r="2039" spans="1:9" x14ac:dyDescent="0.3">
      <c r="A2039" s="170" t="s">
        <v>15666</v>
      </c>
      <c r="B2039" s="170" t="s">
        <v>15665</v>
      </c>
      <c r="C2039" s="170">
        <v>1899</v>
      </c>
      <c r="I2039" s="170"/>
    </row>
    <row r="2040" spans="1:9" x14ac:dyDescent="0.3">
      <c r="A2040" s="170" t="s">
        <v>15664</v>
      </c>
      <c r="B2040" s="170" t="s">
        <v>15663</v>
      </c>
      <c r="C2040" s="170">
        <v>1272</v>
      </c>
      <c r="I2040" s="170"/>
    </row>
    <row r="2041" spans="1:9" x14ac:dyDescent="0.3">
      <c r="A2041" s="170" t="s">
        <v>15662</v>
      </c>
      <c r="B2041" s="170" t="s">
        <v>15661</v>
      </c>
      <c r="C2041" s="170">
        <v>67</v>
      </c>
      <c r="I2041" s="170"/>
    </row>
    <row r="2042" spans="1:9" x14ac:dyDescent="0.3">
      <c r="A2042" s="170" t="s">
        <v>15660</v>
      </c>
      <c r="B2042" s="170" t="s">
        <v>15659</v>
      </c>
      <c r="C2042" s="170">
        <v>461</v>
      </c>
      <c r="I2042" s="170"/>
    </row>
    <row r="2043" spans="1:9" x14ac:dyDescent="0.3">
      <c r="A2043" s="170" t="s">
        <v>15658</v>
      </c>
      <c r="B2043" s="170" t="s">
        <v>15657</v>
      </c>
      <c r="C2043" s="170">
        <v>1928</v>
      </c>
      <c r="I2043" s="170"/>
    </row>
    <row r="2044" spans="1:9" x14ac:dyDescent="0.3">
      <c r="A2044" s="170" t="s">
        <v>15656</v>
      </c>
      <c r="B2044" s="170" t="s">
        <v>15655</v>
      </c>
      <c r="C2044" s="170">
        <v>122</v>
      </c>
      <c r="I2044" s="170"/>
    </row>
    <row r="2045" spans="1:9" x14ac:dyDescent="0.3">
      <c r="A2045" s="170" t="s">
        <v>15654</v>
      </c>
      <c r="B2045" s="170" t="s">
        <v>15653</v>
      </c>
      <c r="C2045" s="170">
        <v>2017</v>
      </c>
      <c r="I2045" s="170"/>
    </row>
    <row r="2046" spans="1:9" x14ac:dyDescent="0.3">
      <c r="A2046" s="170" t="s">
        <v>3190</v>
      </c>
      <c r="B2046" s="170" t="s">
        <v>3191</v>
      </c>
      <c r="C2046" s="170">
        <v>77</v>
      </c>
      <c r="I2046" s="170"/>
    </row>
    <row r="2047" spans="1:9" x14ac:dyDescent="0.3">
      <c r="A2047" s="170" t="s">
        <v>15652</v>
      </c>
      <c r="B2047" s="170" t="s">
        <v>15651</v>
      </c>
      <c r="C2047" s="170">
        <v>1621</v>
      </c>
      <c r="I2047" s="170"/>
    </row>
    <row r="2048" spans="1:9" x14ac:dyDescent="0.3">
      <c r="A2048" s="170" t="s">
        <v>15650</v>
      </c>
      <c r="B2048" s="170" t="s">
        <v>15649</v>
      </c>
      <c r="C2048" s="170">
        <v>461</v>
      </c>
      <c r="I2048" s="170"/>
    </row>
    <row r="2049" spans="1:9" x14ac:dyDescent="0.3">
      <c r="A2049" s="170" t="s">
        <v>15648</v>
      </c>
      <c r="B2049" s="170" t="s">
        <v>15647</v>
      </c>
      <c r="C2049" s="170">
        <v>962</v>
      </c>
      <c r="I2049" s="170"/>
    </row>
    <row r="2050" spans="1:9" x14ac:dyDescent="0.3">
      <c r="A2050" s="170" t="s">
        <v>15646</v>
      </c>
      <c r="B2050" s="170" t="s">
        <v>15645</v>
      </c>
      <c r="C2050" s="170">
        <v>1621</v>
      </c>
      <c r="I2050" s="170"/>
    </row>
    <row r="2051" spans="1:9" x14ac:dyDescent="0.3">
      <c r="A2051" s="170" t="s">
        <v>15644</v>
      </c>
      <c r="B2051" s="170" t="s">
        <v>15643</v>
      </c>
      <c r="C2051" s="170">
        <v>1549</v>
      </c>
      <c r="I2051" s="170"/>
    </row>
    <row r="2052" spans="1:9" x14ac:dyDescent="0.3">
      <c r="A2052" s="170" t="s">
        <v>15642</v>
      </c>
      <c r="B2052" s="170" t="s">
        <v>15641</v>
      </c>
      <c r="C2052" s="170">
        <v>1621</v>
      </c>
      <c r="I2052" s="170"/>
    </row>
    <row r="2053" spans="1:9" x14ac:dyDescent="0.3">
      <c r="A2053" s="170" t="s">
        <v>15640</v>
      </c>
      <c r="B2053" s="170" t="s">
        <v>15639</v>
      </c>
      <c r="C2053" s="170">
        <v>1945</v>
      </c>
      <c r="I2053" s="170"/>
    </row>
    <row r="2054" spans="1:9" x14ac:dyDescent="0.3">
      <c r="A2054" s="170" t="s">
        <v>15638</v>
      </c>
      <c r="B2054" s="170" t="s">
        <v>15637</v>
      </c>
      <c r="C2054" s="170">
        <v>83</v>
      </c>
      <c r="I2054" s="170"/>
    </row>
    <row r="2055" spans="1:9" x14ac:dyDescent="0.3">
      <c r="A2055" s="170" t="s">
        <v>15636</v>
      </c>
      <c r="B2055" s="170" t="s">
        <v>15635</v>
      </c>
      <c r="C2055" s="170">
        <v>83</v>
      </c>
      <c r="I2055" s="170"/>
    </row>
    <row r="2056" spans="1:9" x14ac:dyDescent="0.3">
      <c r="A2056" s="170" t="s">
        <v>15634</v>
      </c>
      <c r="B2056" s="170" t="s">
        <v>15633</v>
      </c>
      <c r="C2056" s="170">
        <v>461</v>
      </c>
      <c r="I2056" s="170"/>
    </row>
    <row r="2057" spans="1:9" x14ac:dyDescent="0.3">
      <c r="A2057" s="170" t="s">
        <v>15632</v>
      </c>
      <c r="B2057" s="170" t="s">
        <v>15631</v>
      </c>
      <c r="C2057" s="170">
        <v>461</v>
      </c>
      <c r="I2057" s="170"/>
    </row>
    <row r="2058" spans="1:9" x14ac:dyDescent="0.3">
      <c r="A2058" s="170" t="s">
        <v>15630</v>
      </c>
      <c r="B2058" s="170" t="s">
        <v>15629</v>
      </c>
      <c r="C2058" s="170">
        <v>461</v>
      </c>
      <c r="I2058" s="170"/>
    </row>
    <row r="2059" spans="1:9" x14ac:dyDescent="0.3">
      <c r="A2059" s="170" t="s">
        <v>15628</v>
      </c>
      <c r="B2059" s="170" t="s">
        <v>15627</v>
      </c>
      <c r="C2059" s="170">
        <v>461</v>
      </c>
      <c r="I2059" s="170"/>
    </row>
    <row r="2060" spans="1:9" x14ac:dyDescent="0.3">
      <c r="A2060" s="170" t="s">
        <v>15626</v>
      </c>
      <c r="B2060" s="170" t="s">
        <v>15624</v>
      </c>
      <c r="C2060" s="170">
        <v>1686</v>
      </c>
      <c r="I2060" s="170"/>
    </row>
    <row r="2061" spans="1:9" x14ac:dyDescent="0.3">
      <c r="A2061" s="170" t="s">
        <v>15625</v>
      </c>
      <c r="B2061" s="170" t="s">
        <v>15624</v>
      </c>
      <c r="C2061" s="170">
        <v>1686</v>
      </c>
      <c r="I2061" s="170"/>
    </row>
    <row r="2062" spans="1:9" x14ac:dyDescent="0.3">
      <c r="A2062" s="170" t="s">
        <v>15623</v>
      </c>
      <c r="B2062" s="170" t="s">
        <v>15622</v>
      </c>
      <c r="C2062" s="170">
        <v>461</v>
      </c>
      <c r="I2062" s="170"/>
    </row>
    <row r="2063" spans="1:9" x14ac:dyDescent="0.3">
      <c r="A2063" s="170" t="s">
        <v>15621</v>
      </c>
      <c r="B2063" s="170" t="s">
        <v>15620</v>
      </c>
      <c r="C2063" s="170">
        <v>2017</v>
      </c>
      <c r="I2063" s="170"/>
    </row>
    <row r="2064" spans="1:9" x14ac:dyDescent="0.3">
      <c r="A2064" s="170" t="s">
        <v>15619</v>
      </c>
      <c r="B2064" s="170" t="s">
        <v>15618</v>
      </c>
      <c r="C2064" s="170">
        <v>372</v>
      </c>
      <c r="I2064" s="170"/>
    </row>
    <row r="2065" spans="1:9" x14ac:dyDescent="0.3">
      <c r="A2065" s="170" t="s">
        <v>15617</v>
      </c>
      <c r="B2065" s="170" t="s">
        <v>15614</v>
      </c>
      <c r="C2065" s="170">
        <v>971</v>
      </c>
      <c r="I2065" s="170"/>
    </row>
    <row r="2066" spans="1:9" x14ac:dyDescent="0.3">
      <c r="A2066" s="170" t="s">
        <v>15616</v>
      </c>
      <c r="B2066" s="170" t="s">
        <v>15614</v>
      </c>
      <c r="C2066" s="170">
        <v>971</v>
      </c>
      <c r="I2066" s="170"/>
    </row>
    <row r="2067" spans="1:9" x14ac:dyDescent="0.3">
      <c r="A2067" s="170" t="s">
        <v>15615</v>
      </c>
      <c r="B2067" s="170" t="s">
        <v>15614</v>
      </c>
      <c r="C2067" s="170">
        <v>971</v>
      </c>
      <c r="I2067" s="170"/>
    </row>
    <row r="2068" spans="1:9" x14ac:dyDescent="0.3">
      <c r="A2068" s="170" t="s">
        <v>4013</v>
      </c>
      <c r="B2068" s="170" t="s">
        <v>4011</v>
      </c>
      <c r="C2068" s="170">
        <v>844</v>
      </c>
      <c r="I2068" s="170"/>
    </row>
    <row r="2069" spans="1:9" x14ac:dyDescent="0.3">
      <c r="A2069" s="170" t="s">
        <v>4013</v>
      </c>
      <c r="B2069" s="170" t="s">
        <v>4011</v>
      </c>
      <c r="C2069" s="170">
        <v>844</v>
      </c>
      <c r="I2069" s="170"/>
    </row>
    <row r="2070" spans="1:9" x14ac:dyDescent="0.3">
      <c r="A2070" s="170" t="s">
        <v>15613</v>
      </c>
      <c r="B2070" s="170" t="s">
        <v>15612</v>
      </c>
      <c r="C2070" s="170">
        <v>2002</v>
      </c>
      <c r="I2070" s="170"/>
    </row>
    <row r="2071" spans="1:9" x14ac:dyDescent="0.3">
      <c r="A2071" s="170" t="s">
        <v>3189</v>
      </c>
      <c r="B2071" s="170" t="s">
        <v>15611</v>
      </c>
      <c r="C2071" s="170">
        <v>157</v>
      </c>
      <c r="I2071" s="170"/>
    </row>
    <row r="2072" spans="1:9" x14ac:dyDescent="0.3">
      <c r="A2072" s="170" t="s">
        <v>3188</v>
      </c>
      <c r="B2072" s="170" t="s">
        <v>15610</v>
      </c>
      <c r="C2072" s="170">
        <v>94</v>
      </c>
      <c r="I2072" s="170"/>
    </row>
    <row r="2073" spans="1:9" x14ac:dyDescent="0.3">
      <c r="A2073" s="170" t="s">
        <v>15609</v>
      </c>
      <c r="B2073" s="170" t="s">
        <v>15546</v>
      </c>
      <c r="C2073" s="170">
        <v>1708</v>
      </c>
      <c r="I2073" s="170"/>
    </row>
    <row r="2074" spans="1:9" x14ac:dyDescent="0.3">
      <c r="A2074" s="170" t="s">
        <v>3187</v>
      </c>
      <c r="B2074" s="170" t="s">
        <v>15608</v>
      </c>
      <c r="C2074" s="170">
        <v>305</v>
      </c>
      <c r="I2074" s="170"/>
    </row>
    <row r="2075" spans="1:9" x14ac:dyDescent="0.3">
      <c r="A2075" s="170" t="s">
        <v>4012</v>
      </c>
      <c r="B2075" s="170" t="s">
        <v>4011</v>
      </c>
      <c r="C2075" s="170">
        <v>844</v>
      </c>
      <c r="I2075" s="170"/>
    </row>
    <row r="2076" spans="1:9" x14ac:dyDescent="0.3">
      <c r="A2076" s="170" t="s">
        <v>4012</v>
      </c>
      <c r="B2076" s="170" t="s">
        <v>4011</v>
      </c>
      <c r="C2076" s="170">
        <v>844</v>
      </c>
      <c r="I2076" s="170"/>
    </row>
    <row r="2077" spans="1:9" x14ac:dyDescent="0.3">
      <c r="A2077" s="170" t="s">
        <v>3186</v>
      </c>
      <c r="B2077" s="170" t="s">
        <v>15607</v>
      </c>
      <c r="C2077" s="170">
        <v>2112</v>
      </c>
      <c r="I2077" s="170"/>
    </row>
    <row r="2078" spans="1:9" x14ac:dyDescent="0.3">
      <c r="A2078" s="170" t="s">
        <v>3185</v>
      </c>
      <c r="B2078" s="170" t="s">
        <v>15606</v>
      </c>
      <c r="C2078" s="170">
        <v>345</v>
      </c>
      <c r="I2078" s="170"/>
    </row>
    <row r="2079" spans="1:9" x14ac:dyDescent="0.3">
      <c r="A2079" s="170" t="s">
        <v>3185</v>
      </c>
      <c r="B2079" s="170" t="s">
        <v>15606</v>
      </c>
      <c r="C2079" s="170">
        <v>345</v>
      </c>
      <c r="I2079" s="170"/>
    </row>
    <row r="2080" spans="1:9" x14ac:dyDescent="0.3">
      <c r="A2080" s="170" t="s">
        <v>3184</v>
      </c>
      <c r="B2080" s="170" t="s">
        <v>15605</v>
      </c>
      <c r="C2080" s="170">
        <v>111</v>
      </c>
      <c r="I2080" s="170"/>
    </row>
    <row r="2081" spans="1:9" x14ac:dyDescent="0.3">
      <c r="A2081" s="170" t="s">
        <v>3183</v>
      </c>
      <c r="B2081" s="170" t="s">
        <v>15604</v>
      </c>
      <c r="C2081" s="170">
        <v>334</v>
      </c>
      <c r="I2081" s="170"/>
    </row>
    <row r="2082" spans="1:9" x14ac:dyDescent="0.3">
      <c r="A2082" s="170" t="s">
        <v>3182</v>
      </c>
      <c r="B2082" s="170" t="s">
        <v>15603</v>
      </c>
      <c r="C2082" s="170">
        <v>131</v>
      </c>
      <c r="I2082" s="170"/>
    </row>
    <row r="2083" spans="1:9" x14ac:dyDescent="0.3">
      <c r="A2083" s="170" t="s">
        <v>4087</v>
      </c>
      <c r="B2083" s="170" t="s">
        <v>15602</v>
      </c>
      <c r="C2083" s="170">
        <v>2112</v>
      </c>
      <c r="I2083" s="170"/>
    </row>
    <row r="2084" spans="1:9" x14ac:dyDescent="0.3">
      <c r="A2084" s="170" t="s">
        <v>4010</v>
      </c>
      <c r="B2084" s="170" t="s">
        <v>11368</v>
      </c>
      <c r="C2084" s="170">
        <v>45</v>
      </c>
      <c r="I2084" s="170"/>
    </row>
    <row r="2085" spans="1:9" x14ac:dyDescent="0.3">
      <c r="A2085" s="170" t="s">
        <v>4010</v>
      </c>
      <c r="B2085" s="170" t="s">
        <v>11368</v>
      </c>
      <c r="C2085" s="170">
        <v>45</v>
      </c>
      <c r="I2085" s="170"/>
    </row>
    <row r="2086" spans="1:9" x14ac:dyDescent="0.3">
      <c r="A2086" s="170" t="s">
        <v>15601</v>
      </c>
      <c r="B2086" s="170" t="s">
        <v>15600</v>
      </c>
      <c r="C2086" s="170">
        <v>1578</v>
      </c>
      <c r="I2086" s="170"/>
    </row>
    <row r="2087" spans="1:9" x14ac:dyDescent="0.3">
      <c r="A2087" s="170" t="s">
        <v>3181</v>
      </c>
      <c r="B2087" s="170" t="s">
        <v>15599</v>
      </c>
      <c r="C2087" s="170">
        <v>111</v>
      </c>
      <c r="I2087" s="170"/>
    </row>
    <row r="2088" spans="1:9" x14ac:dyDescent="0.3">
      <c r="A2088" s="170" t="s">
        <v>3180</v>
      </c>
      <c r="B2088" s="170" t="s">
        <v>15599</v>
      </c>
      <c r="C2088" s="170">
        <v>111</v>
      </c>
      <c r="I2088" s="170"/>
    </row>
    <row r="2089" spans="1:9" x14ac:dyDescent="0.3">
      <c r="A2089" s="170" t="s">
        <v>3179</v>
      </c>
      <c r="B2089" s="170" t="s">
        <v>15598</v>
      </c>
      <c r="C2089" s="170">
        <v>114</v>
      </c>
      <c r="I2089" s="170"/>
    </row>
    <row r="2090" spans="1:9" x14ac:dyDescent="0.3">
      <c r="A2090" s="170" t="s">
        <v>3178</v>
      </c>
      <c r="B2090" s="170" t="s">
        <v>15597</v>
      </c>
      <c r="C2090" s="170">
        <v>114</v>
      </c>
      <c r="I2090" s="170"/>
    </row>
    <row r="2091" spans="1:9" x14ac:dyDescent="0.3">
      <c r="A2091" s="170" t="s">
        <v>3176</v>
      </c>
      <c r="B2091" s="170" t="s">
        <v>3177</v>
      </c>
      <c r="C2091" s="170">
        <v>140</v>
      </c>
      <c r="I2091" s="170"/>
    </row>
    <row r="2092" spans="1:9" x14ac:dyDescent="0.3">
      <c r="A2092" s="170" t="s">
        <v>15596</v>
      </c>
      <c r="B2092" s="170" t="s">
        <v>15594</v>
      </c>
      <c r="C2092" s="170">
        <v>1923</v>
      </c>
      <c r="I2092" s="170"/>
    </row>
    <row r="2093" spans="1:9" x14ac:dyDescent="0.3">
      <c r="A2093" s="170" t="s">
        <v>15595</v>
      </c>
      <c r="B2093" s="170" t="s">
        <v>15594</v>
      </c>
      <c r="C2093" s="170">
        <v>1923</v>
      </c>
      <c r="I2093" s="170"/>
    </row>
    <row r="2094" spans="1:9" x14ac:dyDescent="0.3">
      <c r="A2094" s="170" t="s">
        <v>15593</v>
      </c>
      <c r="B2094" s="170" t="s">
        <v>15592</v>
      </c>
      <c r="C2094" s="170">
        <v>303</v>
      </c>
      <c r="I2094" s="170"/>
    </row>
    <row r="2095" spans="1:9" x14ac:dyDescent="0.3">
      <c r="A2095" s="170" t="s">
        <v>15591</v>
      </c>
      <c r="B2095" s="170" t="s">
        <v>15590</v>
      </c>
      <c r="C2095" s="170">
        <v>2004</v>
      </c>
      <c r="I2095" s="170"/>
    </row>
    <row r="2096" spans="1:9" x14ac:dyDescent="0.3">
      <c r="A2096" s="170" t="s">
        <v>15589</v>
      </c>
      <c r="B2096" s="170" t="s">
        <v>15588</v>
      </c>
      <c r="C2096" s="170">
        <v>71</v>
      </c>
      <c r="I2096" s="170"/>
    </row>
    <row r="2097" spans="1:9" x14ac:dyDescent="0.3">
      <c r="A2097" s="170" t="s">
        <v>3175</v>
      </c>
      <c r="B2097" s="170" t="s">
        <v>11627</v>
      </c>
      <c r="C2097" s="170">
        <v>355</v>
      </c>
      <c r="I2097" s="170"/>
    </row>
    <row r="2098" spans="1:9" x14ac:dyDescent="0.3">
      <c r="A2098" s="170" t="s">
        <v>15587</v>
      </c>
      <c r="B2098" s="170" t="s">
        <v>15586</v>
      </c>
      <c r="C2098" s="170">
        <v>1365</v>
      </c>
      <c r="I2098" s="170"/>
    </row>
    <row r="2099" spans="1:9" x14ac:dyDescent="0.3">
      <c r="A2099" s="170" t="s">
        <v>4009</v>
      </c>
      <c r="B2099" s="170" t="s">
        <v>8015</v>
      </c>
      <c r="C2099" s="170">
        <v>899</v>
      </c>
      <c r="I2099" s="170"/>
    </row>
    <row r="2100" spans="1:9" x14ac:dyDescent="0.3">
      <c r="A2100" s="170" t="s">
        <v>3174</v>
      </c>
      <c r="B2100" s="170" t="s">
        <v>15585</v>
      </c>
      <c r="C2100" s="170">
        <v>282</v>
      </c>
      <c r="I2100" s="170"/>
    </row>
    <row r="2101" spans="1:9" x14ac:dyDescent="0.3">
      <c r="A2101" s="170" t="s">
        <v>3173</v>
      </c>
      <c r="B2101" s="170" t="s">
        <v>15584</v>
      </c>
      <c r="C2101" s="170">
        <v>711</v>
      </c>
      <c r="I2101" s="170"/>
    </row>
    <row r="2102" spans="1:9" x14ac:dyDescent="0.3">
      <c r="A2102" s="170" t="s">
        <v>15583</v>
      </c>
      <c r="B2102" s="170" t="s">
        <v>15582</v>
      </c>
      <c r="C2102" s="170">
        <v>1899</v>
      </c>
      <c r="I2102" s="170"/>
    </row>
    <row r="2103" spans="1:9" x14ac:dyDescent="0.3">
      <c r="A2103" s="170" t="s">
        <v>15581</v>
      </c>
      <c r="B2103" s="170" t="s">
        <v>15580</v>
      </c>
      <c r="C2103" s="170">
        <v>1899</v>
      </c>
      <c r="I2103" s="170"/>
    </row>
    <row r="2104" spans="1:9" x14ac:dyDescent="0.3">
      <c r="A2104" s="170" t="s">
        <v>3172</v>
      </c>
      <c r="B2104" s="170" t="s">
        <v>3171</v>
      </c>
      <c r="C2104" s="170">
        <v>351</v>
      </c>
      <c r="I2104" s="170"/>
    </row>
    <row r="2105" spans="1:9" x14ac:dyDescent="0.3">
      <c r="A2105" s="170" t="s">
        <v>15579</v>
      </c>
      <c r="B2105" s="170" t="s">
        <v>15578</v>
      </c>
      <c r="C2105" s="170">
        <v>1899</v>
      </c>
      <c r="I2105" s="170"/>
    </row>
    <row r="2106" spans="1:9" x14ac:dyDescent="0.3">
      <c r="A2106" s="170" t="s">
        <v>15577</v>
      </c>
      <c r="B2106" s="170" t="s">
        <v>15576</v>
      </c>
      <c r="C2106" s="170">
        <v>2009</v>
      </c>
      <c r="I2106" s="170"/>
    </row>
    <row r="2107" spans="1:9" x14ac:dyDescent="0.3">
      <c r="A2107" s="170" t="s">
        <v>3170</v>
      </c>
      <c r="B2107" s="170" t="s">
        <v>15489</v>
      </c>
      <c r="C2107" s="170">
        <v>131</v>
      </c>
      <c r="I2107" s="170"/>
    </row>
    <row r="2108" spans="1:9" x14ac:dyDescent="0.3">
      <c r="A2108" s="170" t="s">
        <v>3170</v>
      </c>
      <c r="B2108" s="170" t="s">
        <v>15489</v>
      </c>
      <c r="C2108" s="170">
        <v>131</v>
      </c>
      <c r="I2108" s="170"/>
    </row>
    <row r="2109" spans="1:9" x14ac:dyDescent="0.3">
      <c r="A2109" s="170" t="s">
        <v>3170</v>
      </c>
      <c r="B2109" s="170" t="s">
        <v>15489</v>
      </c>
      <c r="C2109" s="170">
        <v>131</v>
      </c>
      <c r="I2109" s="170"/>
    </row>
    <row r="2110" spans="1:9" x14ac:dyDescent="0.3">
      <c r="A2110" s="170" t="s">
        <v>15575</v>
      </c>
      <c r="B2110" s="170" t="s">
        <v>15574</v>
      </c>
      <c r="C2110" s="170">
        <v>461</v>
      </c>
      <c r="I2110" s="170"/>
    </row>
    <row r="2111" spans="1:9" x14ac:dyDescent="0.3">
      <c r="A2111" s="170" t="s">
        <v>15573</v>
      </c>
      <c r="B2111" s="170" t="s">
        <v>15572</v>
      </c>
      <c r="C2111" s="170">
        <v>377</v>
      </c>
      <c r="I2111" s="170"/>
    </row>
    <row r="2112" spans="1:9" x14ac:dyDescent="0.3">
      <c r="A2112" s="170" t="s">
        <v>15571</v>
      </c>
      <c r="B2112" s="170" t="s">
        <v>15570</v>
      </c>
      <c r="C2112" s="170">
        <v>377</v>
      </c>
      <c r="I2112" s="170"/>
    </row>
    <row r="2113" spans="1:9" x14ac:dyDescent="0.3">
      <c r="A2113" s="170" t="s">
        <v>15569</v>
      </c>
      <c r="B2113" s="170" t="s">
        <v>15568</v>
      </c>
      <c r="C2113" s="170">
        <v>377</v>
      </c>
      <c r="I2113" s="170"/>
    </row>
    <row r="2114" spans="1:9" x14ac:dyDescent="0.3">
      <c r="A2114" s="170" t="s">
        <v>3169</v>
      </c>
      <c r="B2114" s="170" t="s">
        <v>15567</v>
      </c>
      <c r="C2114" s="170">
        <v>145</v>
      </c>
      <c r="I2114" s="170"/>
    </row>
    <row r="2115" spans="1:9" x14ac:dyDescent="0.3">
      <c r="A2115" s="170" t="s">
        <v>15566</v>
      </c>
      <c r="B2115" s="170" t="s">
        <v>15565</v>
      </c>
      <c r="C2115" s="170">
        <v>1808</v>
      </c>
      <c r="I2115" s="170"/>
    </row>
    <row r="2116" spans="1:9" x14ac:dyDescent="0.3">
      <c r="A2116" s="170" t="s">
        <v>15564</v>
      </c>
      <c r="B2116" s="170" t="s">
        <v>15563</v>
      </c>
      <c r="C2116" s="170">
        <v>1603</v>
      </c>
      <c r="I2116" s="170"/>
    </row>
    <row r="2117" spans="1:9" x14ac:dyDescent="0.3">
      <c r="A2117" s="170" t="s">
        <v>15562</v>
      </c>
      <c r="B2117" s="170" t="s">
        <v>15561</v>
      </c>
      <c r="C2117" s="170">
        <v>461</v>
      </c>
      <c r="I2117" s="170"/>
    </row>
    <row r="2118" spans="1:9" x14ac:dyDescent="0.3">
      <c r="A2118" s="170" t="s">
        <v>15560</v>
      </c>
      <c r="B2118" s="170" t="s">
        <v>15559</v>
      </c>
      <c r="C2118" s="170">
        <v>1686</v>
      </c>
      <c r="I2118" s="170"/>
    </row>
    <row r="2119" spans="1:9" x14ac:dyDescent="0.3">
      <c r="A2119" s="170" t="s">
        <v>15558</v>
      </c>
      <c r="B2119" s="170" t="s">
        <v>15557</v>
      </c>
      <c r="C2119" s="170">
        <v>1686</v>
      </c>
      <c r="I2119" s="170"/>
    </row>
    <row r="2120" spans="1:9" x14ac:dyDescent="0.3">
      <c r="A2120" s="170" t="s">
        <v>15556</v>
      </c>
      <c r="B2120" s="170" t="s">
        <v>15555</v>
      </c>
      <c r="C2120" s="170">
        <v>1686</v>
      </c>
      <c r="I2120" s="170"/>
    </row>
    <row r="2121" spans="1:9" x14ac:dyDescent="0.3">
      <c r="A2121" s="170" t="s">
        <v>15554</v>
      </c>
      <c r="B2121" s="170" t="s">
        <v>15208</v>
      </c>
      <c r="C2121" s="170">
        <v>1686</v>
      </c>
      <c r="I2121" s="170"/>
    </row>
    <row r="2122" spans="1:9" x14ac:dyDescent="0.3">
      <c r="A2122" s="170" t="s">
        <v>15553</v>
      </c>
      <c r="B2122" s="170" t="s">
        <v>15552</v>
      </c>
      <c r="C2122" s="170">
        <v>1923</v>
      </c>
      <c r="I2122" s="170"/>
    </row>
    <row r="2123" spans="1:9" x14ac:dyDescent="0.3">
      <c r="A2123" s="170" t="s">
        <v>15551</v>
      </c>
      <c r="B2123" s="170" t="s">
        <v>15549</v>
      </c>
      <c r="C2123" s="170">
        <v>1957</v>
      </c>
      <c r="I2123" s="170"/>
    </row>
    <row r="2124" spans="1:9" x14ac:dyDescent="0.3">
      <c r="A2124" s="170" t="s">
        <v>15550</v>
      </c>
      <c r="B2124" s="170" t="s">
        <v>15549</v>
      </c>
      <c r="C2124" s="170">
        <v>1957</v>
      </c>
      <c r="I2124" s="170"/>
    </row>
    <row r="2125" spans="1:9" x14ac:dyDescent="0.3">
      <c r="A2125" s="170" t="s">
        <v>15548</v>
      </c>
      <c r="B2125" s="170" t="s">
        <v>15009</v>
      </c>
      <c r="C2125" s="170">
        <v>1957</v>
      </c>
      <c r="I2125" s="170"/>
    </row>
    <row r="2126" spans="1:9" x14ac:dyDescent="0.3">
      <c r="A2126" s="170" t="s">
        <v>15547</v>
      </c>
      <c r="B2126" s="170" t="s">
        <v>15546</v>
      </c>
      <c r="C2126" s="170">
        <v>1708</v>
      </c>
      <c r="I2126" s="170"/>
    </row>
    <row r="2127" spans="1:9" x14ac:dyDescent="0.3">
      <c r="A2127" s="170" t="s">
        <v>4008</v>
      </c>
      <c r="B2127" s="170" t="s">
        <v>15545</v>
      </c>
      <c r="C2127" s="170">
        <v>1330</v>
      </c>
      <c r="I2127" s="170"/>
    </row>
    <row r="2128" spans="1:9" x14ac:dyDescent="0.3">
      <c r="A2128" s="170" t="s">
        <v>3168</v>
      </c>
      <c r="B2128" s="170" t="s">
        <v>13461</v>
      </c>
      <c r="C2128" s="170">
        <v>99</v>
      </c>
      <c r="I2128" s="170"/>
    </row>
    <row r="2129" spans="1:9" x14ac:dyDescent="0.3">
      <c r="A2129" s="170" t="s">
        <v>3168</v>
      </c>
      <c r="B2129" s="170" t="s">
        <v>13461</v>
      </c>
      <c r="C2129" s="170">
        <v>99</v>
      </c>
      <c r="I2129" s="170"/>
    </row>
    <row r="2130" spans="1:9" x14ac:dyDescent="0.3">
      <c r="A2130" s="170" t="s">
        <v>3168</v>
      </c>
      <c r="B2130" s="170" t="s">
        <v>13461</v>
      </c>
      <c r="C2130" s="170">
        <v>99</v>
      </c>
      <c r="I2130" s="170"/>
    </row>
    <row r="2131" spans="1:9" x14ac:dyDescent="0.3">
      <c r="A2131" s="170" t="s">
        <v>3168</v>
      </c>
      <c r="B2131" s="170" t="s">
        <v>13461</v>
      </c>
      <c r="C2131" s="170">
        <v>99</v>
      </c>
      <c r="I2131" s="170"/>
    </row>
    <row r="2132" spans="1:9" x14ac:dyDescent="0.3">
      <c r="A2132" s="170" t="s">
        <v>3168</v>
      </c>
      <c r="B2132" s="170" t="s">
        <v>13461</v>
      </c>
      <c r="C2132" s="170">
        <v>99</v>
      </c>
      <c r="I2132" s="170"/>
    </row>
    <row r="2133" spans="1:9" x14ac:dyDescent="0.3">
      <c r="A2133" s="170" t="s">
        <v>15544</v>
      </c>
      <c r="B2133" s="170" t="s">
        <v>15543</v>
      </c>
      <c r="C2133" s="170">
        <v>1252</v>
      </c>
      <c r="I2133" s="170"/>
    </row>
    <row r="2134" spans="1:9" x14ac:dyDescent="0.3">
      <c r="A2134" s="170" t="s">
        <v>15542</v>
      </c>
      <c r="B2134" s="170" t="s">
        <v>15541</v>
      </c>
      <c r="C2134" s="170">
        <v>12</v>
      </c>
      <c r="I2134" s="170"/>
    </row>
    <row r="2135" spans="1:9" x14ac:dyDescent="0.3">
      <c r="A2135" s="170" t="s">
        <v>15540</v>
      </c>
      <c r="B2135" s="170" t="s">
        <v>15539</v>
      </c>
      <c r="C2135" s="170">
        <v>1929</v>
      </c>
      <c r="I2135" s="170"/>
    </row>
    <row r="2136" spans="1:9" x14ac:dyDescent="0.3">
      <c r="A2136" s="170" t="s">
        <v>15538</v>
      </c>
      <c r="B2136" s="170" t="s">
        <v>15537</v>
      </c>
      <c r="C2136" s="170">
        <v>210</v>
      </c>
      <c r="I2136" s="170"/>
    </row>
    <row r="2137" spans="1:9" x14ac:dyDescent="0.3">
      <c r="A2137" s="170" t="s">
        <v>15536</v>
      </c>
      <c r="B2137" s="170" t="s">
        <v>15535</v>
      </c>
      <c r="C2137" s="170">
        <v>1775</v>
      </c>
      <c r="I2137" s="170"/>
    </row>
    <row r="2138" spans="1:9" x14ac:dyDescent="0.3">
      <c r="A2138" s="170" t="s">
        <v>15534</v>
      </c>
      <c r="B2138" s="170" t="s">
        <v>15533</v>
      </c>
      <c r="C2138" s="170">
        <v>1000</v>
      </c>
      <c r="I2138" s="170"/>
    </row>
    <row r="2139" spans="1:9" x14ac:dyDescent="0.3">
      <c r="A2139" s="170" t="s">
        <v>15532</v>
      </c>
      <c r="B2139" s="170" t="s">
        <v>15531</v>
      </c>
      <c r="C2139" s="170">
        <v>83</v>
      </c>
      <c r="I2139" s="170"/>
    </row>
    <row r="2140" spans="1:9" x14ac:dyDescent="0.3">
      <c r="A2140" s="170" t="s">
        <v>15530</v>
      </c>
      <c r="B2140" s="170" t="s">
        <v>15529</v>
      </c>
      <c r="C2140" s="170">
        <v>83</v>
      </c>
      <c r="I2140" s="170"/>
    </row>
    <row r="2141" spans="1:9" x14ac:dyDescent="0.3">
      <c r="A2141" s="170" t="s">
        <v>15528</v>
      </c>
      <c r="B2141" s="170" t="s">
        <v>15527</v>
      </c>
      <c r="C2141" s="170">
        <v>1735</v>
      </c>
      <c r="I2141" s="170"/>
    </row>
    <row r="2142" spans="1:9" x14ac:dyDescent="0.3">
      <c r="A2142" s="170" t="s">
        <v>15526</v>
      </c>
      <c r="B2142" s="170" t="s">
        <v>15525</v>
      </c>
      <c r="C2142" s="170">
        <v>83</v>
      </c>
      <c r="I2142" s="170"/>
    </row>
    <row r="2143" spans="1:9" x14ac:dyDescent="0.3">
      <c r="A2143" s="170" t="s">
        <v>15524</v>
      </c>
      <c r="B2143" s="170" t="s">
        <v>15523</v>
      </c>
      <c r="C2143" s="170">
        <v>83</v>
      </c>
      <c r="I2143" s="170"/>
    </row>
    <row r="2144" spans="1:9" x14ac:dyDescent="0.3">
      <c r="A2144" s="170" t="s">
        <v>15522</v>
      </c>
      <c r="B2144" s="170" t="s">
        <v>15521</v>
      </c>
      <c r="C2144" s="170">
        <v>1899</v>
      </c>
      <c r="I2144" s="170"/>
    </row>
    <row r="2145" spans="1:9" x14ac:dyDescent="0.3">
      <c r="A2145" s="170" t="s">
        <v>15520</v>
      </c>
      <c r="B2145" s="170" t="s">
        <v>15446</v>
      </c>
      <c r="C2145" s="170">
        <v>1842</v>
      </c>
      <c r="I2145" s="170"/>
    </row>
    <row r="2146" spans="1:9" x14ac:dyDescent="0.3">
      <c r="A2146" s="170" t="s">
        <v>15519</v>
      </c>
      <c r="B2146" s="170" t="s">
        <v>15518</v>
      </c>
      <c r="C2146" s="170">
        <v>210</v>
      </c>
      <c r="I2146" s="170"/>
    </row>
    <row r="2147" spans="1:9" x14ac:dyDescent="0.3">
      <c r="A2147" s="170" t="s">
        <v>15517</v>
      </c>
      <c r="B2147" s="170" t="s">
        <v>15516</v>
      </c>
      <c r="C2147" s="170">
        <v>461</v>
      </c>
      <c r="I2147" s="170"/>
    </row>
    <row r="2148" spans="1:9" x14ac:dyDescent="0.3">
      <c r="A2148" s="170" t="s">
        <v>15515</v>
      </c>
      <c r="B2148" s="170" t="s">
        <v>15514</v>
      </c>
      <c r="C2148" s="170">
        <v>461</v>
      </c>
      <c r="I2148" s="170"/>
    </row>
    <row r="2149" spans="1:9" x14ac:dyDescent="0.3">
      <c r="A2149" s="170" t="s">
        <v>15513</v>
      </c>
      <c r="B2149" s="170" t="s">
        <v>15512</v>
      </c>
      <c r="C2149" s="170">
        <v>429</v>
      </c>
      <c r="I2149" s="170"/>
    </row>
    <row r="2150" spans="1:9" x14ac:dyDescent="0.3">
      <c r="A2150" s="170" t="s">
        <v>15511</v>
      </c>
      <c r="B2150" s="170" t="s">
        <v>15510</v>
      </c>
      <c r="C2150" s="170">
        <v>461</v>
      </c>
      <c r="I2150" s="170"/>
    </row>
    <row r="2151" spans="1:9" x14ac:dyDescent="0.3">
      <c r="A2151" s="170" t="s">
        <v>15509</v>
      </c>
      <c r="B2151" s="170" t="s">
        <v>15508</v>
      </c>
      <c r="C2151" s="170">
        <v>1899</v>
      </c>
      <c r="I2151" s="170"/>
    </row>
    <row r="2152" spans="1:9" x14ac:dyDescent="0.3">
      <c r="A2152" s="170" t="s">
        <v>15507</v>
      </c>
      <c r="B2152" s="170" t="s">
        <v>15506</v>
      </c>
      <c r="C2152" s="170">
        <v>1899</v>
      </c>
      <c r="I2152" s="170"/>
    </row>
    <row r="2153" spans="1:9" x14ac:dyDescent="0.3">
      <c r="A2153" s="170" t="s">
        <v>15505</v>
      </c>
      <c r="B2153" s="170" t="s">
        <v>15504</v>
      </c>
      <c r="C2153" s="170">
        <v>210</v>
      </c>
      <c r="I2153" s="170"/>
    </row>
    <row r="2154" spans="1:9" x14ac:dyDescent="0.3">
      <c r="A2154" s="170" t="s">
        <v>15503</v>
      </c>
      <c r="B2154" s="170" t="s">
        <v>15502</v>
      </c>
      <c r="C2154" s="170">
        <v>210</v>
      </c>
      <c r="I2154" s="170"/>
    </row>
    <row r="2155" spans="1:9" x14ac:dyDescent="0.3">
      <c r="A2155" s="170" t="s">
        <v>15501</v>
      </c>
      <c r="B2155" s="170" t="s">
        <v>15500</v>
      </c>
      <c r="C2155" s="170">
        <v>210</v>
      </c>
      <c r="I2155" s="170"/>
    </row>
    <row r="2156" spans="1:9" x14ac:dyDescent="0.3">
      <c r="A2156" s="170" t="s">
        <v>15499</v>
      </c>
      <c r="B2156" s="170" t="s">
        <v>15498</v>
      </c>
      <c r="C2156" s="170">
        <v>210</v>
      </c>
      <c r="I2156" s="170"/>
    </row>
    <row r="2157" spans="1:9" x14ac:dyDescent="0.3">
      <c r="A2157" s="170" t="s">
        <v>15497</v>
      </c>
      <c r="B2157" s="170" t="s">
        <v>15496</v>
      </c>
      <c r="C2157" s="170">
        <v>210</v>
      </c>
      <c r="I2157" s="170"/>
    </row>
    <row r="2158" spans="1:9" x14ac:dyDescent="0.3">
      <c r="A2158" s="170" t="s">
        <v>15495</v>
      </c>
      <c r="B2158" s="170" t="s">
        <v>11933</v>
      </c>
      <c r="C2158" s="170">
        <v>157</v>
      </c>
      <c r="I2158" s="170"/>
    </row>
    <row r="2159" spans="1:9" x14ac:dyDescent="0.3">
      <c r="A2159" s="170" t="s">
        <v>15494</v>
      </c>
      <c r="B2159" s="170" t="s">
        <v>15493</v>
      </c>
      <c r="C2159" s="170">
        <v>1621</v>
      </c>
      <c r="I2159" s="170"/>
    </row>
    <row r="2160" spans="1:9" x14ac:dyDescent="0.3">
      <c r="A2160" s="170" t="s">
        <v>3167</v>
      </c>
      <c r="B2160" s="170" t="s">
        <v>15492</v>
      </c>
      <c r="C2160" s="170">
        <v>385</v>
      </c>
      <c r="I2160" s="170"/>
    </row>
    <row r="2161" spans="1:9" x14ac:dyDescent="0.3">
      <c r="A2161" s="170" t="s">
        <v>15491</v>
      </c>
      <c r="B2161" s="170" t="s">
        <v>15490</v>
      </c>
      <c r="C2161" s="170">
        <v>52</v>
      </c>
      <c r="I2161" s="170"/>
    </row>
    <row r="2162" spans="1:9" x14ac:dyDescent="0.3">
      <c r="A2162" s="170" t="s">
        <v>3166</v>
      </c>
      <c r="B2162" s="170" t="s">
        <v>15489</v>
      </c>
      <c r="C2162" s="170">
        <v>131</v>
      </c>
      <c r="I2162" s="170"/>
    </row>
    <row r="2163" spans="1:9" x14ac:dyDescent="0.3">
      <c r="A2163" s="170" t="s">
        <v>3165</v>
      </c>
      <c r="B2163" s="170" t="s">
        <v>15488</v>
      </c>
      <c r="C2163" s="170">
        <v>1561</v>
      </c>
      <c r="I2163" s="170"/>
    </row>
    <row r="2164" spans="1:9" x14ac:dyDescent="0.3">
      <c r="A2164" s="170" t="s">
        <v>3163</v>
      </c>
      <c r="B2164" s="170" t="s">
        <v>3164</v>
      </c>
      <c r="C2164" s="170">
        <v>249</v>
      </c>
      <c r="I2164" s="170"/>
    </row>
    <row r="2165" spans="1:9" x14ac:dyDescent="0.3">
      <c r="A2165" s="170" t="s">
        <v>3162</v>
      </c>
      <c r="B2165" s="170" t="s">
        <v>15487</v>
      </c>
      <c r="C2165" s="170">
        <v>249</v>
      </c>
      <c r="I2165" s="170"/>
    </row>
    <row r="2166" spans="1:9" x14ac:dyDescent="0.3">
      <c r="A2166" s="170" t="s">
        <v>15486</v>
      </c>
      <c r="B2166" s="170" t="s">
        <v>15481</v>
      </c>
      <c r="C2166" s="170">
        <v>1957</v>
      </c>
      <c r="I2166" s="170"/>
    </row>
    <row r="2167" spans="1:9" x14ac:dyDescent="0.3">
      <c r="A2167" s="170" t="s">
        <v>3161</v>
      </c>
      <c r="B2167" s="170" t="s">
        <v>15485</v>
      </c>
      <c r="C2167" s="170">
        <v>249</v>
      </c>
      <c r="I2167" s="170"/>
    </row>
    <row r="2168" spans="1:9" x14ac:dyDescent="0.3">
      <c r="A2168" s="170" t="s">
        <v>15484</v>
      </c>
      <c r="B2168" s="170" t="s">
        <v>15481</v>
      </c>
      <c r="C2168" s="170">
        <v>1957</v>
      </c>
      <c r="I2168" s="170"/>
    </row>
    <row r="2169" spans="1:9" x14ac:dyDescent="0.3">
      <c r="A2169" s="170" t="s">
        <v>15483</v>
      </c>
      <c r="B2169" s="170" t="s">
        <v>15481</v>
      </c>
      <c r="C2169" s="170">
        <v>1957</v>
      </c>
      <c r="I2169" s="170"/>
    </row>
    <row r="2170" spans="1:9" x14ac:dyDescent="0.3">
      <c r="A2170" s="170" t="s">
        <v>15482</v>
      </c>
      <c r="B2170" s="170" t="s">
        <v>15481</v>
      </c>
      <c r="C2170" s="170">
        <v>1957</v>
      </c>
      <c r="I2170" s="170"/>
    </row>
    <row r="2171" spans="1:9" x14ac:dyDescent="0.3">
      <c r="A2171" s="170" t="s">
        <v>4007</v>
      </c>
      <c r="B2171" s="170" t="s">
        <v>15480</v>
      </c>
      <c r="C2171" s="170">
        <v>1330</v>
      </c>
      <c r="I2171" s="170"/>
    </row>
    <row r="2172" spans="1:9" x14ac:dyDescent="0.3">
      <c r="A2172" s="170" t="s">
        <v>3160</v>
      </c>
      <c r="B2172" s="170" t="s">
        <v>2306</v>
      </c>
      <c r="C2172" s="170">
        <v>39</v>
      </c>
      <c r="I2172" s="170"/>
    </row>
    <row r="2173" spans="1:9" x14ac:dyDescent="0.3">
      <c r="A2173" s="170" t="s">
        <v>3159</v>
      </c>
      <c r="B2173" s="170" t="s">
        <v>15479</v>
      </c>
      <c r="C2173" s="170">
        <v>77</v>
      </c>
      <c r="I2173" s="170"/>
    </row>
    <row r="2174" spans="1:9" x14ac:dyDescent="0.3">
      <c r="A2174" s="170" t="s">
        <v>15478</v>
      </c>
      <c r="B2174" s="170" t="s">
        <v>15477</v>
      </c>
      <c r="C2174" s="170">
        <v>210</v>
      </c>
      <c r="I2174" s="170"/>
    </row>
    <row r="2175" spans="1:9" x14ac:dyDescent="0.3">
      <c r="A2175" s="170" t="s">
        <v>3158</v>
      </c>
      <c r="B2175" s="170" t="s">
        <v>2306</v>
      </c>
      <c r="C2175" s="170">
        <v>39</v>
      </c>
      <c r="I2175" s="170"/>
    </row>
    <row r="2176" spans="1:9" x14ac:dyDescent="0.3">
      <c r="A2176" s="170" t="s">
        <v>3157</v>
      </c>
      <c r="B2176" s="170" t="s">
        <v>15476</v>
      </c>
      <c r="C2176" s="170">
        <v>345</v>
      </c>
      <c r="I2176" s="170"/>
    </row>
    <row r="2177" spans="1:9" x14ac:dyDescent="0.3">
      <c r="A2177" s="170" t="s">
        <v>3157</v>
      </c>
      <c r="B2177" s="170" t="s">
        <v>15476</v>
      </c>
      <c r="C2177" s="170">
        <v>345</v>
      </c>
      <c r="I2177" s="170"/>
    </row>
    <row r="2178" spans="1:9" x14ac:dyDescent="0.3">
      <c r="A2178" s="170" t="s">
        <v>3156</v>
      </c>
      <c r="B2178" s="170" t="s">
        <v>15475</v>
      </c>
      <c r="C2178" s="170">
        <v>113</v>
      </c>
      <c r="I2178" s="170"/>
    </row>
    <row r="2179" spans="1:9" x14ac:dyDescent="0.3">
      <c r="A2179" s="170" t="s">
        <v>4006</v>
      </c>
      <c r="B2179" s="170" t="s">
        <v>15474</v>
      </c>
      <c r="C2179" s="170">
        <v>1330</v>
      </c>
      <c r="I2179" s="170"/>
    </row>
    <row r="2180" spans="1:9" x14ac:dyDescent="0.3">
      <c r="A2180" s="170" t="s">
        <v>3155</v>
      </c>
      <c r="B2180" s="170" t="s">
        <v>15473</v>
      </c>
      <c r="C2180" s="170">
        <v>303</v>
      </c>
      <c r="I2180" s="170"/>
    </row>
    <row r="2181" spans="1:9" x14ac:dyDescent="0.3">
      <c r="A2181" s="170" t="s">
        <v>3154</v>
      </c>
      <c r="B2181" s="170" t="s">
        <v>15472</v>
      </c>
      <c r="C2181" s="170">
        <v>77</v>
      </c>
      <c r="I2181" s="170"/>
    </row>
    <row r="2182" spans="1:9" x14ac:dyDescent="0.3">
      <c r="A2182" s="170" t="s">
        <v>3153</v>
      </c>
      <c r="B2182" s="170" t="s">
        <v>14300</v>
      </c>
      <c r="C2182" s="170">
        <v>371</v>
      </c>
      <c r="I2182" s="170"/>
    </row>
    <row r="2183" spans="1:9" x14ac:dyDescent="0.3">
      <c r="A2183" s="170" t="s">
        <v>15471</v>
      </c>
      <c r="B2183" s="170" t="s">
        <v>15470</v>
      </c>
      <c r="C2183" s="170">
        <v>2061</v>
      </c>
      <c r="I2183" s="170"/>
    </row>
    <row r="2184" spans="1:9" x14ac:dyDescent="0.3">
      <c r="A2184" s="170" t="s">
        <v>4005</v>
      </c>
      <c r="B2184" s="170" t="s">
        <v>15469</v>
      </c>
      <c r="C2184" s="170">
        <v>1330</v>
      </c>
      <c r="I2184" s="170"/>
    </row>
    <row r="2185" spans="1:9" x14ac:dyDescent="0.3">
      <c r="A2185" s="170" t="s">
        <v>3152</v>
      </c>
      <c r="B2185" s="170" t="s">
        <v>15468</v>
      </c>
      <c r="C2185" s="170">
        <v>54</v>
      </c>
      <c r="I2185" s="170"/>
    </row>
    <row r="2186" spans="1:9" x14ac:dyDescent="0.3">
      <c r="A2186" s="170" t="s">
        <v>3152</v>
      </c>
      <c r="B2186" s="170" t="s">
        <v>15468</v>
      </c>
      <c r="C2186" s="170">
        <v>54</v>
      </c>
      <c r="I2186" s="170"/>
    </row>
    <row r="2187" spans="1:9" x14ac:dyDescent="0.3">
      <c r="A2187" s="170" t="s">
        <v>3152</v>
      </c>
      <c r="B2187" s="170" t="s">
        <v>15468</v>
      </c>
      <c r="C2187" s="170">
        <v>54</v>
      </c>
      <c r="I2187" s="170"/>
    </row>
    <row r="2188" spans="1:9" x14ac:dyDescent="0.3">
      <c r="A2188" s="170" t="s">
        <v>15467</v>
      </c>
      <c r="B2188" s="170" t="s">
        <v>15466</v>
      </c>
      <c r="C2188" s="170">
        <v>461</v>
      </c>
      <c r="I2188" s="170"/>
    </row>
    <row r="2189" spans="1:9" x14ac:dyDescent="0.3">
      <c r="A2189" s="170" t="s">
        <v>15465</v>
      </c>
      <c r="B2189" s="170" t="s">
        <v>15464</v>
      </c>
      <c r="C2189" s="170">
        <v>461</v>
      </c>
      <c r="I2189" s="170"/>
    </row>
    <row r="2190" spans="1:9" x14ac:dyDescent="0.3">
      <c r="A2190" s="170" t="s">
        <v>15463</v>
      </c>
      <c r="B2190" s="170" t="s">
        <v>15462</v>
      </c>
      <c r="C2190" s="170">
        <v>1686</v>
      </c>
      <c r="I2190" s="170"/>
    </row>
    <row r="2191" spans="1:9" x14ac:dyDescent="0.3">
      <c r="A2191" s="170" t="s">
        <v>15461</v>
      </c>
      <c r="B2191" s="170" t="s">
        <v>15460</v>
      </c>
      <c r="C2191" s="170">
        <v>1899</v>
      </c>
      <c r="I2191" s="170"/>
    </row>
    <row r="2192" spans="1:9" x14ac:dyDescent="0.3">
      <c r="A2192" s="170" t="s">
        <v>3151</v>
      </c>
      <c r="B2192" s="170" t="s">
        <v>15459</v>
      </c>
      <c r="C2192" s="170">
        <v>54</v>
      </c>
      <c r="I2192" s="170"/>
    </row>
    <row r="2193" spans="1:9" x14ac:dyDescent="0.3">
      <c r="A2193" s="170" t="s">
        <v>3150</v>
      </c>
      <c r="B2193" s="170" t="s">
        <v>15458</v>
      </c>
      <c r="C2193" s="170">
        <v>131</v>
      </c>
      <c r="I2193" s="170"/>
    </row>
    <row r="2194" spans="1:9" x14ac:dyDescent="0.3">
      <c r="A2194" s="170" t="s">
        <v>4004</v>
      </c>
      <c r="B2194" s="170" t="s">
        <v>15457</v>
      </c>
      <c r="C2194" s="170">
        <v>1330</v>
      </c>
      <c r="I2194" s="170"/>
    </row>
    <row r="2195" spans="1:9" x14ac:dyDescent="0.3">
      <c r="A2195" s="170" t="s">
        <v>3149</v>
      </c>
      <c r="B2195" s="170" t="s">
        <v>12699</v>
      </c>
      <c r="C2195" s="170">
        <v>217</v>
      </c>
      <c r="I2195" s="170"/>
    </row>
    <row r="2196" spans="1:9" x14ac:dyDescent="0.3">
      <c r="A2196" s="170" t="s">
        <v>15456</v>
      </c>
      <c r="B2196" s="170" t="s">
        <v>15455</v>
      </c>
      <c r="C2196" s="170">
        <v>83</v>
      </c>
      <c r="I2196" s="170"/>
    </row>
    <row r="2197" spans="1:9" x14ac:dyDescent="0.3">
      <c r="A2197" s="170" t="s">
        <v>15454</v>
      </c>
      <c r="B2197" s="170" t="s">
        <v>15453</v>
      </c>
      <c r="C2197" s="170">
        <v>83</v>
      </c>
      <c r="I2197" s="170"/>
    </row>
    <row r="2198" spans="1:9" x14ac:dyDescent="0.3">
      <c r="A2198" s="170" t="s">
        <v>15452</v>
      </c>
      <c r="B2198" s="170" t="s">
        <v>15448</v>
      </c>
      <c r="C2198" s="170">
        <v>1923</v>
      </c>
      <c r="I2198" s="170"/>
    </row>
    <row r="2199" spans="1:9" x14ac:dyDescent="0.3">
      <c r="A2199" s="170" t="s">
        <v>15451</v>
      </c>
      <c r="B2199" s="170" t="s">
        <v>15448</v>
      </c>
      <c r="C2199" s="170">
        <v>1923</v>
      </c>
      <c r="I2199" s="170"/>
    </row>
    <row r="2200" spans="1:9" x14ac:dyDescent="0.3">
      <c r="A2200" s="170" t="s">
        <v>15450</v>
      </c>
      <c r="B2200" s="170" t="s">
        <v>15448</v>
      </c>
      <c r="C2200" s="170">
        <v>1923</v>
      </c>
      <c r="I2200" s="170"/>
    </row>
    <row r="2201" spans="1:9" x14ac:dyDescent="0.3">
      <c r="A2201" s="170" t="s">
        <v>15449</v>
      </c>
      <c r="B2201" s="170" t="s">
        <v>15448</v>
      </c>
      <c r="C2201" s="170">
        <v>1923</v>
      </c>
      <c r="I2201" s="170"/>
    </row>
    <row r="2202" spans="1:9" x14ac:dyDescent="0.3">
      <c r="A2202" s="170" t="s">
        <v>15447</v>
      </c>
      <c r="B2202" s="170" t="s">
        <v>15446</v>
      </c>
      <c r="C2202" s="170">
        <v>1842</v>
      </c>
      <c r="I2202" s="170"/>
    </row>
    <row r="2203" spans="1:9" x14ac:dyDescent="0.3">
      <c r="A2203" s="170" t="s">
        <v>15445</v>
      </c>
      <c r="B2203" s="170" t="s">
        <v>15444</v>
      </c>
      <c r="C2203" s="170">
        <v>1603</v>
      </c>
      <c r="I2203" s="170"/>
    </row>
    <row r="2204" spans="1:9" x14ac:dyDescent="0.3">
      <c r="A2204" s="170" t="s">
        <v>15443</v>
      </c>
      <c r="B2204" s="170" t="s">
        <v>15442</v>
      </c>
      <c r="C2204" s="170">
        <v>2037</v>
      </c>
      <c r="I2204" s="170"/>
    </row>
    <row r="2205" spans="1:9" x14ac:dyDescent="0.3">
      <c r="A2205" s="170" t="s">
        <v>15441</v>
      </c>
      <c r="B2205" s="170" t="s">
        <v>15440</v>
      </c>
      <c r="C2205" s="170">
        <v>1578</v>
      </c>
      <c r="I2205" s="170"/>
    </row>
    <row r="2206" spans="1:9" x14ac:dyDescent="0.3">
      <c r="A2206" s="170" t="s">
        <v>15439</v>
      </c>
      <c r="B2206" s="170" t="s">
        <v>15433</v>
      </c>
      <c r="C2206" s="170">
        <v>122</v>
      </c>
      <c r="I2206" s="170"/>
    </row>
    <row r="2207" spans="1:9" x14ac:dyDescent="0.3">
      <c r="A2207" s="170" t="s">
        <v>15438</v>
      </c>
      <c r="B2207" s="170" t="s">
        <v>14368</v>
      </c>
      <c r="C2207" s="170">
        <v>122</v>
      </c>
      <c r="I2207" s="170"/>
    </row>
    <row r="2208" spans="1:9" x14ac:dyDescent="0.3">
      <c r="A2208" s="170" t="s">
        <v>15437</v>
      </c>
      <c r="B2208" s="170" t="s">
        <v>15433</v>
      </c>
      <c r="C2208" s="170">
        <v>122</v>
      </c>
      <c r="I2208" s="170"/>
    </row>
    <row r="2209" spans="1:9" x14ac:dyDescent="0.3">
      <c r="A2209" s="170" t="s">
        <v>15436</v>
      </c>
      <c r="B2209" s="170" t="s">
        <v>15433</v>
      </c>
      <c r="C2209" s="170">
        <v>122</v>
      </c>
      <c r="I2209" s="170"/>
    </row>
    <row r="2210" spans="1:9" x14ac:dyDescent="0.3">
      <c r="A2210" s="170" t="s">
        <v>15435</v>
      </c>
      <c r="B2210" s="170" t="s">
        <v>14368</v>
      </c>
      <c r="C2210" s="170">
        <v>122</v>
      </c>
      <c r="I2210" s="170"/>
    </row>
    <row r="2211" spans="1:9" x14ac:dyDescent="0.3">
      <c r="A2211" s="170" t="s">
        <v>15434</v>
      </c>
      <c r="B2211" s="170" t="s">
        <v>15433</v>
      </c>
      <c r="C2211" s="170">
        <v>122</v>
      </c>
      <c r="I2211" s="170"/>
    </row>
    <row r="2212" spans="1:9" x14ac:dyDescent="0.3">
      <c r="A2212" s="170" t="s">
        <v>15432</v>
      </c>
      <c r="B2212" s="170" t="s">
        <v>14368</v>
      </c>
      <c r="C2212" s="170">
        <v>122</v>
      </c>
      <c r="I2212" s="170"/>
    </row>
    <row r="2213" spans="1:9" x14ac:dyDescent="0.3">
      <c r="A2213" s="170" t="s">
        <v>15431</v>
      </c>
      <c r="B2213" s="170" t="s">
        <v>15430</v>
      </c>
      <c r="C2213" s="170">
        <v>210</v>
      </c>
      <c r="I2213" s="170"/>
    </row>
    <row r="2214" spans="1:9" x14ac:dyDescent="0.3">
      <c r="A2214" s="170" t="s">
        <v>15429</v>
      </c>
      <c r="B2214" s="170" t="s">
        <v>15428</v>
      </c>
      <c r="C2214" s="170">
        <v>1603</v>
      </c>
      <c r="I2214" s="170"/>
    </row>
    <row r="2215" spans="1:9" x14ac:dyDescent="0.3">
      <c r="A2215" s="170" t="s">
        <v>15427</v>
      </c>
      <c r="B2215" s="170" t="s">
        <v>15426</v>
      </c>
      <c r="C2215" s="170">
        <v>1603</v>
      </c>
      <c r="I2215" s="170"/>
    </row>
    <row r="2216" spans="1:9" x14ac:dyDescent="0.3">
      <c r="A2216" s="170" t="s">
        <v>15425</v>
      </c>
      <c r="B2216" s="170" t="s">
        <v>15424</v>
      </c>
      <c r="C2216" s="170">
        <v>399</v>
      </c>
      <c r="I2216" s="170"/>
    </row>
    <row r="2217" spans="1:9" x14ac:dyDescent="0.3">
      <c r="A2217" s="170" t="s">
        <v>15423</v>
      </c>
      <c r="B2217" s="170" t="s">
        <v>15422</v>
      </c>
      <c r="C2217" s="170">
        <v>399</v>
      </c>
      <c r="I2217" s="170"/>
    </row>
    <row r="2218" spans="1:9" x14ac:dyDescent="0.3">
      <c r="A2218" s="170" t="s">
        <v>15421</v>
      </c>
      <c r="B2218" s="170" t="s">
        <v>15420</v>
      </c>
      <c r="C2218" s="170">
        <v>899</v>
      </c>
      <c r="I2218" s="170"/>
    </row>
    <row r="2219" spans="1:9" x14ac:dyDescent="0.3">
      <c r="A2219" s="170" t="s">
        <v>15419</v>
      </c>
      <c r="B2219" s="170" t="s">
        <v>15418</v>
      </c>
      <c r="C2219" s="170">
        <v>899</v>
      </c>
      <c r="I2219" s="170"/>
    </row>
    <row r="2220" spans="1:9" x14ac:dyDescent="0.3">
      <c r="A2220" s="170" t="s">
        <v>3148</v>
      </c>
      <c r="B2220" s="170" t="s">
        <v>13978</v>
      </c>
      <c r="C2220" s="170">
        <v>88</v>
      </c>
      <c r="I2220" s="170"/>
    </row>
    <row r="2221" spans="1:9" x14ac:dyDescent="0.3">
      <c r="A2221" s="170" t="s">
        <v>15417</v>
      </c>
      <c r="B2221" s="170" t="s">
        <v>15414</v>
      </c>
      <c r="C2221" s="170">
        <v>1939</v>
      </c>
      <c r="I2221" s="170"/>
    </row>
    <row r="2222" spans="1:9" x14ac:dyDescent="0.3">
      <c r="A2222" s="170" t="s">
        <v>15416</v>
      </c>
      <c r="B2222" s="170" t="s">
        <v>15414</v>
      </c>
      <c r="C2222" s="170">
        <v>1939</v>
      </c>
      <c r="I2222" s="170"/>
    </row>
    <row r="2223" spans="1:9" x14ac:dyDescent="0.3">
      <c r="A2223" s="170" t="s">
        <v>15415</v>
      </c>
      <c r="B2223" s="170" t="s">
        <v>15414</v>
      </c>
      <c r="C2223" s="170">
        <v>1939</v>
      </c>
      <c r="I2223" s="170"/>
    </row>
    <row r="2224" spans="1:9" x14ac:dyDescent="0.3">
      <c r="A2224" s="170" t="s">
        <v>15413</v>
      </c>
      <c r="B2224" s="170" t="s">
        <v>15412</v>
      </c>
      <c r="C2224" s="170">
        <v>683</v>
      </c>
      <c r="I2224" s="170"/>
    </row>
    <row r="2225" spans="1:9" x14ac:dyDescent="0.3">
      <c r="A2225" s="170" t="s">
        <v>3147</v>
      </c>
      <c r="B2225" s="170" t="s">
        <v>15411</v>
      </c>
      <c r="C2225" s="170">
        <v>67</v>
      </c>
      <c r="I2225" s="170"/>
    </row>
    <row r="2226" spans="1:9" x14ac:dyDescent="0.3">
      <c r="A2226" s="170" t="s">
        <v>3146</v>
      </c>
      <c r="B2226" s="170" t="s">
        <v>15410</v>
      </c>
      <c r="C2226" s="170">
        <v>67</v>
      </c>
      <c r="I2226" s="170"/>
    </row>
    <row r="2227" spans="1:9" x14ac:dyDescent="0.3">
      <c r="A2227" s="170" t="s">
        <v>15409</v>
      </c>
      <c r="B2227" s="170" t="s">
        <v>15408</v>
      </c>
      <c r="C2227" s="170">
        <v>461</v>
      </c>
      <c r="I2227" s="170"/>
    </row>
    <row r="2228" spans="1:9" x14ac:dyDescent="0.3">
      <c r="A2228" s="170" t="s">
        <v>15407</v>
      </c>
      <c r="B2228" s="170" t="s">
        <v>15406</v>
      </c>
      <c r="C2228" s="170">
        <v>1899</v>
      </c>
      <c r="I2228" s="170"/>
    </row>
    <row r="2229" spans="1:9" x14ac:dyDescent="0.3">
      <c r="A2229" s="170" t="s">
        <v>15405</v>
      </c>
      <c r="B2229" s="170" t="s">
        <v>15404</v>
      </c>
      <c r="C2229" s="170">
        <v>1686</v>
      </c>
      <c r="I2229" s="170"/>
    </row>
    <row r="2230" spans="1:9" x14ac:dyDescent="0.3">
      <c r="A2230" s="170" t="s">
        <v>15403</v>
      </c>
      <c r="B2230" s="170" t="s">
        <v>15402</v>
      </c>
      <c r="C2230" s="170">
        <v>1899</v>
      </c>
      <c r="I2230" s="170"/>
    </row>
    <row r="2231" spans="1:9" x14ac:dyDescent="0.3">
      <c r="A2231" s="170" t="s">
        <v>15401</v>
      </c>
      <c r="B2231" s="170" t="s">
        <v>15400</v>
      </c>
      <c r="C2231" s="170">
        <v>1899</v>
      </c>
      <c r="I2231" s="170"/>
    </row>
    <row r="2232" spans="1:9" x14ac:dyDescent="0.3">
      <c r="A2232" s="170" t="s">
        <v>15399</v>
      </c>
      <c r="B2232" s="170" t="s">
        <v>15398</v>
      </c>
      <c r="C2232" s="170">
        <v>1686</v>
      </c>
      <c r="I2232" s="170"/>
    </row>
    <row r="2233" spans="1:9" x14ac:dyDescent="0.3">
      <c r="A2233" s="170" t="s">
        <v>15397</v>
      </c>
      <c r="B2233" s="170" t="s">
        <v>15396</v>
      </c>
      <c r="C2233" s="170">
        <v>2012</v>
      </c>
      <c r="I2233" s="170"/>
    </row>
    <row r="2234" spans="1:9" x14ac:dyDescent="0.3">
      <c r="A2234" s="170" t="s">
        <v>15395</v>
      </c>
      <c r="B2234" s="170" t="s">
        <v>15394</v>
      </c>
      <c r="C2234" s="170">
        <v>2012</v>
      </c>
      <c r="I2234" s="170"/>
    </row>
    <row r="2235" spans="1:9" x14ac:dyDescent="0.3">
      <c r="A2235" s="170" t="s">
        <v>15393</v>
      </c>
      <c r="B2235" s="170" t="s">
        <v>15392</v>
      </c>
      <c r="C2235" s="170">
        <v>1578</v>
      </c>
      <c r="I2235" s="170"/>
    </row>
    <row r="2236" spans="1:9" x14ac:dyDescent="0.3">
      <c r="A2236" s="170" t="s">
        <v>15391</v>
      </c>
      <c r="B2236" s="170" t="s">
        <v>15390</v>
      </c>
      <c r="C2236" s="170">
        <v>67</v>
      </c>
      <c r="I2236" s="170"/>
    </row>
    <row r="2237" spans="1:9" x14ac:dyDescent="0.3">
      <c r="A2237" s="170" t="s">
        <v>15389</v>
      </c>
      <c r="B2237" s="170" t="s">
        <v>15388</v>
      </c>
      <c r="C2237" s="170">
        <v>461</v>
      </c>
      <c r="I2237" s="170"/>
    </row>
    <row r="2238" spans="1:9" x14ac:dyDescent="0.3">
      <c r="A2238" s="170" t="s">
        <v>15387</v>
      </c>
      <c r="B2238" s="170" t="s">
        <v>15386</v>
      </c>
      <c r="C2238" s="170">
        <v>461</v>
      </c>
      <c r="I2238" s="170"/>
    </row>
    <row r="2239" spans="1:9" x14ac:dyDescent="0.3">
      <c r="A2239" s="170" t="s">
        <v>15385</v>
      </c>
      <c r="B2239" s="170" t="s">
        <v>15384</v>
      </c>
      <c r="C2239" s="170">
        <v>461</v>
      </c>
      <c r="I2239" s="170"/>
    </row>
    <row r="2240" spans="1:9" x14ac:dyDescent="0.3">
      <c r="A2240" s="170" t="s">
        <v>15383</v>
      </c>
      <c r="B2240" s="170" t="s">
        <v>15382</v>
      </c>
      <c r="C2240" s="170">
        <v>461</v>
      </c>
      <c r="I2240" s="170"/>
    </row>
    <row r="2241" spans="1:9" x14ac:dyDescent="0.3">
      <c r="A2241" s="170" t="s">
        <v>15381</v>
      </c>
      <c r="B2241" s="170" t="s">
        <v>15380</v>
      </c>
      <c r="C2241" s="170">
        <v>461</v>
      </c>
      <c r="I2241" s="170"/>
    </row>
    <row r="2242" spans="1:9" x14ac:dyDescent="0.3">
      <c r="A2242" s="170" t="s">
        <v>15379</v>
      </c>
      <c r="B2242" s="170" t="s">
        <v>15378</v>
      </c>
      <c r="C2242" s="170">
        <v>1614</v>
      </c>
      <c r="I2242" s="170"/>
    </row>
    <row r="2243" spans="1:9" x14ac:dyDescent="0.3">
      <c r="A2243" s="170" t="s">
        <v>15377</v>
      </c>
      <c r="B2243" s="170" t="s">
        <v>15376</v>
      </c>
      <c r="C2243" s="170">
        <v>210</v>
      </c>
      <c r="I2243" s="170"/>
    </row>
    <row r="2244" spans="1:9" x14ac:dyDescent="0.3">
      <c r="A2244" s="170" t="s">
        <v>15375</v>
      </c>
      <c r="B2244" s="170" t="s">
        <v>15374</v>
      </c>
      <c r="C2244" s="170">
        <v>6</v>
      </c>
      <c r="I2244" s="170"/>
    </row>
    <row r="2245" spans="1:9" x14ac:dyDescent="0.3">
      <c r="A2245" s="170" t="s">
        <v>15375</v>
      </c>
      <c r="B2245" s="170" t="s">
        <v>15374</v>
      </c>
      <c r="C2245" s="170">
        <v>6</v>
      </c>
      <c r="I2245" s="170"/>
    </row>
    <row r="2246" spans="1:9" x14ac:dyDescent="0.3">
      <c r="A2246" s="170" t="s">
        <v>15373</v>
      </c>
      <c r="B2246" s="170" t="s">
        <v>15372</v>
      </c>
      <c r="C2246" s="170">
        <v>1686</v>
      </c>
      <c r="I2246" s="170"/>
    </row>
    <row r="2247" spans="1:9" x14ac:dyDescent="0.3">
      <c r="A2247" s="170" t="s">
        <v>15371</v>
      </c>
      <c r="B2247" s="170" t="s">
        <v>15370</v>
      </c>
      <c r="C2247" s="170">
        <v>1603</v>
      </c>
      <c r="I2247" s="170"/>
    </row>
    <row r="2248" spans="1:9" x14ac:dyDescent="0.3">
      <c r="A2248" s="170" t="s">
        <v>15369</v>
      </c>
      <c r="B2248" s="170" t="s">
        <v>15365</v>
      </c>
      <c r="C2248" s="170">
        <v>2053</v>
      </c>
      <c r="I2248" s="170"/>
    </row>
    <row r="2249" spans="1:9" x14ac:dyDescent="0.3">
      <c r="A2249" s="170" t="s">
        <v>15368</v>
      </c>
      <c r="B2249" s="170" t="s">
        <v>15365</v>
      </c>
      <c r="C2249" s="170">
        <v>2053</v>
      </c>
      <c r="I2249" s="170"/>
    </row>
    <row r="2250" spans="1:9" x14ac:dyDescent="0.3">
      <c r="A2250" s="170" t="s">
        <v>15367</v>
      </c>
      <c r="B2250" s="170" t="s">
        <v>15365</v>
      </c>
      <c r="C2250" s="170">
        <v>2053</v>
      </c>
      <c r="I2250" s="170"/>
    </row>
    <row r="2251" spans="1:9" x14ac:dyDescent="0.3">
      <c r="A2251" s="170" t="s">
        <v>15366</v>
      </c>
      <c r="B2251" s="170" t="s">
        <v>15365</v>
      </c>
      <c r="C2251" s="170">
        <v>2053</v>
      </c>
      <c r="I2251" s="170"/>
    </row>
    <row r="2252" spans="1:9" x14ac:dyDescent="0.3">
      <c r="A2252" s="170" t="s">
        <v>15364</v>
      </c>
      <c r="B2252" s="170" t="s">
        <v>15363</v>
      </c>
      <c r="C2252" s="170">
        <v>1965</v>
      </c>
      <c r="I2252" s="170"/>
    </row>
    <row r="2253" spans="1:9" x14ac:dyDescent="0.3">
      <c r="A2253" s="170" t="s">
        <v>15362</v>
      </c>
      <c r="B2253" s="170" t="s">
        <v>15361</v>
      </c>
      <c r="C2253" s="170">
        <v>634</v>
      </c>
      <c r="I2253" s="170"/>
    </row>
    <row r="2254" spans="1:9" x14ac:dyDescent="0.3">
      <c r="A2254" s="170" t="s">
        <v>15360</v>
      </c>
      <c r="B2254" s="170" t="s">
        <v>15359</v>
      </c>
      <c r="C2254" s="170">
        <v>634</v>
      </c>
      <c r="I2254" s="170"/>
    </row>
    <row r="2255" spans="1:9" x14ac:dyDescent="0.3">
      <c r="A2255" s="170" t="s">
        <v>15358</v>
      </c>
      <c r="B2255" s="170" t="s">
        <v>15357</v>
      </c>
      <c r="C2255" s="170">
        <v>634</v>
      </c>
      <c r="I2255" s="170"/>
    </row>
    <row r="2256" spans="1:9" x14ac:dyDescent="0.3">
      <c r="A2256" s="170" t="s">
        <v>15356</v>
      </c>
      <c r="B2256" s="170" t="s">
        <v>15355</v>
      </c>
      <c r="C2256" s="170">
        <v>1686</v>
      </c>
      <c r="I2256" s="170"/>
    </row>
    <row r="2257" spans="1:9" x14ac:dyDescent="0.3">
      <c r="A2257" s="170" t="s">
        <v>15354</v>
      </c>
      <c r="B2257" s="170" t="s">
        <v>15353</v>
      </c>
      <c r="C2257" s="170">
        <v>1275</v>
      </c>
      <c r="I2257" s="170"/>
    </row>
    <row r="2258" spans="1:9" x14ac:dyDescent="0.3">
      <c r="A2258" s="170" t="s">
        <v>15352</v>
      </c>
      <c r="B2258" s="170" t="s">
        <v>15351</v>
      </c>
      <c r="C2258" s="170">
        <v>1578</v>
      </c>
      <c r="I2258" s="170"/>
    </row>
    <row r="2259" spans="1:9" x14ac:dyDescent="0.3">
      <c r="A2259" s="170" t="s">
        <v>4003</v>
      </c>
      <c r="B2259" s="170" t="s">
        <v>15350</v>
      </c>
      <c r="C2259" s="170">
        <v>77</v>
      </c>
      <c r="I2259" s="170"/>
    </row>
    <row r="2260" spans="1:9" x14ac:dyDescent="0.3">
      <c r="A2260" s="170" t="s">
        <v>3145</v>
      </c>
      <c r="B2260" s="170" t="s">
        <v>15349</v>
      </c>
      <c r="C2260" s="170">
        <v>377</v>
      </c>
      <c r="I2260" s="170"/>
    </row>
    <row r="2261" spans="1:9" x14ac:dyDescent="0.3">
      <c r="A2261" s="170" t="s">
        <v>15348</v>
      </c>
      <c r="B2261" s="170" t="s">
        <v>15347</v>
      </c>
      <c r="C2261" s="170">
        <v>37</v>
      </c>
      <c r="I2261" s="170"/>
    </row>
    <row r="2262" spans="1:9" x14ac:dyDescent="0.3">
      <c r="A2262" s="170" t="s">
        <v>15346</v>
      </c>
      <c r="B2262" s="170" t="s">
        <v>15345</v>
      </c>
      <c r="C2262" s="170">
        <v>83</v>
      </c>
      <c r="I2262" s="170"/>
    </row>
    <row r="2263" spans="1:9" x14ac:dyDescent="0.3">
      <c r="A2263" s="170" t="s">
        <v>15344</v>
      </c>
      <c r="B2263" s="170" t="s">
        <v>15343</v>
      </c>
      <c r="C2263" s="170">
        <v>83</v>
      </c>
      <c r="I2263" s="170"/>
    </row>
    <row r="2264" spans="1:9" x14ac:dyDescent="0.3">
      <c r="A2264" s="170" t="s">
        <v>15342</v>
      </c>
      <c r="B2264" s="170" t="s">
        <v>15341</v>
      </c>
      <c r="C2264" s="170">
        <v>461</v>
      </c>
      <c r="I2264" s="170"/>
    </row>
    <row r="2265" spans="1:9" x14ac:dyDescent="0.3">
      <c r="A2265" s="170" t="s">
        <v>15340</v>
      </c>
      <c r="B2265" s="170" t="s">
        <v>15339</v>
      </c>
      <c r="C2265" s="170">
        <v>461</v>
      </c>
      <c r="I2265" s="170"/>
    </row>
    <row r="2266" spans="1:9" x14ac:dyDescent="0.3">
      <c r="A2266" s="170" t="s">
        <v>15338</v>
      </c>
      <c r="B2266" s="170" t="s">
        <v>15337</v>
      </c>
      <c r="C2266" s="170">
        <v>461</v>
      </c>
      <c r="I2266" s="170"/>
    </row>
    <row r="2267" spans="1:9" x14ac:dyDescent="0.3">
      <c r="A2267" s="170" t="s">
        <v>15336</v>
      </c>
      <c r="B2267" s="170" t="s">
        <v>15335</v>
      </c>
      <c r="C2267" s="170">
        <v>1621</v>
      </c>
      <c r="I2267" s="170"/>
    </row>
    <row r="2268" spans="1:9" x14ac:dyDescent="0.3">
      <c r="A2268" s="170" t="s">
        <v>15334</v>
      </c>
      <c r="B2268" s="170" t="s">
        <v>15333</v>
      </c>
      <c r="C2268" s="170">
        <v>1578</v>
      </c>
      <c r="I2268" s="170"/>
    </row>
    <row r="2269" spans="1:9" x14ac:dyDescent="0.3">
      <c r="A2269" s="170" t="s">
        <v>15332</v>
      </c>
      <c r="B2269" s="170" t="s">
        <v>15331</v>
      </c>
      <c r="C2269" s="170">
        <v>2050</v>
      </c>
      <c r="I2269" s="170"/>
    </row>
    <row r="2270" spans="1:9" x14ac:dyDescent="0.3">
      <c r="A2270" s="170" t="s">
        <v>15330</v>
      </c>
      <c r="B2270" s="170" t="s">
        <v>15329</v>
      </c>
      <c r="C2270" s="170">
        <v>111</v>
      </c>
      <c r="I2270" s="170"/>
    </row>
    <row r="2271" spans="1:9" x14ac:dyDescent="0.3">
      <c r="A2271" s="170" t="s">
        <v>15328</v>
      </c>
      <c r="B2271" s="170" t="s">
        <v>15327</v>
      </c>
      <c r="C2271" s="170">
        <v>111</v>
      </c>
      <c r="I2271" s="170"/>
    </row>
    <row r="2272" spans="1:9" x14ac:dyDescent="0.3">
      <c r="A2272" s="170" t="s">
        <v>15326</v>
      </c>
      <c r="B2272" s="170" t="s">
        <v>15325</v>
      </c>
      <c r="C2272" s="170">
        <v>1365</v>
      </c>
      <c r="I2272" s="170"/>
    </row>
    <row r="2273" spans="1:9" x14ac:dyDescent="0.3">
      <c r="A2273" s="170" t="s">
        <v>15324</v>
      </c>
      <c r="B2273" s="170" t="s">
        <v>15323</v>
      </c>
      <c r="C2273" s="170">
        <v>1686</v>
      </c>
      <c r="I2273" s="170"/>
    </row>
    <row r="2274" spans="1:9" x14ac:dyDescent="0.3">
      <c r="A2274" s="170" t="s">
        <v>15322</v>
      </c>
      <c r="B2274" s="170" t="s">
        <v>15321</v>
      </c>
      <c r="C2274" s="170">
        <v>1365</v>
      </c>
      <c r="I2274" s="170"/>
    </row>
    <row r="2275" spans="1:9" x14ac:dyDescent="0.3">
      <c r="A2275" s="170" t="s">
        <v>15320</v>
      </c>
      <c r="B2275" s="170" t="s">
        <v>15319</v>
      </c>
      <c r="C2275" s="170">
        <v>1365</v>
      </c>
      <c r="I2275" s="170"/>
    </row>
    <row r="2276" spans="1:9" x14ac:dyDescent="0.3">
      <c r="A2276" s="170" t="s">
        <v>15318</v>
      </c>
      <c r="B2276" s="170" t="s">
        <v>15317</v>
      </c>
      <c r="C2276" s="170">
        <v>461</v>
      </c>
      <c r="I2276" s="170"/>
    </row>
    <row r="2277" spans="1:9" x14ac:dyDescent="0.3">
      <c r="A2277" s="170" t="s">
        <v>15316</v>
      </c>
      <c r="B2277" s="170" t="s">
        <v>15315</v>
      </c>
      <c r="C2277" s="170">
        <v>461</v>
      </c>
      <c r="I2277" s="170"/>
    </row>
    <row r="2278" spans="1:9" x14ac:dyDescent="0.3">
      <c r="A2278" s="170" t="s">
        <v>15314</v>
      </c>
      <c r="B2278" s="170" t="s">
        <v>15313</v>
      </c>
      <c r="C2278" s="170">
        <v>1772</v>
      </c>
      <c r="I2278" s="170"/>
    </row>
    <row r="2279" spans="1:9" x14ac:dyDescent="0.3">
      <c r="A2279" s="170" t="s">
        <v>15312</v>
      </c>
      <c r="B2279" s="170" t="s">
        <v>15311</v>
      </c>
      <c r="C2279" s="170">
        <v>678</v>
      </c>
      <c r="I2279" s="170"/>
    </row>
    <row r="2280" spans="1:9" x14ac:dyDescent="0.3">
      <c r="A2280" s="170" t="s">
        <v>15310</v>
      </c>
      <c r="B2280" s="170" t="s">
        <v>15309</v>
      </c>
      <c r="C2280" s="170">
        <v>678</v>
      </c>
      <c r="I2280" s="170"/>
    </row>
    <row r="2281" spans="1:9" x14ac:dyDescent="0.3">
      <c r="A2281" s="170" t="s">
        <v>3144</v>
      </c>
      <c r="B2281" s="170" t="s">
        <v>15308</v>
      </c>
      <c r="C2281" s="170">
        <v>1117</v>
      </c>
      <c r="I2281" s="170"/>
    </row>
    <row r="2282" spans="1:9" x14ac:dyDescent="0.3">
      <c r="A2282" s="170" t="s">
        <v>15307</v>
      </c>
      <c r="B2282" s="170" t="s">
        <v>15306</v>
      </c>
      <c r="C2282" s="170">
        <v>678</v>
      </c>
      <c r="I2282" s="170"/>
    </row>
    <row r="2283" spans="1:9" x14ac:dyDescent="0.3">
      <c r="A2283" s="170" t="s">
        <v>15305</v>
      </c>
      <c r="B2283" s="170" t="s">
        <v>15304</v>
      </c>
      <c r="C2283" s="170">
        <v>2059</v>
      </c>
      <c r="I2283" s="170"/>
    </row>
    <row r="2284" spans="1:9" x14ac:dyDescent="0.3">
      <c r="A2284" s="170" t="s">
        <v>15303</v>
      </c>
      <c r="B2284" s="170" t="s">
        <v>15302</v>
      </c>
      <c r="C2284" s="170">
        <v>210</v>
      </c>
      <c r="I2284" s="170"/>
    </row>
    <row r="2285" spans="1:9" x14ac:dyDescent="0.3">
      <c r="A2285" s="170" t="s">
        <v>15301</v>
      </c>
      <c r="B2285" s="170" t="s">
        <v>15300</v>
      </c>
      <c r="C2285" s="170">
        <v>210</v>
      </c>
      <c r="I2285" s="170"/>
    </row>
    <row r="2286" spans="1:9" x14ac:dyDescent="0.3">
      <c r="A2286" s="170" t="s">
        <v>15299</v>
      </c>
      <c r="B2286" s="170" t="s">
        <v>15298</v>
      </c>
      <c r="C2286" s="170">
        <v>380</v>
      </c>
      <c r="I2286" s="170"/>
    </row>
    <row r="2287" spans="1:9" x14ac:dyDescent="0.3">
      <c r="A2287" s="170" t="s">
        <v>15297</v>
      </c>
      <c r="B2287" s="170" t="s">
        <v>15296</v>
      </c>
      <c r="C2287" s="170">
        <v>1911</v>
      </c>
      <c r="I2287" s="170"/>
    </row>
    <row r="2288" spans="1:9" x14ac:dyDescent="0.3">
      <c r="A2288" s="170" t="s">
        <v>15295</v>
      </c>
      <c r="B2288" s="170" t="s">
        <v>15294</v>
      </c>
      <c r="C2288" s="170">
        <v>1911</v>
      </c>
      <c r="I2288" s="170"/>
    </row>
    <row r="2289" spans="1:9" x14ac:dyDescent="0.3">
      <c r="A2289" s="170" t="s">
        <v>15293</v>
      </c>
      <c r="B2289" s="170" t="s">
        <v>15292</v>
      </c>
      <c r="C2289" s="170">
        <v>1911</v>
      </c>
      <c r="I2289" s="170"/>
    </row>
    <row r="2290" spans="1:9" x14ac:dyDescent="0.3">
      <c r="A2290" s="170" t="s">
        <v>15291</v>
      </c>
      <c r="B2290" s="170" t="s">
        <v>15290</v>
      </c>
      <c r="C2290" s="170">
        <v>1911</v>
      </c>
      <c r="I2290" s="170"/>
    </row>
    <row r="2291" spans="1:9" x14ac:dyDescent="0.3">
      <c r="A2291" s="170" t="s">
        <v>15289</v>
      </c>
      <c r="B2291" s="170" t="s">
        <v>15288</v>
      </c>
      <c r="C2291" s="170">
        <v>1911</v>
      </c>
      <c r="I2291" s="170"/>
    </row>
    <row r="2292" spans="1:9" x14ac:dyDescent="0.3">
      <c r="A2292" s="170" t="s">
        <v>15287</v>
      </c>
      <c r="B2292" s="170" t="s">
        <v>15286</v>
      </c>
      <c r="C2292" s="170">
        <v>1911</v>
      </c>
      <c r="I2292" s="170"/>
    </row>
    <row r="2293" spans="1:9" x14ac:dyDescent="0.3">
      <c r="A2293" s="170" t="s">
        <v>15285</v>
      </c>
      <c r="B2293" s="170" t="s">
        <v>15284</v>
      </c>
      <c r="C2293" s="170">
        <v>111</v>
      </c>
      <c r="I2293" s="170"/>
    </row>
    <row r="2294" spans="1:9" x14ac:dyDescent="0.3">
      <c r="A2294" s="170" t="s">
        <v>3142</v>
      </c>
      <c r="B2294" s="170" t="s">
        <v>3143</v>
      </c>
      <c r="C2294" s="170">
        <v>310</v>
      </c>
      <c r="I2294" s="170"/>
    </row>
    <row r="2295" spans="1:9" x14ac:dyDescent="0.3">
      <c r="A2295" s="170" t="s">
        <v>15283</v>
      </c>
      <c r="B2295" s="170" t="s">
        <v>15282</v>
      </c>
      <c r="C2295" s="170">
        <v>67</v>
      </c>
      <c r="I2295" s="170"/>
    </row>
    <row r="2296" spans="1:9" x14ac:dyDescent="0.3">
      <c r="A2296" s="170" t="s">
        <v>15281</v>
      </c>
      <c r="B2296" s="170" t="s">
        <v>15280</v>
      </c>
      <c r="C2296" s="170">
        <v>210</v>
      </c>
      <c r="I2296" s="170"/>
    </row>
    <row r="2297" spans="1:9" x14ac:dyDescent="0.3">
      <c r="A2297" s="170" t="s">
        <v>15279</v>
      </c>
      <c r="B2297" s="170" t="s">
        <v>15278</v>
      </c>
      <c r="C2297" s="170">
        <v>1578</v>
      </c>
      <c r="I2297" s="170"/>
    </row>
    <row r="2298" spans="1:9" x14ac:dyDescent="0.3">
      <c r="A2298" s="170" t="s">
        <v>15277</v>
      </c>
      <c r="B2298" s="170" t="s">
        <v>15276</v>
      </c>
      <c r="C2298" s="170">
        <v>2042</v>
      </c>
      <c r="I2298" s="170"/>
    </row>
    <row r="2299" spans="1:9" x14ac:dyDescent="0.3">
      <c r="A2299" s="170" t="s">
        <v>15275</v>
      </c>
      <c r="B2299" s="170" t="s">
        <v>15274</v>
      </c>
      <c r="C2299" s="170">
        <v>2042</v>
      </c>
      <c r="I2299" s="170"/>
    </row>
    <row r="2300" spans="1:9" x14ac:dyDescent="0.3">
      <c r="A2300" s="170" t="s">
        <v>15273</v>
      </c>
      <c r="B2300" s="170" t="s">
        <v>15272</v>
      </c>
      <c r="C2300" s="170">
        <v>2042</v>
      </c>
      <c r="I2300" s="170"/>
    </row>
    <row r="2301" spans="1:9" x14ac:dyDescent="0.3">
      <c r="A2301" s="170" t="s">
        <v>3141</v>
      </c>
      <c r="B2301" s="170" t="s">
        <v>3140</v>
      </c>
      <c r="C2301" s="170">
        <v>208</v>
      </c>
      <c r="I2301" s="170"/>
    </row>
    <row r="2302" spans="1:9" x14ac:dyDescent="0.3">
      <c r="A2302" s="170" t="s">
        <v>15271</v>
      </c>
      <c r="B2302" s="170" t="s">
        <v>15270</v>
      </c>
      <c r="C2302" s="170">
        <v>2042</v>
      </c>
      <c r="I2302" s="170"/>
    </row>
    <row r="2303" spans="1:9" x14ac:dyDescent="0.3">
      <c r="A2303" s="170" t="s">
        <v>15269</v>
      </c>
      <c r="B2303" s="170" t="s">
        <v>15268</v>
      </c>
      <c r="C2303" s="170">
        <v>2042</v>
      </c>
      <c r="I2303" s="170"/>
    </row>
    <row r="2304" spans="1:9" x14ac:dyDescent="0.3">
      <c r="A2304" s="170" t="s">
        <v>15267</v>
      </c>
      <c r="B2304" s="170" t="s">
        <v>15266</v>
      </c>
      <c r="C2304" s="170">
        <v>2042</v>
      </c>
      <c r="I2304" s="170"/>
    </row>
    <row r="2305" spans="1:9" x14ac:dyDescent="0.3">
      <c r="A2305" s="170" t="s">
        <v>15265</v>
      </c>
      <c r="B2305" s="170" t="s">
        <v>15264</v>
      </c>
      <c r="C2305" s="170">
        <v>2042</v>
      </c>
      <c r="I2305" s="170"/>
    </row>
    <row r="2306" spans="1:9" x14ac:dyDescent="0.3">
      <c r="A2306" s="170" t="s">
        <v>15263</v>
      </c>
      <c r="B2306" s="170" t="s">
        <v>15262</v>
      </c>
      <c r="C2306" s="170">
        <v>2042</v>
      </c>
      <c r="I2306" s="170"/>
    </row>
    <row r="2307" spans="1:9" x14ac:dyDescent="0.3">
      <c r="A2307" s="170" t="s">
        <v>15261</v>
      </c>
      <c r="B2307" s="170" t="s">
        <v>15260</v>
      </c>
      <c r="C2307" s="170">
        <v>2042</v>
      </c>
      <c r="I2307" s="170"/>
    </row>
    <row r="2308" spans="1:9" x14ac:dyDescent="0.3">
      <c r="A2308" s="170" t="s">
        <v>3139</v>
      </c>
      <c r="B2308" s="170" t="s">
        <v>15259</v>
      </c>
      <c r="C2308" s="170">
        <v>34</v>
      </c>
      <c r="I2308" s="170"/>
    </row>
    <row r="2309" spans="1:9" x14ac:dyDescent="0.3">
      <c r="A2309" s="170" t="s">
        <v>3139</v>
      </c>
      <c r="B2309" s="170" t="s">
        <v>15259</v>
      </c>
      <c r="C2309" s="170">
        <v>34</v>
      </c>
      <c r="I2309" s="170"/>
    </row>
    <row r="2310" spans="1:9" x14ac:dyDescent="0.3">
      <c r="A2310" s="170" t="s">
        <v>15258</v>
      </c>
      <c r="B2310" s="170" t="s">
        <v>15257</v>
      </c>
      <c r="C2310" s="170">
        <v>2042</v>
      </c>
      <c r="I2310" s="170"/>
    </row>
    <row r="2311" spans="1:9" x14ac:dyDescent="0.3">
      <c r="A2311" s="170" t="s">
        <v>15256</v>
      </c>
      <c r="B2311" s="170" t="s">
        <v>15255</v>
      </c>
      <c r="C2311" s="170">
        <v>1899</v>
      </c>
      <c r="I2311" s="170"/>
    </row>
    <row r="2312" spans="1:9" x14ac:dyDescent="0.3">
      <c r="A2312" s="170" t="s">
        <v>15254</v>
      </c>
      <c r="B2312" s="170" t="s">
        <v>15253</v>
      </c>
      <c r="C2312" s="170">
        <v>1899</v>
      </c>
      <c r="I2312" s="170"/>
    </row>
    <row r="2313" spans="1:9" x14ac:dyDescent="0.3">
      <c r="A2313" s="170" t="s">
        <v>15252</v>
      </c>
      <c r="B2313" s="170" t="s">
        <v>15251</v>
      </c>
      <c r="C2313" s="170">
        <v>2088</v>
      </c>
      <c r="I2313" s="170"/>
    </row>
    <row r="2314" spans="1:9" x14ac:dyDescent="0.3">
      <c r="A2314" s="170" t="s">
        <v>15250</v>
      </c>
      <c r="B2314" s="170" t="s">
        <v>15249</v>
      </c>
      <c r="C2314" s="170">
        <v>461</v>
      </c>
      <c r="I2314" s="170"/>
    </row>
    <row r="2315" spans="1:9" x14ac:dyDescent="0.3">
      <c r="A2315" s="170" t="s">
        <v>15248</v>
      </c>
      <c r="B2315" s="170" t="s">
        <v>15247</v>
      </c>
      <c r="C2315" s="170">
        <v>461</v>
      </c>
      <c r="I2315" s="170"/>
    </row>
    <row r="2316" spans="1:9" x14ac:dyDescent="0.3">
      <c r="A2316" s="170" t="s">
        <v>15246</v>
      </c>
      <c r="B2316" s="170" t="s">
        <v>15245</v>
      </c>
      <c r="C2316" s="170">
        <v>678</v>
      </c>
      <c r="I2316" s="170"/>
    </row>
    <row r="2317" spans="1:9" x14ac:dyDescent="0.3">
      <c r="A2317" s="170" t="s">
        <v>15244</v>
      </c>
      <c r="B2317" s="170" t="s">
        <v>15243</v>
      </c>
      <c r="C2317" s="170">
        <v>1621</v>
      </c>
      <c r="I2317" s="170"/>
    </row>
    <row r="2318" spans="1:9" x14ac:dyDescent="0.3">
      <c r="A2318" s="170" t="s">
        <v>15242</v>
      </c>
      <c r="B2318" s="170" t="s">
        <v>15241</v>
      </c>
      <c r="C2318" s="170">
        <v>1621</v>
      </c>
      <c r="I2318" s="170"/>
    </row>
    <row r="2319" spans="1:9" x14ac:dyDescent="0.3">
      <c r="A2319" s="170" t="s">
        <v>15240</v>
      </c>
      <c r="B2319" s="170" t="s">
        <v>15239</v>
      </c>
      <c r="C2319" s="170">
        <v>1621</v>
      </c>
      <c r="I2319" s="170"/>
    </row>
    <row r="2320" spans="1:9" x14ac:dyDescent="0.3">
      <c r="A2320" s="170" t="s">
        <v>3138</v>
      </c>
      <c r="B2320" s="170" t="s">
        <v>15238</v>
      </c>
      <c r="C2320" s="170">
        <v>394</v>
      </c>
      <c r="I2320" s="170"/>
    </row>
    <row r="2321" spans="1:9" x14ac:dyDescent="0.3">
      <c r="A2321" s="170" t="s">
        <v>15237</v>
      </c>
      <c r="B2321" s="170" t="s">
        <v>15236</v>
      </c>
      <c r="C2321" s="170">
        <v>83</v>
      </c>
      <c r="I2321" s="170"/>
    </row>
    <row r="2322" spans="1:9" x14ac:dyDescent="0.3">
      <c r="A2322" s="170" t="s">
        <v>4002</v>
      </c>
      <c r="B2322" s="170" t="s">
        <v>15235</v>
      </c>
      <c r="C2322" s="170">
        <v>58</v>
      </c>
      <c r="I2322" s="170"/>
    </row>
    <row r="2323" spans="1:9" x14ac:dyDescent="0.3">
      <c r="A2323" s="170" t="s">
        <v>3137</v>
      </c>
      <c r="B2323" s="170" t="s">
        <v>15038</v>
      </c>
      <c r="C2323" s="170">
        <v>37</v>
      </c>
      <c r="I2323" s="170"/>
    </row>
    <row r="2324" spans="1:9" x14ac:dyDescent="0.3">
      <c r="A2324" s="170" t="s">
        <v>15234</v>
      </c>
      <c r="B2324" s="170" t="s">
        <v>15233</v>
      </c>
      <c r="C2324" s="170">
        <v>2029</v>
      </c>
      <c r="I2324" s="170"/>
    </row>
    <row r="2325" spans="1:9" x14ac:dyDescent="0.3">
      <c r="A2325" s="170" t="s">
        <v>15232</v>
      </c>
      <c r="B2325" s="170" t="s">
        <v>15231</v>
      </c>
      <c r="C2325" s="170">
        <v>83</v>
      </c>
      <c r="I2325" s="170"/>
    </row>
    <row r="2326" spans="1:9" x14ac:dyDescent="0.3">
      <c r="A2326" s="170" t="s">
        <v>15230</v>
      </c>
      <c r="B2326" s="170" t="s">
        <v>15229</v>
      </c>
      <c r="C2326" s="170">
        <v>83</v>
      </c>
      <c r="I2326" s="170"/>
    </row>
    <row r="2327" spans="1:9" x14ac:dyDescent="0.3">
      <c r="A2327" s="170" t="s">
        <v>15228</v>
      </c>
      <c r="B2327" s="170" t="s">
        <v>15227</v>
      </c>
      <c r="C2327" s="170">
        <v>83</v>
      </c>
      <c r="I2327" s="170"/>
    </row>
    <row r="2328" spans="1:9" x14ac:dyDescent="0.3">
      <c r="A2328" s="170" t="s">
        <v>15226</v>
      </c>
      <c r="B2328" s="170" t="s">
        <v>15225</v>
      </c>
      <c r="C2328" s="170">
        <v>83</v>
      </c>
      <c r="I2328" s="170"/>
    </row>
    <row r="2329" spans="1:9" x14ac:dyDescent="0.3">
      <c r="A2329" s="170" t="s">
        <v>3136</v>
      </c>
      <c r="B2329" s="170" t="s">
        <v>15224</v>
      </c>
      <c r="C2329" s="170">
        <v>37</v>
      </c>
      <c r="I2329" s="170"/>
    </row>
    <row r="2330" spans="1:9" x14ac:dyDescent="0.3">
      <c r="A2330" s="170" t="s">
        <v>3135</v>
      </c>
      <c r="B2330" s="170" t="s">
        <v>13977</v>
      </c>
      <c r="C2330" s="170">
        <v>88</v>
      </c>
      <c r="I2330" s="170"/>
    </row>
    <row r="2331" spans="1:9" x14ac:dyDescent="0.3">
      <c r="A2331" s="170" t="s">
        <v>15223</v>
      </c>
      <c r="B2331" s="170" t="s">
        <v>15222</v>
      </c>
      <c r="C2331" s="170">
        <v>1929</v>
      </c>
      <c r="I2331" s="170"/>
    </row>
    <row r="2332" spans="1:9" x14ac:dyDescent="0.3">
      <c r="A2332" s="170" t="s">
        <v>3134</v>
      </c>
      <c r="B2332" s="170" t="s">
        <v>15221</v>
      </c>
      <c r="C2332" s="170">
        <v>385</v>
      </c>
      <c r="I2332" s="170"/>
    </row>
    <row r="2333" spans="1:9" x14ac:dyDescent="0.3">
      <c r="A2333" s="170" t="s">
        <v>15220</v>
      </c>
      <c r="B2333" s="170" t="s">
        <v>15219</v>
      </c>
      <c r="C2333" s="170">
        <v>2047</v>
      </c>
      <c r="I2333" s="170"/>
    </row>
    <row r="2334" spans="1:9" x14ac:dyDescent="0.3">
      <c r="A2334" s="170" t="s">
        <v>15218</v>
      </c>
      <c r="B2334" s="170" t="s">
        <v>15217</v>
      </c>
      <c r="C2334" s="170">
        <v>303</v>
      </c>
      <c r="I2334" s="170"/>
    </row>
    <row r="2335" spans="1:9" x14ac:dyDescent="0.3">
      <c r="A2335" s="170" t="s">
        <v>15216</v>
      </c>
      <c r="B2335" s="170" t="s">
        <v>15215</v>
      </c>
      <c r="C2335" s="170">
        <v>303</v>
      </c>
      <c r="I2335" s="170"/>
    </row>
    <row r="2336" spans="1:9" x14ac:dyDescent="0.3">
      <c r="A2336" s="170" t="s">
        <v>3133</v>
      </c>
      <c r="B2336" s="170" t="s">
        <v>15214</v>
      </c>
      <c r="C2336" s="170">
        <v>67</v>
      </c>
      <c r="I2336" s="170"/>
    </row>
    <row r="2337" spans="1:9" x14ac:dyDescent="0.3">
      <c r="A2337" s="170" t="s">
        <v>15213</v>
      </c>
      <c r="B2337" s="170" t="s">
        <v>15212</v>
      </c>
      <c r="C2337" s="170">
        <v>1923</v>
      </c>
      <c r="I2337" s="170"/>
    </row>
    <row r="2338" spans="1:9" x14ac:dyDescent="0.3">
      <c r="A2338" s="170" t="s">
        <v>15211</v>
      </c>
      <c r="B2338" s="170" t="s">
        <v>15210</v>
      </c>
      <c r="C2338" s="170">
        <v>2029</v>
      </c>
      <c r="I2338" s="170"/>
    </row>
    <row r="2339" spans="1:9" x14ac:dyDescent="0.3">
      <c r="A2339" s="170" t="s">
        <v>15209</v>
      </c>
      <c r="B2339" s="170" t="s">
        <v>15208</v>
      </c>
      <c r="C2339" s="170">
        <v>1686</v>
      </c>
      <c r="I2339" s="170"/>
    </row>
    <row r="2340" spans="1:9" x14ac:dyDescent="0.3">
      <c r="A2340" s="170" t="s">
        <v>15207</v>
      </c>
      <c r="B2340" s="170" t="s">
        <v>15206</v>
      </c>
      <c r="C2340" s="170">
        <v>461</v>
      </c>
      <c r="I2340" s="170"/>
    </row>
    <row r="2341" spans="1:9" x14ac:dyDescent="0.3">
      <c r="A2341" s="170" t="s">
        <v>15205</v>
      </c>
      <c r="B2341" s="170" t="s">
        <v>15204</v>
      </c>
      <c r="C2341" s="170">
        <v>461</v>
      </c>
      <c r="I2341" s="170"/>
    </row>
    <row r="2342" spans="1:9" x14ac:dyDescent="0.3">
      <c r="A2342" s="170" t="s">
        <v>15203</v>
      </c>
      <c r="B2342" s="170" t="s">
        <v>15202</v>
      </c>
      <c r="C2342" s="170">
        <v>2063</v>
      </c>
      <c r="I2342" s="170"/>
    </row>
    <row r="2343" spans="1:9" x14ac:dyDescent="0.3">
      <c r="A2343" s="170" t="s">
        <v>15201</v>
      </c>
      <c r="B2343" s="170" t="s">
        <v>15194</v>
      </c>
      <c r="C2343" s="170">
        <v>1923</v>
      </c>
      <c r="I2343" s="170"/>
    </row>
    <row r="2344" spans="1:9" x14ac:dyDescent="0.3">
      <c r="A2344" s="170" t="s">
        <v>15200</v>
      </c>
      <c r="B2344" s="170" t="s">
        <v>15199</v>
      </c>
      <c r="C2344" s="170">
        <v>1578</v>
      </c>
      <c r="I2344" s="170"/>
    </row>
    <row r="2345" spans="1:9" x14ac:dyDescent="0.3">
      <c r="A2345" s="170" t="s">
        <v>15198</v>
      </c>
      <c r="B2345" s="170" t="s">
        <v>15196</v>
      </c>
      <c r="C2345" s="170">
        <v>16</v>
      </c>
      <c r="I2345" s="170"/>
    </row>
    <row r="2346" spans="1:9" x14ac:dyDescent="0.3">
      <c r="A2346" s="170" t="s">
        <v>15197</v>
      </c>
      <c r="B2346" s="170" t="s">
        <v>15196</v>
      </c>
      <c r="C2346" s="170">
        <v>16</v>
      </c>
      <c r="I2346" s="170"/>
    </row>
    <row r="2347" spans="1:9" x14ac:dyDescent="0.3">
      <c r="A2347" s="170" t="s">
        <v>15195</v>
      </c>
      <c r="B2347" s="170" t="s">
        <v>15194</v>
      </c>
      <c r="C2347" s="170">
        <v>1923</v>
      </c>
      <c r="I2347" s="170"/>
    </row>
    <row r="2348" spans="1:9" x14ac:dyDescent="0.3">
      <c r="A2348" s="170" t="s">
        <v>15193</v>
      </c>
      <c r="B2348" s="170" t="s">
        <v>15192</v>
      </c>
      <c r="C2348" s="170">
        <v>210</v>
      </c>
      <c r="I2348" s="170"/>
    </row>
    <row r="2349" spans="1:9" x14ac:dyDescent="0.3">
      <c r="A2349" s="170" t="s">
        <v>15191</v>
      </c>
      <c r="B2349" s="170" t="s">
        <v>15190</v>
      </c>
      <c r="C2349" s="170">
        <v>464</v>
      </c>
      <c r="I2349" s="170"/>
    </row>
    <row r="2350" spans="1:9" x14ac:dyDescent="0.3">
      <c r="A2350" s="170" t="s">
        <v>15189</v>
      </c>
      <c r="B2350" s="170" t="s">
        <v>15188</v>
      </c>
      <c r="C2350" s="170">
        <v>1621</v>
      </c>
      <c r="I2350" s="170"/>
    </row>
    <row r="2351" spans="1:9" x14ac:dyDescent="0.3">
      <c r="A2351" s="170" t="s">
        <v>15187</v>
      </c>
      <c r="B2351" s="170" t="s">
        <v>15186</v>
      </c>
      <c r="C2351" s="170">
        <v>461</v>
      </c>
      <c r="I2351" s="170"/>
    </row>
    <row r="2352" spans="1:9" x14ac:dyDescent="0.3">
      <c r="A2352" s="170" t="s">
        <v>15185</v>
      </c>
      <c r="B2352" s="170" t="s">
        <v>15184</v>
      </c>
      <c r="C2352" s="170">
        <v>461</v>
      </c>
      <c r="I2352" s="170"/>
    </row>
    <row r="2353" spans="1:9" x14ac:dyDescent="0.3">
      <c r="A2353" s="170" t="s">
        <v>15183</v>
      </c>
      <c r="B2353" s="170" t="s">
        <v>15182</v>
      </c>
      <c r="C2353" s="170">
        <v>461</v>
      </c>
      <c r="I2353" s="170"/>
    </row>
    <row r="2354" spans="1:9" x14ac:dyDescent="0.3">
      <c r="A2354" s="170" t="s">
        <v>3132</v>
      </c>
      <c r="B2354" s="170" t="s">
        <v>4661</v>
      </c>
      <c r="C2354" s="170">
        <v>36</v>
      </c>
      <c r="I2354" s="170"/>
    </row>
    <row r="2355" spans="1:9" x14ac:dyDescent="0.3">
      <c r="A2355" s="170" t="s">
        <v>15181</v>
      </c>
      <c r="B2355" s="170" t="s">
        <v>15180</v>
      </c>
      <c r="C2355" s="170">
        <v>461</v>
      </c>
      <c r="I2355" s="170"/>
    </row>
    <row r="2356" spans="1:9" x14ac:dyDescent="0.3">
      <c r="A2356" s="170" t="s">
        <v>15179</v>
      </c>
      <c r="B2356" s="170" t="s">
        <v>15178</v>
      </c>
      <c r="C2356" s="170">
        <v>2012</v>
      </c>
      <c r="I2356" s="170"/>
    </row>
    <row r="2357" spans="1:9" x14ac:dyDescent="0.3">
      <c r="A2357" s="170" t="s">
        <v>15177</v>
      </c>
      <c r="B2357" s="170" t="s">
        <v>15173</v>
      </c>
      <c r="C2357" s="170">
        <v>1483</v>
      </c>
      <c r="I2357" s="170"/>
    </row>
    <row r="2358" spans="1:9" x14ac:dyDescent="0.3">
      <c r="A2358" s="170" t="s">
        <v>15176</v>
      </c>
      <c r="B2358" s="170" t="s">
        <v>15173</v>
      </c>
      <c r="C2358" s="170">
        <v>1483</v>
      </c>
      <c r="I2358" s="170"/>
    </row>
    <row r="2359" spans="1:9" x14ac:dyDescent="0.3">
      <c r="A2359" s="170" t="s">
        <v>15175</v>
      </c>
      <c r="B2359" s="170" t="s">
        <v>15173</v>
      </c>
      <c r="C2359" s="170">
        <v>1483</v>
      </c>
      <c r="I2359" s="170"/>
    </row>
    <row r="2360" spans="1:9" x14ac:dyDescent="0.3">
      <c r="A2360" s="170" t="s">
        <v>15174</v>
      </c>
      <c r="B2360" s="170" t="s">
        <v>15173</v>
      </c>
      <c r="C2360" s="170">
        <v>1483</v>
      </c>
      <c r="I2360" s="170"/>
    </row>
    <row r="2361" spans="1:9" x14ac:dyDescent="0.3">
      <c r="A2361" s="170" t="s">
        <v>15172</v>
      </c>
      <c r="B2361" s="170" t="s">
        <v>15171</v>
      </c>
      <c r="C2361" s="170">
        <v>1686</v>
      </c>
      <c r="I2361" s="170"/>
    </row>
    <row r="2362" spans="1:9" x14ac:dyDescent="0.3">
      <c r="A2362" s="170" t="s">
        <v>15170</v>
      </c>
      <c r="B2362" s="170" t="s">
        <v>15169</v>
      </c>
      <c r="C2362" s="170">
        <v>1923</v>
      </c>
      <c r="I2362" s="170"/>
    </row>
    <row r="2363" spans="1:9" x14ac:dyDescent="0.3">
      <c r="A2363" s="170" t="s">
        <v>15168</v>
      </c>
      <c r="B2363" s="170" t="s">
        <v>15167</v>
      </c>
      <c r="C2363" s="170">
        <v>2068</v>
      </c>
      <c r="I2363" s="170"/>
    </row>
    <row r="2364" spans="1:9" x14ac:dyDescent="0.3">
      <c r="A2364" s="170" t="s">
        <v>15168</v>
      </c>
      <c r="B2364" s="170" t="s">
        <v>15167</v>
      </c>
      <c r="C2364" s="170">
        <v>2068</v>
      </c>
      <c r="I2364" s="170"/>
    </row>
    <row r="2365" spans="1:9" x14ac:dyDescent="0.3">
      <c r="A2365" s="170" t="s">
        <v>15166</v>
      </c>
      <c r="B2365" s="170" t="s">
        <v>15165</v>
      </c>
      <c r="C2365" s="170">
        <v>1713</v>
      </c>
      <c r="I2365" s="170"/>
    </row>
    <row r="2366" spans="1:9" x14ac:dyDescent="0.3">
      <c r="A2366" s="170" t="s">
        <v>15164</v>
      </c>
      <c r="B2366" s="170" t="s">
        <v>15163</v>
      </c>
      <c r="C2366" s="170">
        <v>461</v>
      </c>
      <c r="I2366" s="170"/>
    </row>
    <row r="2367" spans="1:9" x14ac:dyDescent="0.3">
      <c r="A2367" s="170" t="s">
        <v>15162</v>
      </c>
      <c r="B2367" s="170" t="s">
        <v>15161</v>
      </c>
      <c r="C2367" s="170">
        <v>2092</v>
      </c>
      <c r="I2367" s="170"/>
    </row>
    <row r="2368" spans="1:9" x14ac:dyDescent="0.3">
      <c r="A2368" s="170" t="s">
        <v>15160</v>
      </c>
      <c r="B2368" s="170" t="s">
        <v>15159</v>
      </c>
      <c r="C2368" s="170">
        <v>2092</v>
      </c>
      <c r="I2368" s="170"/>
    </row>
    <row r="2369" spans="1:9" x14ac:dyDescent="0.3">
      <c r="A2369" s="170" t="s">
        <v>15158</v>
      </c>
      <c r="B2369" s="170" t="s">
        <v>15157</v>
      </c>
      <c r="C2369" s="170">
        <v>1686</v>
      </c>
      <c r="I2369" s="170"/>
    </row>
    <row r="2370" spans="1:9" x14ac:dyDescent="0.3">
      <c r="A2370" s="170" t="s">
        <v>15156</v>
      </c>
      <c r="B2370" s="170" t="s">
        <v>15155</v>
      </c>
      <c r="C2370" s="170">
        <v>1735</v>
      </c>
      <c r="I2370" s="170"/>
    </row>
    <row r="2371" spans="1:9" x14ac:dyDescent="0.3">
      <c r="A2371" s="170" t="s">
        <v>15154</v>
      </c>
      <c r="B2371" s="170" t="s">
        <v>15152</v>
      </c>
      <c r="C2371" s="170">
        <v>1621</v>
      </c>
      <c r="I2371" s="170"/>
    </row>
    <row r="2372" spans="1:9" x14ac:dyDescent="0.3">
      <c r="A2372" s="170" t="s">
        <v>15153</v>
      </c>
      <c r="B2372" s="170" t="s">
        <v>15152</v>
      </c>
      <c r="C2372" s="170">
        <v>1621</v>
      </c>
      <c r="I2372" s="170"/>
    </row>
    <row r="2373" spans="1:9" x14ac:dyDescent="0.3">
      <c r="A2373" s="170" t="s">
        <v>15151</v>
      </c>
      <c r="B2373" s="170" t="s">
        <v>15150</v>
      </c>
      <c r="C2373" s="170">
        <v>1149</v>
      </c>
      <c r="I2373" s="170"/>
    </row>
    <row r="2374" spans="1:9" x14ac:dyDescent="0.3">
      <c r="A2374" s="170" t="s">
        <v>15149</v>
      </c>
      <c r="B2374" s="170" t="s">
        <v>15148</v>
      </c>
      <c r="C2374" s="170">
        <v>210</v>
      </c>
      <c r="I2374" s="170"/>
    </row>
    <row r="2375" spans="1:9" x14ac:dyDescent="0.3">
      <c r="A2375" s="170" t="s">
        <v>15147</v>
      </c>
      <c r="B2375" s="170" t="s">
        <v>15146</v>
      </c>
      <c r="C2375" s="170">
        <v>461</v>
      </c>
      <c r="I2375" s="170"/>
    </row>
    <row r="2376" spans="1:9" x14ac:dyDescent="0.3">
      <c r="A2376" s="170" t="s">
        <v>15145</v>
      </c>
      <c r="B2376" s="170" t="s">
        <v>15144</v>
      </c>
      <c r="C2376" s="170">
        <v>461</v>
      </c>
      <c r="I2376" s="170"/>
    </row>
    <row r="2377" spans="1:9" x14ac:dyDescent="0.3">
      <c r="A2377" s="170" t="s">
        <v>15143</v>
      </c>
      <c r="B2377" s="170" t="s">
        <v>15142</v>
      </c>
      <c r="C2377" s="170">
        <v>1686</v>
      </c>
      <c r="I2377" s="170"/>
    </row>
    <row r="2378" spans="1:9" x14ac:dyDescent="0.3">
      <c r="A2378" s="170" t="s">
        <v>15141</v>
      </c>
      <c r="B2378" s="170" t="s">
        <v>15140</v>
      </c>
      <c r="C2378" s="170">
        <v>1686</v>
      </c>
      <c r="I2378" s="170"/>
    </row>
    <row r="2379" spans="1:9" x14ac:dyDescent="0.3">
      <c r="A2379" s="170" t="s">
        <v>15139</v>
      </c>
      <c r="B2379" s="170" t="s">
        <v>15138</v>
      </c>
      <c r="C2379" s="170">
        <v>1686</v>
      </c>
      <c r="I2379" s="170"/>
    </row>
    <row r="2380" spans="1:9" x14ac:dyDescent="0.3">
      <c r="A2380" s="170" t="s">
        <v>15137</v>
      </c>
      <c r="B2380" s="170" t="s">
        <v>15136</v>
      </c>
      <c r="C2380" s="170">
        <v>875</v>
      </c>
      <c r="I2380" s="170"/>
    </row>
    <row r="2381" spans="1:9" x14ac:dyDescent="0.3">
      <c r="A2381" s="170" t="s">
        <v>15135</v>
      </c>
      <c r="B2381" s="170" t="s">
        <v>15134</v>
      </c>
      <c r="C2381" s="170">
        <v>2021</v>
      </c>
      <c r="I2381" s="170"/>
    </row>
    <row r="2382" spans="1:9" x14ac:dyDescent="0.3">
      <c r="A2382" s="170" t="s">
        <v>15133</v>
      </c>
      <c r="B2382" s="170" t="s">
        <v>15132</v>
      </c>
      <c r="C2382" s="170">
        <v>1621</v>
      </c>
      <c r="I2382" s="170"/>
    </row>
    <row r="2383" spans="1:9" x14ac:dyDescent="0.3">
      <c r="A2383" s="170" t="s">
        <v>15131</v>
      </c>
      <c r="B2383" s="170" t="s">
        <v>15130</v>
      </c>
      <c r="C2383" s="170">
        <v>1621</v>
      </c>
      <c r="I2383" s="170"/>
    </row>
    <row r="2384" spans="1:9" x14ac:dyDescent="0.3">
      <c r="A2384" s="170" t="s">
        <v>15129</v>
      </c>
      <c r="B2384" s="170" t="s">
        <v>15128</v>
      </c>
      <c r="C2384" s="170">
        <v>1621</v>
      </c>
      <c r="I2384" s="170"/>
    </row>
    <row r="2385" spans="1:9" x14ac:dyDescent="0.3">
      <c r="A2385" s="170" t="s">
        <v>15127</v>
      </c>
      <c r="B2385" s="170" t="s">
        <v>15126</v>
      </c>
      <c r="C2385" s="170">
        <v>461</v>
      </c>
      <c r="I2385" s="170"/>
    </row>
    <row r="2386" spans="1:9" x14ac:dyDescent="0.3">
      <c r="A2386" s="170" t="s">
        <v>15125</v>
      </c>
      <c r="B2386" s="170" t="s">
        <v>15124</v>
      </c>
      <c r="C2386" s="170">
        <v>461</v>
      </c>
      <c r="I2386" s="170"/>
    </row>
    <row r="2387" spans="1:9" x14ac:dyDescent="0.3">
      <c r="A2387" s="170" t="s">
        <v>15123</v>
      </c>
      <c r="B2387" s="170" t="s">
        <v>15122</v>
      </c>
      <c r="C2387" s="170">
        <v>461</v>
      </c>
      <c r="I2387" s="170"/>
    </row>
    <row r="2388" spans="1:9" x14ac:dyDescent="0.3">
      <c r="A2388" s="170" t="s">
        <v>15121</v>
      </c>
      <c r="B2388" s="170" t="s">
        <v>15120</v>
      </c>
      <c r="C2388" s="170">
        <v>83</v>
      </c>
      <c r="I2388" s="170"/>
    </row>
    <row r="2389" spans="1:9" x14ac:dyDescent="0.3">
      <c r="A2389" s="170" t="s">
        <v>15119</v>
      </c>
      <c r="B2389" s="170" t="s">
        <v>15118</v>
      </c>
      <c r="C2389" s="170">
        <v>83</v>
      </c>
      <c r="I2389" s="170"/>
    </row>
    <row r="2390" spans="1:9" x14ac:dyDescent="0.3">
      <c r="A2390" s="170" t="s">
        <v>15117</v>
      </c>
      <c r="B2390" s="170" t="s">
        <v>15116</v>
      </c>
      <c r="C2390" s="170">
        <v>1583</v>
      </c>
      <c r="I2390" s="170"/>
    </row>
    <row r="2391" spans="1:9" x14ac:dyDescent="0.3">
      <c r="A2391" s="170" t="s">
        <v>4001</v>
      </c>
      <c r="B2391" s="170" t="s">
        <v>15115</v>
      </c>
      <c r="C2391" s="170">
        <v>77</v>
      </c>
      <c r="I2391" s="170"/>
    </row>
    <row r="2392" spans="1:9" x14ac:dyDescent="0.3">
      <c r="A2392" s="170" t="s">
        <v>15114</v>
      </c>
      <c r="B2392" s="170" t="s">
        <v>15113</v>
      </c>
      <c r="C2392" s="170">
        <v>157</v>
      </c>
      <c r="I2392" s="170"/>
    </row>
    <row r="2393" spans="1:9" x14ac:dyDescent="0.3">
      <c r="A2393" s="170" t="s">
        <v>15112</v>
      </c>
      <c r="B2393" s="170" t="s">
        <v>15111</v>
      </c>
      <c r="C2393" s="170">
        <v>2092</v>
      </c>
      <c r="I2393" s="170"/>
    </row>
    <row r="2394" spans="1:9" x14ac:dyDescent="0.3">
      <c r="A2394" s="170" t="s">
        <v>15110</v>
      </c>
      <c r="B2394" s="170" t="s">
        <v>13818</v>
      </c>
      <c r="C2394" s="170">
        <v>45</v>
      </c>
      <c r="I2394" s="170"/>
    </row>
    <row r="2395" spans="1:9" x14ac:dyDescent="0.3">
      <c r="A2395" s="170" t="s">
        <v>15109</v>
      </c>
      <c r="B2395" s="170" t="s">
        <v>13818</v>
      </c>
      <c r="C2395" s="170">
        <v>45</v>
      </c>
      <c r="I2395" s="170"/>
    </row>
    <row r="2396" spans="1:9" x14ac:dyDescent="0.3">
      <c r="A2396" s="170" t="s">
        <v>15108</v>
      </c>
      <c r="B2396" s="170" t="s">
        <v>13818</v>
      </c>
      <c r="C2396" s="170">
        <v>45</v>
      </c>
      <c r="I2396" s="170"/>
    </row>
    <row r="2397" spans="1:9" x14ac:dyDescent="0.3">
      <c r="A2397" s="170" t="s">
        <v>15107</v>
      </c>
      <c r="B2397" s="170" t="s">
        <v>13817</v>
      </c>
      <c r="C2397" s="170">
        <v>45</v>
      </c>
      <c r="I2397" s="170"/>
    </row>
    <row r="2398" spans="1:9" x14ac:dyDescent="0.3">
      <c r="A2398" s="170" t="s">
        <v>15106</v>
      </c>
      <c r="B2398" s="170" t="s">
        <v>13817</v>
      </c>
      <c r="C2398" s="170">
        <v>45</v>
      </c>
      <c r="I2398" s="170"/>
    </row>
    <row r="2399" spans="1:9" x14ac:dyDescent="0.3">
      <c r="A2399" s="170" t="s">
        <v>15105</v>
      </c>
      <c r="B2399" s="170" t="s">
        <v>13817</v>
      </c>
      <c r="C2399" s="170">
        <v>45</v>
      </c>
      <c r="I2399" s="170"/>
    </row>
    <row r="2400" spans="1:9" x14ac:dyDescent="0.3">
      <c r="A2400" s="170" t="s">
        <v>15104</v>
      </c>
      <c r="B2400" s="170" t="s">
        <v>15103</v>
      </c>
      <c r="C2400" s="170">
        <v>461</v>
      </c>
      <c r="I2400" s="170"/>
    </row>
    <row r="2401" spans="1:9" x14ac:dyDescent="0.3">
      <c r="A2401" s="170" t="s">
        <v>3131</v>
      </c>
      <c r="B2401" s="170" t="s">
        <v>12699</v>
      </c>
      <c r="C2401" s="170">
        <v>217</v>
      </c>
      <c r="I2401" s="170"/>
    </row>
    <row r="2402" spans="1:9" x14ac:dyDescent="0.3">
      <c r="A2402" s="170" t="s">
        <v>15102</v>
      </c>
      <c r="B2402" s="170" t="s">
        <v>15101</v>
      </c>
      <c r="C2402" s="170">
        <v>1621</v>
      </c>
      <c r="I2402" s="170"/>
    </row>
    <row r="2403" spans="1:9" x14ac:dyDescent="0.3">
      <c r="A2403" s="170" t="s">
        <v>15100</v>
      </c>
      <c r="B2403" s="170" t="s">
        <v>15099</v>
      </c>
      <c r="C2403" s="170">
        <v>1621</v>
      </c>
      <c r="I2403" s="170"/>
    </row>
    <row r="2404" spans="1:9" x14ac:dyDescent="0.3">
      <c r="A2404" s="170" t="s">
        <v>15098</v>
      </c>
      <c r="B2404" s="170" t="s">
        <v>15097</v>
      </c>
      <c r="C2404" s="170">
        <v>1621</v>
      </c>
      <c r="I2404" s="170"/>
    </row>
    <row r="2405" spans="1:9" x14ac:dyDescent="0.3">
      <c r="A2405" s="170" t="s">
        <v>15096</v>
      </c>
      <c r="B2405" s="170" t="s">
        <v>15095</v>
      </c>
      <c r="C2405" s="170">
        <v>1365</v>
      </c>
      <c r="I2405" s="170"/>
    </row>
    <row r="2406" spans="1:9" x14ac:dyDescent="0.3">
      <c r="A2406" s="170" t="s">
        <v>15094</v>
      </c>
      <c r="B2406" s="170" t="s">
        <v>15093</v>
      </c>
      <c r="C2406" s="170">
        <v>2012</v>
      </c>
      <c r="I2406" s="170"/>
    </row>
    <row r="2407" spans="1:9" x14ac:dyDescent="0.3">
      <c r="A2407" s="170" t="s">
        <v>15092</v>
      </c>
      <c r="B2407" s="170" t="s">
        <v>15091</v>
      </c>
      <c r="C2407" s="170">
        <v>2012</v>
      </c>
      <c r="I2407" s="170"/>
    </row>
    <row r="2408" spans="1:9" x14ac:dyDescent="0.3">
      <c r="A2408" s="170" t="s">
        <v>15090</v>
      </c>
      <c r="B2408" s="170" t="s">
        <v>15089</v>
      </c>
      <c r="C2408" s="170">
        <v>2012</v>
      </c>
      <c r="I2408" s="170"/>
    </row>
    <row r="2409" spans="1:9" x14ac:dyDescent="0.3">
      <c r="A2409" s="170" t="s">
        <v>15088</v>
      </c>
      <c r="B2409" s="170" t="s">
        <v>15087</v>
      </c>
      <c r="C2409" s="170">
        <v>547</v>
      </c>
      <c r="I2409" s="170"/>
    </row>
    <row r="2410" spans="1:9" x14ac:dyDescent="0.3">
      <c r="A2410" s="170" t="s">
        <v>15086</v>
      </c>
      <c r="B2410" s="170" t="s">
        <v>15085</v>
      </c>
      <c r="C2410" s="170">
        <v>1686</v>
      </c>
      <c r="I2410" s="170"/>
    </row>
    <row r="2411" spans="1:9" x14ac:dyDescent="0.3">
      <c r="A2411" s="170" t="s">
        <v>15084</v>
      </c>
      <c r="B2411" s="170" t="s">
        <v>15083</v>
      </c>
      <c r="C2411" s="170">
        <v>303</v>
      </c>
      <c r="I2411" s="170"/>
    </row>
    <row r="2412" spans="1:9" x14ac:dyDescent="0.3">
      <c r="A2412" s="170" t="s">
        <v>15082</v>
      </c>
      <c r="B2412" s="170" t="s">
        <v>15081</v>
      </c>
      <c r="C2412" s="170">
        <v>1621</v>
      </c>
      <c r="I2412" s="170"/>
    </row>
    <row r="2413" spans="1:9" x14ac:dyDescent="0.3">
      <c r="A2413" s="170" t="s">
        <v>15080</v>
      </c>
      <c r="B2413" s="170" t="s">
        <v>15079</v>
      </c>
      <c r="C2413" s="170">
        <v>303</v>
      </c>
      <c r="I2413" s="170"/>
    </row>
    <row r="2414" spans="1:9" x14ac:dyDescent="0.3">
      <c r="A2414" s="170" t="s">
        <v>15078</v>
      </c>
      <c r="B2414" s="170" t="s">
        <v>15077</v>
      </c>
      <c r="C2414" s="170">
        <v>1621</v>
      </c>
      <c r="I2414" s="170"/>
    </row>
    <row r="2415" spans="1:9" x14ac:dyDescent="0.3">
      <c r="A2415" s="170" t="s">
        <v>15076</v>
      </c>
      <c r="B2415" s="170" t="s">
        <v>15075</v>
      </c>
      <c r="C2415" s="170">
        <v>1621</v>
      </c>
      <c r="I2415" s="170"/>
    </row>
    <row r="2416" spans="1:9" x14ac:dyDescent="0.3">
      <c r="A2416" s="170" t="s">
        <v>15074</v>
      </c>
      <c r="B2416" s="170" t="s">
        <v>15073</v>
      </c>
      <c r="C2416" s="170">
        <v>2012</v>
      </c>
      <c r="I2416" s="170"/>
    </row>
    <row r="2417" spans="1:9" x14ac:dyDescent="0.3">
      <c r="A2417" s="170" t="s">
        <v>3130</v>
      </c>
      <c r="B2417" s="170" t="s">
        <v>15072</v>
      </c>
      <c r="C2417" s="170">
        <v>52</v>
      </c>
      <c r="I2417" s="170"/>
    </row>
    <row r="2418" spans="1:9" x14ac:dyDescent="0.3">
      <c r="A2418" s="170" t="s">
        <v>3129</v>
      </c>
      <c r="B2418" s="170" t="s">
        <v>14941</v>
      </c>
      <c r="C2418" s="170">
        <v>384</v>
      </c>
      <c r="I2418" s="170"/>
    </row>
    <row r="2419" spans="1:9" x14ac:dyDescent="0.3">
      <c r="A2419" s="170" t="s">
        <v>15071</v>
      </c>
      <c r="B2419" s="170" t="s">
        <v>15070</v>
      </c>
      <c r="C2419" s="170">
        <v>1603</v>
      </c>
      <c r="I2419" s="170"/>
    </row>
    <row r="2420" spans="1:9" x14ac:dyDescent="0.3">
      <c r="A2420" s="170" t="s">
        <v>15069</v>
      </c>
      <c r="B2420" s="170" t="s">
        <v>15068</v>
      </c>
      <c r="C2420" s="170">
        <v>16</v>
      </c>
      <c r="I2420" s="170"/>
    </row>
    <row r="2421" spans="1:9" x14ac:dyDescent="0.3">
      <c r="A2421" s="170" t="s">
        <v>15067</v>
      </c>
      <c r="B2421" s="170" t="s">
        <v>15066</v>
      </c>
      <c r="C2421" s="170">
        <v>114</v>
      </c>
      <c r="I2421" s="170"/>
    </row>
    <row r="2422" spans="1:9" x14ac:dyDescent="0.3">
      <c r="A2422" s="170" t="s">
        <v>15065</v>
      </c>
      <c r="B2422" s="170" t="s">
        <v>15064</v>
      </c>
      <c r="C2422" s="170">
        <v>1578</v>
      </c>
      <c r="I2422" s="170"/>
    </row>
    <row r="2423" spans="1:9" x14ac:dyDescent="0.3">
      <c r="A2423" s="170" t="s">
        <v>15063</v>
      </c>
      <c r="B2423" s="170" t="s">
        <v>15062</v>
      </c>
      <c r="C2423" s="170">
        <v>114</v>
      </c>
      <c r="I2423" s="170"/>
    </row>
    <row r="2424" spans="1:9" x14ac:dyDescent="0.3">
      <c r="A2424" s="170" t="s">
        <v>15061</v>
      </c>
      <c r="B2424" s="170" t="s">
        <v>15060</v>
      </c>
      <c r="C2424" s="170">
        <v>114</v>
      </c>
      <c r="I2424" s="170"/>
    </row>
    <row r="2425" spans="1:9" x14ac:dyDescent="0.3">
      <c r="A2425" s="170" t="s">
        <v>15059</v>
      </c>
      <c r="B2425" s="170" t="s">
        <v>15058</v>
      </c>
      <c r="C2425" s="170">
        <v>114</v>
      </c>
      <c r="I2425" s="170"/>
    </row>
    <row r="2426" spans="1:9" x14ac:dyDescent="0.3">
      <c r="A2426" s="170" t="s">
        <v>3128</v>
      </c>
      <c r="B2426" s="170" t="s">
        <v>15057</v>
      </c>
      <c r="C2426" s="170">
        <v>105</v>
      </c>
      <c r="I2426" s="170"/>
    </row>
    <row r="2427" spans="1:9" x14ac:dyDescent="0.3">
      <c r="A2427" s="170" t="s">
        <v>15056</v>
      </c>
      <c r="B2427" s="170" t="s">
        <v>15055</v>
      </c>
      <c r="C2427" s="170">
        <v>1911</v>
      </c>
      <c r="I2427" s="170"/>
    </row>
    <row r="2428" spans="1:9" x14ac:dyDescent="0.3">
      <c r="A2428" s="170" t="s">
        <v>15054</v>
      </c>
      <c r="B2428" s="170" t="s">
        <v>15053</v>
      </c>
      <c r="C2428" s="170">
        <v>1911</v>
      </c>
      <c r="I2428" s="170"/>
    </row>
    <row r="2429" spans="1:9" x14ac:dyDescent="0.3">
      <c r="A2429" s="170" t="s">
        <v>15052</v>
      </c>
      <c r="B2429" s="170" t="s">
        <v>15051</v>
      </c>
      <c r="C2429" s="170">
        <v>1911</v>
      </c>
      <c r="I2429" s="170"/>
    </row>
    <row r="2430" spans="1:9" x14ac:dyDescent="0.3">
      <c r="A2430" s="170" t="s">
        <v>15050</v>
      </c>
      <c r="B2430" s="170" t="s">
        <v>15049</v>
      </c>
      <c r="C2430" s="170">
        <v>2081</v>
      </c>
      <c r="I2430" s="170"/>
    </row>
    <row r="2431" spans="1:9" x14ac:dyDescent="0.3">
      <c r="A2431" s="170" t="s">
        <v>15048</v>
      </c>
      <c r="B2431" s="170" t="s">
        <v>15047</v>
      </c>
      <c r="C2431" s="170">
        <v>2081</v>
      </c>
      <c r="I2431" s="170"/>
    </row>
    <row r="2432" spans="1:9" x14ac:dyDescent="0.3">
      <c r="A2432" s="170" t="s">
        <v>15046</v>
      </c>
      <c r="B2432" s="170" t="s">
        <v>15045</v>
      </c>
      <c r="C2432" s="170">
        <v>2081</v>
      </c>
      <c r="I2432" s="170"/>
    </row>
    <row r="2433" spans="1:9" x14ac:dyDescent="0.3">
      <c r="A2433" s="170" t="s">
        <v>15044</v>
      </c>
      <c r="B2433" s="170" t="s">
        <v>15043</v>
      </c>
      <c r="C2433" s="170">
        <v>2098</v>
      </c>
      <c r="I2433" s="170"/>
    </row>
    <row r="2434" spans="1:9" x14ac:dyDescent="0.3">
      <c r="A2434" s="170" t="s">
        <v>15042</v>
      </c>
      <c r="B2434" s="170" t="s">
        <v>15041</v>
      </c>
      <c r="C2434" s="170">
        <v>461</v>
      </c>
      <c r="I2434" s="170"/>
    </row>
    <row r="2435" spans="1:9" x14ac:dyDescent="0.3">
      <c r="A2435" s="170" t="s">
        <v>15040</v>
      </c>
      <c r="B2435" s="170" t="s">
        <v>15039</v>
      </c>
      <c r="C2435" s="170">
        <v>461</v>
      </c>
      <c r="I2435" s="170"/>
    </row>
    <row r="2436" spans="1:9" x14ac:dyDescent="0.3">
      <c r="A2436" s="170" t="s">
        <v>3127</v>
      </c>
      <c r="B2436" s="170" t="s">
        <v>15038</v>
      </c>
      <c r="C2436" s="170">
        <v>37</v>
      </c>
      <c r="I2436" s="170"/>
    </row>
    <row r="2437" spans="1:9" x14ac:dyDescent="0.3">
      <c r="A2437" s="170" t="s">
        <v>15037</v>
      </c>
      <c r="B2437" s="170" t="s">
        <v>15036</v>
      </c>
      <c r="C2437" s="170">
        <v>678</v>
      </c>
      <c r="I2437" s="170"/>
    </row>
    <row r="2438" spans="1:9" x14ac:dyDescent="0.3">
      <c r="A2438" s="170" t="s">
        <v>15035</v>
      </c>
      <c r="B2438" s="170" t="s">
        <v>15034</v>
      </c>
      <c r="C2438" s="170">
        <v>678</v>
      </c>
      <c r="I2438" s="170"/>
    </row>
    <row r="2439" spans="1:9" x14ac:dyDescent="0.3">
      <c r="A2439" s="170" t="s">
        <v>15033</v>
      </c>
      <c r="B2439" s="170" t="s">
        <v>15032</v>
      </c>
      <c r="C2439" s="170">
        <v>678</v>
      </c>
      <c r="I2439" s="170"/>
    </row>
    <row r="2440" spans="1:9" x14ac:dyDescent="0.3">
      <c r="A2440" s="170" t="s">
        <v>15031</v>
      </c>
      <c r="B2440" s="170" t="s">
        <v>15030</v>
      </c>
      <c r="C2440" s="170">
        <v>1712</v>
      </c>
      <c r="I2440" s="170"/>
    </row>
    <row r="2441" spans="1:9" x14ac:dyDescent="0.3">
      <c r="A2441" s="170" t="s">
        <v>15029</v>
      </c>
      <c r="B2441" s="170" t="s">
        <v>15019</v>
      </c>
      <c r="C2441" s="170">
        <v>461</v>
      </c>
      <c r="I2441" s="170"/>
    </row>
    <row r="2442" spans="1:9" x14ac:dyDescent="0.3">
      <c r="A2442" s="170" t="s">
        <v>15028</v>
      </c>
      <c r="B2442" s="170" t="s">
        <v>15027</v>
      </c>
      <c r="C2442" s="170">
        <v>461</v>
      </c>
      <c r="I2442" s="170"/>
    </row>
    <row r="2443" spans="1:9" x14ac:dyDescent="0.3">
      <c r="A2443" s="170" t="s">
        <v>15026</v>
      </c>
      <c r="B2443" s="170" t="s">
        <v>15025</v>
      </c>
      <c r="C2443" s="170">
        <v>2098</v>
      </c>
      <c r="I2443" s="170"/>
    </row>
    <row r="2444" spans="1:9" x14ac:dyDescent="0.3">
      <c r="A2444" s="170" t="s">
        <v>15024</v>
      </c>
      <c r="B2444" s="170" t="s">
        <v>15023</v>
      </c>
      <c r="C2444" s="170">
        <v>2081</v>
      </c>
      <c r="I2444" s="170"/>
    </row>
    <row r="2445" spans="1:9" x14ac:dyDescent="0.3">
      <c r="A2445" s="170" t="s">
        <v>15022</v>
      </c>
      <c r="B2445" s="170" t="s">
        <v>15021</v>
      </c>
      <c r="C2445" s="170">
        <v>2081</v>
      </c>
      <c r="I2445" s="170"/>
    </row>
    <row r="2446" spans="1:9" x14ac:dyDescent="0.3">
      <c r="A2446" s="170" t="s">
        <v>3126</v>
      </c>
      <c r="B2446" s="170" t="s">
        <v>14941</v>
      </c>
      <c r="C2446" s="170">
        <v>384</v>
      </c>
      <c r="I2446" s="170"/>
    </row>
    <row r="2447" spans="1:9" x14ac:dyDescent="0.3">
      <c r="A2447" s="170" t="s">
        <v>15020</v>
      </c>
      <c r="B2447" s="170" t="s">
        <v>15019</v>
      </c>
      <c r="C2447" s="170">
        <v>461</v>
      </c>
      <c r="I2447" s="170"/>
    </row>
    <row r="2448" spans="1:9" x14ac:dyDescent="0.3">
      <c r="A2448" s="170" t="s">
        <v>15018</v>
      </c>
      <c r="B2448" s="170" t="s">
        <v>15017</v>
      </c>
      <c r="C2448" s="170">
        <v>83</v>
      </c>
      <c r="I2448" s="170"/>
    </row>
    <row r="2449" spans="1:9" x14ac:dyDescent="0.3">
      <c r="A2449" s="170" t="s">
        <v>15016</v>
      </c>
      <c r="B2449" s="170" t="s">
        <v>15015</v>
      </c>
      <c r="C2449" s="170">
        <v>83</v>
      </c>
      <c r="I2449" s="170"/>
    </row>
    <row r="2450" spans="1:9" x14ac:dyDescent="0.3">
      <c r="A2450" s="170" t="s">
        <v>15014</v>
      </c>
      <c r="B2450" s="170" t="s">
        <v>15013</v>
      </c>
      <c r="C2450" s="170">
        <v>83</v>
      </c>
      <c r="I2450" s="170"/>
    </row>
    <row r="2451" spans="1:9" x14ac:dyDescent="0.3">
      <c r="A2451" s="170" t="s">
        <v>15012</v>
      </c>
      <c r="B2451" s="170" t="s">
        <v>15011</v>
      </c>
      <c r="C2451" s="170">
        <v>1929</v>
      </c>
      <c r="I2451" s="170"/>
    </row>
    <row r="2452" spans="1:9" x14ac:dyDescent="0.3">
      <c r="A2452" s="170" t="s">
        <v>15010</v>
      </c>
      <c r="B2452" s="170" t="s">
        <v>15009</v>
      </c>
      <c r="C2452" s="170">
        <v>1957</v>
      </c>
      <c r="I2452" s="170"/>
    </row>
    <row r="2453" spans="1:9" x14ac:dyDescent="0.3">
      <c r="A2453" s="170" t="s">
        <v>3125</v>
      </c>
      <c r="B2453" s="170" t="s">
        <v>14941</v>
      </c>
      <c r="C2453" s="170">
        <v>384</v>
      </c>
      <c r="I2453" s="170"/>
    </row>
    <row r="2454" spans="1:9" x14ac:dyDescent="0.3">
      <c r="A2454" s="170" t="s">
        <v>15008</v>
      </c>
      <c r="B2454" s="170" t="s">
        <v>15007</v>
      </c>
      <c r="C2454" s="170">
        <v>1551</v>
      </c>
      <c r="I2454" s="170"/>
    </row>
    <row r="2455" spans="1:9" x14ac:dyDescent="0.3">
      <c r="A2455" s="170" t="s">
        <v>15006</v>
      </c>
      <c r="B2455" s="170" t="s">
        <v>15005</v>
      </c>
      <c r="C2455" s="170">
        <v>1149</v>
      </c>
      <c r="I2455" s="170"/>
    </row>
    <row r="2456" spans="1:9" x14ac:dyDescent="0.3">
      <c r="A2456" s="170" t="s">
        <v>15004</v>
      </c>
      <c r="B2456" s="170" t="s">
        <v>15003</v>
      </c>
      <c r="C2456" s="170">
        <v>2081</v>
      </c>
      <c r="I2456" s="170"/>
    </row>
    <row r="2457" spans="1:9" x14ac:dyDescent="0.3">
      <c r="A2457" s="170" t="s">
        <v>15002</v>
      </c>
      <c r="B2457" s="170" t="s">
        <v>15001</v>
      </c>
      <c r="C2457" s="170">
        <v>1621</v>
      </c>
      <c r="I2457" s="170"/>
    </row>
    <row r="2458" spans="1:9" x14ac:dyDescent="0.3">
      <c r="A2458" s="170" t="s">
        <v>15000</v>
      </c>
      <c r="B2458" s="170" t="s">
        <v>14999</v>
      </c>
      <c r="C2458" s="170">
        <v>2071</v>
      </c>
      <c r="I2458" s="170"/>
    </row>
    <row r="2459" spans="1:9" x14ac:dyDescent="0.3">
      <c r="A2459" s="170" t="s">
        <v>14998</v>
      </c>
      <c r="B2459" s="170" t="s">
        <v>14997</v>
      </c>
      <c r="C2459" s="170">
        <v>1683</v>
      </c>
      <c r="I2459" s="170"/>
    </row>
    <row r="2460" spans="1:9" x14ac:dyDescent="0.3">
      <c r="A2460" s="170" t="s">
        <v>3124</v>
      </c>
      <c r="B2460" s="170" t="s">
        <v>14941</v>
      </c>
      <c r="C2460" s="170">
        <v>384</v>
      </c>
      <c r="I2460" s="170"/>
    </row>
    <row r="2461" spans="1:9" x14ac:dyDescent="0.3">
      <c r="A2461" s="170" t="s">
        <v>4086</v>
      </c>
      <c r="B2461" s="170" t="s">
        <v>14996</v>
      </c>
      <c r="C2461" s="170">
        <v>2112</v>
      </c>
      <c r="I2461" s="170"/>
    </row>
    <row r="2462" spans="1:9" x14ac:dyDescent="0.3">
      <c r="A2462" s="170" t="s">
        <v>4000</v>
      </c>
      <c r="B2462" s="170" t="s">
        <v>14995</v>
      </c>
      <c r="C2462" s="170">
        <v>77</v>
      </c>
      <c r="I2462" s="170"/>
    </row>
    <row r="2463" spans="1:9" x14ac:dyDescent="0.3">
      <c r="A2463" s="170" t="s">
        <v>4000</v>
      </c>
      <c r="B2463" s="170" t="s">
        <v>14995</v>
      </c>
      <c r="C2463" s="170">
        <v>77</v>
      </c>
      <c r="I2463" s="170"/>
    </row>
    <row r="2464" spans="1:9" x14ac:dyDescent="0.3">
      <c r="A2464" s="170" t="s">
        <v>4000</v>
      </c>
      <c r="B2464" s="170" t="s">
        <v>14995</v>
      </c>
      <c r="C2464" s="170">
        <v>77</v>
      </c>
      <c r="I2464" s="170"/>
    </row>
    <row r="2465" spans="1:9" x14ac:dyDescent="0.3">
      <c r="A2465" s="170" t="s">
        <v>3123</v>
      </c>
      <c r="B2465" s="170" t="s">
        <v>14941</v>
      </c>
      <c r="C2465" s="170">
        <v>384</v>
      </c>
      <c r="I2465" s="170"/>
    </row>
    <row r="2466" spans="1:9" x14ac:dyDescent="0.3">
      <c r="A2466" s="170" t="s">
        <v>14994</v>
      </c>
      <c r="B2466" s="170" t="s">
        <v>14993</v>
      </c>
      <c r="C2466" s="170">
        <v>1970</v>
      </c>
      <c r="I2466" s="170"/>
    </row>
    <row r="2467" spans="1:9" x14ac:dyDescent="0.3">
      <c r="A2467" s="170" t="s">
        <v>14992</v>
      </c>
      <c r="B2467" s="170" t="s">
        <v>14157</v>
      </c>
      <c r="C2467" s="170">
        <v>1686</v>
      </c>
      <c r="I2467" s="170"/>
    </row>
    <row r="2468" spans="1:9" x14ac:dyDescent="0.3">
      <c r="A2468" s="170" t="s">
        <v>14991</v>
      </c>
      <c r="B2468" s="170" t="s">
        <v>14157</v>
      </c>
      <c r="C2468" s="170">
        <v>1686</v>
      </c>
      <c r="I2468" s="170"/>
    </row>
    <row r="2469" spans="1:9" x14ac:dyDescent="0.3">
      <c r="A2469" s="170" t="s">
        <v>14990</v>
      </c>
      <c r="B2469" s="170" t="s">
        <v>14989</v>
      </c>
      <c r="C2469" s="170">
        <v>303</v>
      </c>
      <c r="I2469" s="170"/>
    </row>
    <row r="2470" spans="1:9" x14ac:dyDescent="0.3">
      <c r="A2470" s="170" t="s">
        <v>14988</v>
      </c>
      <c r="B2470" s="170" t="s">
        <v>14985</v>
      </c>
      <c r="C2470" s="170">
        <v>2081</v>
      </c>
      <c r="I2470" s="170"/>
    </row>
    <row r="2471" spans="1:9" x14ac:dyDescent="0.3">
      <c r="A2471" s="170" t="s">
        <v>3122</v>
      </c>
      <c r="B2471" s="170" t="s">
        <v>14941</v>
      </c>
      <c r="C2471" s="170">
        <v>384</v>
      </c>
      <c r="I2471" s="170"/>
    </row>
    <row r="2472" spans="1:9" x14ac:dyDescent="0.3">
      <c r="A2472" s="170" t="s">
        <v>14987</v>
      </c>
      <c r="B2472" s="170" t="s">
        <v>14985</v>
      </c>
      <c r="C2472" s="170">
        <v>2081</v>
      </c>
      <c r="I2472" s="170"/>
    </row>
    <row r="2473" spans="1:9" x14ac:dyDescent="0.3">
      <c r="A2473" s="170" t="s">
        <v>14986</v>
      </c>
      <c r="B2473" s="170" t="s">
        <v>14985</v>
      </c>
      <c r="C2473" s="170">
        <v>2081</v>
      </c>
      <c r="I2473" s="170"/>
    </row>
    <row r="2474" spans="1:9" x14ac:dyDescent="0.3">
      <c r="A2474" s="170" t="s">
        <v>14984</v>
      </c>
      <c r="B2474" s="170" t="s">
        <v>14983</v>
      </c>
      <c r="C2474" s="170">
        <v>2081</v>
      </c>
      <c r="I2474" s="170"/>
    </row>
    <row r="2475" spans="1:9" x14ac:dyDescent="0.3">
      <c r="A2475" s="170" t="s">
        <v>14982</v>
      </c>
      <c r="B2475" s="170" t="s">
        <v>14981</v>
      </c>
      <c r="C2475" s="170">
        <v>16</v>
      </c>
      <c r="I2475" s="170"/>
    </row>
    <row r="2476" spans="1:9" x14ac:dyDescent="0.3">
      <c r="A2476" s="170" t="s">
        <v>14980</v>
      </c>
      <c r="B2476" s="170" t="s">
        <v>14979</v>
      </c>
      <c r="C2476" s="170">
        <v>16</v>
      </c>
      <c r="I2476" s="170"/>
    </row>
    <row r="2477" spans="1:9" x14ac:dyDescent="0.3">
      <c r="A2477" s="170" t="s">
        <v>14978</v>
      </c>
      <c r="B2477" s="170" t="s">
        <v>14977</v>
      </c>
      <c r="C2477" s="170">
        <v>16</v>
      </c>
      <c r="I2477" s="170"/>
    </row>
    <row r="2478" spans="1:9" x14ac:dyDescent="0.3">
      <c r="A2478" s="170" t="s">
        <v>14976</v>
      </c>
      <c r="B2478" s="170" t="s">
        <v>14975</v>
      </c>
      <c r="C2478" s="170">
        <v>16</v>
      </c>
      <c r="I2478" s="170"/>
    </row>
    <row r="2479" spans="1:9" x14ac:dyDescent="0.3">
      <c r="A2479" s="170" t="s">
        <v>3121</v>
      </c>
      <c r="B2479" s="170" t="s">
        <v>14941</v>
      </c>
      <c r="C2479" s="170">
        <v>384</v>
      </c>
      <c r="I2479" s="170"/>
    </row>
    <row r="2480" spans="1:9" x14ac:dyDescent="0.3">
      <c r="A2480" s="170" t="s">
        <v>14974</v>
      </c>
      <c r="B2480" s="170" t="s">
        <v>14973</v>
      </c>
      <c r="C2480" s="170">
        <v>16</v>
      </c>
      <c r="I2480" s="170"/>
    </row>
    <row r="2481" spans="1:9" x14ac:dyDescent="0.3">
      <c r="A2481" s="170" t="s">
        <v>14972</v>
      </c>
      <c r="B2481" s="170" t="s">
        <v>14971</v>
      </c>
      <c r="C2481" s="170">
        <v>16</v>
      </c>
      <c r="I2481" s="170"/>
    </row>
    <row r="2482" spans="1:9" x14ac:dyDescent="0.3">
      <c r="A2482" s="170" t="s">
        <v>14970</v>
      </c>
      <c r="B2482" s="170" t="s">
        <v>14969</v>
      </c>
      <c r="C2482" s="170">
        <v>16</v>
      </c>
      <c r="I2482" s="170"/>
    </row>
    <row r="2483" spans="1:9" x14ac:dyDescent="0.3">
      <c r="A2483" s="170" t="s">
        <v>14968</v>
      </c>
      <c r="B2483" s="170" t="s">
        <v>14967</v>
      </c>
      <c r="C2483" s="170">
        <v>16</v>
      </c>
      <c r="I2483" s="170"/>
    </row>
    <row r="2484" spans="1:9" x14ac:dyDescent="0.3">
      <c r="A2484" s="170" t="s">
        <v>14966</v>
      </c>
      <c r="B2484" s="170" t="s">
        <v>14965</v>
      </c>
      <c r="C2484" s="170">
        <v>16</v>
      </c>
      <c r="I2484" s="170"/>
    </row>
    <row r="2485" spans="1:9" x14ac:dyDescent="0.3">
      <c r="A2485" s="170" t="s">
        <v>14964</v>
      </c>
      <c r="B2485" s="170" t="s">
        <v>14963</v>
      </c>
      <c r="C2485" s="170">
        <v>16</v>
      </c>
      <c r="I2485" s="170"/>
    </row>
    <row r="2486" spans="1:9" x14ac:dyDescent="0.3">
      <c r="A2486" s="170" t="s">
        <v>14962</v>
      </c>
      <c r="B2486" s="170" t="s">
        <v>14961</v>
      </c>
      <c r="C2486" s="170">
        <v>2007</v>
      </c>
      <c r="I2486" s="170"/>
    </row>
    <row r="2487" spans="1:9" x14ac:dyDescent="0.3">
      <c r="A2487" s="170" t="s">
        <v>3120</v>
      </c>
      <c r="B2487" s="170" t="s">
        <v>14941</v>
      </c>
      <c r="C2487" s="170">
        <v>384</v>
      </c>
      <c r="I2487" s="170"/>
    </row>
    <row r="2488" spans="1:9" x14ac:dyDescent="0.3">
      <c r="A2488" s="170" t="s">
        <v>14960</v>
      </c>
      <c r="B2488" s="170" t="s">
        <v>14959</v>
      </c>
      <c r="C2488" s="170">
        <v>2007</v>
      </c>
      <c r="I2488" s="170"/>
    </row>
    <row r="2489" spans="1:9" x14ac:dyDescent="0.3">
      <c r="A2489" s="170" t="s">
        <v>14958</v>
      </c>
      <c r="B2489" s="170" t="s">
        <v>14957</v>
      </c>
      <c r="C2489" s="170">
        <v>2007</v>
      </c>
      <c r="I2489" s="170"/>
    </row>
    <row r="2490" spans="1:9" x14ac:dyDescent="0.3">
      <c r="A2490" s="170" t="s">
        <v>14956</v>
      </c>
      <c r="B2490" s="170" t="s">
        <v>14955</v>
      </c>
      <c r="C2490" s="170">
        <v>464</v>
      </c>
      <c r="I2490" s="170"/>
    </row>
    <row r="2491" spans="1:9" x14ac:dyDescent="0.3">
      <c r="A2491" s="170" t="s">
        <v>14954</v>
      </c>
      <c r="B2491" s="170" t="s">
        <v>14953</v>
      </c>
      <c r="C2491" s="170">
        <v>1614</v>
      </c>
      <c r="I2491" s="170"/>
    </row>
    <row r="2492" spans="1:9" x14ac:dyDescent="0.3">
      <c r="A2492" s="170" t="s">
        <v>14952</v>
      </c>
      <c r="B2492" s="170" t="s">
        <v>14157</v>
      </c>
      <c r="C2492" s="170">
        <v>1686</v>
      </c>
      <c r="I2492" s="170"/>
    </row>
    <row r="2493" spans="1:9" x14ac:dyDescent="0.3">
      <c r="A2493" s="170" t="s">
        <v>14951</v>
      </c>
      <c r="B2493" s="170" t="s">
        <v>14950</v>
      </c>
      <c r="C2493" s="170">
        <v>2100</v>
      </c>
      <c r="I2493" s="170"/>
    </row>
    <row r="2494" spans="1:9" x14ac:dyDescent="0.3">
      <c r="A2494" s="170" t="s">
        <v>14949</v>
      </c>
      <c r="B2494" s="170" t="s">
        <v>14948</v>
      </c>
      <c r="C2494" s="170">
        <v>2100</v>
      </c>
      <c r="I2494" s="170"/>
    </row>
    <row r="2495" spans="1:9" x14ac:dyDescent="0.3">
      <c r="A2495" s="170" t="s">
        <v>14947</v>
      </c>
      <c r="B2495" s="170" t="s">
        <v>14946</v>
      </c>
      <c r="C2495" s="170">
        <v>2100</v>
      </c>
      <c r="I2495" s="170"/>
    </row>
    <row r="2496" spans="1:9" x14ac:dyDescent="0.3">
      <c r="A2496" s="170" t="s">
        <v>14945</v>
      </c>
      <c r="B2496" s="170" t="s">
        <v>14944</v>
      </c>
      <c r="C2496" s="170">
        <v>2100</v>
      </c>
      <c r="I2496" s="170"/>
    </row>
    <row r="2497" spans="1:9" x14ac:dyDescent="0.3">
      <c r="A2497" s="170" t="s">
        <v>14943</v>
      </c>
      <c r="B2497" s="170" t="s">
        <v>14942</v>
      </c>
      <c r="C2497" s="170">
        <v>2100</v>
      </c>
      <c r="I2497" s="170"/>
    </row>
    <row r="2498" spans="1:9" x14ac:dyDescent="0.3">
      <c r="A2498" s="170" t="s">
        <v>3119</v>
      </c>
      <c r="B2498" s="170" t="s">
        <v>14941</v>
      </c>
      <c r="C2498" s="170">
        <v>384</v>
      </c>
      <c r="I2498" s="170"/>
    </row>
    <row r="2499" spans="1:9" x14ac:dyDescent="0.3">
      <c r="A2499" s="170" t="s">
        <v>14940</v>
      </c>
      <c r="B2499" s="170" t="s">
        <v>14939</v>
      </c>
      <c r="C2499" s="170">
        <v>2100</v>
      </c>
      <c r="I2499" s="170"/>
    </row>
    <row r="2500" spans="1:9" x14ac:dyDescent="0.3">
      <c r="A2500" s="170" t="s">
        <v>14938</v>
      </c>
      <c r="B2500" s="170" t="s">
        <v>14937</v>
      </c>
      <c r="C2500" s="170">
        <v>2100</v>
      </c>
      <c r="I2500" s="170"/>
    </row>
    <row r="2501" spans="1:9" x14ac:dyDescent="0.3">
      <c r="A2501" s="170" t="s">
        <v>14936</v>
      </c>
      <c r="B2501" s="170" t="s">
        <v>14935</v>
      </c>
      <c r="C2501" s="170">
        <v>2100</v>
      </c>
      <c r="I2501" s="170"/>
    </row>
    <row r="2502" spans="1:9" x14ac:dyDescent="0.3">
      <c r="A2502" s="170" t="s">
        <v>14934</v>
      </c>
      <c r="B2502" s="170" t="s">
        <v>14157</v>
      </c>
      <c r="C2502" s="170">
        <v>1686</v>
      </c>
      <c r="I2502" s="170"/>
    </row>
    <row r="2503" spans="1:9" x14ac:dyDescent="0.3">
      <c r="A2503" s="170" t="s">
        <v>14933</v>
      </c>
      <c r="B2503" s="170" t="s">
        <v>14932</v>
      </c>
      <c r="C2503" s="170">
        <v>83</v>
      </c>
      <c r="I2503" s="170"/>
    </row>
    <row r="2504" spans="1:9" x14ac:dyDescent="0.3">
      <c r="A2504" s="170" t="s">
        <v>14931</v>
      </c>
      <c r="B2504" s="170" t="s">
        <v>14930</v>
      </c>
      <c r="C2504" s="170">
        <v>83</v>
      </c>
      <c r="I2504" s="170"/>
    </row>
    <row r="2505" spans="1:9" x14ac:dyDescent="0.3">
      <c r="A2505" s="170" t="s">
        <v>14929</v>
      </c>
      <c r="B2505" s="170" t="s">
        <v>14928</v>
      </c>
      <c r="C2505" s="170">
        <v>83</v>
      </c>
      <c r="I2505" s="170"/>
    </row>
    <row r="2506" spans="1:9" x14ac:dyDescent="0.3">
      <c r="A2506" s="170" t="s">
        <v>14927</v>
      </c>
      <c r="B2506" s="170" t="s">
        <v>14926</v>
      </c>
      <c r="C2506" s="170">
        <v>1621</v>
      </c>
      <c r="I2506" s="170"/>
    </row>
    <row r="2507" spans="1:9" x14ac:dyDescent="0.3">
      <c r="A2507" s="170" t="s">
        <v>14925</v>
      </c>
      <c r="B2507" s="170" t="s">
        <v>14924</v>
      </c>
      <c r="C2507" s="170">
        <v>83</v>
      </c>
      <c r="I2507" s="170"/>
    </row>
    <row r="2508" spans="1:9" x14ac:dyDescent="0.3">
      <c r="A2508" s="170" t="s">
        <v>3118</v>
      </c>
      <c r="B2508" s="170" t="s">
        <v>14923</v>
      </c>
      <c r="C2508" s="170">
        <v>142</v>
      </c>
      <c r="I2508" s="170"/>
    </row>
    <row r="2509" spans="1:9" x14ac:dyDescent="0.3">
      <c r="A2509" s="170" t="s">
        <v>14922</v>
      </c>
      <c r="B2509" s="170" t="s">
        <v>14921</v>
      </c>
      <c r="C2509" s="170">
        <v>1621</v>
      </c>
      <c r="I2509" s="170"/>
    </row>
    <row r="2510" spans="1:9" x14ac:dyDescent="0.3">
      <c r="A2510" s="170" t="s">
        <v>14920</v>
      </c>
      <c r="B2510" s="170" t="s">
        <v>14919</v>
      </c>
      <c r="C2510" s="170">
        <v>1621</v>
      </c>
      <c r="I2510" s="170"/>
    </row>
    <row r="2511" spans="1:9" x14ac:dyDescent="0.3">
      <c r="A2511" s="170" t="s">
        <v>14918</v>
      </c>
      <c r="B2511" s="170" t="s">
        <v>14917</v>
      </c>
      <c r="C2511" s="170">
        <v>1686</v>
      </c>
      <c r="I2511" s="170"/>
    </row>
    <row r="2512" spans="1:9" x14ac:dyDescent="0.3">
      <c r="A2512" s="170" t="s">
        <v>14916</v>
      </c>
      <c r="B2512" s="170" t="s">
        <v>14915</v>
      </c>
      <c r="C2512" s="170">
        <v>1621</v>
      </c>
      <c r="I2512" s="170"/>
    </row>
    <row r="2513" spans="1:9" x14ac:dyDescent="0.3">
      <c r="A2513" s="170" t="s">
        <v>14914</v>
      </c>
      <c r="B2513" s="170" t="s">
        <v>14913</v>
      </c>
      <c r="C2513" s="170">
        <v>1621</v>
      </c>
      <c r="I2513" s="170"/>
    </row>
    <row r="2514" spans="1:9" x14ac:dyDescent="0.3">
      <c r="A2514" s="170" t="s">
        <v>14912</v>
      </c>
      <c r="B2514" s="170" t="s">
        <v>14901</v>
      </c>
      <c r="C2514" s="170">
        <v>276</v>
      </c>
      <c r="I2514" s="170"/>
    </row>
    <row r="2515" spans="1:9" x14ac:dyDescent="0.3">
      <c r="A2515" s="170" t="s">
        <v>3117</v>
      </c>
      <c r="B2515" s="170" t="s">
        <v>14911</v>
      </c>
      <c r="C2515" s="170">
        <v>303</v>
      </c>
      <c r="I2515" s="170"/>
    </row>
    <row r="2516" spans="1:9" x14ac:dyDescent="0.3">
      <c r="A2516" s="170" t="s">
        <v>14910</v>
      </c>
      <c r="B2516" s="170" t="s">
        <v>14901</v>
      </c>
      <c r="C2516" s="170">
        <v>276</v>
      </c>
      <c r="I2516" s="170"/>
    </row>
    <row r="2517" spans="1:9" x14ac:dyDescent="0.3">
      <c r="A2517" s="170" t="s">
        <v>14909</v>
      </c>
      <c r="B2517" s="170" t="s">
        <v>14901</v>
      </c>
      <c r="C2517" s="170">
        <v>276</v>
      </c>
      <c r="I2517" s="170"/>
    </row>
    <row r="2518" spans="1:9" x14ac:dyDescent="0.3">
      <c r="A2518" s="170" t="s">
        <v>14908</v>
      </c>
      <c r="B2518" s="170" t="s">
        <v>14901</v>
      </c>
      <c r="C2518" s="170">
        <v>276</v>
      </c>
      <c r="I2518" s="170"/>
    </row>
    <row r="2519" spans="1:9" x14ac:dyDescent="0.3">
      <c r="A2519" s="170" t="s">
        <v>14907</v>
      </c>
      <c r="B2519" s="170" t="s">
        <v>14901</v>
      </c>
      <c r="C2519" s="170">
        <v>276</v>
      </c>
      <c r="I2519" s="170"/>
    </row>
    <row r="2520" spans="1:9" x14ac:dyDescent="0.3">
      <c r="A2520" s="170" t="s">
        <v>14906</v>
      </c>
      <c r="B2520" s="170" t="s">
        <v>14901</v>
      </c>
      <c r="C2520" s="170">
        <v>276</v>
      </c>
      <c r="I2520" s="170"/>
    </row>
    <row r="2521" spans="1:9" x14ac:dyDescent="0.3">
      <c r="A2521" s="170" t="s">
        <v>14905</v>
      </c>
      <c r="B2521" s="170" t="s">
        <v>14901</v>
      </c>
      <c r="C2521" s="170">
        <v>276</v>
      </c>
      <c r="I2521" s="170"/>
    </row>
    <row r="2522" spans="1:9" x14ac:dyDescent="0.3">
      <c r="A2522" s="170" t="s">
        <v>14904</v>
      </c>
      <c r="B2522" s="170" t="s">
        <v>14901</v>
      </c>
      <c r="C2522" s="170">
        <v>276</v>
      </c>
      <c r="I2522" s="170"/>
    </row>
    <row r="2523" spans="1:9" x14ac:dyDescent="0.3">
      <c r="A2523" s="170" t="s">
        <v>14903</v>
      </c>
      <c r="B2523" s="170" t="s">
        <v>14901</v>
      </c>
      <c r="C2523" s="170">
        <v>276</v>
      </c>
      <c r="I2523" s="170"/>
    </row>
    <row r="2524" spans="1:9" x14ac:dyDescent="0.3">
      <c r="A2524" s="170" t="s">
        <v>14902</v>
      </c>
      <c r="B2524" s="170" t="s">
        <v>14901</v>
      </c>
      <c r="C2524" s="170">
        <v>276</v>
      </c>
      <c r="I2524" s="170"/>
    </row>
    <row r="2525" spans="1:9" x14ac:dyDescent="0.3">
      <c r="A2525" s="170" t="s">
        <v>3116</v>
      </c>
      <c r="B2525" s="170" t="s">
        <v>14900</v>
      </c>
      <c r="C2525" s="170">
        <v>67</v>
      </c>
      <c r="I2525" s="170"/>
    </row>
    <row r="2526" spans="1:9" x14ac:dyDescent="0.3">
      <c r="A2526" s="170" t="s">
        <v>14899</v>
      </c>
      <c r="B2526" s="170" t="s">
        <v>14898</v>
      </c>
      <c r="C2526" s="170">
        <v>678</v>
      </c>
      <c r="I2526" s="170"/>
    </row>
    <row r="2527" spans="1:9" x14ac:dyDescent="0.3">
      <c r="A2527" s="170" t="s">
        <v>14897</v>
      </c>
      <c r="B2527" s="170" t="s">
        <v>14896</v>
      </c>
      <c r="C2527" s="170">
        <v>678</v>
      </c>
      <c r="I2527" s="170"/>
    </row>
    <row r="2528" spans="1:9" x14ac:dyDescent="0.3">
      <c r="A2528" s="170" t="s">
        <v>14895</v>
      </c>
      <c r="B2528" s="170" t="s">
        <v>14894</v>
      </c>
      <c r="C2528" s="170">
        <v>1603</v>
      </c>
      <c r="I2528" s="170"/>
    </row>
    <row r="2529" spans="1:9" x14ac:dyDescent="0.3">
      <c r="A2529" s="170" t="s">
        <v>14893</v>
      </c>
      <c r="B2529" s="170" t="s">
        <v>14892</v>
      </c>
      <c r="C2529" s="170">
        <v>678</v>
      </c>
      <c r="I2529" s="170"/>
    </row>
    <row r="2530" spans="1:9" x14ac:dyDescent="0.3">
      <c r="A2530" s="170" t="s">
        <v>14891</v>
      </c>
      <c r="B2530" s="170" t="s">
        <v>14890</v>
      </c>
      <c r="C2530" s="170">
        <v>678</v>
      </c>
      <c r="I2530" s="170"/>
    </row>
    <row r="2531" spans="1:9" x14ac:dyDescent="0.3">
      <c r="A2531" s="170" t="s">
        <v>14889</v>
      </c>
      <c r="B2531" s="170" t="s">
        <v>14888</v>
      </c>
      <c r="C2531" s="170">
        <v>678</v>
      </c>
      <c r="I2531" s="170"/>
    </row>
    <row r="2532" spans="1:9" x14ac:dyDescent="0.3">
      <c r="A2532" s="170" t="s">
        <v>14887</v>
      </c>
      <c r="B2532" s="170" t="s">
        <v>14886</v>
      </c>
      <c r="C2532" s="170">
        <v>678</v>
      </c>
      <c r="I2532" s="170"/>
    </row>
    <row r="2533" spans="1:9" x14ac:dyDescent="0.3">
      <c r="A2533" s="170" t="s">
        <v>14885</v>
      </c>
      <c r="B2533" s="170" t="s">
        <v>14884</v>
      </c>
      <c r="C2533" s="170">
        <v>678</v>
      </c>
      <c r="I2533" s="170"/>
    </row>
    <row r="2534" spans="1:9" x14ac:dyDescent="0.3">
      <c r="A2534" s="170" t="s">
        <v>14883</v>
      </c>
      <c r="B2534" s="170" t="s">
        <v>14882</v>
      </c>
      <c r="C2534" s="170">
        <v>678</v>
      </c>
      <c r="I2534" s="170"/>
    </row>
    <row r="2535" spans="1:9" x14ac:dyDescent="0.3">
      <c r="A2535" s="170" t="s">
        <v>14881</v>
      </c>
      <c r="B2535" s="170" t="s">
        <v>14880</v>
      </c>
      <c r="C2535" s="170">
        <v>678</v>
      </c>
      <c r="I2535" s="170"/>
    </row>
    <row r="2536" spans="1:9" x14ac:dyDescent="0.3">
      <c r="A2536" s="170" t="s">
        <v>14879</v>
      </c>
      <c r="B2536" s="170" t="s">
        <v>14878</v>
      </c>
      <c r="C2536" s="170">
        <v>678</v>
      </c>
      <c r="I2536" s="170"/>
    </row>
    <row r="2537" spans="1:9" x14ac:dyDescent="0.3">
      <c r="A2537" s="170" t="s">
        <v>14877</v>
      </c>
      <c r="B2537" s="170" t="s">
        <v>14876</v>
      </c>
      <c r="C2537" s="170">
        <v>678</v>
      </c>
      <c r="I2537" s="170"/>
    </row>
    <row r="2538" spans="1:9" x14ac:dyDescent="0.3">
      <c r="A2538" s="170" t="s">
        <v>14875</v>
      </c>
      <c r="B2538" s="170" t="s">
        <v>14874</v>
      </c>
      <c r="C2538" s="170">
        <v>678</v>
      </c>
      <c r="I2538" s="170"/>
    </row>
    <row r="2539" spans="1:9" x14ac:dyDescent="0.3">
      <c r="A2539" s="170" t="s">
        <v>14873</v>
      </c>
      <c r="B2539" s="170" t="s">
        <v>14872</v>
      </c>
      <c r="C2539" s="170">
        <v>678</v>
      </c>
      <c r="I2539" s="170"/>
    </row>
    <row r="2540" spans="1:9" x14ac:dyDescent="0.3">
      <c r="A2540" s="170" t="s">
        <v>14871</v>
      </c>
      <c r="B2540" s="170" t="s">
        <v>14870</v>
      </c>
      <c r="C2540" s="170">
        <v>678</v>
      </c>
      <c r="I2540" s="170"/>
    </row>
    <row r="2541" spans="1:9" x14ac:dyDescent="0.3">
      <c r="A2541" s="170" t="s">
        <v>14869</v>
      </c>
      <c r="B2541" s="170" t="s">
        <v>14868</v>
      </c>
      <c r="C2541" s="170">
        <v>678</v>
      </c>
      <c r="I2541" s="170"/>
    </row>
    <row r="2542" spans="1:9" x14ac:dyDescent="0.3">
      <c r="A2542" s="170" t="s">
        <v>14867</v>
      </c>
      <c r="B2542" s="170" t="s">
        <v>14866</v>
      </c>
      <c r="C2542" s="170">
        <v>678</v>
      </c>
      <c r="I2542" s="170"/>
    </row>
    <row r="2543" spans="1:9" x14ac:dyDescent="0.3">
      <c r="A2543" s="170" t="s">
        <v>14865</v>
      </c>
      <c r="B2543" s="170" t="s">
        <v>14864</v>
      </c>
      <c r="C2543" s="170">
        <v>678</v>
      </c>
      <c r="I2543" s="170"/>
    </row>
    <row r="2544" spans="1:9" x14ac:dyDescent="0.3">
      <c r="A2544" s="170" t="s">
        <v>14863</v>
      </c>
      <c r="B2544" s="170" t="s">
        <v>14862</v>
      </c>
      <c r="C2544" s="170">
        <v>678</v>
      </c>
      <c r="I2544" s="170"/>
    </row>
    <row r="2545" spans="1:9" x14ac:dyDescent="0.3">
      <c r="A2545" s="170" t="s">
        <v>14861</v>
      </c>
      <c r="B2545" s="170" t="s">
        <v>14860</v>
      </c>
      <c r="C2545" s="170">
        <v>678</v>
      </c>
      <c r="I2545" s="170"/>
    </row>
    <row r="2546" spans="1:9" x14ac:dyDescent="0.3">
      <c r="A2546" s="170" t="s">
        <v>14859</v>
      </c>
      <c r="B2546" s="170" t="s">
        <v>14858</v>
      </c>
      <c r="C2546" s="170">
        <v>678</v>
      </c>
      <c r="I2546" s="170"/>
    </row>
    <row r="2547" spans="1:9" x14ac:dyDescent="0.3">
      <c r="A2547" s="170" t="s">
        <v>14857</v>
      </c>
      <c r="B2547" s="170" t="s">
        <v>14856</v>
      </c>
      <c r="C2547" s="170">
        <v>678</v>
      </c>
      <c r="I2547" s="170"/>
    </row>
    <row r="2548" spans="1:9" x14ac:dyDescent="0.3">
      <c r="A2548" s="170" t="s">
        <v>14855</v>
      </c>
      <c r="B2548" s="170" t="s">
        <v>14854</v>
      </c>
      <c r="C2548" s="170">
        <v>678</v>
      </c>
      <c r="I2548" s="170"/>
    </row>
    <row r="2549" spans="1:9" x14ac:dyDescent="0.3">
      <c r="A2549" s="170" t="s">
        <v>14853</v>
      </c>
      <c r="B2549" s="170" t="s">
        <v>14852</v>
      </c>
      <c r="C2549" s="170">
        <v>678</v>
      </c>
      <c r="I2549" s="170"/>
    </row>
    <row r="2550" spans="1:9" x14ac:dyDescent="0.3">
      <c r="A2550" s="170" t="s">
        <v>14851</v>
      </c>
      <c r="B2550" s="170" t="s">
        <v>14850</v>
      </c>
      <c r="C2550" s="170">
        <v>2012</v>
      </c>
      <c r="I2550" s="170"/>
    </row>
    <row r="2551" spans="1:9" x14ac:dyDescent="0.3">
      <c r="A2551" s="170" t="s">
        <v>14849</v>
      </c>
      <c r="B2551" s="170" t="s">
        <v>14848</v>
      </c>
      <c r="C2551" s="170">
        <v>2012</v>
      </c>
      <c r="I2551" s="170"/>
    </row>
    <row r="2552" spans="1:9" x14ac:dyDescent="0.3">
      <c r="A2552" s="170" t="s">
        <v>14847</v>
      </c>
      <c r="B2552" s="170" t="s">
        <v>14846</v>
      </c>
      <c r="C2552" s="170">
        <v>2012</v>
      </c>
      <c r="I2552" s="170"/>
    </row>
    <row r="2553" spans="1:9" x14ac:dyDescent="0.3">
      <c r="A2553" s="170" t="s">
        <v>14845</v>
      </c>
      <c r="B2553" s="170" t="s">
        <v>14844</v>
      </c>
      <c r="C2553" s="170">
        <v>1530</v>
      </c>
      <c r="I2553" s="170"/>
    </row>
    <row r="2554" spans="1:9" x14ac:dyDescent="0.3">
      <c r="A2554" s="170" t="s">
        <v>14843</v>
      </c>
      <c r="B2554" s="170" t="s">
        <v>14842</v>
      </c>
      <c r="C2554" s="170">
        <v>2098</v>
      </c>
      <c r="I2554" s="170"/>
    </row>
    <row r="2555" spans="1:9" x14ac:dyDescent="0.3">
      <c r="A2555" s="170" t="s">
        <v>3999</v>
      </c>
      <c r="B2555" s="170" t="s">
        <v>14841</v>
      </c>
      <c r="C2555" s="170">
        <v>77</v>
      </c>
      <c r="I2555" s="170"/>
    </row>
    <row r="2556" spans="1:9" x14ac:dyDescent="0.3">
      <c r="A2556" s="170" t="s">
        <v>3999</v>
      </c>
      <c r="B2556" s="170" t="s">
        <v>14841</v>
      </c>
      <c r="C2556" s="170">
        <v>77</v>
      </c>
      <c r="I2556" s="170"/>
    </row>
    <row r="2557" spans="1:9" x14ac:dyDescent="0.3">
      <c r="A2557" s="170" t="s">
        <v>3999</v>
      </c>
      <c r="B2557" s="170" t="s">
        <v>14841</v>
      </c>
      <c r="C2557" s="170">
        <v>77</v>
      </c>
      <c r="I2557" s="170"/>
    </row>
    <row r="2558" spans="1:9" x14ac:dyDescent="0.3">
      <c r="A2558" s="170" t="s">
        <v>14840</v>
      </c>
      <c r="B2558" s="170" t="s">
        <v>14839</v>
      </c>
      <c r="C2558" s="170">
        <v>2098</v>
      </c>
      <c r="I2558" s="170"/>
    </row>
    <row r="2559" spans="1:9" x14ac:dyDescent="0.3">
      <c r="A2559" s="170" t="s">
        <v>14838</v>
      </c>
      <c r="B2559" s="170" t="s">
        <v>14837</v>
      </c>
      <c r="C2559" s="170">
        <v>1614</v>
      </c>
      <c r="I2559" s="170"/>
    </row>
    <row r="2560" spans="1:9" x14ac:dyDescent="0.3">
      <c r="A2560" s="170" t="s">
        <v>3115</v>
      </c>
      <c r="B2560" s="170" t="s">
        <v>3114</v>
      </c>
      <c r="C2560" s="170">
        <v>397</v>
      </c>
      <c r="I2560" s="170"/>
    </row>
    <row r="2561" spans="1:9" x14ac:dyDescent="0.3">
      <c r="A2561" s="170" t="s">
        <v>14836</v>
      </c>
      <c r="B2561" s="170" t="s">
        <v>14835</v>
      </c>
      <c r="C2561" s="170">
        <v>1614</v>
      </c>
      <c r="I2561" s="170"/>
    </row>
    <row r="2562" spans="1:9" x14ac:dyDescent="0.3">
      <c r="A2562" s="170" t="s">
        <v>14834</v>
      </c>
      <c r="B2562" s="170" t="s">
        <v>14833</v>
      </c>
      <c r="C2562" s="170">
        <v>2062</v>
      </c>
      <c r="I2562" s="170"/>
    </row>
    <row r="2563" spans="1:9" x14ac:dyDescent="0.3">
      <c r="A2563" s="170" t="s">
        <v>14832</v>
      </c>
      <c r="B2563" s="170" t="s">
        <v>14831</v>
      </c>
      <c r="C2563" s="170">
        <v>1551</v>
      </c>
      <c r="I2563" s="170"/>
    </row>
    <row r="2564" spans="1:9" x14ac:dyDescent="0.3">
      <c r="A2564" s="170" t="s">
        <v>14830</v>
      </c>
      <c r="B2564" s="170" t="s">
        <v>14829</v>
      </c>
      <c r="C2564" s="170">
        <v>2004</v>
      </c>
      <c r="I2564" s="170"/>
    </row>
    <row r="2565" spans="1:9" x14ac:dyDescent="0.3">
      <c r="A2565" s="170" t="s">
        <v>14828</v>
      </c>
      <c r="B2565" s="170" t="s">
        <v>14827</v>
      </c>
      <c r="C2565" s="170">
        <v>2052</v>
      </c>
      <c r="I2565" s="170"/>
    </row>
    <row r="2566" spans="1:9" x14ac:dyDescent="0.3">
      <c r="A2566" s="170" t="s">
        <v>14826</v>
      </c>
      <c r="B2566" s="170" t="s">
        <v>14825</v>
      </c>
      <c r="C2566" s="170">
        <v>1551</v>
      </c>
      <c r="I2566" s="170"/>
    </row>
    <row r="2567" spans="1:9" x14ac:dyDescent="0.3">
      <c r="A2567" s="170" t="s">
        <v>3113</v>
      </c>
      <c r="B2567" s="170" t="s">
        <v>14824</v>
      </c>
      <c r="C2567" s="170">
        <v>481</v>
      </c>
      <c r="I2567" s="170"/>
    </row>
    <row r="2568" spans="1:9" x14ac:dyDescent="0.3">
      <c r="A2568" s="170" t="s">
        <v>14823</v>
      </c>
      <c r="B2568" s="170" t="s">
        <v>14822</v>
      </c>
      <c r="C2568" s="170">
        <v>1551</v>
      </c>
      <c r="I2568" s="170"/>
    </row>
    <row r="2569" spans="1:9" x14ac:dyDescent="0.3">
      <c r="A2569" s="170" t="s">
        <v>14821</v>
      </c>
      <c r="B2569" s="170" t="s">
        <v>14820</v>
      </c>
      <c r="C2569" s="170">
        <v>461</v>
      </c>
      <c r="I2569" s="170"/>
    </row>
    <row r="2570" spans="1:9" x14ac:dyDescent="0.3">
      <c r="A2570" s="170" t="s">
        <v>14819</v>
      </c>
      <c r="B2570" s="170" t="s">
        <v>14818</v>
      </c>
      <c r="C2570" s="170">
        <v>461</v>
      </c>
      <c r="I2570" s="170"/>
    </row>
    <row r="2571" spans="1:9" x14ac:dyDescent="0.3">
      <c r="A2571" s="170" t="s">
        <v>14817</v>
      </c>
      <c r="B2571" s="170" t="s">
        <v>14157</v>
      </c>
      <c r="C2571" s="170">
        <v>1686</v>
      </c>
      <c r="I2571" s="170"/>
    </row>
    <row r="2572" spans="1:9" x14ac:dyDescent="0.3">
      <c r="A2572" s="170" t="s">
        <v>14816</v>
      </c>
      <c r="B2572" s="170" t="s">
        <v>14815</v>
      </c>
      <c r="C2572" s="170">
        <v>114</v>
      </c>
      <c r="I2572" s="170"/>
    </row>
    <row r="2573" spans="1:9" x14ac:dyDescent="0.3">
      <c r="A2573" s="170" t="s">
        <v>3112</v>
      </c>
      <c r="B2573" s="170" t="s">
        <v>14804</v>
      </c>
      <c r="C2573" s="170">
        <v>481</v>
      </c>
      <c r="I2573" s="170"/>
    </row>
    <row r="2574" spans="1:9" x14ac:dyDescent="0.3">
      <c r="A2574" s="170" t="s">
        <v>14814</v>
      </c>
      <c r="B2574" s="170" t="s">
        <v>14813</v>
      </c>
      <c r="C2574" s="170">
        <v>1960</v>
      </c>
      <c r="I2574" s="170"/>
    </row>
    <row r="2575" spans="1:9" x14ac:dyDescent="0.3">
      <c r="A2575" s="170" t="s">
        <v>14812</v>
      </c>
      <c r="B2575" s="170" t="s">
        <v>14811</v>
      </c>
      <c r="C2575" s="170">
        <v>1960</v>
      </c>
      <c r="I2575" s="170"/>
    </row>
    <row r="2576" spans="1:9" x14ac:dyDescent="0.3">
      <c r="A2576" s="170" t="s">
        <v>14810</v>
      </c>
      <c r="B2576" s="170" t="s">
        <v>14809</v>
      </c>
      <c r="C2576" s="170">
        <v>1960</v>
      </c>
      <c r="I2576" s="170"/>
    </row>
    <row r="2577" spans="1:9" x14ac:dyDescent="0.3">
      <c r="A2577" s="170" t="s">
        <v>14808</v>
      </c>
      <c r="B2577" s="170" t="s">
        <v>14807</v>
      </c>
      <c r="C2577" s="170">
        <v>1960</v>
      </c>
      <c r="I2577" s="170"/>
    </row>
    <row r="2578" spans="1:9" x14ac:dyDescent="0.3">
      <c r="A2578" s="170" t="s">
        <v>14806</v>
      </c>
      <c r="B2578" s="170" t="s">
        <v>14805</v>
      </c>
      <c r="C2578" s="170">
        <v>1686</v>
      </c>
      <c r="I2578" s="170"/>
    </row>
    <row r="2579" spans="1:9" x14ac:dyDescent="0.3">
      <c r="A2579" s="170" t="s">
        <v>3111</v>
      </c>
      <c r="B2579" s="170" t="s">
        <v>14804</v>
      </c>
      <c r="C2579" s="170">
        <v>481</v>
      </c>
      <c r="I2579" s="170"/>
    </row>
    <row r="2580" spans="1:9" x14ac:dyDescent="0.3">
      <c r="A2580" s="170" t="s">
        <v>14803</v>
      </c>
      <c r="B2580" s="170" t="s">
        <v>14802</v>
      </c>
      <c r="C2580" s="170">
        <v>2071</v>
      </c>
      <c r="I2580" s="170"/>
    </row>
    <row r="2581" spans="1:9" x14ac:dyDescent="0.3">
      <c r="A2581" s="170" t="s">
        <v>14801</v>
      </c>
      <c r="B2581" s="170" t="s">
        <v>14800</v>
      </c>
      <c r="C2581" s="170">
        <v>2071</v>
      </c>
      <c r="I2581" s="170"/>
    </row>
    <row r="2582" spans="1:9" x14ac:dyDescent="0.3">
      <c r="A2582" s="170" t="s">
        <v>14799</v>
      </c>
      <c r="B2582" s="170" t="s">
        <v>14798</v>
      </c>
      <c r="C2582" s="170">
        <v>2071</v>
      </c>
      <c r="I2582" s="170"/>
    </row>
    <row r="2583" spans="1:9" x14ac:dyDescent="0.3">
      <c r="A2583" s="170" t="s">
        <v>14797</v>
      </c>
      <c r="B2583" s="170" t="s">
        <v>14796</v>
      </c>
      <c r="C2583" s="170">
        <v>2071</v>
      </c>
      <c r="I2583" s="170"/>
    </row>
    <row r="2584" spans="1:9" x14ac:dyDescent="0.3">
      <c r="A2584" s="170" t="s">
        <v>14795</v>
      </c>
      <c r="B2584" s="170" t="s">
        <v>14794</v>
      </c>
      <c r="C2584" s="170">
        <v>2071</v>
      </c>
      <c r="I2584" s="170"/>
    </row>
    <row r="2585" spans="1:9" x14ac:dyDescent="0.3">
      <c r="A2585" s="170" t="s">
        <v>14793</v>
      </c>
      <c r="B2585" s="170" t="s">
        <v>14792</v>
      </c>
      <c r="C2585" s="170">
        <v>2071</v>
      </c>
      <c r="I2585" s="170"/>
    </row>
    <row r="2586" spans="1:9" x14ac:dyDescent="0.3">
      <c r="A2586" s="170" t="s">
        <v>14791</v>
      </c>
      <c r="B2586" s="170" t="s">
        <v>14790</v>
      </c>
      <c r="C2586" s="170">
        <v>2071</v>
      </c>
      <c r="I2586" s="170"/>
    </row>
    <row r="2587" spans="1:9" x14ac:dyDescent="0.3">
      <c r="A2587" s="170" t="s">
        <v>14789</v>
      </c>
      <c r="B2587" s="170" t="s">
        <v>14788</v>
      </c>
      <c r="C2587" s="170">
        <v>1899</v>
      </c>
      <c r="I2587" s="170"/>
    </row>
    <row r="2588" spans="1:9" x14ac:dyDescent="0.3">
      <c r="A2588" s="170" t="s">
        <v>3110</v>
      </c>
      <c r="B2588" s="170" t="s">
        <v>14763</v>
      </c>
      <c r="C2588" s="170">
        <v>481</v>
      </c>
      <c r="I2588" s="170"/>
    </row>
    <row r="2589" spans="1:9" x14ac:dyDescent="0.3">
      <c r="A2589" s="170" t="s">
        <v>14787</v>
      </c>
      <c r="B2589" s="170" t="s">
        <v>14786</v>
      </c>
      <c r="C2589" s="170">
        <v>793</v>
      </c>
      <c r="I2589" s="170"/>
    </row>
    <row r="2590" spans="1:9" x14ac:dyDescent="0.3">
      <c r="A2590" s="170" t="s">
        <v>14785</v>
      </c>
      <c r="B2590" s="170" t="s">
        <v>14784</v>
      </c>
      <c r="C2590" s="170">
        <v>793</v>
      </c>
      <c r="I2590" s="170"/>
    </row>
    <row r="2591" spans="1:9" x14ac:dyDescent="0.3">
      <c r="A2591" s="170" t="s">
        <v>14783</v>
      </c>
      <c r="B2591" s="170" t="s">
        <v>14782</v>
      </c>
      <c r="C2591" s="170">
        <v>1986</v>
      </c>
      <c r="I2591" s="170"/>
    </row>
    <row r="2592" spans="1:9" x14ac:dyDescent="0.3">
      <c r="A2592" s="170" t="s">
        <v>14781</v>
      </c>
      <c r="B2592" s="170" t="s">
        <v>14780</v>
      </c>
      <c r="C2592" s="170">
        <v>1899</v>
      </c>
      <c r="I2592" s="170"/>
    </row>
    <row r="2593" spans="1:9" x14ac:dyDescent="0.3">
      <c r="A2593" s="170" t="s">
        <v>3109</v>
      </c>
      <c r="B2593" s="170" t="s">
        <v>14763</v>
      </c>
      <c r="C2593" s="170">
        <v>481</v>
      </c>
      <c r="I2593" s="170"/>
    </row>
    <row r="2594" spans="1:9" x14ac:dyDescent="0.3">
      <c r="A2594" s="170" t="s">
        <v>14779</v>
      </c>
      <c r="B2594" s="170" t="s">
        <v>14778</v>
      </c>
      <c r="C2594" s="170">
        <v>793</v>
      </c>
      <c r="I2594" s="170"/>
    </row>
    <row r="2595" spans="1:9" x14ac:dyDescent="0.3">
      <c r="A2595" s="170" t="s">
        <v>14777</v>
      </c>
      <c r="B2595" s="170" t="s">
        <v>14776</v>
      </c>
      <c r="C2595" s="170">
        <v>793</v>
      </c>
      <c r="I2595" s="170"/>
    </row>
    <row r="2596" spans="1:9" x14ac:dyDescent="0.3">
      <c r="A2596" s="170" t="s">
        <v>14775</v>
      </c>
      <c r="B2596" s="170" t="s">
        <v>14774</v>
      </c>
      <c r="C2596" s="170">
        <v>793</v>
      </c>
      <c r="I2596" s="170"/>
    </row>
    <row r="2597" spans="1:9" x14ac:dyDescent="0.3">
      <c r="A2597" s="170" t="s">
        <v>14773</v>
      </c>
      <c r="B2597" s="170" t="s">
        <v>14772</v>
      </c>
      <c r="C2597" s="170">
        <v>793</v>
      </c>
      <c r="I2597" s="170"/>
    </row>
    <row r="2598" spans="1:9" x14ac:dyDescent="0.3">
      <c r="A2598" s="170" t="s">
        <v>14771</v>
      </c>
      <c r="B2598" s="170" t="s">
        <v>14770</v>
      </c>
      <c r="C2598" s="170">
        <v>793</v>
      </c>
      <c r="I2598" s="170"/>
    </row>
    <row r="2599" spans="1:9" x14ac:dyDescent="0.3">
      <c r="A2599" s="170" t="s">
        <v>14769</v>
      </c>
      <c r="B2599" s="170" t="s">
        <v>14768</v>
      </c>
      <c r="C2599" s="170">
        <v>793</v>
      </c>
      <c r="I2599" s="170"/>
    </row>
    <row r="2600" spans="1:9" x14ac:dyDescent="0.3">
      <c r="A2600" s="170" t="s">
        <v>14767</v>
      </c>
      <c r="B2600" s="170" t="s">
        <v>14766</v>
      </c>
      <c r="C2600" s="170">
        <v>793</v>
      </c>
      <c r="I2600" s="170"/>
    </row>
    <row r="2601" spans="1:9" x14ac:dyDescent="0.3">
      <c r="A2601" s="170" t="s">
        <v>14765</v>
      </c>
      <c r="B2601" s="170" t="s">
        <v>14764</v>
      </c>
      <c r="C2601" s="170">
        <v>793</v>
      </c>
      <c r="I2601" s="170"/>
    </row>
    <row r="2602" spans="1:9" x14ac:dyDescent="0.3">
      <c r="A2602" s="170" t="s">
        <v>3108</v>
      </c>
      <c r="B2602" s="170" t="s">
        <v>14763</v>
      </c>
      <c r="C2602" s="170">
        <v>481</v>
      </c>
      <c r="I2602" s="170"/>
    </row>
    <row r="2603" spans="1:9" x14ac:dyDescent="0.3">
      <c r="A2603" s="170" t="s">
        <v>14762</v>
      </c>
      <c r="B2603" s="170" t="s">
        <v>14761</v>
      </c>
      <c r="C2603" s="170">
        <v>793</v>
      </c>
      <c r="I2603" s="170"/>
    </row>
    <row r="2604" spans="1:9" x14ac:dyDescent="0.3">
      <c r="A2604" s="170" t="s">
        <v>14760</v>
      </c>
      <c r="B2604" s="170" t="s">
        <v>14759</v>
      </c>
      <c r="C2604" s="170">
        <v>793</v>
      </c>
      <c r="I2604" s="170"/>
    </row>
    <row r="2605" spans="1:9" x14ac:dyDescent="0.3">
      <c r="A2605" s="170" t="s">
        <v>14758</v>
      </c>
      <c r="B2605" s="170" t="s">
        <v>14757</v>
      </c>
      <c r="C2605" s="170">
        <v>793</v>
      </c>
      <c r="I2605" s="170"/>
    </row>
    <row r="2606" spans="1:9" x14ac:dyDescent="0.3">
      <c r="A2606" s="170" t="s">
        <v>14756</v>
      </c>
      <c r="B2606" s="170" t="s">
        <v>14755</v>
      </c>
      <c r="C2606" s="170">
        <v>793</v>
      </c>
      <c r="I2606" s="170"/>
    </row>
    <row r="2607" spans="1:9" x14ac:dyDescent="0.3">
      <c r="A2607" s="170" t="s">
        <v>14754</v>
      </c>
      <c r="B2607" s="170" t="s">
        <v>14753</v>
      </c>
      <c r="C2607" s="170">
        <v>793</v>
      </c>
      <c r="I2607" s="170"/>
    </row>
    <row r="2608" spans="1:9" x14ac:dyDescent="0.3">
      <c r="A2608" s="170" t="s">
        <v>14752</v>
      </c>
      <c r="B2608" s="170" t="s">
        <v>14751</v>
      </c>
      <c r="C2608" s="170">
        <v>793</v>
      </c>
      <c r="I2608" s="170"/>
    </row>
    <row r="2609" spans="1:9" x14ac:dyDescent="0.3">
      <c r="A2609" s="170" t="s">
        <v>14750</v>
      </c>
      <c r="B2609" s="170" t="s">
        <v>14749</v>
      </c>
      <c r="C2609" s="170">
        <v>793</v>
      </c>
      <c r="I2609" s="170"/>
    </row>
    <row r="2610" spans="1:9" x14ac:dyDescent="0.3">
      <c r="A2610" s="170" t="s">
        <v>14748</v>
      </c>
      <c r="B2610" s="170" t="s">
        <v>14747</v>
      </c>
      <c r="C2610" s="170">
        <v>793</v>
      </c>
      <c r="I2610" s="170"/>
    </row>
    <row r="2611" spans="1:9" x14ac:dyDescent="0.3">
      <c r="A2611" s="170" t="s">
        <v>14746</v>
      </c>
      <c r="B2611" s="170" t="s">
        <v>14745</v>
      </c>
      <c r="C2611" s="170">
        <v>793</v>
      </c>
      <c r="I2611" s="170"/>
    </row>
    <row r="2612" spans="1:9" x14ac:dyDescent="0.3">
      <c r="A2612" s="170" t="s">
        <v>14744</v>
      </c>
      <c r="B2612" s="170" t="s">
        <v>14743</v>
      </c>
      <c r="C2612" s="170">
        <v>793</v>
      </c>
      <c r="I2612" s="170"/>
    </row>
    <row r="2613" spans="1:9" x14ac:dyDescent="0.3">
      <c r="A2613" s="170" t="s">
        <v>3107</v>
      </c>
      <c r="B2613" s="170" t="s">
        <v>14722</v>
      </c>
      <c r="C2613" s="170">
        <v>481</v>
      </c>
      <c r="I2613" s="170"/>
    </row>
    <row r="2614" spans="1:9" x14ac:dyDescent="0.3">
      <c r="A2614" s="170" t="s">
        <v>14742</v>
      </c>
      <c r="B2614" s="170" t="s">
        <v>14741</v>
      </c>
      <c r="C2614" s="170">
        <v>793</v>
      </c>
      <c r="I2614" s="170"/>
    </row>
    <row r="2615" spans="1:9" x14ac:dyDescent="0.3">
      <c r="A2615" s="170" t="s">
        <v>14740</v>
      </c>
      <c r="B2615" s="170" t="s">
        <v>14739</v>
      </c>
      <c r="C2615" s="170">
        <v>793</v>
      </c>
      <c r="I2615" s="170"/>
    </row>
    <row r="2616" spans="1:9" x14ac:dyDescent="0.3">
      <c r="A2616" s="170" t="s">
        <v>14738</v>
      </c>
      <c r="B2616" s="170" t="s">
        <v>14737</v>
      </c>
      <c r="C2616" s="170">
        <v>793</v>
      </c>
      <c r="I2616" s="170"/>
    </row>
    <row r="2617" spans="1:9" x14ac:dyDescent="0.3">
      <c r="A2617" s="170" t="s">
        <v>14736</v>
      </c>
      <c r="B2617" s="170" t="s">
        <v>14735</v>
      </c>
      <c r="C2617" s="170">
        <v>793</v>
      </c>
      <c r="I2617" s="170"/>
    </row>
    <row r="2618" spans="1:9" x14ac:dyDescent="0.3">
      <c r="A2618" s="170" t="s">
        <v>14734</v>
      </c>
      <c r="B2618" s="170" t="s">
        <v>14733</v>
      </c>
      <c r="C2618" s="170">
        <v>793</v>
      </c>
      <c r="I2618" s="170"/>
    </row>
    <row r="2619" spans="1:9" x14ac:dyDescent="0.3">
      <c r="A2619" s="170" t="s">
        <v>14732</v>
      </c>
      <c r="B2619" s="170" t="s">
        <v>14731</v>
      </c>
      <c r="C2619" s="170">
        <v>793</v>
      </c>
      <c r="I2619" s="170"/>
    </row>
    <row r="2620" spans="1:9" x14ac:dyDescent="0.3">
      <c r="A2620" s="170" t="s">
        <v>14730</v>
      </c>
      <c r="B2620" s="170" t="s">
        <v>14729</v>
      </c>
      <c r="C2620" s="170">
        <v>793</v>
      </c>
      <c r="I2620" s="170"/>
    </row>
    <row r="2621" spans="1:9" x14ac:dyDescent="0.3">
      <c r="A2621" s="170" t="s">
        <v>14728</v>
      </c>
      <c r="B2621" s="170" t="s">
        <v>14727</v>
      </c>
      <c r="C2621" s="170">
        <v>793</v>
      </c>
      <c r="I2621" s="170"/>
    </row>
    <row r="2622" spans="1:9" x14ac:dyDescent="0.3">
      <c r="A2622" s="170" t="s">
        <v>14726</v>
      </c>
      <c r="B2622" s="170" t="s">
        <v>14725</v>
      </c>
      <c r="C2622" s="170">
        <v>793</v>
      </c>
      <c r="I2622" s="170"/>
    </row>
    <row r="2623" spans="1:9" x14ac:dyDescent="0.3">
      <c r="A2623" s="170" t="s">
        <v>14724</v>
      </c>
      <c r="B2623" s="170" t="s">
        <v>14723</v>
      </c>
      <c r="C2623" s="170">
        <v>793</v>
      </c>
      <c r="I2623" s="170"/>
    </row>
    <row r="2624" spans="1:9" x14ac:dyDescent="0.3">
      <c r="A2624" s="170" t="s">
        <v>3106</v>
      </c>
      <c r="B2624" s="170" t="s">
        <v>14722</v>
      </c>
      <c r="C2624" s="170">
        <v>481</v>
      </c>
      <c r="I2624" s="170"/>
    </row>
    <row r="2625" spans="1:9" x14ac:dyDescent="0.3">
      <c r="A2625" s="170" t="s">
        <v>14721</v>
      </c>
      <c r="B2625" s="170" t="s">
        <v>14720</v>
      </c>
      <c r="C2625" s="170">
        <v>793</v>
      </c>
      <c r="I2625" s="170"/>
    </row>
    <row r="2626" spans="1:9" x14ac:dyDescent="0.3">
      <c r="A2626" s="170" t="s">
        <v>14719</v>
      </c>
      <c r="B2626" s="170" t="s">
        <v>14718</v>
      </c>
      <c r="C2626" s="170">
        <v>793</v>
      </c>
      <c r="I2626" s="170"/>
    </row>
    <row r="2627" spans="1:9" x14ac:dyDescent="0.3">
      <c r="A2627" s="170" t="s">
        <v>14717</v>
      </c>
      <c r="B2627" s="170" t="s">
        <v>14716</v>
      </c>
      <c r="C2627" s="170">
        <v>793</v>
      </c>
      <c r="I2627" s="170"/>
    </row>
    <row r="2628" spans="1:9" x14ac:dyDescent="0.3">
      <c r="A2628" s="170" t="s">
        <v>14715</v>
      </c>
      <c r="B2628" s="170" t="s">
        <v>14714</v>
      </c>
      <c r="C2628" s="170">
        <v>793</v>
      </c>
      <c r="I2628" s="170"/>
    </row>
    <row r="2629" spans="1:9" x14ac:dyDescent="0.3">
      <c r="A2629" s="170" t="s">
        <v>14713</v>
      </c>
      <c r="B2629" s="170" t="s">
        <v>14712</v>
      </c>
      <c r="C2629" s="170">
        <v>793</v>
      </c>
      <c r="I2629" s="170"/>
    </row>
    <row r="2630" spans="1:9" x14ac:dyDescent="0.3">
      <c r="A2630" s="170" t="s">
        <v>14711</v>
      </c>
      <c r="B2630" s="170" t="s">
        <v>14710</v>
      </c>
      <c r="C2630" s="170">
        <v>793</v>
      </c>
      <c r="I2630" s="170"/>
    </row>
    <row r="2631" spans="1:9" x14ac:dyDescent="0.3">
      <c r="A2631" s="170" t="s">
        <v>14709</v>
      </c>
      <c r="B2631" s="170" t="s">
        <v>14708</v>
      </c>
      <c r="C2631" s="170">
        <v>793</v>
      </c>
      <c r="I2631" s="170"/>
    </row>
    <row r="2632" spans="1:9" x14ac:dyDescent="0.3">
      <c r="A2632" s="170" t="s">
        <v>14707</v>
      </c>
      <c r="B2632" s="170" t="s">
        <v>14706</v>
      </c>
      <c r="C2632" s="170">
        <v>793</v>
      </c>
      <c r="I2632" s="170"/>
    </row>
    <row r="2633" spans="1:9" x14ac:dyDescent="0.3">
      <c r="A2633" s="170" t="s">
        <v>14705</v>
      </c>
      <c r="B2633" s="170" t="s">
        <v>14704</v>
      </c>
      <c r="C2633" s="170">
        <v>793</v>
      </c>
      <c r="I2633" s="170"/>
    </row>
    <row r="2634" spans="1:9" x14ac:dyDescent="0.3">
      <c r="A2634" s="170" t="s">
        <v>14703</v>
      </c>
      <c r="B2634" s="170" t="s">
        <v>14702</v>
      </c>
      <c r="C2634" s="170">
        <v>793</v>
      </c>
      <c r="I2634" s="170"/>
    </row>
    <row r="2635" spans="1:9" x14ac:dyDescent="0.3">
      <c r="A2635" s="170" t="s">
        <v>3998</v>
      </c>
      <c r="B2635" s="170" t="s">
        <v>14701</v>
      </c>
      <c r="C2635" s="170">
        <v>77</v>
      </c>
      <c r="I2635" s="170"/>
    </row>
    <row r="2636" spans="1:9" x14ac:dyDescent="0.3">
      <c r="A2636" s="170" t="s">
        <v>3998</v>
      </c>
      <c r="B2636" s="170" t="s">
        <v>14701</v>
      </c>
      <c r="C2636" s="170">
        <v>77</v>
      </c>
      <c r="I2636" s="170"/>
    </row>
    <row r="2637" spans="1:9" x14ac:dyDescent="0.3">
      <c r="A2637" s="170" t="s">
        <v>3998</v>
      </c>
      <c r="B2637" s="170" t="s">
        <v>14701</v>
      </c>
      <c r="C2637" s="170">
        <v>77</v>
      </c>
      <c r="I2637" s="170"/>
    </row>
    <row r="2638" spans="1:9" x14ac:dyDescent="0.3">
      <c r="A2638" s="170" t="s">
        <v>3105</v>
      </c>
      <c r="B2638" s="170" t="s">
        <v>14680</v>
      </c>
      <c r="C2638" s="170">
        <v>481</v>
      </c>
      <c r="I2638" s="170"/>
    </row>
    <row r="2639" spans="1:9" x14ac:dyDescent="0.3">
      <c r="A2639" s="170" t="s">
        <v>14700</v>
      </c>
      <c r="B2639" s="170" t="s">
        <v>14699</v>
      </c>
      <c r="C2639" s="170">
        <v>793</v>
      </c>
      <c r="I2639" s="170"/>
    </row>
    <row r="2640" spans="1:9" x14ac:dyDescent="0.3">
      <c r="A2640" s="170" t="s">
        <v>14698</v>
      </c>
      <c r="B2640" s="170" t="s">
        <v>14697</v>
      </c>
      <c r="C2640" s="170">
        <v>793</v>
      </c>
      <c r="I2640" s="170"/>
    </row>
    <row r="2641" spans="1:9" x14ac:dyDescent="0.3">
      <c r="A2641" s="170" t="s">
        <v>14696</v>
      </c>
      <c r="B2641" s="170" t="s">
        <v>14695</v>
      </c>
      <c r="C2641" s="170">
        <v>793</v>
      </c>
      <c r="I2641" s="170"/>
    </row>
    <row r="2642" spans="1:9" x14ac:dyDescent="0.3">
      <c r="A2642" s="170" t="s">
        <v>14694</v>
      </c>
      <c r="B2642" s="170" t="s">
        <v>14693</v>
      </c>
      <c r="C2642" s="170">
        <v>793</v>
      </c>
      <c r="I2642" s="170"/>
    </row>
    <row r="2643" spans="1:9" x14ac:dyDescent="0.3">
      <c r="A2643" s="170" t="s">
        <v>14692</v>
      </c>
      <c r="B2643" s="170" t="s">
        <v>14691</v>
      </c>
      <c r="C2643" s="170">
        <v>793</v>
      </c>
      <c r="I2643" s="170"/>
    </row>
    <row r="2644" spans="1:9" x14ac:dyDescent="0.3">
      <c r="A2644" s="170" t="s">
        <v>14690</v>
      </c>
      <c r="B2644" s="170" t="s">
        <v>14689</v>
      </c>
      <c r="C2644" s="170">
        <v>793</v>
      </c>
      <c r="I2644" s="170"/>
    </row>
    <row r="2645" spans="1:9" x14ac:dyDescent="0.3">
      <c r="A2645" s="170" t="s">
        <v>14688</v>
      </c>
      <c r="B2645" s="170" t="s">
        <v>14687</v>
      </c>
      <c r="C2645" s="170">
        <v>793</v>
      </c>
      <c r="I2645" s="170"/>
    </row>
    <row r="2646" spans="1:9" x14ac:dyDescent="0.3">
      <c r="A2646" s="170" t="s">
        <v>14686</v>
      </c>
      <c r="B2646" s="170" t="s">
        <v>14685</v>
      </c>
      <c r="C2646" s="170">
        <v>793</v>
      </c>
      <c r="I2646" s="170"/>
    </row>
    <row r="2647" spans="1:9" x14ac:dyDescent="0.3">
      <c r="A2647" s="170" t="s">
        <v>14684</v>
      </c>
      <c r="B2647" s="170" t="s">
        <v>14683</v>
      </c>
      <c r="C2647" s="170">
        <v>793</v>
      </c>
      <c r="I2647" s="170"/>
    </row>
    <row r="2648" spans="1:9" x14ac:dyDescent="0.3">
      <c r="A2648" s="170" t="s">
        <v>14682</v>
      </c>
      <c r="B2648" s="170" t="s">
        <v>14681</v>
      </c>
      <c r="C2648" s="170">
        <v>793</v>
      </c>
      <c r="I2648" s="170"/>
    </row>
    <row r="2649" spans="1:9" x14ac:dyDescent="0.3">
      <c r="A2649" s="170" t="s">
        <v>3104</v>
      </c>
      <c r="B2649" s="170" t="s">
        <v>14680</v>
      </c>
      <c r="C2649" s="170">
        <v>481</v>
      </c>
      <c r="I2649" s="170"/>
    </row>
    <row r="2650" spans="1:9" x14ac:dyDescent="0.3">
      <c r="A2650" s="170" t="s">
        <v>14679</v>
      </c>
      <c r="B2650" s="170" t="s">
        <v>14678</v>
      </c>
      <c r="C2650" s="170">
        <v>793</v>
      </c>
      <c r="I2650" s="170"/>
    </row>
    <row r="2651" spans="1:9" x14ac:dyDescent="0.3">
      <c r="A2651" s="170" t="s">
        <v>14677</v>
      </c>
      <c r="B2651" s="170" t="s">
        <v>14676</v>
      </c>
      <c r="C2651" s="170">
        <v>793</v>
      </c>
      <c r="I2651" s="170"/>
    </row>
    <row r="2652" spans="1:9" x14ac:dyDescent="0.3">
      <c r="A2652" s="170" t="s">
        <v>14675</v>
      </c>
      <c r="B2652" s="170" t="s">
        <v>14674</v>
      </c>
      <c r="C2652" s="170">
        <v>793</v>
      </c>
      <c r="I2652" s="170"/>
    </row>
    <row r="2653" spans="1:9" x14ac:dyDescent="0.3">
      <c r="A2653" s="170" t="s">
        <v>14673</v>
      </c>
      <c r="B2653" s="170" t="s">
        <v>14672</v>
      </c>
      <c r="C2653" s="170">
        <v>793</v>
      </c>
      <c r="I2653" s="170"/>
    </row>
    <row r="2654" spans="1:9" x14ac:dyDescent="0.3">
      <c r="A2654" s="170" t="s">
        <v>14671</v>
      </c>
      <c r="B2654" s="170" t="s">
        <v>14670</v>
      </c>
      <c r="C2654" s="170">
        <v>793</v>
      </c>
      <c r="I2654" s="170"/>
    </row>
    <row r="2655" spans="1:9" x14ac:dyDescent="0.3">
      <c r="A2655" s="170" t="s">
        <v>14669</v>
      </c>
      <c r="B2655" s="170" t="s">
        <v>14668</v>
      </c>
      <c r="C2655" s="170">
        <v>793</v>
      </c>
      <c r="I2655" s="170"/>
    </row>
    <row r="2656" spans="1:9" x14ac:dyDescent="0.3">
      <c r="A2656" s="170" t="s">
        <v>14667</v>
      </c>
      <c r="B2656" s="170" t="s">
        <v>14666</v>
      </c>
      <c r="C2656" s="170">
        <v>793</v>
      </c>
      <c r="I2656" s="170"/>
    </row>
    <row r="2657" spans="1:9" x14ac:dyDescent="0.3">
      <c r="A2657" s="170" t="s">
        <v>14665</v>
      </c>
      <c r="B2657" s="170" t="s">
        <v>14664</v>
      </c>
      <c r="C2657" s="170">
        <v>793</v>
      </c>
      <c r="I2657" s="170"/>
    </row>
    <row r="2658" spans="1:9" x14ac:dyDescent="0.3">
      <c r="A2658" s="170" t="s">
        <v>14663</v>
      </c>
      <c r="B2658" s="170" t="s">
        <v>14662</v>
      </c>
      <c r="C2658" s="170">
        <v>793</v>
      </c>
      <c r="I2658" s="170"/>
    </row>
    <row r="2659" spans="1:9" x14ac:dyDescent="0.3">
      <c r="A2659" s="170" t="s">
        <v>14661</v>
      </c>
      <c r="B2659" s="170" t="s">
        <v>14660</v>
      </c>
      <c r="C2659" s="170">
        <v>793</v>
      </c>
      <c r="I2659" s="170"/>
    </row>
    <row r="2660" spans="1:9" x14ac:dyDescent="0.3">
      <c r="A2660" s="170" t="s">
        <v>3103</v>
      </c>
      <c r="B2660" s="170" t="s">
        <v>14659</v>
      </c>
      <c r="C2660" s="170">
        <v>481</v>
      </c>
      <c r="I2660" s="170"/>
    </row>
    <row r="2661" spans="1:9" x14ac:dyDescent="0.3">
      <c r="A2661" s="170" t="s">
        <v>14658</v>
      </c>
      <c r="B2661" s="170" t="s">
        <v>14657</v>
      </c>
      <c r="C2661" s="170">
        <v>793</v>
      </c>
      <c r="I2661" s="170"/>
    </row>
    <row r="2662" spans="1:9" x14ac:dyDescent="0.3">
      <c r="A2662" s="170" t="s">
        <v>14656</v>
      </c>
      <c r="B2662" s="170" t="s">
        <v>14655</v>
      </c>
      <c r="C2662" s="170">
        <v>793</v>
      </c>
      <c r="I2662" s="170"/>
    </row>
    <row r="2663" spans="1:9" x14ac:dyDescent="0.3">
      <c r="A2663" s="170" t="s">
        <v>14654</v>
      </c>
      <c r="B2663" s="170" t="s">
        <v>14653</v>
      </c>
      <c r="C2663" s="170">
        <v>793</v>
      </c>
      <c r="I2663" s="170"/>
    </row>
    <row r="2664" spans="1:9" x14ac:dyDescent="0.3">
      <c r="A2664" s="170" t="s">
        <v>14652</v>
      </c>
      <c r="B2664" s="170" t="s">
        <v>14651</v>
      </c>
      <c r="C2664" s="170">
        <v>793</v>
      </c>
      <c r="I2664" s="170"/>
    </row>
    <row r="2665" spans="1:9" x14ac:dyDescent="0.3">
      <c r="A2665" s="170" t="s">
        <v>14650</v>
      </c>
      <c r="B2665" s="170" t="s">
        <v>14649</v>
      </c>
      <c r="C2665" s="170">
        <v>83</v>
      </c>
      <c r="I2665" s="170"/>
    </row>
    <row r="2666" spans="1:9" x14ac:dyDescent="0.3">
      <c r="A2666" s="170" t="s">
        <v>14648</v>
      </c>
      <c r="B2666" s="170" t="s">
        <v>14647</v>
      </c>
      <c r="C2666" s="170">
        <v>793</v>
      </c>
      <c r="I2666" s="170"/>
    </row>
    <row r="2667" spans="1:9" x14ac:dyDescent="0.3">
      <c r="A2667" s="170" t="s">
        <v>14646</v>
      </c>
      <c r="B2667" s="170" t="s">
        <v>14645</v>
      </c>
      <c r="C2667" s="170">
        <v>793</v>
      </c>
      <c r="I2667" s="170"/>
    </row>
    <row r="2668" spans="1:9" x14ac:dyDescent="0.3">
      <c r="A2668" s="170" t="s">
        <v>14644</v>
      </c>
      <c r="B2668" s="170" t="s">
        <v>14643</v>
      </c>
      <c r="C2668" s="170">
        <v>793</v>
      </c>
      <c r="I2668" s="170"/>
    </row>
    <row r="2669" spans="1:9" x14ac:dyDescent="0.3">
      <c r="A2669" s="170" t="s">
        <v>14642</v>
      </c>
      <c r="B2669" s="170" t="s">
        <v>14641</v>
      </c>
      <c r="C2669" s="170">
        <v>793</v>
      </c>
      <c r="I2669" s="170"/>
    </row>
    <row r="2670" spans="1:9" x14ac:dyDescent="0.3">
      <c r="A2670" s="170" t="s">
        <v>3102</v>
      </c>
      <c r="B2670" s="170" t="s">
        <v>14640</v>
      </c>
      <c r="C2670" s="170">
        <v>481</v>
      </c>
      <c r="I2670" s="170"/>
    </row>
    <row r="2671" spans="1:9" x14ac:dyDescent="0.3">
      <c r="A2671" s="170" t="s">
        <v>14639</v>
      </c>
      <c r="B2671" s="170" t="s">
        <v>14638</v>
      </c>
      <c r="C2671" s="170">
        <v>83</v>
      </c>
      <c r="I2671" s="170"/>
    </row>
    <row r="2672" spans="1:9" x14ac:dyDescent="0.3">
      <c r="A2672" s="170" t="s">
        <v>14637</v>
      </c>
      <c r="B2672" s="170" t="s">
        <v>14636</v>
      </c>
      <c r="C2672" s="170">
        <v>793</v>
      </c>
      <c r="I2672" s="170"/>
    </row>
    <row r="2673" spans="1:9" x14ac:dyDescent="0.3">
      <c r="A2673" s="170" t="s">
        <v>14635</v>
      </c>
      <c r="B2673" s="170" t="s">
        <v>14634</v>
      </c>
      <c r="C2673" s="170">
        <v>793</v>
      </c>
      <c r="I2673" s="170"/>
    </row>
    <row r="2674" spans="1:9" x14ac:dyDescent="0.3">
      <c r="A2674" s="170" t="s">
        <v>14633</v>
      </c>
      <c r="B2674" s="170" t="s">
        <v>14632</v>
      </c>
      <c r="C2674" s="170">
        <v>793</v>
      </c>
      <c r="I2674" s="170"/>
    </row>
    <row r="2675" spans="1:9" x14ac:dyDescent="0.3">
      <c r="A2675" s="170" t="s">
        <v>14631</v>
      </c>
      <c r="B2675" s="170" t="s">
        <v>14630</v>
      </c>
      <c r="C2675" s="170">
        <v>793</v>
      </c>
      <c r="I2675" s="170"/>
    </row>
    <row r="2676" spans="1:9" x14ac:dyDescent="0.3">
      <c r="A2676" s="170" t="s">
        <v>14629</v>
      </c>
      <c r="B2676" s="170" t="s">
        <v>14628</v>
      </c>
      <c r="C2676" s="170">
        <v>793</v>
      </c>
      <c r="I2676" s="170"/>
    </row>
    <row r="2677" spans="1:9" x14ac:dyDescent="0.3">
      <c r="A2677" s="170" t="s">
        <v>14627</v>
      </c>
      <c r="B2677" s="170" t="s">
        <v>14626</v>
      </c>
      <c r="C2677" s="170">
        <v>793</v>
      </c>
      <c r="I2677" s="170"/>
    </row>
    <row r="2678" spans="1:9" x14ac:dyDescent="0.3">
      <c r="A2678" s="170" t="s">
        <v>14625</v>
      </c>
      <c r="B2678" s="170" t="s">
        <v>14624</v>
      </c>
      <c r="C2678" s="170">
        <v>793</v>
      </c>
      <c r="I2678" s="170"/>
    </row>
    <row r="2679" spans="1:9" x14ac:dyDescent="0.3">
      <c r="A2679" s="170" t="s">
        <v>3101</v>
      </c>
      <c r="B2679" s="170" t="s">
        <v>14623</v>
      </c>
      <c r="C2679" s="170">
        <v>481</v>
      </c>
      <c r="I2679" s="170"/>
    </row>
    <row r="2680" spans="1:9" x14ac:dyDescent="0.3">
      <c r="A2680" s="170" t="s">
        <v>14622</v>
      </c>
      <c r="B2680" s="170" t="s">
        <v>14621</v>
      </c>
      <c r="C2680" s="170">
        <v>793</v>
      </c>
      <c r="I2680" s="170"/>
    </row>
    <row r="2681" spans="1:9" x14ac:dyDescent="0.3">
      <c r="A2681" s="170" t="s">
        <v>14620</v>
      </c>
      <c r="B2681" s="170" t="s">
        <v>14619</v>
      </c>
      <c r="C2681" s="170">
        <v>793</v>
      </c>
      <c r="I2681" s="170"/>
    </row>
    <row r="2682" spans="1:9" x14ac:dyDescent="0.3">
      <c r="A2682" s="170" t="s">
        <v>14618</v>
      </c>
      <c r="B2682" s="170" t="s">
        <v>14617</v>
      </c>
      <c r="C2682" s="170">
        <v>793</v>
      </c>
      <c r="I2682" s="170"/>
    </row>
    <row r="2683" spans="1:9" x14ac:dyDescent="0.3">
      <c r="A2683" s="170" t="s">
        <v>14616</v>
      </c>
      <c r="B2683" s="170" t="s">
        <v>14615</v>
      </c>
      <c r="C2683" s="170">
        <v>793</v>
      </c>
      <c r="I2683" s="170"/>
    </row>
    <row r="2684" spans="1:9" x14ac:dyDescent="0.3">
      <c r="A2684" s="170" t="s">
        <v>14614</v>
      </c>
      <c r="B2684" s="170" t="s">
        <v>14613</v>
      </c>
      <c r="C2684" s="170">
        <v>793</v>
      </c>
      <c r="I2684" s="170"/>
    </row>
    <row r="2685" spans="1:9" x14ac:dyDescent="0.3">
      <c r="A2685" s="170" t="s">
        <v>14612</v>
      </c>
      <c r="B2685" s="170" t="s">
        <v>14611</v>
      </c>
      <c r="C2685" s="170">
        <v>793</v>
      </c>
      <c r="I2685" s="170"/>
    </row>
    <row r="2686" spans="1:9" x14ac:dyDescent="0.3">
      <c r="A2686" s="170" t="s">
        <v>14610</v>
      </c>
      <c r="B2686" s="170" t="s">
        <v>14609</v>
      </c>
      <c r="C2686" s="170">
        <v>793</v>
      </c>
      <c r="I2686" s="170"/>
    </row>
    <row r="2687" spans="1:9" x14ac:dyDescent="0.3">
      <c r="A2687" s="170" t="s">
        <v>14608</v>
      </c>
      <c r="B2687" s="170" t="s">
        <v>14607</v>
      </c>
      <c r="C2687" s="170">
        <v>793</v>
      </c>
      <c r="I2687" s="170"/>
    </row>
    <row r="2688" spans="1:9" x14ac:dyDescent="0.3">
      <c r="A2688" s="170" t="s">
        <v>14606</v>
      </c>
      <c r="B2688" s="170" t="s">
        <v>14605</v>
      </c>
      <c r="C2688" s="170">
        <v>793</v>
      </c>
      <c r="I2688" s="170"/>
    </row>
    <row r="2689" spans="1:9" x14ac:dyDescent="0.3">
      <c r="A2689" s="170" t="s">
        <v>3100</v>
      </c>
      <c r="B2689" s="170" t="s">
        <v>14604</v>
      </c>
      <c r="C2689" s="170">
        <v>481</v>
      </c>
      <c r="I2689" s="170"/>
    </row>
    <row r="2690" spans="1:9" x14ac:dyDescent="0.3">
      <c r="A2690" s="170" t="s">
        <v>14603</v>
      </c>
      <c r="B2690" s="170" t="s">
        <v>14602</v>
      </c>
      <c r="C2690" s="170">
        <v>793</v>
      </c>
      <c r="I2690" s="170"/>
    </row>
    <row r="2691" spans="1:9" x14ac:dyDescent="0.3">
      <c r="A2691" s="170" t="s">
        <v>14601</v>
      </c>
      <c r="B2691" s="170" t="s">
        <v>14600</v>
      </c>
      <c r="C2691" s="170">
        <v>793</v>
      </c>
      <c r="I2691" s="170"/>
    </row>
    <row r="2692" spans="1:9" x14ac:dyDescent="0.3">
      <c r="A2692" s="170" t="s">
        <v>14599</v>
      </c>
      <c r="B2692" s="170" t="s">
        <v>14598</v>
      </c>
      <c r="C2692" s="170">
        <v>793</v>
      </c>
      <c r="I2692" s="170"/>
    </row>
    <row r="2693" spans="1:9" x14ac:dyDescent="0.3">
      <c r="A2693" s="170" t="s">
        <v>14597</v>
      </c>
      <c r="B2693" s="170" t="s">
        <v>14596</v>
      </c>
      <c r="C2693" s="170">
        <v>793</v>
      </c>
      <c r="I2693" s="170"/>
    </row>
    <row r="2694" spans="1:9" x14ac:dyDescent="0.3">
      <c r="A2694" s="170" t="s">
        <v>14595</v>
      </c>
      <c r="B2694" s="170" t="s">
        <v>14594</v>
      </c>
      <c r="C2694" s="170">
        <v>793</v>
      </c>
      <c r="I2694" s="170"/>
    </row>
    <row r="2695" spans="1:9" x14ac:dyDescent="0.3">
      <c r="A2695" s="170" t="s">
        <v>14593</v>
      </c>
      <c r="B2695" s="170" t="s">
        <v>14592</v>
      </c>
      <c r="C2695" s="170">
        <v>793</v>
      </c>
      <c r="I2695" s="170"/>
    </row>
    <row r="2696" spans="1:9" x14ac:dyDescent="0.3">
      <c r="A2696" s="170" t="s">
        <v>14591</v>
      </c>
      <c r="B2696" s="170" t="s">
        <v>14590</v>
      </c>
      <c r="C2696" s="170">
        <v>793</v>
      </c>
      <c r="I2696" s="170"/>
    </row>
    <row r="2697" spans="1:9" x14ac:dyDescent="0.3">
      <c r="A2697" s="170" t="s">
        <v>14589</v>
      </c>
      <c r="B2697" s="170" t="s">
        <v>14588</v>
      </c>
      <c r="C2697" s="170">
        <v>793</v>
      </c>
      <c r="I2697" s="170"/>
    </row>
    <row r="2698" spans="1:9" x14ac:dyDescent="0.3">
      <c r="A2698" s="170" t="s">
        <v>14587</v>
      </c>
      <c r="B2698" s="170" t="s">
        <v>14586</v>
      </c>
      <c r="C2698" s="170">
        <v>793</v>
      </c>
      <c r="I2698" s="170"/>
    </row>
    <row r="2699" spans="1:9" x14ac:dyDescent="0.3">
      <c r="A2699" s="170" t="s">
        <v>3099</v>
      </c>
      <c r="B2699" s="170" t="s">
        <v>14565</v>
      </c>
      <c r="C2699" s="170">
        <v>481</v>
      </c>
      <c r="I2699" s="170"/>
    </row>
    <row r="2700" spans="1:9" x14ac:dyDescent="0.3">
      <c r="A2700" s="170" t="s">
        <v>14585</v>
      </c>
      <c r="B2700" s="170" t="s">
        <v>14584</v>
      </c>
      <c r="C2700" s="170">
        <v>793</v>
      </c>
      <c r="I2700" s="170"/>
    </row>
    <row r="2701" spans="1:9" x14ac:dyDescent="0.3">
      <c r="A2701" s="170" t="s">
        <v>14583</v>
      </c>
      <c r="B2701" s="170" t="s">
        <v>14582</v>
      </c>
      <c r="C2701" s="170">
        <v>793</v>
      </c>
      <c r="I2701" s="170"/>
    </row>
    <row r="2702" spans="1:9" x14ac:dyDescent="0.3">
      <c r="A2702" s="170" t="s">
        <v>14581</v>
      </c>
      <c r="B2702" s="170" t="s">
        <v>14580</v>
      </c>
      <c r="C2702" s="170">
        <v>793</v>
      </c>
      <c r="I2702" s="170"/>
    </row>
    <row r="2703" spans="1:9" x14ac:dyDescent="0.3">
      <c r="A2703" s="170" t="s">
        <v>14579</v>
      </c>
      <c r="B2703" s="170" t="s">
        <v>14578</v>
      </c>
      <c r="C2703" s="170">
        <v>793</v>
      </c>
      <c r="I2703" s="170"/>
    </row>
    <row r="2704" spans="1:9" x14ac:dyDescent="0.3">
      <c r="A2704" s="170" t="s">
        <v>14577</v>
      </c>
      <c r="B2704" s="170" t="s">
        <v>14576</v>
      </c>
      <c r="C2704" s="170">
        <v>793</v>
      </c>
      <c r="I2704" s="170"/>
    </row>
    <row r="2705" spans="1:9" x14ac:dyDescent="0.3">
      <c r="A2705" s="170" t="s">
        <v>14575</v>
      </c>
      <c r="B2705" s="170" t="s">
        <v>14574</v>
      </c>
      <c r="C2705" s="170">
        <v>793</v>
      </c>
      <c r="I2705" s="170"/>
    </row>
    <row r="2706" spans="1:9" x14ac:dyDescent="0.3">
      <c r="A2706" s="170" t="s">
        <v>14573</v>
      </c>
      <c r="B2706" s="170" t="s">
        <v>14572</v>
      </c>
      <c r="C2706" s="170">
        <v>793</v>
      </c>
      <c r="I2706" s="170"/>
    </row>
    <row r="2707" spans="1:9" x14ac:dyDescent="0.3">
      <c r="A2707" s="170" t="s">
        <v>14571</v>
      </c>
      <c r="B2707" s="170" t="s">
        <v>14570</v>
      </c>
      <c r="C2707" s="170">
        <v>793</v>
      </c>
      <c r="I2707" s="170"/>
    </row>
    <row r="2708" spans="1:9" x14ac:dyDescent="0.3">
      <c r="A2708" s="170" t="s">
        <v>14569</v>
      </c>
      <c r="B2708" s="170" t="s">
        <v>14568</v>
      </c>
      <c r="C2708" s="170">
        <v>793</v>
      </c>
      <c r="I2708" s="170"/>
    </row>
    <row r="2709" spans="1:9" x14ac:dyDescent="0.3">
      <c r="A2709" s="170" t="s">
        <v>14567</v>
      </c>
      <c r="B2709" s="170" t="s">
        <v>14566</v>
      </c>
      <c r="C2709" s="170">
        <v>793</v>
      </c>
      <c r="I2709" s="170"/>
    </row>
    <row r="2710" spans="1:9" x14ac:dyDescent="0.3">
      <c r="A2710" s="170" t="s">
        <v>3098</v>
      </c>
      <c r="B2710" s="170" t="s">
        <v>14565</v>
      </c>
      <c r="C2710" s="170">
        <v>481</v>
      </c>
      <c r="I2710" s="170"/>
    </row>
    <row r="2711" spans="1:9" x14ac:dyDescent="0.3">
      <c r="A2711" s="170" t="s">
        <v>14564</v>
      </c>
      <c r="B2711" s="170" t="s">
        <v>14563</v>
      </c>
      <c r="C2711" s="170">
        <v>793</v>
      </c>
      <c r="I2711" s="170"/>
    </row>
    <row r="2712" spans="1:9" x14ac:dyDescent="0.3">
      <c r="A2712" s="170" t="s">
        <v>14562</v>
      </c>
      <c r="B2712" s="170" t="s">
        <v>14561</v>
      </c>
      <c r="C2712" s="170">
        <v>793</v>
      </c>
      <c r="I2712" s="170"/>
    </row>
    <row r="2713" spans="1:9" x14ac:dyDescent="0.3">
      <c r="A2713" s="170" t="s">
        <v>14560</v>
      </c>
      <c r="B2713" s="170" t="s">
        <v>14559</v>
      </c>
      <c r="C2713" s="170">
        <v>793</v>
      </c>
      <c r="I2713" s="170"/>
    </row>
    <row r="2714" spans="1:9" x14ac:dyDescent="0.3">
      <c r="A2714" s="170" t="s">
        <v>14558</v>
      </c>
      <c r="B2714" s="170" t="s">
        <v>14557</v>
      </c>
      <c r="C2714" s="170">
        <v>793</v>
      </c>
      <c r="I2714" s="170"/>
    </row>
    <row r="2715" spans="1:9" x14ac:dyDescent="0.3">
      <c r="A2715" s="170" t="s">
        <v>14556</v>
      </c>
      <c r="B2715" s="170" t="s">
        <v>14555</v>
      </c>
      <c r="C2715" s="170">
        <v>793</v>
      </c>
      <c r="I2715" s="170"/>
    </row>
    <row r="2716" spans="1:9" x14ac:dyDescent="0.3">
      <c r="A2716" s="170" t="s">
        <v>14554</v>
      </c>
      <c r="B2716" s="170" t="s">
        <v>14553</v>
      </c>
      <c r="C2716" s="170">
        <v>793</v>
      </c>
      <c r="I2716" s="170"/>
    </row>
    <row r="2717" spans="1:9" x14ac:dyDescent="0.3">
      <c r="A2717" s="170" t="s">
        <v>14552</v>
      </c>
      <c r="B2717" s="170" t="s">
        <v>14551</v>
      </c>
      <c r="C2717" s="170">
        <v>793</v>
      </c>
      <c r="I2717" s="170"/>
    </row>
    <row r="2718" spans="1:9" x14ac:dyDescent="0.3">
      <c r="A2718" s="170" t="s">
        <v>14550</v>
      </c>
      <c r="B2718" s="170" t="s">
        <v>14549</v>
      </c>
      <c r="C2718" s="170">
        <v>793</v>
      </c>
      <c r="I2718" s="170"/>
    </row>
    <row r="2719" spans="1:9" x14ac:dyDescent="0.3">
      <c r="A2719" s="170" t="s">
        <v>14548</v>
      </c>
      <c r="B2719" s="170" t="s">
        <v>14547</v>
      </c>
      <c r="C2719" s="170">
        <v>793</v>
      </c>
      <c r="I2719" s="170"/>
    </row>
    <row r="2720" spans="1:9" x14ac:dyDescent="0.3">
      <c r="A2720" s="170" t="s">
        <v>14546</v>
      </c>
      <c r="B2720" s="170" t="s">
        <v>14545</v>
      </c>
      <c r="C2720" s="170">
        <v>793</v>
      </c>
      <c r="I2720" s="170"/>
    </row>
    <row r="2721" spans="1:9" x14ac:dyDescent="0.3">
      <c r="A2721" s="170" t="s">
        <v>3097</v>
      </c>
      <c r="B2721" s="170" t="s">
        <v>14544</v>
      </c>
      <c r="C2721" s="170">
        <v>481</v>
      </c>
      <c r="I2721" s="170"/>
    </row>
    <row r="2722" spans="1:9" x14ac:dyDescent="0.3">
      <c r="A2722" s="170" t="s">
        <v>14543</v>
      </c>
      <c r="B2722" s="170" t="s">
        <v>14542</v>
      </c>
      <c r="C2722" s="170">
        <v>793</v>
      </c>
      <c r="I2722" s="170"/>
    </row>
    <row r="2723" spans="1:9" x14ac:dyDescent="0.3">
      <c r="A2723" s="170" t="s">
        <v>14541</v>
      </c>
      <c r="B2723" s="170" t="s">
        <v>14540</v>
      </c>
      <c r="C2723" s="170">
        <v>793</v>
      </c>
      <c r="I2723" s="170"/>
    </row>
    <row r="2724" spans="1:9" x14ac:dyDescent="0.3">
      <c r="A2724" s="170" t="s">
        <v>14539</v>
      </c>
      <c r="B2724" s="170" t="s">
        <v>14538</v>
      </c>
      <c r="C2724" s="170">
        <v>793</v>
      </c>
      <c r="I2724" s="170"/>
    </row>
    <row r="2725" spans="1:9" x14ac:dyDescent="0.3">
      <c r="A2725" s="170" t="s">
        <v>14537</v>
      </c>
      <c r="B2725" s="170" t="s">
        <v>14536</v>
      </c>
      <c r="C2725" s="170">
        <v>793</v>
      </c>
      <c r="I2725" s="170"/>
    </row>
    <row r="2726" spans="1:9" x14ac:dyDescent="0.3">
      <c r="A2726" s="170" t="s">
        <v>14535</v>
      </c>
      <c r="B2726" s="170" t="s">
        <v>14534</v>
      </c>
      <c r="C2726" s="170">
        <v>793</v>
      </c>
      <c r="I2726" s="170"/>
    </row>
    <row r="2727" spans="1:9" x14ac:dyDescent="0.3">
      <c r="A2727" s="170" t="s">
        <v>14533</v>
      </c>
      <c r="B2727" s="170" t="s">
        <v>14532</v>
      </c>
      <c r="C2727" s="170">
        <v>793</v>
      </c>
      <c r="I2727" s="170"/>
    </row>
    <row r="2728" spans="1:9" x14ac:dyDescent="0.3">
      <c r="A2728" s="170" t="s">
        <v>14531</v>
      </c>
      <c r="B2728" s="170" t="s">
        <v>14530</v>
      </c>
      <c r="C2728" s="170">
        <v>793</v>
      </c>
      <c r="I2728" s="170"/>
    </row>
    <row r="2729" spans="1:9" x14ac:dyDescent="0.3">
      <c r="A2729" s="170" t="s">
        <v>14529</v>
      </c>
      <c r="B2729" s="170" t="s">
        <v>14528</v>
      </c>
      <c r="C2729" s="170">
        <v>793</v>
      </c>
      <c r="I2729" s="170"/>
    </row>
    <row r="2730" spans="1:9" x14ac:dyDescent="0.3">
      <c r="A2730" s="170" t="s">
        <v>14527</v>
      </c>
      <c r="B2730" s="170" t="s">
        <v>14526</v>
      </c>
      <c r="C2730" s="170">
        <v>793</v>
      </c>
      <c r="I2730" s="170"/>
    </row>
    <row r="2731" spans="1:9" x14ac:dyDescent="0.3">
      <c r="A2731" s="170" t="s">
        <v>3096</v>
      </c>
      <c r="B2731" s="170" t="s">
        <v>14504</v>
      </c>
      <c r="C2731" s="170">
        <v>481</v>
      </c>
      <c r="I2731" s="170"/>
    </row>
    <row r="2732" spans="1:9" x14ac:dyDescent="0.3">
      <c r="A2732" s="170" t="s">
        <v>14525</v>
      </c>
      <c r="B2732" s="170" t="s">
        <v>14524</v>
      </c>
      <c r="C2732" s="170">
        <v>793</v>
      </c>
      <c r="I2732" s="170"/>
    </row>
    <row r="2733" spans="1:9" x14ac:dyDescent="0.3">
      <c r="A2733" s="170" t="s">
        <v>14523</v>
      </c>
      <c r="B2733" s="170" t="s">
        <v>14522</v>
      </c>
      <c r="C2733" s="170">
        <v>793</v>
      </c>
      <c r="I2733" s="170"/>
    </row>
    <row r="2734" spans="1:9" x14ac:dyDescent="0.3">
      <c r="A2734" s="170" t="s">
        <v>14521</v>
      </c>
      <c r="B2734" s="170" t="s">
        <v>14520</v>
      </c>
      <c r="C2734" s="170">
        <v>793</v>
      </c>
      <c r="I2734" s="170"/>
    </row>
    <row r="2735" spans="1:9" x14ac:dyDescent="0.3">
      <c r="A2735" s="170" t="s">
        <v>14519</v>
      </c>
      <c r="B2735" s="170" t="s">
        <v>14518</v>
      </c>
      <c r="C2735" s="170">
        <v>793</v>
      </c>
      <c r="I2735" s="170"/>
    </row>
    <row r="2736" spans="1:9" x14ac:dyDescent="0.3">
      <c r="A2736" s="170" t="s">
        <v>14517</v>
      </c>
      <c r="B2736" s="170" t="s">
        <v>14516</v>
      </c>
      <c r="C2736" s="170">
        <v>793</v>
      </c>
      <c r="I2736" s="170"/>
    </row>
    <row r="2737" spans="1:9" x14ac:dyDescent="0.3">
      <c r="A2737" s="170" t="s">
        <v>14515</v>
      </c>
      <c r="B2737" s="170" t="s">
        <v>14514</v>
      </c>
      <c r="C2737" s="170">
        <v>793</v>
      </c>
      <c r="I2737" s="170"/>
    </row>
    <row r="2738" spans="1:9" x14ac:dyDescent="0.3">
      <c r="A2738" s="170" t="s">
        <v>14513</v>
      </c>
      <c r="B2738" s="170" t="s">
        <v>14512</v>
      </c>
      <c r="C2738" s="170">
        <v>793</v>
      </c>
      <c r="I2738" s="170"/>
    </row>
    <row r="2739" spans="1:9" x14ac:dyDescent="0.3">
      <c r="A2739" s="170" t="s">
        <v>14511</v>
      </c>
      <c r="B2739" s="170" t="s">
        <v>14510</v>
      </c>
      <c r="C2739" s="170">
        <v>793</v>
      </c>
      <c r="I2739" s="170"/>
    </row>
    <row r="2740" spans="1:9" x14ac:dyDescent="0.3">
      <c r="A2740" s="170" t="s">
        <v>14509</v>
      </c>
      <c r="B2740" s="170" t="s">
        <v>14508</v>
      </c>
      <c r="C2740" s="170">
        <v>793</v>
      </c>
      <c r="I2740" s="170"/>
    </row>
    <row r="2741" spans="1:9" x14ac:dyDescent="0.3">
      <c r="A2741" s="170" t="s">
        <v>14507</v>
      </c>
      <c r="B2741" s="170" t="s">
        <v>14506</v>
      </c>
      <c r="C2741" s="170">
        <v>793</v>
      </c>
      <c r="I2741" s="170"/>
    </row>
    <row r="2742" spans="1:9" x14ac:dyDescent="0.3">
      <c r="A2742" s="170" t="s">
        <v>3997</v>
      </c>
      <c r="B2742" s="170" t="s">
        <v>14505</v>
      </c>
      <c r="C2742" s="170">
        <v>77</v>
      </c>
      <c r="I2742" s="170"/>
    </row>
    <row r="2743" spans="1:9" x14ac:dyDescent="0.3">
      <c r="A2743" s="170" t="s">
        <v>3095</v>
      </c>
      <c r="B2743" s="170" t="s">
        <v>14504</v>
      </c>
      <c r="C2743" s="170">
        <v>481</v>
      </c>
      <c r="I2743" s="170"/>
    </row>
    <row r="2744" spans="1:9" x14ac:dyDescent="0.3">
      <c r="A2744" s="170" t="s">
        <v>14503</v>
      </c>
      <c r="B2744" s="170" t="s">
        <v>14502</v>
      </c>
      <c r="C2744" s="170">
        <v>793</v>
      </c>
      <c r="I2744" s="170"/>
    </row>
    <row r="2745" spans="1:9" x14ac:dyDescent="0.3">
      <c r="A2745" s="170" t="s">
        <v>14501</v>
      </c>
      <c r="B2745" s="170" t="s">
        <v>14500</v>
      </c>
      <c r="C2745" s="170">
        <v>793</v>
      </c>
      <c r="I2745" s="170"/>
    </row>
    <row r="2746" spans="1:9" x14ac:dyDescent="0.3">
      <c r="A2746" s="170" t="s">
        <v>14499</v>
      </c>
      <c r="B2746" s="170" t="s">
        <v>14498</v>
      </c>
      <c r="C2746" s="170">
        <v>793</v>
      </c>
      <c r="I2746" s="170"/>
    </row>
    <row r="2747" spans="1:9" x14ac:dyDescent="0.3">
      <c r="A2747" s="170" t="s">
        <v>14497</v>
      </c>
      <c r="B2747" s="170" t="s">
        <v>14496</v>
      </c>
      <c r="C2747" s="170">
        <v>793</v>
      </c>
      <c r="I2747" s="170"/>
    </row>
    <row r="2748" spans="1:9" x14ac:dyDescent="0.3">
      <c r="A2748" s="170" t="s">
        <v>14495</v>
      </c>
      <c r="B2748" s="170" t="s">
        <v>14494</v>
      </c>
      <c r="C2748" s="170">
        <v>793</v>
      </c>
      <c r="I2748" s="170"/>
    </row>
    <row r="2749" spans="1:9" x14ac:dyDescent="0.3">
      <c r="A2749" s="170" t="s">
        <v>14493</v>
      </c>
      <c r="B2749" s="170" t="s">
        <v>14492</v>
      </c>
      <c r="C2749" s="170">
        <v>793</v>
      </c>
      <c r="I2749" s="170"/>
    </row>
    <row r="2750" spans="1:9" x14ac:dyDescent="0.3">
      <c r="A2750" s="170" t="s">
        <v>14491</v>
      </c>
      <c r="B2750" s="170" t="s">
        <v>14490</v>
      </c>
      <c r="C2750" s="170">
        <v>793</v>
      </c>
      <c r="I2750" s="170"/>
    </row>
    <row r="2751" spans="1:9" x14ac:dyDescent="0.3">
      <c r="A2751" s="170" t="s">
        <v>14489</v>
      </c>
      <c r="B2751" s="170" t="s">
        <v>14488</v>
      </c>
      <c r="C2751" s="170">
        <v>793</v>
      </c>
      <c r="I2751" s="170"/>
    </row>
    <row r="2752" spans="1:9" x14ac:dyDescent="0.3">
      <c r="A2752" s="170" t="s">
        <v>14487</v>
      </c>
      <c r="B2752" s="170" t="s">
        <v>14486</v>
      </c>
      <c r="C2752" s="170">
        <v>793</v>
      </c>
      <c r="I2752" s="170"/>
    </row>
    <row r="2753" spans="1:9" x14ac:dyDescent="0.3">
      <c r="A2753" s="170" t="s">
        <v>14485</v>
      </c>
      <c r="B2753" s="170" t="s">
        <v>14484</v>
      </c>
      <c r="C2753" s="170">
        <v>793</v>
      </c>
      <c r="I2753" s="170"/>
    </row>
    <row r="2754" spans="1:9" x14ac:dyDescent="0.3">
      <c r="A2754" s="170" t="s">
        <v>3094</v>
      </c>
      <c r="B2754" s="170" t="s">
        <v>14483</v>
      </c>
      <c r="C2754" s="170">
        <v>481</v>
      </c>
      <c r="I2754" s="170"/>
    </row>
    <row r="2755" spans="1:9" x14ac:dyDescent="0.3">
      <c r="A2755" s="170" t="s">
        <v>14482</v>
      </c>
      <c r="B2755" s="170" t="s">
        <v>14481</v>
      </c>
      <c r="C2755" s="170">
        <v>793</v>
      </c>
      <c r="I2755" s="170"/>
    </row>
    <row r="2756" spans="1:9" x14ac:dyDescent="0.3">
      <c r="A2756" s="170" t="s">
        <v>14480</v>
      </c>
      <c r="B2756" s="170" t="s">
        <v>14479</v>
      </c>
      <c r="C2756" s="170">
        <v>793</v>
      </c>
      <c r="I2756" s="170"/>
    </row>
    <row r="2757" spans="1:9" x14ac:dyDescent="0.3">
      <c r="A2757" s="170" t="s">
        <v>14478</v>
      </c>
      <c r="B2757" s="170" t="s">
        <v>14477</v>
      </c>
      <c r="C2757" s="170">
        <v>793</v>
      </c>
      <c r="I2757" s="170"/>
    </row>
    <row r="2758" spans="1:9" x14ac:dyDescent="0.3">
      <c r="A2758" s="170" t="s">
        <v>14476</v>
      </c>
      <c r="B2758" s="170" t="s">
        <v>14475</v>
      </c>
      <c r="C2758" s="170">
        <v>793</v>
      </c>
      <c r="I2758" s="170"/>
    </row>
    <row r="2759" spans="1:9" x14ac:dyDescent="0.3">
      <c r="A2759" s="170" t="s">
        <v>14474</v>
      </c>
      <c r="B2759" s="170" t="s">
        <v>14473</v>
      </c>
      <c r="C2759" s="170">
        <v>793</v>
      </c>
      <c r="I2759" s="170"/>
    </row>
    <row r="2760" spans="1:9" x14ac:dyDescent="0.3">
      <c r="A2760" s="170" t="s">
        <v>14472</v>
      </c>
      <c r="B2760" s="170" t="s">
        <v>14471</v>
      </c>
      <c r="C2760" s="170">
        <v>793</v>
      </c>
      <c r="I2760" s="170"/>
    </row>
    <row r="2761" spans="1:9" x14ac:dyDescent="0.3">
      <c r="A2761" s="170" t="s">
        <v>14470</v>
      </c>
      <c r="B2761" s="170" t="s">
        <v>14469</v>
      </c>
      <c r="C2761" s="170">
        <v>793</v>
      </c>
      <c r="I2761" s="170"/>
    </row>
    <row r="2762" spans="1:9" x14ac:dyDescent="0.3">
      <c r="A2762" s="170" t="s">
        <v>14468</v>
      </c>
      <c r="B2762" s="170" t="s">
        <v>14467</v>
      </c>
      <c r="C2762" s="170">
        <v>793</v>
      </c>
      <c r="I2762" s="170"/>
    </row>
    <row r="2763" spans="1:9" x14ac:dyDescent="0.3">
      <c r="A2763" s="170" t="s">
        <v>14466</v>
      </c>
      <c r="B2763" s="170" t="s">
        <v>14465</v>
      </c>
      <c r="C2763" s="170">
        <v>793</v>
      </c>
      <c r="I2763" s="170"/>
    </row>
    <row r="2764" spans="1:9" x14ac:dyDescent="0.3">
      <c r="A2764" s="170" t="s">
        <v>14464</v>
      </c>
      <c r="B2764" s="170" t="s">
        <v>14463</v>
      </c>
      <c r="C2764" s="170">
        <v>793</v>
      </c>
      <c r="I2764" s="170"/>
    </row>
    <row r="2765" spans="1:9" x14ac:dyDescent="0.3">
      <c r="A2765" s="170" t="s">
        <v>3093</v>
      </c>
      <c r="B2765" s="170" t="s">
        <v>14422</v>
      </c>
      <c r="C2765" s="170">
        <v>481</v>
      </c>
      <c r="I2765" s="170"/>
    </row>
    <row r="2766" spans="1:9" x14ac:dyDescent="0.3">
      <c r="A2766" s="170" t="s">
        <v>14462</v>
      </c>
      <c r="B2766" s="170" t="s">
        <v>14461</v>
      </c>
      <c r="C2766" s="170">
        <v>793</v>
      </c>
      <c r="I2766" s="170"/>
    </row>
    <row r="2767" spans="1:9" x14ac:dyDescent="0.3">
      <c r="A2767" s="170" t="s">
        <v>14460</v>
      </c>
      <c r="B2767" s="170" t="s">
        <v>14459</v>
      </c>
      <c r="C2767" s="170">
        <v>793</v>
      </c>
      <c r="I2767" s="170"/>
    </row>
    <row r="2768" spans="1:9" x14ac:dyDescent="0.3">
      <c r="A2768" s="170" t="s">
        <v>14458</v>
      </c>
      <c r="B2768" s="170" t="s">
        <v>14457</v>
      </c>
      <c r="C2768" s="170">
        <v>793</v>
      </c>
      <c r="I2768" s="170"/>
    </row>
    <row r="2769" spans="1:9" x14ac:dyDescent="0.3">
      <c r="A2769" s="170" t="s">
        <v>14456</v>
      </c>
      <c r="B2769" s="170" t="s">
        <v>14455</v>
      </c>
      <c r="C2769" s="170">
        <v>793</v>
      </c>
      <c r="I2769" s="170"/>
    </row>
    <row r="2770" spans="1:9" x14ac:dyDescent="0.3">
      <c r="A2770" s="170" t="s">
        <v>14454</v>
      </c>
      <c r="B2770" s="170" t="s">
        <v>14453</v>
      </c>
      <c r="C2770" s="170">
        <v>793</v>
      </c>
      <c r="I2770" s="170"/>
    </row>
    <row r="2771" spans="1:9" x14ac:dyDescent="0.3">
      <c r="A2771" s="170" t="s">
        <v>14452</v>
      </c>
      <c r="B2771" s="170" t="s">
        <v>14451</v>
      </c>
      <c r="C2771" s="170">
        <v>793</v>
      </c>
      <c r="I2771" s="170"/>
    </row>
    <row r="2772" spans="1:9" x14ac:dyDescent="0.3">
      <c r="A2772" s="170" t="s">
        <v>14450</v>
      </c>
      <c r="B2772" s="170" t="s">
        <v>14449</v>
      </c>
      <c r="C2772" s="170">
        <v>793</v>
      </c>
      <c r="I2772" s="170"/>
    </row>
    <row r="2773" spans="1:9" x14ac:dyDescent="0.3">
      <c r="A2773" s="170" t="s">
        <v>14448</v>
      </c>
      <c r="B2773" s="170" t="s">
        <v>14447</v>
      </c>
      <c r="C2773" s="170">
        <v>793</v>
      </c>
      <c r="I2773" s="170"/>
    </row>
    <row r="2774" spans="1:9" x14ac:dyDescent="0.3">
      <c r="A2774" s="170" t="s">
        <v>14446</v>
      </c>
      <c r="B2774" s="170" t="s">
        <v>14445</v>
      </c>
      <c r="C2774" s="170">
        <v>793</v>
      </c>
      <c r="I2774" s="170"/>
    </row>
    <row r="2775" spans="1:9" x14ac:dyDescent="0.3">
      <c r="A2775" s="170" t="s">
        <v>14444</v>
      </c>
      <c r="B2775" s="170" t="s">
        <v>14443</v>
      </c>
      <c r="C2775" s="170">
        <v>793</v>
      </c>
      <c r="I2775" s="170"/>
    </row>
    <row r="2776" spans="1:9" x14ac:dyDescent="0.3">
      <c r="A2776" s="170" t="s">
        <v>3092</v>
      </c>
      <c r="B2776" s="170" t="s">
        <v>14422</v>
      </c>
      <c r="C2776" s="170">
        <v>481</v>
      </c>
      <c r="I2776" s="170"/>
    </row>
    <row r="2777" spans="1:9" x14ac:dyDescent="0.3">
      <c r="A2777" s="170" t="s">
        <v>14442</v>
      </c>
      <c r="B2777" s="170" t="s">
        <v>14441</v>
      </c>
      <c r="C2777" s="170">
        <v>793</v>
      </c>
      <c r="I2777" s="170"/>
    </row>
    <row r="2778" spans="1:9" x14ac:dyDescent="0.3">
      <c r="A2778" s="170" t="s">
        <v>14440</v>
      </c>
      <c r="B2778" s="170" t="s">
        <v>14439</v>
      </c>
      <c r="C2778" s="170">
        <v>793</v>
      </c>
      <c r="I2778" s="170"/>
    </row>
    <row r="2779" spans="1:9" x14ac:dyDescent="0.3">
      <c r="A2779" s="170" t="s">
        <v>14438</v>
      </c>
      <c r="B2779" s="170" t="s">
        <v>14437</v>
      </c>
      <c r="C2779" s="170">
        <v>793</v>
      </c>
      <c r="I2779" s="170"/>
    </row>
    <row r="2780" spans="1:9" x14ac:dyDescent="0.3">
      <c r="A2780" s="170" t="s">
        <v>14436</v>
      </c>
      <c r="B2780" s="170" t="s">
        <v>14435</v>
      </c>
      <c r="C2780" s="170">
        <v>793</v>
      </c>
      <c r="I2780" s="170"/>
    </row>
    <row r="2781" spans="1:9" x14ac:dyDescent="0.3">
      <c r="A2781" s="170" t="s">
        <v>14434</v>
      </c>
      <c r="B2781" s="170" t="s">
        <v>14433</v>
      </c>
      <c r="C2781" s="170">
        <v>83</v>
      </c>
      <c r="I2781" s="170"/>
    </row>
    <row r="2782" spans="1:9" x14ac:dyDescent="0.3">
      <c r="A2782" s="170" t="s">
        <v>14432</v>
      </c>
      <c r="B2782" s="170" t="s">
        <v>14431</v>
      </c>
      <c r="C2782" s="170">
        <v>793</v>
      </c>
      <c r="I2782" s="170"/>
    </row>
    <row r="2783" spans="1:9" x14ac:dyDescent="0.3">
      <c r="A2783" s="170" t="s">
        <v>14430</v>
      </c>
      <c r="B2783" s="170" t="s">
        <v>14429</v>
      </c>
      <c r="C2783" s="170">
        <v>793</v>
      </c>
      <c r="I2783" s="170"/>
    </row>
    <row r="2784" spans="1:9" x14ac:dyDescent="0.3">
      <c r="A2784" s="170" t="s">
        <v>14428</v>
      </c>
      <c r="B2784" s="170" t="s">
        <v>14427</v>
      </c>
      <c r="C2784" s="170">
        <v>793</v>
      </c>
      <c r="I2784" s="170"/>
    </row>
    <row r="2785" spans="1:9" x14ac:dyDescent="0.3">
      <c r="A2785" s="170" t="s">
        <v>14426</v>
      </c>
      <c r="B2785" s="170" t="s">
        <v>14425</v>
      </c>
      <c r="C2785" s="170">
        <v>793</v>
      </c>
      <c r="I2785" s="170"/>
    </row>
    <row r="2786" spans="1:9" x14ac:dyDescent="0.3">
      <c r="A2786" s="170" t="s">
        <v>14424</v>
      </c>
      <c r="B2786" s="170" t="s">
        <v>14423</v>
      </c>
      <c r="C2786" s="170">
        <v>793</v>
      </c>
      <c r="I2786" s="170"/>
    </row>
    <row r="2787" spans="1:9" x14ac:dyDescent="0.3">
      <c r="A2787" s="170" t="s">
        <v>3091</v>
      </c>
      <c r="B2787" s="170" t="s">
        <v>14422</v>
      </c>
      <c r="C2787" s="170">
        <v>481</v>
      </c>
      <c r="I2787" s="170"/>
    </row>
    <row r="2788" spans="1:9" x14ac:dyDescent="0.3">
      <c r="A2788" s="170" t="s">
        <v>14421</v>
      </c>
      <c r="B2788" s="170" t="s">
        <v>14420</v>
      </c>
      <c r="C2788" s="170">
        <v>793</v>
      </c>
      <c r="I2788" s="170"/>
    </row>
    <row r="2789" spans="1:9" x14ac:dyDescent="0.3">
      <c r="A2789" s="170" t="s">
        <v>14419</v>
      </c>
      <c r="B2789" s="170" t="s">
        <v>14418</v>
      </c>
      <c r="C2789" s="170">
        <v>793</v>
      </c>
      <c r="I2789" s="170"/>
    </row>
    <row r="2790" spans="1:9" x14ac:dyDescent="0.3">
      <c r="A2790" s="170" t="s">
        <v>14417</v>
      </c>
      <c r="B2790" s="170" t="s">
        <v>14416</v>
      </c>
      <c r="C2790" s="170">
        <v>793</v>
      </c>
      <c r="I2790" s="170"/>
    </row>
    <row r="2791" spans="1:9" x14ac:dyDescent="0.3">
      <c r="A2791" s="170" t="s">
        <v>14415</v>
      </c>
      <c r="B2791" s="170" t="s">
        <v>14414</v>
      </c>
      <c r="C2791" s="170">
        <v>793</v>
      </c>
      <c r="I2791" s="170"/>
    </row>
    <row r="2792" spans="1:9" x14ac:dyDescent="0.3">
      <c r="A2792" s="170" t="s">
        <v>14413</v>
      </c>
      <c r="B2792" s="170" t="s">
        <v>14412</v>
      </c>
      <c r="C2792" s="170">
        <v>793</v>
      </c>
      <c r="I2792" s="170"/>
    </row>
    <row r="2793" spans="1:9" x14ac:dyDescent="0.3">
      <c r="A2793" s="170" t="s">
        <v>14411</v>
      </c>
      <c r="B2793" s="170" t="s">
        <v>14410</v>
      </c>
      <c r="C2793" s="170">
        <v>793</v>
      </c>
      <c r="I2793" s="170"/>
    </row>
    <row r="2794" spans="1:9" x14ac:dyDescent="0.3">
      <c r="A2794" s="170" t="s">
        <v>14409</v>
      </c>
      <c r="B2794" s="170" t="s">
        <v>14408</v>
      </c>
      <c r="C2794" s="170">
        <v>793</v>
      </c>
      <c r="I2794" s="170"/>
    </row>
    <row r="2795" spans="1:9" x14ac:dyDescent="0.3">
      <c r="A2795" s="170" t="s">
        <v>14407</v>
      </c>
      <c r="B2795" s="170" t="s">
        <v>14406</v>
      </c>
      <c r="C2795" s="170">
        <v>793</v>
      </c>
      <c r="I2795" s="170"/>
    </row>
    <row r="2796" spans="1:9" x14ac:dyDescent="0.3">
      <c r="A2796" s="170" t="s">
        <v>14405</v>
      </c>
      <c r="B2796" s="170" t="s">
        <v>14404</v>
      </c>
      <c r="C2796" s="170">
        <v>793</v>
      </c>
      <c r="I2796" s="170"/>
    </row>
    <row r="2797" spans="1:9" x14ac:dyDescent="0.3">
      <c r="A2797" s="170" t="s">
        <v>14403</v>
      </c>
      <c r="B2797" s="170" t="s">
        <v>14402</v>
      </c>
      <c r="C2797" s="170">
        <v>793</v>
      </c>
      <c r="I2797" s="170"/>
    </row>
    <row r="2798" spans="1:9" x14ac:dyDescent="0.3">
      <c r="A2798" s="170" t="s">
        <v>3090</v>
      </c>
      <c r="B2798" s="170" t="s">
        <v>14391</v>
      </c>
      <c r="C2798" s="170">
        <v>481</v>
      </c>
      <c r="I2798" s="170"/>
    </row>
    <row r="2799" spans="1:9" x14ac:dyDescent="0.3">
      <c r="A2799" s="170" t="s">
        <v>14401</v>
      </c>
      <c r="B2799" s="170" t="s">
        <v>14400</v>
      </c>
      <c r="C2799" s="170">
        <v>793</v>
      </c>
      <c r="I2799" s="170"/>
    </row>
    <row r="2800" spans="1:9" x14ac:dyDescent="0.3">
      <c r="A2800" s="170" t="s">
        <v>14399</v>
      </c>
      <c r="B2800" s="170" t="s">
        <v>14398</v>
      </c>
      <c r="C2800" s="170">
        <v>1735</v>
      </c>
      <c r="I2800" s="170"/>
    </row>
    <row r="2801" spans="1:9" x14ac:dyDescent="0.3">
      <c r="A2801" s="170" t="s">
        <v>14397</v>
      </c>
      <c r="B2801" s="170" t="s">
        <v>14396</v>
      </c>
      <c r="C2801" s="170">
        <v>1621</v>
      </c>
      <c r="I2801" s="170"/>
    </row>
    <row r="2802" spans="1:9" x14ac:dyDescent="0.3">
      <c r="A2802" s="170" t="s">
        <v>14395</v>
      </c>
      <c r="B2802" s="170" t="s">
        <v>14394</v>
      </c>
      <c r="C2802" s="170">
        <v>1621</v>
      </c>
      <c r="I2802" s="170"/>
    </row>
    <row r="2803" spans="1:9" x14ac:dyDescent="0.3">
      <c r="A2803" s="170" t="s">
        <v>14393</v>
      </c>
      <c r="B2803" s="170" t="s">
        <v>14392</v>
      </c>
      <c r="C2803" s="170">
        <v>1621</v>
      </c>
      <c r="I2803" s="170"/>
    </row>
    <row r="2804" spans="1:9" x14ac:dyDescent="0.3">
      <c r="A2804" s="170" t="s">
        <v>3089</v>
      </c>
      <c r="B2804" s="170" t="s">
        <v>14391</v>
      </c>
      <c r="C2804" s="170">
        <v>481</v>
      </c>
      <c r="I2804" s="170"/>
    </row>
    <row r="2805" spans="1:9" x14ac:dyDescent="0.3">
      <c r="A2805" s="170" t="s">
        <v>14390</v>
      </c>
      <c r="B2805" s="170" t="s">
        <v>14389</v>
      </c>
      <c r="C2805" s="170">
        <v>1621</v>
      </c>
      <c r="I2805" s="170"/>
    </row>
    <row r="2806" spans="1:9" x14ac:dyDescent="0.3">
      <c r="A2806" s="170" t="s">
        <v>14388</v>
      </c>
      <c r="B2806" s="170" t="s">
        <v>14387</v>
      </c>
      <c r="C2806" s="170">
        <v>1986</v>
      </c>
      <c r="I2806" s="170"/>
    </row>
    <row r="2807" spans="1:9" x14ac:dyDescent="0.3">
      <c r="A2807" s="170" t="s">
        <v>14386</v>
      </c>
      <c r="B2807" s="170" t="s">
        <v>14385</v>
      </c>
      <c r="C2807" s="170">
        <v>1986</v>
      </c>
      <c r="I2807" s="170"/>
    </row>
    <row r="2808" spans="1:9" x14ac:dyDescent="0.3">
      <c r="A2808" s="170" t="s">
        <v>14384</v>
      </c>
      <c r="B2808" s="170" t="s">
        <v>14383</v>
      </c>
      <c r="C2808" s="170">
        <v>1986</v>
      </c>
      <c r="I2808" s="170"/>
    </row>
    <row r="2809" spans="1:9" x14ac:dyDescent="0.3">
      <c r="A2809" s="170" t="s">
        <v>14382</v>
      </c>
      <c r="B2809" s="170" t="s">
        <v>14381</v>
      </c>
      <c r="C2809" s="170">
        <v>1986</v>
      </c>
      <c r="I2809" s="170"/>
    </row>
    <row r="2810" spans="1:9" x14ac:dyDescent="0.3">
      <c r="A2810" s="170" t="s">
        <v>3088</v>
      </c>
      <c r="B2810" s="170" t="s">
        <v>14378</v>
      </c>
      <c r="C2810" s="170">
        <v>481</v>
      </c>
      <c r="I2810" s="170"/>
    </row>
    <row r="2811" spans="1:9" x14ac:dyDescent="0.3">
      <c r="A2811" s="170" t="s">
        <v>14380</v>
      </c>
      <c r="B2811" s="170" t="s">
        <v>14379</v>
      </c>
      <c r="C2811" s="170">
        <v>1986</v>
      </c>
      <c r="I2811" s="170"/>
    </row>
    <row r="2812" spans="1:9" x14ac:dyDescent="0.3">
      <c r="A2812" s="170" t="s">
        <v>3087</v>
      </c>
      <c r="B2812" s="170" t="s">
        <v>14378</v>
      </c>
      <c r="C2812" s="170">
        <v>481</v>
      </c>
      <c r="I2812" s="170"/>
    </row>
    <row r="2813" spans="1:9" x14ac:dyDescent="0.3">
      <c r="A2813" s="170" t="s">
        <v>14377</v>
      </c>
      <c r="B2813" s="170" t="s">
        <v>14376</v>
      </c>
      <c r="C2813" s="170">
        <v>461</v>
      </c>
      <c r="I2813" s="170"/>
    </row>
    <row r="2814" spans="1:9" x14ac:dyDescent="0.3">
      <c r="A2814" s="170" t="s">
        <v>3996</v>
      </c>
      <c r="B2814" s="170" t="s">
        <v>14375</v>
      </c>
      <c r="C2814" s="170">
        <v>77</v>
      </c>
      <c r="I2814" s="170"/>
    </row>
    <row r="2815" spans="1:9" x14ac:dyDescent="0.3">
      <c r="A2815" s="170" t="s">
        <v>3086</v>
      </c>
      <c r="B2815" s="170" t="s">
        <v>14372</v>
      </c>
      <c r="C2815" s="170">
        <v>481</v>
      </c>
      <c r="I2815" s="170"/>
    </row>
    <row r="2816" spans="1:9" x14ac:dyDescent="0.3">
      <c r="A2816" s="170" t="s">
        <v>14374</v>
      </c>
      <c r="B2816" s="170" t="s">
        <v>14373</v>
      </c>
      <c r="C2816" s="170">
        <v>461</v>
      </c>
      <c r="I2816" s="170"/>
    </row>
    <row r="2817" spans="1:9" x14ac:dyDescent="0.3">
      <c r="A2817" s="170" t="s">
        <v>3085</v>
      </c>
      <c r="B2817" s="170" t="s">
        <v>14372</v>
      </c>
      <c r="C2817" s="170">
        <v>481</v>
      </c>
      <c r="I2817" s="170"/>
    </row>
    <row r="2818" spans="1:9" x14ac:dyDescent="0.3">
      <c r="A2818" s="170" t="s">
        <v>3084</v>
      </c>
      <c r="B2818" s="170" t="s">
        <v>14372</v>
      </c>
      <c r="C2818" s="170">
        <v>481</v>
      </c>
      <c r="I2818" s="170"/>
    </row>
    <row r="2819" spans="1:9" x14ac:dyDescent="0.3">
      <c r="A2819" s="170" t="s">
        <v>3083</v>
      </c>
      <c r="B2819" s="170" t="s">
        <v>14361</v>
      </c>
      <c r="C2819" s="170">
        <v>481</v>
      </c>
      <c r="I2819" s="170"/>
    </row>
    <row r="2820" spans="1:9" x14ac:dyDescent="0.3">
      <c r="A2820" s="170" t="s">
        <v>14371</v>
      </c>
      <c r="B2820" s="170" t="s">
        <v>14370</v>
      </c>
      <c r="C2820" s="170">
        <v>16</v>
      </c>
      <c r="I2820" s="170"/>
    </row>
    <row r="2821" spans="1:9" x14ac:dyDescent="0.3">
      <c r="A2821" s="170" t="s">
        <v>14369</v>
      </c>
      <c r="B2821" s="170" t="s">
        <v>14368</v>
      </c>
      <c r="C2821" s="170">
        <v>122</v>
      </c>
      <c r="I2821" s="170"/>
    </row>
    <row r="2822" spans="1:9" x14ac:dyDescent="0.3">
      <c r="A2822" s="170" t="s">
        <v>3082</v>
      </c>
      <c r="B2822" s="170" t="s">
        <v>14361</v>
      </c>
      <c r="C2822" s="170">
        <v>481</v>
      </c>
      <c r="I2822" s="170"/>
    </row>
    <row r="2823" spans="1:9" x14ac:dyDescent="0.3">
      <c r="A2823" s="170" t="s">
        <v>14367</v>
      </c>
      <c r="B2823" s="170" t="s">
        <v>14366</v>
      </c>
      <c r="C2823" s="170">
        <v>16</v>
      </c>
      <c r="I2823" s="170"/>
    </row>
    <row r="2824" spans="1:9" x14ac:dyDescent="0.3">
      <c r="A2824" s="170" t="s">
        <v>14365</v>
      </c>
      <c r="B2824" s="170" t="s">
        <v>14364</v>
      </c>
      <c r="C2824" s="170">
        <v>16</v>
      </c>
      <c r="I2824" s="170"/>
    </row>
    <row r="2825" spans="1:9" x14ac:dyDescent="0.3">
      <c r="A2825" s="170" t="s">
        <v>14363</v>
      </c>
      <c r="B2825" s="170" t="s">
        <v>14362</v>
      </c>
      <c r="C2825" s="170">
        <v>1496</v>
      </c>
      <c r="I2825" s="170"/>
    </row>
    <row r="2826" spans="1:9" x14ac:dyDescent="0.3">
      <c r="A2826" s="170" t="s">
        <v>3081</v>
      </c>
      <c r="B2826" s="170" t="s">
        <v>14361</v>
      </c>
      <c r="C2826" s="170">
        <v>481</v>
      </c>
      <c r="I2826" s="170"/>
    </row>
    <row r="2827" spans="1:9" x14ac:dyDescent="0.3">
      <c r="A2827" s="170" t="s">
        <v>3080</v>
      </c>
      <c r="B2827" s="170" t="s">
        <v>14341</v>
      </c>
      <c r="C2827" s="170">
        <v>481</v>
      </c>
      <c r="I2827" s="170"/>
    </row>
    <row r="2828" spans="1:9" x14ac:dyDescent="0.3">
      <c r="A2828" s="170" t="s">
        <v>14360</v>
      </c>
      <c r="B2828" s="170" t="s">
        <v>14359</v>
      </c>
      <c r="C2828" s="170">
        <v>16</v>
      </c>
      <c r="I2828" s="170"/>
    </row>
    <row r="2829" spans="1:9" x14ac:dyDescent="0.3">
      <c r="A2829" s="170" t="s">
        <v>14358</v>
      </c>
      <c r="B2829" s="170" t="s">
        <v>14357</v>
      </c>
      <c r="C2829" s="170">
        <v>16</v>
      </c>
      <c r="I2829" s="170"/>
    </row>
    <row r="2830" spans="1:9" x14ac:dyDescent="0.3">
      <c r="A2830" s="170" t="s">
        <v>14356</v>
      </c>
      <c r="B2830" s="170" t="s">
        <v>14355</v>
      </c>
      <c r="C2830" s="170">
        <v>16</v>
      </c>
      <c r="I2830" s="170"/>
    </row>
    <row r="2831" spans="1:9" x14ac:dyDescent="0.3">
      <c r="A2831" s="170" t="s">
        <v>14354</v>
      </c>
      <c r="B2831" s="170" t="s">
        <v>14353</v>
      </c>
      <c r="C2831" s="170">
        <v>16</v>
      </c>
      <c r="I2831" s="170"/>
    </row>
    <row r="2832" spans="1:9" x14ac:dyDescent="0.3">
      <c r="A2832" s="170" t="s">
        <v>3995</v>
      </c>
      <c r="B2832" s="170" t="s">
        <v>14352</v>
      </c>
      <c r="C2832" s="170">
        <v>77</v>
      </c>
      <c r="I2832" s="170"/>
    </row>
    <row r="2833" spans="1:9" x14ac:dyDescent="0.3">
      <c r="A2833" s="170" t="s">
        <v>3079</v>
      </c>
      <c r="B2833" s="170" t="s">
        <v>14341</v>
      </c>
      <c r="C2833" s="170">
        <v>481</v>
      </c>
      <c r="I2833" s="170"/>
    </row>
    <row r="2834" spans="1:9" x14ac:dyDescent="0.3">
      <c r="A2834" s="170" t="s">
        <v>14351</v>
      </c>
      <c r="B2834" s="170" t="s">
        <v>14350</v>
      </c>
      <c r="C2834" s="170">
        <v>1712</v>
      </c>
      <c r="I2834" s="170"/>
    </row>
    <row r="2835" spans="1:9" x14ac:dyDescent="0.3">
      <c r="A2835" s="170" t="s">
        <v>3078</v>
      </c>
      <c r="B2835" s="170" t="s">
        <v>14341</v>
      </c>
      <c r="C2835" s="170">
        <v>481</v>
      </c>
      <c r="I2835" s="170"/>
    </row>
    <row r="2836" spans="1:9" x14ac:dyDescent="0.3">
      <c r="A2836" s="170" t="s">
        <v>14349</v>
      </c>
      <c r="B2836" s="170" t="s">
        <v>14348</v>
      </c>
      <c r="C2836" s="170">
        <v>1712</v>
      </c>
      <c r="I2836" s="170"/>
    </row>
    <row r="2837" spans="1:9" x14ac:dyDescent="0.3">
      <c r="A2837" s="170" t="s">
        <v>14347</v>
      </c>
      <c r="B2837" s="170" t="s">
        <v>14346</v>
      </c>
      <c r="C2837" s="170">
        <v>1712</v>
      </c>
      <c r="I2837" s="170"/>
    </row>
    <row r="2838" spans="1:9" x14ac:dyDescent="0.3">
      <c r="A2838" s="170" t="s">
        <v>14345</v>
      </c>
      <c r="B2838" s="170" t="s">
        <v>14344</v>
      </c>
      <c r="C2838" s="170">
        <v>1712</v>
      </c>
      <c r="I2838" s="170"/>
    </row>
    <row r="2839" spans="1:9" x14ac:dyDescent="0.3">
      <c r="A2839" s="170" t="s">
        <v>14343</v>
      </c>
      <c r="B2839" s="170" t="s">
        <v>14342</v>
      </c>
      <c r="C2839" s="170">
        <v>1712</v>
      </c>
      <c r="I2839" s="170"/>
    </row>
    <row r="2840" spans="1:9" x14ac:dyDescent="0.3">
      <c r="A2840" s="170" t="s">
        <v>3077</v>
      </c>
      <c r="B2840" s="170" t="s">
        <v>14341</v>
      </c>
      <c r="C2840" s="170">
        <v>481</v>
      </c>
      <c r="I2840" s="170"/>
    </row>
    <row r="2841" spans="1:9" x14ac:dyDescent="0.3">
      <c r="A2841" s="170" t="s">
        <v>3076</v>
      </c>
      <c r="B2841" s="170" t="s">
        <v>14340</v>
      </c>
      <c r="C2841" s="170">
        <v>481</v>
      </c>
      <c r="I2841" s="170"/>
    </row>
    <row r="2842" spans="1:9" x14ac:dyDescent="0.3">
      <c r="A2842" s="170" t="s">
        <v>3076</v>
      </c>
      <c r="B2842" s="170" t="s">
        <v>14340</v>
      </c>
      <c r="C2842" s="170">
        <v>481</v>
      </c>
      <c r="I2842" s="170"/>
    </row>
    <row r="2843" spans="1:9" x14ac:dyDescent="0.3">
      <c r="A2843" s="170" t="s">
        <v>3075</v>
      </c>
      <c r="B2843" s="170" t="s">
        <v>14340</v>
      </c>
      <c r="C2843" s="170">
        <v>481</v>
      </c>
      <c r="I2843" s="170"/>
    </row>
    <row r="2844" spans="1:9" x14ac:dyDescent="0.3">
      <c r="A2844" s="170" t="s">
        <v>3075</v>
      </c>
      <c r="B2844" s="170" t="s">
        <v>14340</v>
      </c>
      <c r="C2844" s="170">
        <v>481</v>
      </c>
      <c r="I2844" s="170"/>
    </row>
    <row r="2845" spans="1:9" x14ac:dyDescent="0.3">
      <c r="A2845" s="170" t="s">
        <v>14339</v>
      </c>
      <c r="B2845" s="170" t="s">
        <v>14338</v>
      </c>
      <c r="C2845" s="170">
        <v>1899</v>
      </c>
      <c r="I2845" s="170"/>
    </row>
    <row r="2846" spans="1:9" x14ac:dyDescent="0.3">
      <c r="A2846" s="170" t="s">
        <v>3074</v>
      </c>
      <c r="B2846" s="170" t="s">
        <v>14337</v>
      </c>
      <c r="C2846" s="170">
        <v>41</v>
      </c>
      <c r="I2846" s="170"/>
    </row>
    <row r="2847" spans="1:9" x14ac:dyDescent="0.3">
      <c r="A2847" s="170" t="s">
        <v>3073</v>
      </c>
      <c r="B2847" s="170" t="s">
        <v>14336</v>
      </c>
      <c r="C2847" s="170">
        <v>67</v>
      </c>
      <c r="I2847" s="170"/>
    </row>
    <row r="2848" spans="1:9" x14ac:dyDescent="0.3">
      <c r="A2848" s="170" t="s">
        <v>3072</v>
      </c>
      <c r="B2848" s="170" t="s">
        <v>14335</v>
      </c>
      <c r="C2848" s="170">
        <v>67</v>
      </c>
      <c r="I2848" s="170"/>
    </row>
    <row r="2849" spans="1:9" x14ac:dyDescent="0.3">
      <c r="A2849" s="170" t="s">
        <v>3071</v>
      </c>
      <c r="B2849" s="170" t="s">
        <v>14334</v>
      </c>
      <c r="C2849" s="170">
        <v>376</v>
      </c>
      <c r="I2849" s="170"/>
    </row>
    <row r="2850" spans="1:9" x14ac:dyDescent="0.3">
      <c r="A2850" s="170" t="s">
        <v>14333</v>
      </c>
      <c r="B2850" s="170" t="s">
        <v>14332</v>
      </c>
      <c r="C2850" s="170">
        <v>16</v>
      </c>
      <c r="I2850" s="170"/>
    </row>
    <row r="2851" spans="1:9" x14ac:dyDescent="0.3">
      <c r="A2851" s="170" t="s">
        <v>14331</v>
      </c>
      <c r="B2851" s="170" t="s">
        <v>14330</v>
      </c>
      <c r="C2851" s="170">
        <v>16</v>
      </c>
      <c r="I2851" s="170"/>
    </row>
    <row r="2852" spans="1:9" x14ac:dyDescent="0.3">
      <c r="A2852" s="170" t="s">
        <v>14329</v>
      </c>
      <c r="B2852" s="170" t="s">
        <v>14328</v>
      </c>
      <c r="C2852" s="170">
        <v>16</v>
      </c>
      <c r="I2852" s="170"/>
    </row>
    <row r="2853" spans="1:9" x14ac:dyDescent="0.3">
      <c r="A2853" s="170" t="s">
        <v>14327</v>
      </c>
      <c r="B2853" s="170" t="s">
        <v>14326</v>
      </c>
      <c r="C2853" s="170">
        <v>464</v>
      </c>
      <c r="I2853" s="170"/>
    </row>
    <row r="2854" spans="1:9" x14ac:dyDescent="0.3">
      <c r="A2854" s="170" t="s">
        <v>3994</v>
      </c>
      <c r="B2854" s="170" t="s">
        <v>14325</v>
      </c>
      <c r="C2854" s="170">
        <v>77</v>
      </c>
      <c r="I2854" s="170"/>
    </row>
    <row r="2855" spans="1:9" x14ac:dyDescent="0.3">
      <c r="A2855" s="170" t="s">
        <v>3070</v>
      </c>
      <c r="B2855" s="170" t="s">
        <v>14324</v>
      </c>
      <c r="C2855" s="170">
        <v>768</v>
      </c>
      <c r="I2855" s="170"/>
    </row>
    <row r="2856" spans="1:9" x14ac:dyDescent="0.3">
      <c r="A2856" s="170" t="s">
        <v>14323</v>
      </c>
      <c r="B2856" s="170" t="s">
        <v>14322</v>
      </c>
      <c r="C2856" s="170">
        <v>683</v>
      </c>
      <c r="I2856" s="170"/>
    </row>
    <row r="2857" spans="1:9" x14ac:dyDescent="0.3">
      <c r="A2857" s="170" t="s">
        <v>3069</v>
      </c>
      <c r="B2857" s="170" t="s">
        <v>14321</v>
      </c>
      <c r="C2857" s="170">
        <v>392</v>
      </c>
      <c r="I2857" s="170"/>
    </row>
    <row r="2858" spans="1:9" x14ac:dyDescent="0.3">
      <c r="A2858" s="170" t="s">
        <v>3068</v>
      </c>
      <c r="B2858" s="170" t="s">
        <v>12872</v>
      </c>
      <c r="C2858" s="170">
        <v>392</v>
      </c>
      <c r="I2858" s="170"/>
    </row>
    <row r="2859" spans="1:9" x14ac:dyDescent="0.3">
      <c r="A2859" s="170" t="s">
        <v>3067</v>
      </c>
      <c r="B2859" s="170" t="s">
        <v>14320</v>
      </c>
      <c r="C2859" s="170">
        <v>392</v>
      </c>
      <c r="I2859" s="170"/>
    </row>
    <row r="2860" spans="1:9" x14ac:dyDescent="0.3">
      <c r="A2860" s="170" t="s">
        <v>3066</v>
      </c>
      <c r="B2860" s="170" t="s">
        <v>12873</v>
      </c>
      <c r="C2860" s="170">
        <v>392</v>
      </c>
      <c r="I2860" s="170"/>
    </row>
    <row r="2861" spans="1:9" x14ac:dyDescent="0.3">
      <c r="A2861" s="170" t="s">
        <v>3065</v>
      </c>
      <c r="B2861" s="170" t="s">
        <v>14319</v>
      </c>
      <c r="C2861" s="170">
        <v>392</v>
      </c>
      <c r="I2861" s="170"/>
    </row>
    <row r="2862" spans="1:9" x14ac:dyDescent="0.3">
      <c r="A2862" s="170" t="s">
        <v>3064</v>
      </c>
      <c r="B2862" s="170" t="s">
        <v>14318</v>
      </c>
      <c r="C2862" s="170">
        <v>392</v>
      </c>
      <c r="I2862" s="170"/>
    </row>
    <row r="2863" spans="1:9" x14ac:dyDescent="0.3">
      <c r="A2863" s="170" t="s">
        <v>3063</v>
      </c>
      <c r="B2863" s="170" t="s">
        <v>12874</v>
      </c>
      <c r="C2863" s="170">
        <v>392</v>
      </c>
      <c r="I2863" s="170"/>
    </row>
    <row r="2864" spans="1:9" x14ac:dyDescent="0.3">
      <c r="A2864" s="170" t="s">
        <v>14317</v>
      </c>
      <c r="B2864" s="170" t="s">
        <v>14316</v>
      </c>
      <c r="C2864" s="170">
        <v>1960</v>
      </c>
      <c r="I2864" s="170"/>
    </row>
    <row r="2865" spans="1:9" x14ac:dyDescent="0.3">
      <c r="A2865" s="170" t="s">
        <v>3062</v>
      </c>
      <c r="B2865" s="170" t="s">
        <v>14315</v>
      </c>
      <c r="C2865" s="170">
        <v>392</v>
      </c>
      <c r="I2865" s="170"/>
    </row>
    <row r="2866" spans="1:9" x14ac:dyDescent="0.3">
      <c r="A2866" s="170" t="s">
        <v>3993</v>
      </c>
      <c r="B2866" s="170" t="s">
        <v>14314</v>
      </c>
      <c r="C2866" s="170">
        <v>77</v>
      </c>
      <c r="I2866" s="170"/>
    </row>
    <row r="2867" spans="1:9" x14ac:dyDescent="0.3">
      <c r="A2867" s="170" t="s">
        <v>3061</v>
      </c>
      <c r="B2867" s="170" t="s">
        <v>14313</v>
      </c>
      <c r="C2867" s="170">
        <v>392</v>
      </c>
      <c r="I2867" s="170"/>
    </row>
    <row r="2868" spans="1:9" x14ac:dyDescent="0.3">
      <c r="A2868" s="170" t="s">
        <v>3060</v>
      </c>
      <c r="B2868" s="170" t="s">
        <v>14312</v>
      </c>
      <c r="C2868" s="170">
        <v>392</v>
      </c>
      <c r="I2868" s="170"/>
    </row>
    <row r="2869" spans="1:9" x14ac:dyDescent="0.3">
      <c r="A2869" s="170" t="s">
        <v>3059</v>
      </c>
      <c r="B2869" s="170" t="s">
        <v>14311</v>
      </c>
      <c r="C2869" s="170">
        <v>392</v>
      </c>
      <c r="I2869" s="170"/>
    </row>
    <row r="2870" spans="1:9" x14ac:dyDescent="0.3">
      <c r="A2870" s="170" t="s">
        <v>3058</v>
      </c>
      <c r="B2870" s="170" t="s">
        <v>14310</v>
      </c>
      <c r="C2870" s="170">
        <v>392</v>
      </c>
      <c r="I2870" s="170"/>
    </row>
    <row r="2871" spans="1:9" x14ac:dyDescent="0.3">
      <c r="A2871" s="170" t="s">
        <v>3057</v>
      </c>
      <c r="B2871" s="170" t="s">
        <v>12879</v>
      </c>
      <c r="C2871" s="170">
        <v>392</v>
      </c>
      <c r="I2871" s="170"/>
    </row>
    <row r="2872" spans="1:9" x14ac:dyDescent="0.3">
      <c r="A2872" s="170" t="s">
        <v>14309</v>
      </c>
      <c r="B2872" s="170" t="s">
        <v>14308</v>
      </c>
      <c r="C2872" s="170">
        <v>1960</v>
      </c>
      <c r="I2872" s="170"/>
    </row>
    <row r="2873" spans="1:9" x14ac:dyDescent="0.3">
      <c r="A2873" s="170" t="s">
        <v>3056</v>
      </c>
      <c r="B2873" s="170" t="s">
        <v>12878</v>
      </c>
      <c r="C2873" s="170">
        <v>392</v>
      </c>
      <c r="I2873" s="170"/>
    </row>
    <row r="2874" spans="1:9" x14ac:dyDescent="0.3">
      <c r="A2874" s="170" t="s">
        <v>14307</v>
      </c>
      <c r="B2874" s="170" t="s">
        <v>14306</v>
      </c>
      <c r="C2874" s="170">
        <v>1960</v>
      </c>
      <c r="I2874" s="170"/>
    </row>
    <row r="2875" spans="1:9" x14ac:dyDescent="0.3">
      <c r="A2875" s="170" t="s">
        <v>3055</v>
      </c>
      <c r="B2875" s="170" t="s">
        <v>12877</v>
      </c>
      <c r="C2875" s="170">
        <v>392</v>
      </c>
      <c r="I2875" s="170"/>
    </row>
    <row r="2876" spans="1:9" x14ac:dyDescent="0.3">
      <c r="A2876" s="170" t="s">
        <v>14305</v>
      </c>
      <c r="B2876" s="170" t="s">
        <v>14304</v>
      </c>
      <c r="C2876" s="170">
        <v>1960</v>
      </c>
      <c r="I2876" s="170"/>
    </row>
    <row r="2877" spans="1:9" x14ac:dyDescent="0.3">
      <c r="A2877" s="170" t="s">
        <v>3054</v>
      </c>
      <c r="B2877" s="170" t="s">
        <v>14303</v>
      </c>
      <c r="C2877" s="170">
        <v>371</v>
      </c>
      <c r="I2877" s="170"/>
    </row>
    <row r="2878" spans="1:9" x14ac:dyDescent="0.3">
      <c r="A2878" s="170" t="s">
        <v>3992</v>
      </c>
      <c r="B2878" s="170" t="s">
        <v>14302</v>
      </c>
      <c r="C2878" s="170">
        <v>77</v>
      </c>
      <c r="I2878" s="170"/>
    </row>
    <row r="2879" spans="1:9" x14ac:dyDescent="0.3">
      <c r="A2879" s="170" t="s">
        <v>3053</v>
      </c>
      <c r="B2879" s="170" t="s">
        <v>12876</v>
      </c>
      <c r="C2879" s="170">
        <v>392</v>
      </c>
      <c r="I2879" s="170"/>
    </row>
    <row r="2880" spans="1:9" x14ac:dyDescent="0.3">
      <c r="A2880" s="170" t="s">
        <v>3052</v>
      </c>
      <c r="B2880" s="170" t="s">
        <v>14301</v>
      </c>
      <c r="C2880" s="170">
        <v>392</v>
      </c>
      <c r="I2880" s="170"/>
    </row>
    <row r="2881" spans="1:9" x14ac:dyDescent="0.3">
      <c r="A2881" s="170" t="s">
        <v>3051</v>
      </c>
      <c r="B2881" s="170" t="s">
        <v>14300</v>
      </c>
      <c r="C2881" s="170">
        <v>371</v>
      </c>
      <c r="I2881" s="170"/>
    </row>
    <row r="2882" spans="1:9" x14ac:dyDescent="0.3">
      <c r="A2882" s="170" t="s">
        <v>3050</v>
      </c>
      <c r="B2882" s="170" t="s">
        <v>14299</v>
      </c>
      <c r="C2882" s="170">
        <v>392</v>
      </c>
      <c r="I2882" s="170"/>
    </row>
    <row r="2883" spans="1:9" x14ac:dyDescent="0.3">
      <c r="A2883" s="170" t="s">
        <v>3049</v>
      </c>
      <c r="B2883" s="170" t="s">
        <v>12875</v>
      </c>
      <c r="C2883" s="170">
        <v>392</v>
      </c>
      <c r="I2883" s="170"/>
    </row>
    <row r="2884" spans="1:9" x14ac:dyDescent="0.3">
      <c r="A2884" s="170" t="s">
        <v>14298</v>
      </c>
      <c r="B2884" s="170" t="s">
        <v>14297</v>
      </c>
      <c r="C2884" s="170">
        <v>1</v>
      </c>
      <c r="I2884" s="170"/>
    </row>
    <row r="2885" spans="1:9" x14ac:dyDescent="0.3">
      <c r="A2885" s="170" t="s">
        <v>14296</v>
      </c>
      <c r="B2885" s="170" t="s">
        <v>14295</v>
      </c>
      <c r="C2885" s="170">
        <v>37</v>
      </c>
      <c r="I2885" s="170"/>
    </row>
    <row r="2886" spans="1:9" x14ac:dyDescent="0.3">
      <c r="A2886" s="170" t="s">
        <v>3048</v>
      </c>
      <c r="B2886" s="170" t="s">
        <v>2845</v>
      </c>
      <c r="C2886" s="170">
        <v>369</v>
      </c>
      <c r="I2886" s="170"/>
    </row>
    <row r="2887" spans="1:9" x14ac:dyDescent="0.3">
      <c r="A2887" s="170" t="s">
        <v>14294</v>
      </c>
      <c r="B2887" s="170" t="s">
        <v>14293</v>
      </c>
      <c r="C2887" s="170">
        <v>2012</v>
      </c>
      <c r="I2887" s="170"/>
    </row>
    <row r="2888" spans="1:9" x14ac:dyDescent="0.3">
      <c r="A2888" s="170" t="s">
        <v>3991</v>
      </c>
      <c r="B2888" s="170" t="s">
        <v>14292</v>
      </c>
      <c r="C2888" s="170">
        <v>77</v>
      </c>
      <c r="I2888" s="170"/>
    </row>
    <row r="2889" spans="1:9" x14ac:dyDescent="0.3">
      <c r="A2889" s="170" t="s">
        <v>3047</v>
      </c>
      <c r="B2889" s="170" t="s">
        <v>13865</v>
      </c>
      <c r="C2889" s="170">
        <v>12</v>
      </c>
      <c r="I2889" s="170"/>
    </row>
    <row r="2890" spans="1:9" x14ac:dyDescent="0.3">
      <c r="A2890" s="170" t="s">
        <v>14291</v>
      </c>
      <c r="B2890" s="170" t="s">
        <v>14290</v>
      </c>
      <c r="C2890" s="170">
        <v>1960</v>
      </c>
      <c r="I2890" s="170"/>
    </row>
    <row r="2891" spans="1:9" x14ac:dyDescent="0.3">
      <c r="A2891" s="170" t="s">
        <v>14289</v>
      </c>
      <c r="B2891" s="170" t="s">
        <v>14288</v>
      </c>
      <c r="C2891" s="170">
        <v>1686</v>
      </c>
      <c r="I2891" s="170"/>
    </row>
    <row r="2892" spans="1:9" x14ac:dyDescent="0.3">
      <c r="A2892" s="170" t="s">
        <v>3046</v>
      </c>
      <c r="B2892" s="170" t="s">
        <v>14287</v>
      </c>
      <c r="C2892" s="170">
        <v>392</v>
      </c>
      <c r="I2892" s="170"/>
    </row>
    <row r="2893" spans="1:9" x14ac:dyDescent="0.3">
      <c r="A2893" s="170" t="s">
        <v>3045</v>
      </c>
      <c r="B2893" s="170" t="s">
        <v>14286</v>
      </c>
      <c r="C2893" s="170">
        <v>392</v>
      </c>
      <c r="I2893" s="170"/>
    </row>
    <row r="2894" spans="1:9" x14ac:dyDescent="0.3">
      <c r="A2894" s="170" t="s">
        <v>3044</v>
      </c>
      <c r="B2894" s="170" t="s">
        <v>14285</v>
      </c>
      <c r="C2894" s="170">
        <v>392</v>
      </c>
      <c r="I2894" s="170"/>
    </row>
    <row r="2895" spans="1:9" x14ac:dyDescent="0.3">
      <c r="A2895" s="170" t="s">
        <v>3043</v>
      </c>
      <c r="B2895" s="170" t="s">
        <v>14284</v>
      </c>
      <c r="C2895" s="170">
        <v>392</v>
      </c>
      <c r="I2895" s="170"/>
    </row>
    <row r="2896" spans="1:9" x14ac:dyDescent="0.3">
      <c r="A2896" s="170" t="s">
        <v>14283</v>
      </c>
      <c r="B2896" s="170" t="s">
        <v>14282</v>
      </c>
      <c r="C2896" s="170">
        <v>1911</v>
      </c>
      <c r="I2896" s="170"/>
    </row>
    <row r="2897" spans="1:9" x14ac:dyDescent="0.3">
      <c r="A2897" s="170" t="s">
        <v>3042</v>
      </c>
      <c r="B2897" s="170" t="s">
        <v>14281</v>
      </c>
      <c r="C2897" s="170">
        <v>392</v>
      </c>
      <c r="I2897" s="170"/>
    </row>
    <row r="2898" spans="1:9" x14ac:dyDescent="0.3">
      <c r="A2898" s="170" t="s">
        <v>14280</v>
      </c>
      <c r="B2898" s="170" t="s">
        <v>14279</v>
      </c>
      <c r="C2898" s="170">
        <v>1911</v>
      </c>
      <c r="I2898" s="170"/>
    </row>
    <row r="2899" spans="1:9" x14ac:dyDescent="0.3">
      <c r="A2899" s="170" t="s">
        <v>3041</v>
      </c>
      <c r="B2899" s="170" t="s">
        <v>14278</v>
      </c>
      <c r="C2899" s="170">
        <v>392</v>
      </c>
      <c r="I2899" s="170"/>
    </row>
    <row r="2900" spans="1:9" x14ac:dyDescent="0.3">
      <c r="A2900" s="170" t="s">
        <v>3040</v>
      </c>
      <c r="B2900" s="170" t="s">
        <v>14277</v>
      </c>
      <c r="C2900" s="170">
        <v>392</v>
      </c>
      <c r="I2900" s="170"/>
    </row>
    <row r="2901" spans="1:9" x14ac:dyDescent="0.3">
      <c r="A2901" s="170" t="s">
        <v>4085</v>
      </c>
      <c r="B2901" s="170" t="s">
        <v>14276</v>
      </c>
      <c r="C2901" s="170">
        <v>2112</v>
      </c>
      <c r="I2901" s="170"/>
    </row>
    <row r="2902" spans="1:9" x14ac:dyDescent="0.3">
      <c r="A2902" s="170" t="s">
        <v>3039</v>
      </c>
      <c r="B2902" s="170" t="s">
        <v>14275</v>
      </c>
      <c r="C2902" s="170">
        <v>282</v>
      </c>
      <c r="I2902" s="170"/>
    </row>
    <row r="2903" spans="1:9" x14ac:dyDescent="0.3">
      <c r="A2903" s="170" t="s">
        <v>14274</v>
      </c>
      <c r="B2903" s="170" t="s">
        <v>14273</v>
      </c>
      <c r="C2903" s="170">
        <v>67</v>
      </c>
      <c r="I2903" s="170"/>
    </row>
    <row r="2904" spans="1:9" x14ac:dyDescent="0.3">
      <c r="A2904" s="170" t="s">
        <v>14272</v>
      </c>
      <c r="B2904" s="170" t="s">
        <v>14271</v>
      </c>
      <c r="C2904" s="170">
        <v>67</v>
      </c>
      <c r="I2904" s="170"/>
    </row>
    <row r="2905" spans="1:9" x14ac:dyDescent="0.3">
      <c r="A2905" s="170" t="s">
        <v>14270</v>
      </c>
      <c r="B2905" s="170" t="s">
        <v>14269</v>
      </c>
      <c r="C2905" s="170">
        <v>1960</v>
      </c>
      <c r="I2905" s="170"/>
    </row>
    <row r="2906" spans="1:9" x14ac:dyDescent="0.3">
      <c r="A2906" s="170" t="s">
        <v>14268</v>
      </c>
      <c r="B2906" s="170" t="s">
        <v>14267</v>
      </c>
      <c r="C2906" s="170">
        <v>634</v>
      </c>
      <c r="I2906" s="170"/>
    </row>
    <row r="2907" spans="1:9" x14ac:dyDescent="0.3">
      <c r="A2907" s="170" t="s">
        <v>14266</v>
      </c>
      <c r="B2907" s="170" t="s">
        <v>14265</v>
      </c>
      <c r="C2907" s="170">
        <v>634</v>
      </c>
      <c r="I2907" s="170"/>
    </row>
    <row r="2908" spans="1:9" x14ac:dyDescent="0.3">
      <c r="A2908" s="170" t="s">
        <v>14264</v>
      </c>
      <c r="B2908" s="170" t="s">
        <v>14263</v>
      </c>
      <c r="C2908" s="170">
        <v>724</v>
      </c>
      <c r="I2908" s="170"/>
    </row>
    <row r="2909" spans="1:9" x14ac:dyDescent="0.3">
      <c r="A2909" s="170" t="s">
        <v>14262</v>
      </c>
      <c r="B2909" s="170" t="s">
        <v>14261</v>
      </c>
      <c r="C2909" s="170">
        <v>724</v>
      </c>
      <c r="I2909" s="170"/>
    </row>
    <row r="2910" spans="1:9" x14ac:dyDescent="0.3">
      <c r="A2910" s="170" t="s">
        <v>3038</v>
      </c>
      <c r="B2910" s="170" t="s">
        <v>14260</v>
      </c>
      <c r="C2910" s="170">
        <v>125</v>
      </c>
      <c r="I2910" s="170"/>
    </row>
    <row r="2911" spans="1:9" x14ac:dyDescent="0.3">
      <c r="A2911" s="170" t="s">
        <v>14259</v>
      </c>
      <c r="B2911" s="170" t="s">
        <v>14258</v>
      </c>
      <c r="C2911" s="170">
        <v>724</v>
      </c>
      <c r="I2911" s="170"/>
    </row>
    <row r="2912" spans="1:9" x14ac:dyDescent="0.3">
      <c r="A2912" s="170" t="s">
        <v>14257</v>
      </c>
      <c r="B2912" s="170" t="s">
        <v>14256</v>
      </c>
      <c r="C2912" s="170">
        <v>1899</v>
      </c>
      <c r="I2912" s="170"/>
    </row>
    <row r="2913" spans="1:9" x14ac:dyDescent="0.3">
      <c r="A2913" s="170" t="s">
        <v>14255</v>
      </c>
      <c r="B2913" s="170" t="s">
        <v>14254</v>
      </c>
      <c r="C2913" s="170">
        <v>1899</v>
      </c>
      <c r="I2913" s="170"/>
    </row>
    <row r="2914" spans="1:9" x14ac:dyDescent="0.3">
      <c r="A2914" s="170" t="s">
        <v>14253</v>
      </c>
      <c r="B2914" s="170" t="s">
        <v>14252</v>
      </c>
      <c r="C2914" s="170">
        <v>1899</v>
      </c>
      <c r="I2914" s="170"/>
    </row>
    <row r="2915" spans="1:9" x14ac:dyDescent="0.3">
      <c r="A2915" s="170" t="s">
        <v>3037</v>
      </c>
      <c r="B2915" s="170" t="s">
        <v>14251</v>
      </c>
      <c r="C2915" s="170">
        <v>111</v>
      </c>
      <c r="I2915" s="170"/>
    </row>
    <row r="2916" spans="1:9" x14ac:dyDescent="0.3">
      <c r="A2916" s="170" t="s">
        <v>14250</v>
      </c>
      <c r="B2916" s="170" t="s">
        <v>14249</v>
      </c>
      <c r="C2916" s="170">
        <v>1899</v>
      </c>
      <c r="I2916" s="170"/>
    </row>
    <row r="2917" spans="1:9" x14ac:dyDescent="0.3">
      <c r="A2917" s="170" t="s">
        <v>14248</v>
      </c>
      <c r="B2917" s="170" t="s">
        <v>14247</v>
      </c>
      <c r="C2917" s="170">
        <v>1899</v>
      </c>
      <c r="I2917" s="170"/>
    </row>
    <row r="2918" spans="1:9" x14ac:dyDescent="0.3">
      <c r="A2918" s="170" t="s">
        <v>14246</v>
      </c>
      <c r="B2918" s="170" t="s">
        <v>14245</v>
      </c>
      <c r="C2918" s="170">
        <v>1899</v>
      </c>
      <c r="I2918" s="170"/>
    </row>
    <row r="2919" spans="1:9" x14ac:dyDescent="0.3">
      <c r="A2919" s="170" t="s">
        <v>14244</v>
      </c>
      <c r="B2919" s="170" t="s">
        <v>14243</v>
      </c>
      <c r="C2919" s="170">
        <v>1899</v>
      </c>
      <c r="I2919" s="170"/>
    </row>
    <row r="2920" spans="1:9" x14ac:dyDescent="0.3">
      <c r="A2920" s="170" t="s">
        <v>14242</v>
      </c>
      <c r="B2920" s="170" t="s">
        <v>14241</v>
      </c>
      <c r="C2920" s="170">
        <v>16</v>
      </c>
      <c r="I2920" s="170"/>
    </row>
    <row r="2921" spans="1:9" x14ac:dyDescent="0.3">
      <c r="A2921" s="170" t="s">
        <v>3036</v>
      </c>
      <c r="B2921" s="170" t="s">
        <v>14240</v>
      </c>
      <c r="C2921" s="170">
        <v>28</v>
      </c>
      <c r="I2921" s="170"/>
    </row>
    <row r="2922" spans="1:9" x14ac:dyDescent="0.3">
      <c r="A2922" s="170" t="s">
        <v>14239</v>
      </c>
      <c r="B2922" s="170" t="s">
        <v>14238</v>
      </c>
      <c r="C2922" s="170">
        <v>678</v>
      </c>
      <c r="I2922" s="170"/>
    </row>
    <row r="2923" spans="1:9" x14ac:dyDescent="0.3">
      <c r="A2923" s="170" t="s">
        <v>14237</v>
      </c>
      <c r="B2923" s="170" t="s">
        <v>14236</v>
      </c>
      <c r="C2923" s="170">
        <v>2071</v>
      </c>
      <c r="I2923" s="170"/>
    </row>
    <row r="2924" spans="1:9" x14ac:dyDescent="0.3">
      <c r="A2924" s="170" t="s">
        <v>14235</v>
      </c>
      <c r="B2924" s="170" t="s">
        <v>14234</v>
      </c>
      <c r="C2924" s="170">
        <v>2071</v>
      </c>
      <c r="I2924" s="170"/>
    </row>
    <row r="2925" spans="1:9" x14ac:dyDescent="0.3">
      <c r="A2925" s="170" t="s">
        <v>14233</v>
      </c>
      <c r="B2925" s="170" t="s">
        <v>14232</v>
      </c>
      <c r="C2925" s="170">
        <v>2071</v>
      </c>
      <c r="I2925" s="170"/>
    </row>
    <row r="2926" spans="1:9" x14ac:dyDescent="0.3">
      <c r="A2926" s="170" t="s">
        <v>14231</v>
      </c>
      <c r="B2926" s="170" t="s">
        <v>14230</v>
      </c>
      <c r="C2926" s="170">
        <v>2071</v>
      </c>
      <c r="I2926" s="170"/>
    </row>
    <row r="2927" spans="1:9" x14ac:dyDescent="0.3">
      <c r="A2927" s="170" t="s">
        <v>3035</v>
      </c>
      <c r="B2927" s="170" t="s">
        <v>14229</v>
      </c>
      <c r="C2927" s="170">
        <v>297</v>
      </c>
      <c r="I2927" s="170"/>
    </row>
    <row r="2928" spans="1:9" x14ac:dyDescent="0.3">
      <c r="A2928" s="170" t="s">
        <v>14228</v>
      </c>
      <c r="B2928" s="170" t="s">
        <v>14227</v>
      </c>
      <c r="C2928" s="170">
        <v>1686</v>
      </c>
      <c r="I2928" s="170"/>
    </row>
    <row r="2929" spans="1:9" x14ac:dyDescent="0.3">
      <c r="A2929" s="170" t="s">
        <v>14226</v>
      </c>
      <c r="B2929" s="170" t="s">
        <v>14225</v>
      </c>
      <c r="C2929" s="170">
        <v>1551</v>
      </c>
      <c r="I2929" s="170"/>
    </row>
    <row r="2930" spans="1:9" x14ac:dyDescent="0.3">
      <c r="A2930" s="170" t="s">
        <v>14224</v>
      </c>
      <c r="B2930" s="170" t="s">
        <v>14223</v>
      </c>
      <c r="C2930" s="170">
        <v>678</v>
      </c>
      <c r="I2930" s="170"/>
    </row>
    <row r="2931" spans="1:9" x14ac:dyDescent="0.3">
      <c r="A2931" s="170" t="s">
        <v>14222</v>
      </c>
      <c r="B2931" s="170" t="s">
        <v>14221</v>
      </c>
      <c r="C2931" s="170">
        <v>678</v>
      </c>
      <c r="I2931" s="170"/>
    </row>
    <row r="2932" spans="1:9" x14ac:dyDescent="0.3">
      <c r="A2932" s="170" t="s">
        <v>14220</v>
      </c>
      <c r="B2932" s="170" t="s">
        <v>14219</v>
      </c>
      <c r="C2932" s="170">
        <v>678</v>
      </c>
      <c r="I2932" s="170"/>
    </row>
    <row r="2933" spans="1:9" x14ac:dyDescent="0.3">
      <c r="A2933" s="170" t="s">
        <v>14218</v>
      </c>
      <c r="B2933" s="170" t="s">
        <v>14217</v>
      </c>
      <c r="C2933" s="170">
        <v>678</v>
      </c>
      <c r="I2933" s="170"/>
    </row>
    <row r="2934" spans="1:9" x14ac:dyDescent="0.3">
      <c r="A2934" s="170" t="s">
        <v>14216</v>
      </c>
      <c r="B2934" s="170" t="s">
        <v>14215</v>
      </c>
      <c r="C2934" s="170">
        <v>678</v>
      </c>
      <c r="I2934" s="170"/>
    </row>
    <row r="2935" spans="1:9" x14ac:dyDescent="0.3">
      <c r="A2935" s="170" t="s">
        <v>14214</v>
      </c>
      <c r="B2935" s="170" t="s">
        <v>14213</v>
      </c>
      <c r="C2935" s="170">
        <v>678</v>
      </c>
      <c r="I2935" s="170"/>
    </row>
    <row r="2936" spans="1:9" x14ac:dyDescent="0.3">
      <c r="A2936" s="170" t="s">
        <v>3990</v>
      </c>
      <c r="B2936" s="170" t="s">
        <v>14212</v>
      </c>
      <c r="C2936" s="170">
        <v>77</v>
      </c>
      <c r="I2936" s="170"/>
    </row>
    <row r="2937" spans="1:9" x14ac:dyDescent="0.3">
      <c r="A2937" s="170" t="s">
        <v>3990</v>
      </c>
      <c r="B2937" s="170" t="s">
        <v>14212</v>
      </c>
      <c r="C2937" s="170">
        <v>77</v>
      </c>
      <c r="I2937" s="170"/>
    </row>
    <row r="2938" spans="1:9" x14ac:dyDescent="0.3">
      <c r="A2938" s="170" t="s">
        <v>3990</v>
      </c>
      <c r="B2938" s="170" t="s">
        <v>14212</v>
      </c>
      <c r="C2938" s="170">
        <v>77</v>
      </c>
      <c r="I2938" s="170"/>
    </row>
    <row r="2939" spans="1:9" x14ac:dyDescent="0.3">
      <c r="A2939" s="170" t="s">
        <v>3034</v>
      </c>
      <c r="B2939" s="170" t="s">
        <v>14211</v>
      </c>
      <c r="C2939" s="170">
        <v>36</v>
      </c>
      <c r="I2939" s="170"/>
    </row>
    <row r="2940" spans="1:9" x14ac:dyDescent="0.3">
      <c r="A2940" s="170" t="s">
        <v>14210</v>
      </c>
      <c r="B2940" s="170" t="s">
        <v>14209</v>
      </c>
      <c r="C2940" s="170">
        <v>678</v>
      </c>
      <c r="I2940" s="170"/>
    </row>
    <row r="2941" spans="1:9" x14ac:dyDescent="0.3">
      <c r="A2941" s="170" t="s">
        <v>14208</v>
      </c>
      <c r="B2941" s="170" t="s">
        <v>14207</v>
      </c>
      <c r="C2941" s="170">
        <v>678</v>
      </c>
      <c r="I2941" s="170"/>
    </row>
    <row r="2942" spans="1:9" x14ac:dyDescent="0.3">
      <c r="A2942" s="170" t="s">
        <v>14206</v>
      </c>
      <c r="B2942" s="170" t="s">
        <v>14205</v>
      </c>
      <c r="C2942" s="170">
        <v>678</v>
      </c>
      <c r="I2942" s="170"/>
    </row>
    <row r="2943" spans="1:9" x14ac:dyDescent="0.3">
      <c r="A2943" s="170" t="s">
        <v>14204</v>
      </c>
      <c r="B2943" s="170" t="s">
        <v>14203</v>
      </c>
      <c r="C2943" s="170">
        <v>678</v>
      </c>
      <c r="I2943" s="170"/>
    </row>
    <row r="2944" spans="1:9" x14ac:dyDescent="0.3">
      <c r="A2944" s="170" t="s">
        <v>14202</v>
      </c>
      <c r="B2944" s="170" t="s">
        <v>14201</v>
      </c>
      <c r="C2944" s="170">
        <v>678</v>
      </c>
      <c r="I2944" s="170"/>
    </row>
    <row r="2945" spans="1:9" x14ac:dyDescent="0.3">
      <c r="A2945" s="170" t="s">
        <v>3033</v>
      </c>
      <c r="B2945" s="170" t="s">
        <v>8021</v>
      </c>
      <c r="C2945" s="170">
        <v>416</v>
      </c>
      <c r="I2945" s="170"/>
    </row>
    <row r="2946" spans="1:9" x14ac:dyDescent="0.3">
      <c r="A2946" s="170" t="s">
        <v>14200</v>
      </c>
      <c r="B2946" s="170" t="s">
        <v>14199</v>
      </c>
      <c r="C2946" s="170">
        <v>1632</v>
      </c>
      <c r="I2946" s="170"/>
    </row>
    <row r="2947" spans="1:9" x14ac:dyDescent="0.3">
      <c r="A2947" s="170" t="s">
        <v>14198</v>
      </c>
      <c r="B2947" s="170" t="s">
        <v>14197</v>
      </c>
      <c r="C2947" s="170">
        <v>1632</v>
      </c>
      <c r="I2947" s="170"/>
    </row>
    <row r="2948" spans="1:9" x14ac:dyDescent="0.3">
      <c r="A2948" s="170" t="s">
        <v>14196</v>
      </c>
      <c r="B2948" s="170" t="s">
        <v>14194</v>
      </c>
      <c r="C2948" s="170">
        <v>1578</v>
      </c>
      <c r="I2948" s="170"/>
    </row>
    <row r="2949" spans="1:9" x14ac:dyDescent="0.3">
      <c r="A2949" s="170" t="s">
        <v>14195</v>
      </c>
      <c r="B2949" s="170" t="s">
        <v>14194</v>
      </c>
      <c r="C2949" s="170">
        <v>1578</v>
      </c>
      <c r="I2949" s="170"/>
    </row>
    <row r="2950" spans="1:9" x14ac:dyDescent="0.3">
      <c r="A2950" s="170" t="s">
        <v>14193</v>
      </c>
      <c r="B2950" s="170" t="s">
        <v>14192</v>
      </c>
      <c r="C2950" s="170">
        <v>1621</v>
      </c>
      <c r="I2950" s="170"/>
    </row>
    <row r="2951" spans="1:9" x14ac:dyDescent="0.3">
      <c r="A2951" s="170" t="s">
        <v>14191</v>
      </c>
      <c r="B2951" s="170" t="s">
        <v>14190</v>
      </c>
      <c r="C2951" s="170">
        <v>385</v>
      </c>
      <c r="I2951" s="170"/>
    </row>
    <row r="2952" spans="1:9" x14ac:dyDescent="0.3">
      <c r="A2952" s="170" t="s">
        <v>14189</v>
      </c>
      <c r="B2952" s="170" t="s">
        <v>14188</v>
      </c>
      <c r="C2952" s="170">
        <v>1686</v>
      </c>
      <c r="I2952" s="170"/>
    </row>
    <row r="2953" spans="1:9" x14ac:dyDescent="0.3">
      <c r="A2953" s="170" t="s">
        <v>14187</v>
      </c>
      <c r="B2953" s="170" t="s">
        <v>14186</v>
      </c>
      <c r="C2953" s="170">
        <v>1621</v>
      </c>
      <c r="I2953" s="170"/>
    </row>
    <row r="2954" spans="1:9" x14ac:dyDescent="0.3">
      <c r="A2954" s="170" t="s">
        <v>14185</v>
      </c>
      <c r="B2954" s="170" t="s">
        <v>14184</v>
      </c>
      <c r="C2954" s="170">
        <v>1621</v>
      </c>
      <c r="I2954" s="170"/>
    </row>
    <row r="2955" spans="1:9" x14ac:dyDescent="0.3">
      <c r="A2955" s="170" t="s">
        <v>14183</v>
      </c>
      <c r="B2955" s="170" t="s">
        <v>14182</v>
      </c>
      <c r="C2955" s="170">
        <v>16</v>
      </c>
      <c r="I2955" s="170"/>
    </row>
    <row r="2956" spans="1:9" x14ac:dyDescent="0.3">
      <c r="A2956" s="170" t="s">
        <v>14181</v>
      </c>
      <c r="B2956" s="170" t="s">
        <v>14180</v>
      </c>
      <c r="C2956" s="170">
        <v>52</v>
      </c>
      <c r="I2956" s="170"/>
    </row>
    <row r="2957" spans="1:9" x14ac:dyDescent="0.3">
      <c r="A2957" s="170" t="s">
        <v>14179</v>
      </c>
      <c r="B2957" s="170" t="s">
        <v>14178</v>
      </c>
      <c r="C2957" s="170">
        <v>16</v>
      </c>
      <c r="I2957" s="170"/>
    </row>
    <row r="2958" spans="1:9" x14ac:dyDescent="0.3">
      <c r="A2958" s="170" t="s">
        <v>14177</v>
      </c>
      <c r="B2958" s="170" t="s">
        <v>14176</v>
      </c>
      <c r="C2958" s="170">
        <v>16</v>
      </c>
      <c r="I2958" s="170"/>
    </row>
    <row r="2959" spans="1:9" x14ac:dyDescent="0.3">
      <c r="A2959" s="170" t="s">
        <v>14175</v>
      </c>
      <c r="B2959" s="170" t="s">
        <v>14174</v>
      </c>
      <c r="C2959" s="170">
        <v>303</v>
      </c>
      <c r="I2959" s="170"/>
    </row>
    <row r="2960" spans="1:9" x14ac:dyDescent="0.3">
      <c r="A2960" s="170" t="s">
        <v>14173</v>
      </c>
      <c r="B2960" s="170" t="s">
        <v>14172</v>
      </c>
      <c r="C2960" s="170">
        <v>303</v>
      </c>
      <c r="I2960" s="170"/>
    </row>
    <row r="2961" spans="1:9" x14ac:dyDescent="0.3">
      <c r="A2961" s="170" t="s">
        <v>3032</v>
      </c>
      <c r="B2961" s="170" t="s">
        <v>14171</v>
      </c>
      <c r="C2961" s="170">
        <v>427</v>
      </c>
      <c r="I2961" s="170"/>
    </row>
    <row r="2962" spans="1:9" x14ac:dyDescent="0.3">
      <c r="A2962" s="170" t="s">
        <v>3989</v>
      </c>
      <c r="B2962" s="170" t="s">
        <v>14170</v>
      </c>
      <c r="C2962" s="170">
        <v>77</v>
      </c>
      <c r="I2962" s="170"/>
    </row>
    <row r="2963" spans="1:9" x14ac:dyDescent="0.3">
      <c r="A2963" s="170" t="s">
        <v>3031</v>
      </c>
      <c r="B2963" s="170" t="s">
        <v>14169</v>
      </c>
      <c r="C2963" s="170">
        <v>295</v>
      </c>
      <c r="I2963" s="170"/>
    </row>
    <row r="2964" spans="1:9" x14ac:dyDescent="0.3">
      <c r="A2964" s="170" t="s">
        <v>3030</v>
      </c>
      <c r="B2964" s="170" t="s">
        <v>14168</v>
      </c>
      <c r="C2964" s="170">
        <v>252</v>
      </c>
      <c r="I2964" s="170"/>
    </row>
    <row r="2965" spans="1:9" x14ac:dyDescent="0.3">
      <c r="A2965" s="170" t="s">
        <v>3029</v>
      </c>
      <c r="B2965" s="170" t="s">
        <v>14167</v>
      </c>
      <c r="C2965" s="170">
        <v>392</v>
      </c>
      <c r="I2965" s="170"/>
    </row>
    <row r="2966" spans="1:9" x14ac:dyDescent="0.3">
      <c r="A2966" s="170" t="s">
        <v>14166</v>
      </c>
      <c r="B2966" s="170" t="s">
        <v>14165</v>
      </c>
      <c r="C2966" s="170">
        <v>678</v>
      </c>
      <c r="I2966" s="170"/>
    </row>
    <row r="2967" spans="1:9" x14ac:dyDescent="0.3">
      <c r="A2967" s="170" t="s">
        <v>14164</v>
      </c>
      <c r="B2967" s="170" t="s">
        <v>14163</v>
      </c>
      <c r="C2967" s="170">
        <v>678</v>
      </c>
      <c r="I2967" s="170"/>
    </row>
    <row r="2968" spans="1:9" x14ac:dyDescent="0.3">
      <c r="A2968" s="170" t="s">
        <v>14162</v>
      </c>
      <c r="B2968" s="170" t="s">
        <v>14161</v>
      </c>
      <c r="C2968" s="170">
        <v>678</v>
      </c>
      <c r="I2968" s="170"/>
    </row>
    <row r="2969" spans="1:9" x14ac:dyDescent="0.3">
      <c r="A2969" s="170" t="s">
        <v>14160</v>
      </c>
      <c r="B2969" s="170" t="s">
        <v>14159</v>
      </c>
      <c r="C2969" s="170">
        <v>2100</v>
      </c>
      <c r="I2969" s="170"/>
    </row>
    <row r="2970" spans="1:9" x14ac:dyDescent="0.3">
      <c r="A2970" s="170" t="s">
        <v>14158</v>
      </c>
      <c r="B2970" s="170" t="s">
        <v>14157</v>
      </c>
      <c r="C2970" s="170">
        <v>1686</v>
      </c>
      <c r="I2970" s="170"/>
    </row>
    <row r="2971" spans="1:9" x14ac:dyDescent="0.3">
      <c r="A2971" s="170" t="s">
        <v>14156</v>
      </c>
      <c r="B2971" s="170" t="s">
        <v>14155</v>
      </c>
      <c r="C2971" s="170">
        <v>1551</v>
      </c>
      <c r="I2971" s="170"/>
    </row>
    <row r="2972" spans="1:9" x14ac:dyDescent="0.3">
      <c r="A2972" s="170" t="s">
        <v>3028</v>
      </c>
      <c r="B2972" s="170" t="s">
        <v>14154</v>
      </c>
      <c r="C2972" s="170">
        <v>392</v>
      </c>
      <c r="I2972" s="170"/>
    </row>
    <row r="2973" spans="1:9" x14ac:dyDescent="0.3">
      <c r="A2973" s="170" t="s">
        <v>3027</v>
      </c>
      <c r="B2973" s="170" t="s">
        <v>14153</v>
      </c>
      <c r="C2973" s="170">
        <v>392</v>
      </c>
      <c r="I2973" s="170"/>
    </row>
    <row r="2974" spans="1:9" x14ac:dyDescent="0.3">
      <c r="A2974" s="170" t="s">
        <v>14152</v>
      </c>
      <c r="B2974" s="170" t="s">
        <v>14151</v>
      </c>
      <c r="C2974" s="170">
        <v>1686</v>
      </c>
      <c r="I2974" s="170"/>
    </row>
    <row r="2975" spans="1:9" x14ac:dyDescent="0.3">
      <c r="A2975" s="170" t="s">
        <v>14150</v>
      </c>
      <c r="B2975" s="170" t="s">
        <v>14149</v>
      </c>
      <c r="C2975" s="170">
        <v>1960</v>
      </c>
      <c r="I2975" s="170"/>
    </row>
    <row r="2976" spans="1:9" x14ac:dyDescent="0.3">
      <c r="A2976" s="170" t="s">
        <v>3026</v>
      </c>
      <c r="B2976" s="170" t="s">
        <v>14148</v>
      </c>
      <c r="C2976" s="170">
        <v>113</v>
      </c>
      <c r="I2976" s="170"/>
    </row>
    <row r="2977" spans="1:9" x14ac:dyDescent="0.3">
      <c r="A2977" s="170" t="s">
        <v>14147</v>
      </c>
      <c r="B2977" s="170" t="s">
        <v>14146</v>
      </c>
      <c r="C2977" s="170">
        <v>1621</v>
      </c>
      <c r="I2977" s="170"/>
    </row>
    <row r="2978" spans="1:9" x14ac:dyDescent="0.3">
      <c r="A2978" s="170" t="s">
        <v>14145</v>
      </c>
      <c r="B2978" s="170" t="s">
        <v>14144</v>
      </c>
      <c r="C2978" s="170">
        <v>1929</v>
      </c>
      <c r="I2978" s="170"/>
    </row>
    <row r="2979" spans="1:9" x14ac:dyDescent="0.3">
      <c r="A2979" s="170" t="s">
        <v>14143</v>
      </c>
      <c r="B2979" s="170" t="s">
        <v>14142</v>
      </c>
      <c r="C2979" s="170">
        <v>1551</v>
      </c>
      <c r="I2979" s="170"/>
    </row>
    <row r="2980" spans="1:9" x14ac:dyDescent="0.3">
      <c r="A2980" s="170" t="s">
        <v>14141</v>
      </c>
      <c r="B2980" s="170" t="s">
        <v>14140</v>
      </c>
      <c r="C2980" s="170">
        <v>1551</v>
      </c>
      <c r="I2980" s="170"/>
    </row>
    <row r="2981" spans="1:9" x14ac:dyDescent="0.3">
      <c r="A2981" s="170" t="s">
        <v>14139</v>
      </c>
      <c r="B2981" s="170" t="s">
        <v>14138</v>
      </c>
      <c r="C2981" s="170">
        <v>1551</v>
      </c>
      <c r="I2981" s="170"/>
    </row>
    <row r="2982" spans="1:9" x14ac:dyDescent="0.3">
      <c r="A2982" s="170" t="s">
        <v>14137</v>
      </c>
      <c r="B2982" s="170" t="s">
        <v>14136</v>
      </c>
      <c r="C2982" s="170">
        <v>1551</v>
      </c>
      <c r="I2982" s="170"/>
    </row>
    <row r="2983" spans="1:9" x14ac:dyDescent="0.3">
      <c r="A2983" s="170" t="s">
        <v>14135</v>
      </c>
      <c r="B2983" s="170" t="s">
        <v>14134</v>
      </c>
      <c r="C2983" s="170">
        <v>1551</v>
      </c>
      <c r="I2983" s="170"/>
    </row>
    <row r="2984" spans="1:9" x14ac:dyDescent="0.3">
      <c r="A2984" s="170" t="s">
        <v>14133</v>
      </c>
      <c r="B2984" s="170" t="s">
        <v>14132</v>
      </c>
      <c r="C2984" s="170">
        <v>1551</v>
      </c>
      <c r="I2984" s="170"/>
    </row>
    <row r="2985" spans="1:9" x14ac:dyDescent="0.3">
      <c r="A2985" s="170" t="s">
        <v>14131</v>
      </c>
      <c r="B2985" s="170" t="s">
        <v>14130</v>
      </c>
      <c r="C2985" s="170">
        <v>1551</v>
      </c>
      <c r="I2985" s="170"/>
    </row>
    <row r="2986" spans="1:9" x14ac:dyDescent="0.3">
      <c r="A2986" s="170" t="s">
        <v>14129</v>
      </c>
      <c r="B2986" s="170" t="s">
        <v>14128</v>
      </c>
      <c r="C2986" s="170">
        <v>1551</v>
      </c>
      <c r="I2986" s="170"/>
    </row>
    <row r="2987" spans="1:9" x14ac:dyDescent="0.3">
      <c r="A2987" s="170" t="s">
        <v>3988</v>
      </c>
      <c r="B2987" s="170" t="s">
        <v>14127</v>
      </c>
      <c r="C2987" s="170">
        <v>77</v>
      </c>
      <c r="I2987" s="170"/>
    </row>
    <row r="2988" spans="1:9" x14ac:dyDescent="0.3">
      <c r="A2988" s="170" t="s">
        <v>3025</v>
      </c>
      <c r="B2988" s="170" t="s">
        <v>14066</v>
      </c>
      <c r="C2988" s="170">
        <v>45</v>
      </c>
      <c r="I2988" s="170"/>
    </row>
    <row r="2989" spans="1:9" x14ac:dyDescent="0.3">
      <c r="A2989" s="170" t="s">
        <v>14126</v>
      </c>
      <c r="B2989" s="170" t="s">
        <v>14125</v>
      </c>
      <c r="C2989" s="170">
        <v>2041</v>
      </c>
      <c r="I2989" s="170"/>
    </row>
    <row r="2990" spans="1:9" x14ac:dyDescent="0.3">
      <c r="A2990" s="170" t="s">
        <v>3024</v>
      </c>
      <c r="B2990" s="170" t="s">
        <v>14124</v>
      </c>
      <c r="C2990" s="170">
        <v>418</v>
      </c>
      <c r="I2990" s="170"/>
    </row>
    <row r="2991" spans="1:9" x14ac:dyDescent="0.3">
      <c r="A2991" s="170" t="s">
        <v>14123</v>
      </c>
      <c r="B2991" s="170" t="s">
        <v>14122</v>
      </c>
      <c r="C2991" s="170">
        <v>2041</v>
      </c>
      <c r="I2991" s="170"/>
    </row>
    <row r="2992" spans="1:9" x14ac:dyDescent="0.3">
      <c r="A2992" s="170" t="s">
        <v>14121</v>
      </c>
      <c r="B2992" s="170" t="s">
        <v>14120</v>
      </c>
      <c r="C2992" s="170">
        <v>2041</v>
      </c>
      <c r="I2992" s="170"/>
    </row>
    <row r="2993" spans="1:9" x14ac:dyDescent="0.3">
      <c r="A2993" s="170" t="s">
        <v>14119</v>
      </c>
      <c r="B2993" s="170" t="s">
        <v>14118</v>
      </c>
      <c r="C2993" s="170">
        <v>1496</v>
      </c>
      <c r="I2993" s="170"/>
    </row>
    <row r="2994" spans="1:9" x14ac:dyDescent="0.3">
      <c r="A2994" s="170" t="s">
        <v>3023</v>
      </c>
      <c r="B2994" s="170" t="s">
        <v>14117</v>
      </c>
      <c r="C2994" s="170">
        <v>437</v>
      </c>
      <c r="I2994" s="170"/>
    </row>
    <row r="2995" spans="1:9" x14ac:dyDescent="0.3">
      <c r="A2995" s="170" t="s">
        <v>3022</v>
      </c>
      <c r="B2995" s="170" t="s">
        <v>14116</v>
      </c>
      <c r="C2995" s="170">
        <v>437</v>
      </c>
      <c r="I2995" s="170"/>
    </row>
    <row r="2996" spans="1:9" x14ac:dyDescent="0.3">
      <c r="A2996" s="170" t="s">
        <v>3021</v>
      </c>
      <c r="B2996" s="170" t="s">
        <v>14115</v>
      </c>
      <c r="C2996" s="170">
        <v>437</v>
      </c>
      <c r="I2996" s="170"/>
    </row>
    <row r="2997" spans="1:9" x14ac:dyDescent="0.3">
      <c r="A2997" s="170" t="s">
        <v>14114</v>
      </c>
      <c r="B2997" s="170" t="s">
        <v>14113</v>
      </c>
      <c r="C2997" s="170">
        <v>2071</v>
      </c>
      <c r="I2997" s="170"/>
    </row>
    <row r="2998" spans="1:9" x14ac:dyDescent="0.3">
      <c r="A2998" s="170" t="s">
        <v>3020</v>
      </c>
      <c r="B2998" s="170" t="s">
        <v>14112</v>
      </c>
      <c r="C2998" s="170">
        <v>437</v>
      </c>
      <c r="I2998" s="170"/>
    </row>
    <row r="2999" spans="1:9" x14ac:dyDescent="0.3">
      <c r="A2999" s="170" t="s">
        <v>3019</v>
      </c>
      <c r="B2999" s="170" t="s">
        <v>14111</v>
      </c>
      <c r="C2999" s="170">
        <v>437</v>
      </c>
      <c r="I2999" s="170"/>
    </row>
    <row r="3000" spans="1:9" x14ac:dyDescent="0.3">
      <c r="A3000" s="170" t="s">
        <v>14110</v>
      </c>
      <c r="B3000" s="170" t="s">
        <v>14109</v>
      </c>
      <c r="C3000" s="170">
        <v>1960</v>
      </c>
      <c r="I3000" s="170"/>
    </row>
    <row r="3001" spans="1:9" x14ac:dyDescent="0.3">
      <c r="A3001" s="170" t="s">
        <v>3018</v>
      </c>
      <c r="B3001" s="170" t="s">
        <v>14108</v>
      </c>
      <c r="C3001" s="170">
        <v>437</v>
      </c>
      <c r="I3001" s="170"/>
    </row>
    <row r="3002" spans="1:9" x14ac:dyDescent="0.3">
      <c r="A3002" s="170" t="s">
        <v>3017</v>
      </c>
      <c r="B3002" s="170" t="s">
        <v>14107</v>
      </c>
      <c r="C3002" s="170">
        <v>437</v>
      </c>
      <c r="I3002" s="170"/>
    </row>
    <row r="3003" spans="1:9" x14ac:dyDescent="0.3">
      <c r="A3003" s="170" t="s">
        <v>3016</v>
      </c>
      <c r="B3003" s="170" t="s">
        <v>14106</v>
      </c>
      <c r="C3003" s="170">
        <v>437</v>
      </c>
      <c r="I3003" s="170"/>
    </row>
    <row r="3004" spans="1:9" x14ac:dyDescent="0.3">
      <c r="A3004" s="170" t="s">
        <v>3015</v>
      </c>
      <c r="B3004" s="170" t="s">
        <v>14105</v>
      </c>
      <c r="C3004" s="170">
        <v>437</v>
      </c>
      <c r="I3004" s="170"/>
    </row>
    <row r="3005" spans="1:9" x14ac:dyDescent="0.3">
      <c r="A3005" s="170" t="s">
        <v>3014</v>
      </c>
      <c r="B3005" s="170" t="s">
        <v>14104</v>
      </c>
      <c r="C3005" s="170">
        <v>437</v>
      </c>
      <c r="I3005" s="170"/>
    </row>
    <row r="3006" spans="1:9" x14ac:dyDescent="0.3">
      <c r="A3006" s="170" t="s">
        <v>3013</v>
      </c>
      <c r="B3006" s="170" t="s">
        <v>14103</v>
      </c>
      <c r="C3006" s="170">
        <v>437</v>
      </c>
      <c r="I3006" s="170"/>
    </row>
    <row r="3007" spans="1:9" x14ac:dyDescent="0.3">
      <c r="A3007" s="170" t="s">
        <v>3012</v>
      </c>
      <c r="B3007" s="170" t="s">
        <v>14102</v>
      </c>
      <c r="C3007" s="170">
        <v>437</v>
      </c>
      <c r="I3007" s="170"/>
    </row>
    <row r="3008" spans="1:9" x14ac:dyDescent="0.3">
      <c r="A3008" s="170" t="s">
        <v>14101</v>
      </c>
      <c r="B3008" s="170" t="s">
        <v>14100</v>
      </c>
      <c r="C3008" s="170" t="s">
        <v>11784</v>
      </c>
      <c r="I3008" s="170"/>
    </row>
    <row r="3009" spans="1:9" x14ac:dyDescent="0.3">
      <c r="A3009" s="170" t="s">
        <v>3011</v>
      </c>
      <c r="B3009" s="170" t="s">
        <v>14099</v>
      </c>
      <c r="C3009" s="170">
        <v>437</v>
      </c>
      <c r="I3009" s="170"/>
    </row>
    <row r="3010" spans="1:9" x14ac:dyDescent="0.3">
      <c r="A3010" s="170" t="s">
        <v>14098</v>
      </c>
      <c r="B3010" s="170" t="s">
        <v>14097</v>
      </c>
      <c r="C3010" s="170">
        <v>83</v>
      </c>
      <c r="I3010" s="170"/>
    </row>
    <row r="3011" spans="1:9" x14ac:dyDescent="0.3">
      <c r="A3011" s="170" t="s">
        <v>14096</v>
      </c>
      <c r="B3011" s="170" t="s">
        <v>14095</v>
      </c>
      <c r="C3011" s="170">
        <v>83</v>
      </c>
      <c r="I3011" s="170"/>
    </row>
    <row r="3012" spans="1:9" x14ac:dyDescent="0.3">
      <c r="A3012" s="170" t="s">
        <v>14094</v>
      </c>
      <c r="B3012" s="170" t="s">
        <v>14093</v>
      </c>
      <c r="C3012" s="170">
        <v>83</v>
      </c>
      <c r="I3012" s="170"/>
    </row>
    <row r="3013" spans="1:9" x14ac:dyDescent="0.3">
      <c r="A3013" s="170" t="s">
        <v>14092</v>
      </c>
      <c r="B3013" s="170" t="s">
        <v>14091</v>
      </c>
      <c r="C3013" s="170">
        <v>83</v>
      </c>
      <c r="I3013" s="170"/>
    </row>
    <row r="3014" spans="1:9" x14ac:dyDescent="0.3">
      <c r="A3014" s="170" t="s">
        <v>14090</v>
      </c>
      <c r="B3014" s="170" t="s">
        <v>14089</v>
      </c>
      <c r="C3014" s="170">
        <v>83</v>
      </c>
      <c r="I3014" s="170"/>
    </row>
    <row r="3015" spans="1:9" x14ac:dyDescent="0.3">
      <c r="A3015" s="170" t="s">
        <v>14088</v>
      </c>
      <c r="B3015" s="170" t="s">
        <v>14087</v>
      </c>
      <c r="C3015" s="170">
        <v>83</v>
      </c>
      <c r="I3015" s="170"/>
    </row>
    <row r="3016" spans="1:9" x14ac:dyDescent="0.3">
      <c r="A3016" s="170" t="s">
        <v>3010</v>
      </c>
      <c r="B3016" s="170" t="s">
        <v>14086</v>
      </c>
      <c r="C3016" s="170">
        <v>437</v>
      </c>
      <c r="I3016" s="170"/>
    </row>
    <row r="3017" spans="1:9" x14ac:dyDescent="0.3">
      <c r="A3017" s="170" t="s">
        <v>14085</v>
      </c>
      <c r="B3017" s="170" t="s">
        <v>14084</v>
      </c>
      <c r="C3017" s="170">
        <v>1628</v>
      </c>
      <c r="I3017" s="170"/>
    </row>
    <row r="3018" spans="1:9" x14ac:dyDescent="0.3">
      <c r="A3018" s="170" t="s">
        <v>3987</v>
      </c>
      <c r="B3018" s="170" t="s">
        <v>14083</v>
      </c>
      <c r="C3018" s="170">
        <v>77</v>
      </c>
      <c r="I3018" s="170"/>
    </row>
    <row r="3019" spans="1:9" x14ac:dyDescent="0.3">
      <c r="A3019" s="170" t="s">
        <v>14082</v>
      </c>
      <c r="B3019" s="170" t="s">
        <v>14081</v>
      </c>
      <c r="C3019" s="170">
        <v>683</v>
      </c>
      <c r="I3019" s="170"/>
    </row>
    <row r="3020" spans="1:9" x14ac:dyDescent="0.3">
      <c r="A3020" s="170" t="s">
        <v>3009</v>
      </c>
      <c r="B3020" s="170" t="s">
        <v>14080</v>
      </c>
      <c r="C3020" s="170">
        <v>67</v>
      </c>
      <c r="I3020" s="170"/>
    </row>
    <row r="3021" spans="1:9" x14ac:dyDescent="0.3">
      <c r="A3021" s="170" t="s">
        <v>14079</v>
      </c>
      <c r="B3021" s="170" t="s">
        <v>14078</v>
      </c>
      <c r="C3021" s="170">
        <v>83</v>
      </c>
      <c r="I3021" s="170"/>
    </row>
    <row r="3022" spans="1:9" x14ac:dyDescent="0.3">
      <c r="A3022" s="170" t="s">
        <v>14077</v>
      </c>
      <c r="B3022" s="170" t="s">
        <v>14076</v>
      </c>
      <c r="C3022" s="170">
        <v>83</v>
      </c>
      <c r="I3022" s="170"/>
    </row>
    <row r="3023" spans="1:9" x14ac:dyDescent="0.3">
      <c r="A3023" s="170" t="s">
        <v>14075</v>
      </c>
      <c r="B3023" s="170" t="s">
        <v>14074</v>
      </c>
      <c r="C3023" s="170">
        <v>83</v>
      </c>
      <c r="I3023" s="170"/>
    </row>
    <row r="3024" spans="1:9" x14ac:dyDescent="0.3">
      <c r="A3024" s="170" t="s">
        <v>3008</v>
      </c>
      <c r="B3024" s="170" t="s">
        <v>14073</v>
      </c>
      <c r="C3024" s="170">
        <v>45</v>
      </c>
      <c r="I3024" s="170"/>
    </row>
    <row r="3025" spans="1:9" x14ac:dyDescent="0.3">
      <c r="A3025" s="170" t="s">
        <v>14072</v>
      </c>
      <c r="B3025" s="170" t="s">
        <v>14071</v>
      </c>
      <c r="C3025" s="170">
        <v>83</v>
      </c>
      <c r="I3025" s="170"/>
    </row>
    <row r="3026" spans="1:9" x14ac:dyDescent="0.3">
      <c r="A3026" s="170" t="s">
        <v>14070</v>
      </c>
      <c r="B3026" s="170" t="s">
        <v>14069</v>
      </c>
      <c r="C3026" s="170">
        <v>83</v>
      </c>
      <c r="I3026" s="170"/>
    </row>
    <row r="3027" spans="1:9" x14ac:dyDescent="0.3">
      <c r="A3027" s="170" t="s">
        <v>14068</v>
      </c>
      <c r="B3027" s="170" t="s">
        <v>14067</v>
      </c>
      <c r="C3027" s="170">
        <v>83</v>
      </c>
      <c r="I3027" s="170"/>
    </row>
    <row r="3028" spans="1:9" x14ac:dyDescent="0.3">
      <c r="A3028" s="170" t="s">
        <v>3007</v>
      </c>
      <c r="B3028" s="170" t="s">
        <v>14066</v>
      </c>
      <c r="C3028" s="170">
        <v>45</v>
      </c>
      <c r="I3028" s="170"/>
    </row>
    <row r="3029" spans="1:9" x14ac:dyDescent="0.3">
      <c r="A3029" s="170" t="s">
        <v>3006</v>
      </c>
      <c r="B3029" s="170" t="s">
        <v>14066</v>
      </c>
      <c r="C3029" s="170">
        <v>45</v>
      </c>
      <c r="I3029" s="170"/>
    </row>
    <row r="3030" spans="1:9" x14ac:dyDescent="0.3">
      <c r="A3030" s="170" t="s">
        <v>3005</v>
      </c>
      <c r="B3030" s="170" t="s">
        <v>14066</v>
      </c>
      <c r="C3030" s="170">
        <v>45</v>
      </c>
      <c r="I3030" s="170"/>
    </row>
    <row r="3031" spans="1:9" x14ac:dyDescent="0.3">
      <c r="A3031" s="170" t="s">
        <v>3004</v>
      </c>
      <c r="B3031" s="170" t="s">
        <v>14062</v>
      </c>
      <c r="C3031" s="170">
        <v>45</v>
      </c>
      <c r="I3031" s="170"/>
    </row>
    <row r="3032" spans="1:9" x14ac:dyDescent="0.3">
      <c r="A3032" s="170" t="s">
        <v>14065</v>
      </c>
      <c r="B3032" s="170" t="s">
        <v>14064</v>
      </c>
      <c r="C3032" s="170">
        <v>303</v>
      </c>
      <c r="I3032" s="170"/>
    </row>
    <row r="3033" spans="1:9" x14ac:dyDescent="0.3">
      <c r="A3033" s="170" t="s">
        <v>3986</v>
      </c>
      <c r="B3033" s="170" t="s">
        <v>14063</v>
      </c>
      <c r="C3033" s="170">
        <v>77</v>
      </c>
      <c r="I3033" s="170"/>
    </row>
    <row r="3034" spans="1:9" x14ac:dyDescent="0.3">
      <c r="A3034" s="170" t="s">
        <v>3003</v>
      </c>
      <c r="B3034" s="170" t="s">
        <v>14062</v>
      </c>
      <c r="C3034" s="170">
        <v>45</v>
      </c>
      <c r="I3034" s="170"/>
    </row>
    <row r="3035" spans="1:9" x14ac:dyDescent="0.3">
      <c r="A3035" s="170" t="s">
        <v>3002</v>
      </c>
      <c r="B3035" s="170" t="s">
        <v>14062</v>
      </c>
      <c r="C3035" s="170">
        <v>45</v>
      </c>
      <c r="I3035" s="170"/>
    </row>
    <row r="3036" spans="1:9" x14ac:dyDescent="0.3">
      <c r="A3036" s="170" t="s">
        <v>3001</v>
      </c>
      <c r="B3036" s="170" t="s">
        <v>14062</v>
      </c>
      <c r="C3036" s="170">
        <v>45</v>
      </c>
      <c r="I3036" s="170"/>
    </row>
    <row r="3037" spans="1:9" x14ac:dyDescent="0.3">
      <c r="A3037" s="170" t="s">
        <v>14061</v>
      </c>
      <c r="B3037" s="170" t="s">
        <v>14060</v>
      </c>
      <c r="C3037" s="170">
        <v>1621</v>
      </c>
      <c r="I3037" s="170"/>
    </row>
    <row r="3038" spans="1:9" x14ac:dyDescent="0.3">
      <c r="A3038" s="170" t="s">
        <v>3000</v>
      </c>
      <c r="B3038" s="170" t="s">
        <v>14059</v>
      </c>
      <c r="C3038" s="170">
        <v>113</v>
      </c>
      <c r="I3038" s="170"/>
    </row>
    <row r="3039" spans="1:9" x14ac:dyDescent="0.3">
      <c r="A3039" s="170" t="s">
        <v>2999</v>
      </c>
      <c r="B3039" s="170" t="s">
        <v>14058</v>
      </c>
      <c r="C3039" s="170">
        <v>113</v>
      </c>
      <c r="I3039" s="170"/>
    </row>
    <row r="3040" spans="1:9" x14ac:dyDescent="0.3">
      <c r="A3040" s="170" t="s">
        <v>2998</v>
      </c>
      <c r="B3040" s="170" t="s">
        <v>12829</v>
      </c>
      <c r="C3040" s="170">
        <v>260</v>
      </c>
      <c r="I3040" s="170"/>
    </row>
    <row r="3041" spans="1:9" x14ac:dyDescent="0.3">
      <c r="A3041" s="170" t="s">
        <v>2997</v>
      </c>
      <c r="B3041" s="170" t="s">
        <v>12356</v>
      </c>
      <c r="C3041" s="170">
        <v>18</v>
      </c>
      <c r="I3041" s="170"/>
    </row>
    <row r="3042" spans="1:9" x14ac:dyDescent="0.3">
      <c r="A3042" s="170" t="s">
        <v>2996</v>
      </c>
      <c r="B3042" s="170" t="s">
        <v>12356</v>
      </c>
      <c r="C3042" s="170">
        <v>18</v>
      </c>
      <c r="I3042" s="170"/>
    </row>
    <row r="3043" spans="1:9" x14ac:dyDescent="0.3">
      <c r="A3043" s="170" t="s">
        <v>3985</v>
      </c>
      <c r="B3043" s="170" t="s">
        <v>14057</v>
      </c>
      <c r="C3043" s="170">
        <v>77</v>
      </c>
      <c r="I3043" s="170"/>
    </row>
    <row r="3044" spans="1:9" x14ac:dyDescent="0.3">
      <c r="A3044" s="170" t="s">
        <v>3985</v>
      </c>
      <c r="B3044" s="170" t="s">
        <v>14057</v>
      </c>
      <c r="C3044" s="170">
        <v>77</v>
      </c>
      <c r="I3044" s="170"/>
    </row>
    <row r="3045" spans="1:9" x14ac:dyDescent="0.3">
      <c r="A3045" s="170" t="s">
        <v>3985</v>
      </c>
      <c r="B3045" s="170" t="s">
        <v>14057</v>
      </c>
      <c r="C3045" s="170">
        <v>77</v>
      </c>
      <c r="I3045" s="170"/>
    </row>
    <row r="3046" spans="1:9" x14ac:dyDescent="0.3">
      <c r="A3046" s="170" t="s">
        <v>2995</v>
      </c>
      <c r="B3046" s="170" t="s">
        <v>14056</v>
      </c>
      <c r="C3046" s="170">
        <v>257</v>
      </c>
      <c r="I3046" s="170"/>
    </row>
    <row r="3047" spans="1:9" x14ac:dyDescent="0.3">
      <c r="A3047" s="170" t="s">
        <v>2994</v>
      </c>
      <c r="B3047" s="170" t="s">
        <v>14055</v>
      </c>
      <c r="C3047" s="170">
        <v>446</v>
      </c>
      <c r="I3047" s="170"/>
    </row>
    <row r="3048" spans="1:9" x14ac:dyDescent="0.3">
      <c r="A3048" s="170" t="s">
        <v>3984</v>
      </c>
      <c r="B3048" s="170" t="s">
        <v>14054</v>
      </c>
      <c r="C3048" s="170">
        <v>77</v>
      </c>
      <c r="I3048" s="170"/>
    </row>
    <row r="3049" spans="1:9" x14ac:dyDescent="0.3">
      <c r="A3049" s="170" t="s">
        <v>3984</v>
      </c>
      <c r="B3049" s="170" t="s">
        <v>14054</v>
      </c>
      <c r="C3049" s="170">
        <v>77</v>
      </c>
      <c r="I3049" s="170"/>
    </row>
    <row r="3050" spans="1:9" x14ac:dyDescent="0.3">
      <c r="A3050" s="170" t="s">
        <v>3984</v>
      </c>
      <c r="B3050" s="170" t="s">
        <v>14054</v>
      </c>
      <c r="C3050" s="170">
        <v>77</v>
      </c>
      <c r="I3050" s="170"/>
    </row>
    <row r="3051" spans="1:9" x14ac:dyDescent="0.3">
      <c r="A3051" s="170" t="s">
        <v>2993</v>
      </c>
      <c r="B3051" s="170" t="s">
        <v>14053</v>
      </c>
      <c r="C3051" s="170">
        <v>395</v>
      </c>
      <c r="I3051" s="170"/>
    </row>
    <row r="3052" spans="1:9" x14ac:dyDescent="0.3">
      <c r="A3052" s="170" t="s">
        <v>2992</v>
      </c>
      <c r="B3052" s="170" t="s">
        <v>14052</v>
      </c>
      <c r="C3052" s="170">
        <v>415</v>
      </c>
      <c r="I3052" s="170"/>
    </row>
    <row r="3053" spans="1:9" x14ac:dyDescent="0.3">
      <c r="A3053" s="170" t="s">
        <v>2991</v>
      </c>
      <c r="B3053" s="170" t="s">
        <v>11216</v>
      </c>
      <c r="C3053" s="170">
        <v>131</v>
      </c>
      <c r="I3053" s="170"/>
    </row>
    <row r="3054" spans="1:9" x14ac:dyDescent="0.3">
      <c r="A3054" s="170" t="s">
        <v>2990</v>
      </c>
      <c r="B3054" s="170" t="s">
        <v>14051</v>
      </c>
      <c r="C3054" s="170">
        <v>356</v>
      </c>
      <c r="I3054" s="170"/>
    </row>
    <row r="3055" spans="1:9" x14ac:dyDescent="0.3">
      <c r="A3055" s="170" t="s">
        <v>2990</v>
      </c>
      <c r="B3055" s="170" t="s">
        <v>14051</v>
      </c>
      <c r="C3055" s="170">
        <v>356</v>
      </c>
      <c r="I3055" s="170"/>
    </row>
    <row r="3056" spans="1:9" x14ac:dyDescent="0.3">
      <c r="A3056" s="170" t="s">
        <v>2989</v>
      </c>
      <c r="B3056" s="170" t="s">
        <v>14051</v>
      </c>
      <c r="C3056" s="170">
        <v>356</v>
      </c>
      <c r="I3056" s="170"/>
    </row>
    <row r="3057" spans="1:9" x14ac:dyDescent="0.3">
      <c r="A3057" s="170" t="s">
        <v>2989</v>
      </c>
      <c r="B3057" s="170" t="s">
        <v>14051</v>
      </c>
      <c r="C3057" s="170">
        <v>356</v>
      </c>
      <c r="I3057" s="170"/>
    </row>
    <row r="3058" spans="1:9" x14ac:dyDescent="0.3">
      <c r="A3058" s="170" t="s">
        <v>2988</v>
      </c>
      <c r="B3058" s="170" t="s">
        <v>14051</v>
      </c>
      <c r="C3058" s="170">
        <v>356</v>
      </c>
      <c r="I3058" s="170"/>
    </row>
    <row r="3059" spans="1:9" x14ac:dyDescent="0.3">
      <c r="A3059" s="170" t="s">
        <v>2988</v>
      </c>
      <c r="B3059" s="170" t="s">
        <v>14051</v>
      </c>
      <c r="C3059" s="170">
        <v>356</v>
      </c>
      <c r="I3059" s="170"/>
    </row>
    <row r="3060" spans="1:9" x14ac:dyDescent="0.3">
      <c r="A3060" s="170" t="s">
        <v>4084</v>
      </c>
      <c r="B3060" s="170" t="s">
        <v>14050</v>
      </c>
      <c r="C3060" s="170">
        <v>2112</v>
      </c>
      <c r="I3060" s="170"/>
    </row>
    <row r="3061" spans="1:9" x14ac:dyDescent="0.3">
      <c r="A3061" s="170" t="s">
        <v>3983</v>
      </c>
      <c r="B3061" s="170" t="s">
        <v>14049</v>
      </c>
      <c r="C3061" s="170">
        <v>77</v>
      </c>
      <c r="I3061" s="170"/>
    </row>
    <row r="3062" spans="1:9" x14ac:dyDescent="0.3">
      <c r="A3062" s="170" t="s">
        <v>3983</v>
      </c>
      <c r="B3062" s="170" t="s">
        <v>14049</v>
      </c>
      <c r="C3062" s="170">
        <v>77</v>
      </c>
      <c r="I3062" s="170"/>
    </row>
    <row r="3063" spans="1:9" x14ac:dyDescent="0.3">
      <c r="A3063" s="170" t="s">
        <v>3983</v>
      </c>
      <c r="B3063" s="170" t="s">
        <v>14049</v>
      </c>
      <c r="C3063" s="170">
        <v>77</v>
      </c>
      <c r="I3063" s="170"/>
    </row>
    <row r="3064" spans="1:9" x14ac:dyDescent="0.3">
      <c r="A3064" s="170" t="s">
        <v>2987</v>
      </c>
      <c r="B3064" s="170" t="s">
        <v>14048</v>
      </c>
      <c r="C3064" s="170">
        <v>469</v>
      </c>
      <c r="I3064" s="170"/>
    </row>
    <row r="3065" spans="1:9" x14ac:dyDescent="0.3">
      <c r="A3065" s="170" t="s">
        <v>2985</v>
      </c>
      <c r="B3065" s="170" t="s">
        <v>2986</v>
      </c>
      <c r="C3065" s="170">
        <v>220</v>
      </c>
      <c r="I3065" s="170"/>
    </row>
    <row r="3066" spans="1:9" x14ac:dyDescent="0.3">
      <c r="A3066" s="170" t="s">
        <v>3982</v>
      </c>
      <c r="B3066" s="170" t="s">
        <v>14047</v>
      </c>
      <c r="C3066" s="170">
        <v>77</v>
      </c>
      <c r="I3066" s="170"/>
    </row>
    <row r="3067" spans="1:9" x14ac:dyDescent="0.3">
      <c r="A3067" s="170" t="s">
        <v>2984</v>
      </c>
      <c r="B3067" s="170" t="s">
        <v>14046</v>
      </c>
      <c r="C3067" s="170">
        <v>257</v>
      </c>
      <c r="I3067" s="170"/>
    </row>
    <row r="3068" spans="1:9" x14ac:dyDescent="0.3">
      <c r="A3068" s="170" t="s">
        <v>2984</v>
      </c>
      <c r="B3068" s="170" t="s">
        <v>14046</v>
      </c>
      <c r="C3068" s="170">
        <v>257</v>
      </c>
      <c r="I3068" s="170"/>
    </row>
    <row r="3069" spans="1:9" x14ac:dyDescent="0.3">
      <c r="A3069" s="170" t="s">
        <v>3981</v>
      </c>
      <c r="B3069" s="170" t="s">
        <v>14045</v>
      </c>
      <c r="C3069" s="170">
        <v>77</v>
      </c>
      <c r="I3069" s="170"/>
    </row>
    <row r="3070" spans="1:9" x14ac:dyDescent="0.3">
      <c r="A3070" s="170" t="s">
        <v>3981</v>
      </c>
      <c r="B3070" s="170" t="s">
        <v>14045</v>
      </c>
      <c r="C3070" s="170">
        <v>77</v>
      </c>
      <c r="I3070" s="170"/>
    </row>
    <row r="3071" spans="1:9" x14ac:dyDescent="0.3">
      <c r="A3071" s="170" t="s">
        <v>3981</v>
      </c>
      <c r="B3071" s="170" t="s">
        <v>14045</v>
      </c>
      <c r="C3071" s="170">
        <v>77</v>
      </c>
      <c r="I3071" s="170"/>
    </row>
    <row r="3072" spans="1:9" x14ac:dyDescent="0.3">
      <c r="A3072" s="170" t="s">
        <v>2983</v>
      </c>
      <c r="B3072" s="170" t="s">
        <v>14044</v>
      </c>
      <c r="C3072" s="170">
        <v>37</v>
      </c>
      <c r="I3072" s="170"/>
    </row>
    <row r="3073" spans="1:9" x14ac:dyDescent="0.3">
      <c r="A3073" s="170" t="s">
        <v>2982</v>
      </c>
      <c r="B3073" s="170" t="s">
        <v>14043</v>
      </c>
      <c r="C3073" s="170">
        <v>334</v>
      </c>
      <c r="I3073" s="170"/>
    </row>
    <row r="3074" spans="1:9" x14ac:dyDescent="0.3">
      <c r="A3074" s="170" t="s">
        <v>2981</v>
      </c>
      <c r="B3074" s="170" t="s">
        <v>14042</v>
      </c>
      <c r="C3074" s="170">
        <v>451</v>
      </c>
      <c r="I3074" s="170"/>
    </row>
    <row r="3075" spans="1:9" x14ac:dyDescent="0.3">
      <c r="A3075" s="170" t="s">
        <v>2981</v>
      </c>
      <c r="B3075" s="170" t="s">
        <v>14042</v>
      </c>
      <c r="C3075" s="170">
        <v>451</v>
      </c>
      <c r="I3075" s="170"/>
    </row>
    <row r="3076" spans="1:9" x14ac:dyDescent="0.3">
      <c r="A3076" s="170" t="s">
        <v>2980</v>
      </c>
      <c r="B3076" s="170" t="s">
        <v>14042</v>
      </c>
      <c r="C3076" s="170">
        <v>451</v>
      </c>
      <c r="I3076" s="170"/>
    </row>
    <row r="3077" spans="1:9" x14ac:dyDescent="0.3">
      <c r="A3077" s="170" t="s">
        <v>2980</v>
      </c>
      <c r="B3077" s="170" t="s">
        <v>14042</v>
      </c>
      <c r="C3077" s="170">
        <v>451</v>
      </c>
      <c r="I3077" s="170"/>
    </row>
    <row r="3078" spans="1:9" x14ac:dyDescent="0.3">
      <c r="A3078" s="170" t="s">
        <v>2979</v>
      </c>
      <c r="B3078" s="170" t="s">
        <v>14042</v>
      </c>
      <c r="C3078" s="170">
        <v>451</v>
      </c>
      <c r="I3078" s="170"/>
    </row>
    <row r="3079" spans="1:9" x14ac:dyDescent="0.3">
      <c r="A3079" s="170" t="s">
        <v>2979</v>
      </c>
      <c r="B3079" s="170" t="s">
        <v>14042</v>
      </c>
      <c r="C3079" s="170">
        <v>451</v>
      </c>
      <c r="I3079" s="170"/>
    </row>
    <row r="3080" spans="1:9" x14ac:dyDescent="0.3">
      <c r="A3080" s="170" t="s">
        <v>3980</v>
      </c>
      <c r="B3080" s="170" t="s">
        <v>14041</v>
      </c>
      <c r="C3080" s="170">
        <v>77</v>
      </c>
      <c r="I3080" s="170"/>
    </row>
    <row r="3081" spans="1:9" x14ac:dyDescent="0.3">
      <c r="A3081" s="170" t="s">
        <v>2978</v>
      </c>
      <c r="B3081" s="170" t="s">
        <v>2977</v>
      </c>
      <c r="C3081" s="170">
        <v>440</v>
      </c>
      <c r="I3081" s="170"/>
    </row>
    <row r="3082" spans="1:9" x14ac:dyDescent="0.3">
      <c r="A3082" s="170" t="s">
        <v>2976</v>
      </c>
      <c r="B3082" s="170" t="s">
        <v>14040</v>
      </c>
      <c r="C3082" s="170">
        <v>28</v>
      </c>
      <c r="I3082" s="170"/>
    </row>
    <row r="3083" spans="1:9" x14ac:dyDescent="0.3">
      <c r="A3083" s="170" t="s">
        <v>2975</v>
      </c>
      <c r="B3083" s="170" t="s">
        <v>14039</v>
      </c>
      <c r="C3083" s="170">
        <v>417</v>
      </c>
      <c r="I3083" s="170"/>
    </row>
    <row r="3084" spans="1:9" x14ac:dyDescent="0.3">
      <c r="A3084" s="170" t="s">
        <v>2974</v>
      </c>
      <c r="B3084" s="170" t="s">
        <v>14038</v>
      </c>
      <c r="C3084" s="170">
        <v>281</v>
      </c>
      <c r="I3084" s="170"/>
    </row>
    <row r="3085" spans="1:9" x14ac:dyDescent="0.3">
      <c r="A3085" s="170" t="s">
        <v>3979</v>
      </c>
      <c r="B3085" s="170" t="s">
        <v>14037</v>
      </c>
      <c r="C3085" s="170">
        <v>77</v>
      </c>
      <c r="I3085" s="170"/>
    </row>
    <row r="3086" spans="1:9" x14ac:dyDescent="0.3">
      <c r="A3086" s="170" t="s">
        <v>3979</v>
      </c>
      <c r="B3086" s="170" t="s">
        <v>14037</v>
      </c>
      <c r="C3086" s="170">
        <v>77</v>
      </c>
      <c r="I3086" s="170"/>
    </row>
    <row r="3087" spans="1:9" x14ac:dyDescent="0.3">
      <c r="A3087" s="170" t="s">
        <v>3979</v>
      </c>
      <c r="B3087" s="170" t="s">
        <v>14037</v>
      </c>
      <c r="C3087" s="170">
        <v>77</v>
      </c>
      <c r="I3087" s="170"/>
    </row>
    <row r="3088" spans="1:9" x14ac:dyDescent="0.3">
      <c r="A3088" s="170" t="s">
        <v>2973</v>
      </c>
      <c r="B3088" s="170" t="s">
        <v>14008</v>
      </c>
      <c r="C3088" s="170">
        <v>12</v>
      </c>
      <c r="I3088" s="170"/>
    </row>
    <row r="3089" spans="1:9" x14ac:dyDescent="0.3">
      <c r="A3089" s="170" t="s">
        <v>2972</v>
      </c>
      <c r="B3089" s="170" t="s">
        <v>14036</v>
      </c>
      <c r="C3089" s="170">
        <v>212</v>
      </c>
      <c r="I3089" s="170"/>
    </row>
    <row r="3090" spans="1:9" x14ac:dyDescent="0.3">
      <c r="A3090" s="170" t="s">
        <v>3978</v>
      </c>
      <c r="B3090" s="170" t="s">
        <v>14035</v>
      </c>
      <c r="C3090" s="170">
        <v>57</v>
      </c>
      <c r="I3090" s="170"/>
    </row>
    <row r="3091" spans="1:9" x14ac:dyDescent="0.3">
      <c r="A3091" s="170" t="s">
        <v>2971</v>
      </c>
      <c r="B3091" s="170" t="s">
        <v>14034</v>
      </c>
      <c r="C3091" s="170">
        <v>67</v>
      </c>
      <c r="I3091" s="170"/>
    </row>
    <row r="3092" spans="1:9" x14ac:dyDescent="0.3">
      <c r="A3092" s="170" t="s">
        <v>2970</v>
      </c>
      <c r="B3092" s="170" t="s">
        <v>14033</v>
      </c>
      <c r="C3092" s="170">
        <v>67</v>
      </c>
      <c r="I3092" s="170"/>
    </row>
    <row r="3093" spans="1:9" x14ac:dyDescent="0.3">
      <c r="A3093" s="170" t="s">
        <v>2969</v>
      </c>
      <c r="B3093" s="170" t="s">
        <v>14032</v>
      </c>
      <c r="C3093" s="170">
        <v>113</v>
      </c>
      <c r="I3093" s="170"/>
    </row>
    <row r="3094" spans="1:9" x14ac:dyDescent="0.3">
      <c r="A3094" s="170" t="s">
        <v>3977</v>
      </c>
      <c r="B3094" s="170" t="s">
        <v>14031</v>
      </c>
      <c r="C3094" s="170">
        <v>77</v>
      </c>
      <c r="I3094" s="170"/>
    </row>
    <row r="3095" spans="1:9" x14ac:dyDescent="0.3">
      <c r="A3095" s="170" t="s">
        <v>3976</v>
      </c>
      <c r="B3095" s="170" t="s">
        <v>14030</v>
      </c>
      <c r="C3095" s="170">
        <v>77</v>
      </c>
      <c r="I3095" s="170"/>
    </row>
    <row r="3096" spans="1:9" x14ac:dyDescent="0.3">
      <c r="A3096" s="170" t="s">
        <v>2968</v>
      </c>
      <c r="B3096" s="170" t="s">
        <v>14029</v>
      </c>
      <c r="C3096" s="170">
        <v>450</v>
      </c>
      <c r="I3096" s="170"/>
    </row>
    <row r="3097" spans="1:9" x14ac:dyDescent="0.3">
      <c r="A3097" s="170" t="s">
        <v>2968</v>
      </c>
      <c r="B3097" s="170" t="s">
        <v>14029</v>
      </c>
      <c r="C3097" s="170">
        <v>450</v>
      </c>
      <c r="I3097" s="170"/>
    </row>
    <row r="3098" spans="1:9" x14ac:dyDescent="0.3">
      <c r="A3098" s="170" t="s">
        <v>2968</v>
      </c>
      <c r="B3098" s="170" t="s">
        <v>14029</v>
      </c>
      <c r="C3098" s="170">
        <v>450</v>
      </c>
      <c r="I3098" s="170"/>
    </row>
    <row r="3099" spans="1:9" x14ac:dyDescent="0.3">
      <c r="A3099" s="170" t="s">
        <v>2967</v>
      </c>
      <c r="B3099" s="170" t="s">
        <v>14029</v>
      </c>
      <c r="C3099" s="170">
        <v>450</v>
      </c>
      <c r="I3099" s="170"/>
    </row>
    <row r="3100" spans="1:9" x14ac:dyDescent="0.3">
      <c r="A3100" s="170" t="s">
        <v>2967</v>
      </c>
      <c r="B3100" s="170" t="s">
        <v>14029</v>
      </c>
      <c r="C3100" s="170">
        <v>450</v>
      </c>
      <c r="I3100" s="170"/>
    </row>
    <row r="3101" spans="1:9" x14ac:dyDescent="0.3">
      <c r="A3101" s="170" t="s">
        <v>2967</v>
      </c>
      <c r="B3101" s="170" t="s">
        <v>14029</v>
      </c>
      <c r="C3101" s="170">
        <v>450</v>
      </c>
      <c r="I3101" s="170"/>
    </row>
    <row r="3102" spans="1:9" x14ac:dyDescent="0.3">
      <c r="A3102" s="170" t="s">
        <v>5124</v>
      </c>
      <c r="B3102" s="170" t="s">
        <v>14027</v>
      </c>
      <c r="C3102" s="170">
        <v>447</v>
      </c>
      <c r="I3102" s="170"/>
    </row>
    <row r="3103" spans="1:9" x14ac:dyDescent="0.3">
      <c r="A3103" s="170" t="s">
        <v>5125</v>
      </c>
      <c r="B3103" s="170" t="s">
        <v>14027</v>
      </c>
      <c r="C3103" s="170">
        <v>447</v>
      </c>
      <c r="I3103" s="170"/>
    </row>
    <row r="3104" spans="1:9" x14ac:dyDescent="0.3">
      <c r="A3104" s="170" t="s">
        <v>5126</v>
      </c>
      <c r="B3104" s="170" t="s">
        <v>14027</v>
      </c>
      <c r="C3104" s="170">
        <v>447</v>
      </c>
      <c r="I3104" s="170"/>
    </row>
    <row r="3105" spans="1:9" x14ac:dyDescent="0.3">
      <c r="A3105" s="170" t="s">
        <v>3975</v>
      </c>
      <c r="B3105" s="170" t="s">
        <v>14028</v>
      </c>
      <c r="C3105" s="170">
        <v>77</v>
      </c>
      <c r="I3105" s="170"/>
    </row>
    <row r="3106" spans="1:9" x14ac:dyDescent="0.3">
      <c r="A3106" s="170" t="s">
        <v>5127</v>
      </c>
      <c r="B3106" s="170" t="s">
        <v>14027</v>
      </c>
      <c r="C3106" s="170">
        <v>447</v>
      </c>
      <c r="I3106" s="170"/>
    </row>
    <row r="3107" spans="1:9" x14ac:dyDescent="0.3">
      <c r="A3107" s="170" t="s">
        <v>2966</v>
      </c>
      <c r="B3107" s="170" t="s">
        <v>14026</v>
      </c>
      <c r="C3107" s="170">
        <v>385</v>
      </c>
      <c r="I3107" s="170"/>
    </row>
    <row r="3108" spans="1:9" x14ac:dyDescent="0.3">
      <c r="A3108" s="170" t="s">
        <v>2965</v>
      </c>
      <c r="B3108" s="170" t="s">
        <v>14025</v>
      </c>
      <c r="C3108" s="170">
        <v>470</v>
      </c>
      <c r="I3108" s="170"/>
    </row>
    <row r="3109" spans="1:9" x14ac:dyDescent="0.3">
      <c r="A3109" s="170" t="s">
        <v>2964</v>
      </c>
      <c r="B3109" s="170" t="s">
        <v>2963</v>
      </c>
      <c r="C3109" s="170">
        <v>77</v>
      </c>
      <c r="I3109" s="170"/>
    </row>
    <row r="3110" spans="1:9" x14ac:dyDescent="0.3">
      <c r="A3110" s="170" t="s">
        <v>2962</v>
      </c>
      <c r="B3110" s="170" t="s">
        <v>14024</v>
      </c>
      <c r="C3110" s="170">
        <v>77</v>
      </c>
      <c r="I3110" s="170"/>
    </row>
    <row r="3111" spans="1:9" x14ac:dyDescent="0.3">
      <c r="A3111" s="170" t="s">
        <v>2961</v>
      </c>
      <c r="B3111" s="170" t="s">
        <v>14023</v>
      </c>
      <c r="C3111" s="170">
        <v>52</v>
      </c>
      <c r="I3111" s="170"/>
    </row>
    <row r="3112" spans="1:9" x14ac:dyDescent="0.3">
      <c r="A3112" s="170" t="s">
        <v>2960</v>
      </c>
      <c r="B3112" s="170" t="s">
        <v>14022</v>
      </c>
      <c r="C3112" s="170">
        <v>52</v>
      </c>
      <c r="I3112" s="170"/>
    </row>
    <row r="3113" spans="1:9" x14ac:dyDescent="0.3">
      <c r="A3113" s="170" t="s">
        <v>3974</v>
      </c>
      <c r="B3113" s="170" t="s">
        <v>14021</v>
      </c>
      <c r="C3113" s="170">
        <v>77</v>
      </c>
      <c r="I3113" s="170"/>
    </row>
    <row r="3114" spans="1:9" x14ac:dyDescent="0.3">
      <c r="A3114" s="170" t="s">
        <v>2959</v>
      </c>
      <c r="B3114" s="170" t="s">
        <v>14020</v>
      </c>
      <c r="C3114" s="170">
        <v>52</v>
      </c>
      <c r="I3114" s="170"/>
    </row>
    <row r="3115" spans="1:9" x14ac:dyDescent="0.3">
      <c r="A3115" s="170" t="s">
        <v>4083</v>
      </c>
      <c r="B3115" s="170" t="s">
        <v>14019</v>
      </c>
      <c r="C3115" s="170">
        <v>2112</v>
      </c>
      <c r="I3115" s="170"/>
    </row>
    <row r="3116" spans="1:9" x14ac:dyDescent="0.3">
      <c r="A3116" s="170" t="s">
        <v>3973</v>
      </c>
      <c r="B3116" s="170" t="s">
        <v>14018</v>
      </c>
      <c r="C3116" s="170">
        <v>77</v>
      </c>
      <c r="I3116" s="170"/>
    </row>
    <row r="3117" spans="1:9" x14ac:dyDescent="0.3">
      <c r="A3117" s="170" t="s">
        <v>2958</v>
      </c>
      <c r="B3117" s="170" t="s">
        <v>13971</v>
      </c>
      <c r="C3117" s="170">
        <v>114</v>
      </c>
      <c r="I3117" s="170"/>
    </row>
    <row r="3118" spans="1:9" x14ac:dyDescent="0.3">
      <c r="A3118" s="170" t="s">
        <v>3972</v>
      </c>
      <c r="B3118" s="170" t="s">
        <v>14017</v>
      </c>
      <c r="C3118" s="170">
        <v>77</v>
      </c>
      <c r="I3118" s="170"/>
    </row>
    <row r="3119" spans="1:9" x14ac:dyDescent="0.3">
      <c r="A3119" s="170" t="s">
        <v>2957</v>
      </c>
      <c r="B3119" s="170" t="s">
        <v>14016</v>
      </c>
      <c r="C3119" s="170">
        <v>131</v>
      </c>
      <c r="I3119" s="170"/>
    </row>
    <row r="3120" spans="1:9" x14ac:dyDescent="0.3">
      <c r="A3120" s="170" t="s">
        <v>2957</v>
      </c>
      <c r="B3120" s="170" t="s">
        <v>14016</v>
      </c>
      <c r="C3120" s="170">
        <v>131</v>
      </c>
      <c r="I3120" s="170"/>
    </row>
    <row r="3121" spans="1:9" x14ac:dyDescent="0.3">
      <c r="A3121" s="170" t="s">
        <v>2957</v>
      </c>
      <c r="B3121" s="170" t="s">
        <v>14016</v>
      </c>
      <c r="C3121" s="170">
        <v>131</v>
      </c>
      <c r="I3121" s="170"/>
    </row>
    <row r="3122" spans="1:9" x14ac:dyDescent="0.3">
      <c r="A3122" s="170" t="s">
        <v>2956</v>
      </c>
      <c r="B3122" s="170" t="s">
        <v>14014</v>
      </c>
      <c r="C3122" s="170">
        <v>131</v>
      </c>
      <c r="I3122" s="170"/>
    </row>
    <row r="3123" spans="1:9" x14ac:dyDescent="0.3">
      <c r="A3123" s="170" t="s">
        <v>2956</v>
      </c>
      <c r="B3123" s="170" t="s">
        <v>14014</v>
      </c>
      <c r="C3123" s="170">
        <v>131</v>
      </c>
      <c r="I3123" s="170"/>
    </row>
    <row r="3124" spans="1:9" x14ac:dyDescent="0.3">
      <c r="A3124" s="170" t="s">
        <v>2956</v>
      </c>
      <c r="B3124" s="170" t="s">
        <v>14014</v>
      </c>
      <c r="C3124" s="170">
        <v>131</v>
      </c>
      <c r="I3124" s="170"/>
    </row>
    <row r="3125" spans="1:9" x14ac:dyDescent="0.3">
      <c r="A3125" s="170" t="s">
        <v>2955</v>
      </c>
      <c r="B3125" s="170" t="s">
        <v>14014</v>
      </c>
      <c r="C3125" s="170">
        <v>131</v>
      </c>
      <c r="I3125" s="170"/>
    </row>
    <row r="3126" spans="1:9" x14ac:dyDescent="0.3">
      <c r="A3126" s="170" t="s">
        <v>2955</v>
      </c>
      <c r="B3126" s="170" t="s">
        <v>14014</v>
      </c>
      <c r="C3126" s="170">
        <v>131</v>
      </c>
      <c r="I3126" s="170"/>
    </row>
    <row r="3127" spans="1:9" x14ac:dyDescent="0.3">
      <c r="A3127" s="170" t="s">
        <v>2955</v>
      </c>
      <c r="B3127" s="170" t="s">
        <v>14014</v>
      </c>
      <c r="C3127" s="170">
        <v>131</v>
      </c>
      <c r="I3127" s="170"/>
    </row>
    <row r="3128" spans="1:9" x14ac:dyDescent="0.3">
      <c r="A3128" s="170" t="s">
        <v>2954</v>
      </c>
      <c r="B3128" s="170" t="s">
        <v>14014</v>
      </c>
      <c r="C3128" s="170">
        <v>131</v>
      </c>
      <c r="I3128" s="170"/>
    </row>
    <row r="3129" spans="1:9" x14ac:dyDescent="0.3">
      <c r="A3129" s="170" t="s">
        <v>2954</v>
      </c>
      <c r="B3129" s="170" t="s">
        <v>14014</v>
      </c>
      <c r="C3129" s="170">
        <v>131</v>
      </c>
      <c r="I3129" s="170"/>
    </row>
    <row r="3130" spans="1:9" x14ac:dyDescent="0.3">
      <c r="A3130" s="170" t="s">
        <v>2954</v>
      </c>
      <c r="B3130" s="170" t="s">
        <v>14014</v>
      </c>
      <c r="C3130" s="170">
        <v>131</v>
      </c>
      <c r="I3130" s="170"/>
    </row>
    <row r="3131" spans="1:9" x14ac:dyDescent="0.3">
      <c r="A3131" s="170" t="s">
        <v>2953</v>
      </c>
      <c r="B3131" s="170" t="s">
        <v>14014</v>
      </c>
      <c r="C3131" s="170">
        <v>131</v>
      </c>
      <c r="I3131" s="170"/>
    </row>
    <row r="3132" spans="1:9" x14ac:dyDescent="0.3">
      <c r="A3132" s="170" t="s">
        <v>2953</v>
      </c>
      <c r="B3132" s="170" t="s">
        <v>14014</v>
      </c>
      <c r="C3132" s="170">
        <v>131</v>
      </c>
      <c r="I3132" s="170"/>
    </row>
    <row r="3133" spans="1:9" x14ac:dyDescent="0.3">
      <c r="A3133" s="170" t="s">
        <v>2953</v>
      </c>
      <c r="B3133" s="170" t="s">
        <v>14014</v>
      </c>
      <c r="C3133" s="170">
        <v>131</v>
      </c>
      <c r="I3133" s="170"/>
    </row>
    <row r="3134" spans="1:9" x14ac:dyDescent="0.3">
      <c r="A3134" s="170" t="s">
        <v>3971</v>
      </c>
      <c r="B3134" s="170" t="s">
        <v>14015</v>
      </c>
      <c r="C3134" s="170">
        <v>77</v>
      </c>
      <c r="I3134" s="170"/>
    </row>
    <row r="3135" spans="1:9" x14ac:dyDescent="0.3">
      <c r="A3135" s="170" t="s">
        <v>2952</v>
      </c>
      <c r="B3135" s="170" t="s">
        <v>14014</v>
      </c>
      <c r="C3135" s="170">
        <v>131</v>
      </c>
      <c r="I3135" s="170"/>
    </row>
    <row r="3136" spans="1:9" x14ac:dyDescent="0.3">
      <c r="A3136" s="170" t="s">
        <v>2952</v>
      </c>
      <c r="B3136" s="170" t="s">
        <v>14014</v>
      </c>
      <c r="C3136" s="170">
        <v>131</v>
      </c>
      <c r="I3136" s="170"/>
    </row>
    <row r="3137" spans="1:9" x14ac:dyDescent="0.3">
      <c r="A3137" s="170" t="s">
        <v>2952</v>
      </c>
      <c r="B3137" s="170" t="s">
        <v>14014</v>
      </c>
      <c r="C3137" s="170">
        <v>131</v>
      </c>
      <c r="I3137" s="170"/>
    </row>
    <row r="3138" spans="1:9" x14ac:dyDescent="0.3">
      <c r="A3138" s="170" t="s">
        <v>2951</v>
      </c>
      <c r="B3138" s="170" t="s">
        <v>14014</v>
      </c>
      <c r="C3138" s="170">
        <v>131</v>
      </c>
      <c r="I3138" s="170"/>
    </row>
    <row r="3139" spans="1:9" x14ac:dyDescent="0.3">
      <c r="A3139" s="170" t="s">
        <v>2951</v>
      </c>
      <c r="B3139" s="170" t="s">
        <v>14014</v>
      </c>
      <c r="C3139" s="170">
        <v>131</v>
      </c>
      <c r="I3139" s="170"/>
    </row>
    <row r="3140" spans="1:9" x14ac:dyDescent="0.3">
      <c r="A3140" s="170" t="s">
        <v>2951</v>
      </c>
      <c r="B3140" s="170" t="s">
        <v>14014</v>
      </c>
      <c r="C3140" s="170">
        <v>131</v>
      </c>
      <c r="I3140" s="170"/>
    </row>
    <row r="3141" spans="1:9" x14ac:dyDescent="0.3">
      <c r="A3141" s="170" t="s">
        <v>2950</v>
      </c>
      <c r="B3141" s="170" t="s">
        <v>14013</v>
      </c>
      <c r="C3141" s="170">
        <v>131</v>
      </c>
      <c r="I3141" s="170"/>
    </row>
    <row r="3142" spans="1:9" x14ac:dyDescent="0.3">
      <c r="A3142" s="170" t="s">
        <v>2950</v>
      </c>
      <c r="B3142" s="170" t="s">
        <v>14013</v>
      </c>
      <c r="C3142" s="170">
        <v>131</v>
      </c>
      <c r="I3142" s="170"/>
    </row>
    <row r="3143" spans="1:9" x14ac:dyDescent="0.3">
      <c r="A3143" s="170" t="s">
        <v>2950</v>
      </c>
      <c r="B3143" s="170" t="s">
        <v>14013</v>
      </c>
      <c r="C3143" s="170">
        <v>131</v>
      </c>
      <c r="I3143" s="170"/>
    </row>
    <row r="3144" spans="1:9" x14ac:dyDescent="0.3">
      <c r="A3144" s="170" t="s">
        <v>2949</v>
      </c>
      <c r="B3144" s="170" t="s">
        <v>14013</v>
      </c>
      <c r="C3144" s="170">
        <v>131</v>
      </c>
      <c r="I3144" s="170"/>
    </row>
    <row r="3145" spans="1:9" x14ac:dyDescent="0.3">
      <c r="A3145" s="170" t="s">
        <v>2949</v>
      </c>
      <c r="B3145" s="170" t="s">
        <v>14013</v>
      </c>
      <c r="C3145" s="170">
        <v>131</v>
      </c>
      <c r="I3145" s="170"/>
    </row>
    <row r="3146" spans="1:9" x14ac:dyDescent="0.3">
      <c r="A3146" s="170" t="s">
        <v>2949</v>
      </c>
      <c r="B3146" s="170" t="s">
        <v>14013</v>
      </c>
      <c r="C3146" s="170">
        <v>131</v>
      </c>
      <c r="I3146" s="170"/>
    </row>
    <row r="3147" spans="1:9" x14ac:dyDescent="0.3">
      <c r="A3147" s="170" t="s">
        <v>2948</v>
      </c>
      <c r="B3147" s="170" t="s">
        <v>14013</v>
      </c>
      <c r="C3147" s="170">
        <v>131</v>
      </c>
      <c r="I3147" s="170"/>
    </row>
    <row r="3148" spans="1:9" x14ac:dyDescent="0.3">
      <c r="A3148" s="170" t="s">
        <v>2948</v>
      </c>
      <c r="B3148" s="170" t="s">
        <v>14013</v>
      </c>
      <c r="C3148" s="170">
        <v>131</v>
      </c>
      <c r="I3148" s="170"/>
    </row>
    <row r="3149" spans="1:9" x14ac:dyDescent="0.3">
      <c r="A3149" s="170" t="s">
        <v>2948</v>
      </c>
      <c r="B3149" s="170" t="s">
        <v>14013</v>
      </c>
      <c r="C3149" s="170">
        <v>131</v>
      </c>
      <c r="I3149" s="170"/>
    </row>
    <row r="3150" spans="1:9" x14ac:dyDescent="0.3">
      <c r="A3150" s="170" t="s">
        <v>2947</v>
      </c>
      <c r="B3150" s="170" t="s">
        <v>14012</v>
      </c>
      <c r="C3150" s="170">
        <v>36</v>
      </c>
      <c r="I3150" s="170"/>
    </row>
    <row r="3151" spans="1:9" x14ac:dyDescent="0.3">
      <c r="A3151" s="170" t="s">
        <v>3970</v>
      </c>
      <c r="B3151" s="170" t="s">
        <v>14011</v>
      </c>
      <c r="C3151" s="170">
        <v>77</v>
      </c>
      <c r="I3151" s="170"/>
    </row>
    <row r="3152" spans="1:9" x14ac:dyDescent="0.3">
      <c r="A3152" s="170" t="s">
        <v>2946</v>
      </c>
      <c r="B3152" s="170" t="s">
        <v>11781</v>
      </c>
      <c r="C3152" s="170">
        <v>12</v>
      </c>
      <c r="I3152" s="170"/>
    </row>
    <row r="3153" spans="1:9" x14ac:dyDescent="0.3">
      <c r="A3153" s="170" t="s">
        <v>2945</v>
      </c>
      <c r="B3153" s="170" t="s">
        <v>11780</v>
      </c>
      <c r="C3153" s="170">
        <v>12</v>
      </c>
      <c r="I3153" s="170"/>
    </row>
    <row r="3154" spans="1:9" x14ac:dyDescent="0.3">
      <c r="A3154" s="170" t="s">
        <v>2944</v>
      </c>
      <c r="B3154" s="170" t="s">
        <v>11779</v>
      </c>
      <c r="C3154" s="170">
        <v>12</v>
      </c>
      <c r="I3154" s="170"/>
    </row>
    <row r="3155" spans="1:9" x14ac:dyDescent="0.3">
      <c r="A3155" s="170" t="s">
        <v>2943</v>
      </c>
      <c r="B3155" s="170" t="s">
        <v>2942</v>
      </c>
      <c r="C3155" s="170">
        <v>77</v>
      </c>
      <c r="I3155" s="170"/>
    </row>
    <row r="3156" spans="1:9" x14ac:dyDescent="0.3">
      <c r="A3156" s="170" t="s">
        <v>2941</v>
      </c>
      <c r="B3156" s="170" t="s">
        <v>2940</v>
      </c>
      <c r="C3156" s="170">
        <v>77</v>
      </c>
      <c r="I3156" s="170"/>
    </row>
    <row r="3157" spans="1:9" x14ac:dyDescent="0.3">
      <c r="A3157" s="170" t="s">
        <v>2939</v>
      </c>
      <c r="B3157" s="170" t="s">
        <v>2938</v>
      </c>
      <c r="C3157" s="170">
        <v>77</v>
      </c>
      <c r="I3157" s="170"/>
    </row>
    <row r="3158" spans="1:9" x14ac:dyDescent="0.3">
      <c r="A3158" s="170" t="s">
        <v>3969</v>
      </c>
      <c r="B3158" s="170" t="s">
        <v>14010</v>
      </c>
      <c r="C3158" s="170">
        <v>77</v>
      </c>
      <c r="I3158" s="170"/>
    </row>
    <row r="3159" spans="1:9" x14ac:dyDescent="0.3">
      <c r="A3159" s="170" t="s">
        <v>2937</v>
      </c>
      <c r="B3159" s="170" t="s">
        <v>14009</v>
      </c>
      <c r="C3159" s="170">
        <v>36</v>
      </c>
      <c r="I3159" s="170"/>
    </row>
    <row r="3160" spans="1:9" x14ac:dyDescent="0.3">
      <c r="A3160" s="170" t="s">
        <v>2936</v>
      </c>
      <c r="B3160" s="170" t="s">
        <v>14008</v>
      </c>
      <c r="C3160" s="170">
        <v>12</v>
      </c>
      <c r="I3160" s="170"/>
    </row>
    <row r="3161" spans="1:9" x14ac:dyDescent="0.3">
      <c r="A3161" s="170" t="s">
        <v>2935</v>
      </c>
      <c r="B3161" s="170" t="s">
        <v>14007</v>
      </c>
      <c r="C3161" s="170">
        <v>376</v>
      </c>
      <c r="I3161" s="170"/>
    </row>
    <row r="3162" spans="1:9" x14ac:dyDescent="0.3">
      <c r="A3162" s="170" t="s">
        <v>2934</v>
      </c>
      <c r="B3162" s="170" t="s">
        <v>14006</v>
      </c>
      <c r="C3162" s="170">
        <v>385</v>
      </c>
      <c r="I3162" s="170"/>
    </row>
    <row r="3163" spans="1:9" x14ac:dyDescent="0.3">
      <c r="A3163" s="170" t="s">
        <v>3968</v>
      </c>
      <c r="B3163" s="170" t="s">
        <v>14005</v>
      </c>
      <c r="C3163" s="170">
        <v>77</v>
      </c>
      <c r="I3163" s="170"/>
    </row>
    <row r="3164" spans="1:9" x14ac:dyDescent="0.3">
      <c r="A3164" s="170" t="s">
        <v>2933</v>
      </c>
      <c r="B3164" s="170" t="s">
        <v>14004</v>
      </c>
      <c r="C3164" s="170">
        <v>473</v>
      </c>
      <c r="I3164" s="170"/>
    </row>
    <row r="3165" spans="1:9" x14ac:dyDescent="0.3">
      <c r="A3165" s="170" t="s">
        <v>3967</v>
      </c>
      <c r="B3165" s="170" t="s">
        <v>14003</v>
      </c>
      <c r="C3165" s="170">
        <v>77</v>
      </c>
      <c r="I3165" s="170"/>
    </row>
    <row r="3166" spans="1:9" x14ac:dyDescent="0.3">
      <c r="A3166" s="170" t="s">
        <v>2932</v>
      </c>
      <c r="B3166" s="170" t="s">
        <v>14002</v>
      </c>
      <c r="C3166" s="170">
        <v>212</v>
      </c>
      <c r="I3166" s="170"/>
    </row>
    <row r="3167" spans="1:9" x14ac:dyDescent="0.3">
      <c r="A3167" s="170" t="s">
        <v>2931</v>
      </c>
      <c r="B3167" s="170" t="s">
        <v>2306</v>
      </c>
      <c r="C3167" s="170">
        <v>39</v>
      </c>
      <c r="I3167" s="170"/>
    </row>
    <row r="3168" spans="1:9" x14ac:dyDescent="0.3">
      <c r="A3168" s="170" t="s">
        <v>3966</v>
      </c>
      <c r="B3168" s="170" t="s">
        <v>14001</v>
      </c>
      <c r="C3168" s="170">
        <v>77</v>
      </c>
      <c r="I3168" s="170"/>
    </row>
    <row r="3169" spans="1:9" x14ac:dyDescent="0.3">
      <c r="A3169" s="170" t="s">
        <v>2930</v>
      </c>
      <c r="B3169" s="170" t="s">
        <v>14000</v>
      </c>
      <c r="C3169" s="170">
        <v>28</v>
      </c>
      <c r="I3169" s="170"/>
    </row>
    <row r="3170" spans="1:9" x14ac:dyDescent="0.3">
      <c r="A3170" s="170" t="s">
        <v>2929</v>
      </c>
      <c r="B3170" s="170" t="s">
        <v>13999</v>
      </c>
      <c r="C3170" s="170">
        <v>28</v>
      </c>
      <c r="I3170" s="170"/>
    </row>
    <row r="3171" spans="1:9" x14ac:dyDescent="0.3">
      <c r="A3171" s="170" t="s">
        <v>2928</v>
      </c>
      <c r="B3171" s="170" t="s">
        <v>13998</v>
      </c>
      <c r="C3171" s="170">
        <v>420</v>
      </c>
      <c r="I3171" s="170"/>
    </row>
    <row r="3172" spans="1:9" x14ac:dyDescent="0.3">
      <c r="A3172" s="170" t="s">
        <v>2927</v>
      </c>
      <c r="B3172" s="170" t="s">
        <v>13997</v>
      </c>
      <c r="C3172" s="170">
        <v>83</v>
      </c>
      <c r="I3172" s="170"/>
    </row>
    <row r="3173" spans="1:9" x14ac:dyDescent="0.3">
      <c r="A3173" s="170" t="s">
        <v>2926</v>
      </c>
      <c r="B3173" s="170" t="s">
        <v>13996</v>
      </c>
      <c r="C3173" s="170">
        <v>468</v>
      </c>
      <c r="I3173" s="170"/>
    </row>
    <row r="3174" spans="1:9" x14ac:dyDescent="0.3">
      <c r="A3174" s="170" t="s">
        <v>2926</v>
      </c>
      <c r="B3174" s="170" t="s">
        <v>13996</v>
      </c>
      <c r="C3174" s="170">
        <v>468</v>
      </c>
      <c r="I3174" s="170"/>
    </row>
    <row r="3175" spans="1:9" x14ac:dyDescent="0.3">
      <c r="A3175" s="170" t="s">
        <v>2926</v>
      </c>
      <c r="B3175" s="170" t="s">
        <v>13996</v>
      </c>
      <c r="C3175" s="170">
        <v>468</v>
      </c>
      <c r="I3175" s="170"/>
    </row>
    <row r="3176" spans="1:9" x14ac:dyDescent="0.3">
      <c r="A3176" s="170" t="s">
        <v>2926</v>
      </c>
      <c r="B3176" s="170" t="s">
        <v>13996</v>
      </c>
      <c r="C3176" s="170">
        <v>468</v>
      </c>
      <c r="I3176" s="170"/>
    </row>
    <row r="3177" spans="1:9" x14ac:dyDescent="0.3">
      <c r="A3177" s="170" t="s">
        <v>2925</v>
      </c>
      <c r="B3177" s="170" t="s">
        <v>13996</v>
      </c>
      <c r="C3177" s="170">
        <v>468</v>
      </c>
      <c r="I3177" s="170"/>
    </row>
    <row r="3178" spans="1:9" x14ac:dyDescent="0.3">
      <c r="A3178" s="170" t="s">
        <v>2925</v>
      </c>
      <c r="B3178" s="170" t="s">
        <v>13996</v>
      </c>
      <c r="C3178" s="170">
        <v>468</v>
      </c>
      <c r="I3178" s="170"/>
    </row>
    <row r="3179" spans="1:9" x14ac:dyDescent="0.3">
      <c r="A3179" s="170" t="s">
        <v>2925</v>
      </c>
      <c r="B3179" s="170" t="s">
        <v>13996</v>
      </c>
      <c r="C3179" s="170">
        <v>468</v>
      </c>
      <c r="I3179" s="170"/>
    </row>
    <row r="3180" spans="1:9" x14ac:dyDescent="0.3">
      <c r="A3180" s="170" t="s">
        <v>2925</v>
      </c>
      <c r="B3180" s="170" t="s">
        <v>13996</v>
      </c>
      <c r="C3180" s="170">
        <v>468</v>
      </c>
      <c r="I3180" s="170"/>
    </row>
    <row r="3181" spans="1:9" x14ac:dyDescent="0.3">
      <c r="A3181" s="170" t="s">
        <v>2924</v>
      </c>
      <c r="B3181" s="170" t="s">
        <v>13996</v>
      </c>
      <c r="C3181" s="170">
        <v>468</v>
      </c>
      <c r="I3181" s="170"/>
    </row>
    <row r="3182" spans="1:9" x14ac:dyDescent="0.3">
      <c r="A3182" s="170" t="s">
        <v>2924</v>
      </c>
      <c r="B3182" s="170" t="s">
        <v>13996</v>
      </c>
      <c r="C3182" s="170">
        <v>468</v>
      </c>
      <c r="I3182" s="170"/>
    </row>
    <row r="3183" spans="1:9" x14ac:dyDescent="0.3">
      <c r="A3183" s="170" t="s">
        <v>2924</v>
      </c>
      <c r="B3183" s="170" t="s">
        <v>13996</v>
      </c>
      <c r="C3183" s="170">
        <v>468</v>
      </c>
      <c r="I3183" s="170"/>
    </row>
    <row r="3184" spans="1:9" x14ac:dyDescent="0.3">
      <c r="A3184" s="170" t="s">
        <v>2924</v>
      </c>
      <c r="B3184" s="170" t="s">
        <v>13996</v>
      </c>
      <c r="C3184" s="170">
        <v>468</v>
      </c>
      <c r="I3184" s="170"/>
    </row>
    <row r="3185" spans="1:9" x14ac:dyDescent="0.3">
      <c r="A3185" s="170" t="s">
        <v>3965</v>
      </c>
      <c r="B3185" s="170" t="s">
        <v>13995</v>
      </c>
      <c r="C3185" s="170">
        <v>77</v>
      </c>
      <c r="I3185" s="170"/>
    </row>
    <row r="3186" spans="1:9" x14ac:dyDescent="0.3">
      <c r="A3186" s="170" t="s">
        <v>3965</v>
      </c>
      <c r="B3186" s="170" t="s">
        <v>13995</v>
      </c>
      <c r="C3186" s="170">
        <v>77</v>
      </c>
      <c r="I3186" s="170"/>
    </row>
    <row r="3187" spans="1:9" x14ac:dyDescent="0.3">
      <c r="A3187" s="170" t="s">
        <v>3965</v>
      </c>
      <c r="B3187" s="170" t="s">
        <v>13995</v>
      </c>
      <c r="C3187" s="170">
        <v>77</v>
      </c>
      <c r="I3187" s="170"/>
    </row>
    <row r="3188" spans="1:9" x14ac:dyDescent="0.3">
      <c r="A3188" s="170" t="s">
        <v>2923</v>
      </c>
      <c r="B3188" s="170" t="s">
        <v>13994</v>
      </c>
      <c r="C3188" s="170">
        <v>281</v>
      </c>
      <c r="I3188" s="170"/>
    </row>
    <row r="3189" spans="1:9" x14ac:dyDescent="0.3">
      <c r="A3189" s="170" t="s">
        <v>2922</v>
      </c>
      <c r="B3189" s="170" t="s">
        <v>13993</v>
      </c>
      <c r="C3189" s="170">
        <v>281</v>
      </c>
      <c r="I3189" s="170"/>
    </row>
    <row r="3190" spans="1:9" x14ac:dyDescent="0.3">
      <c r="A3190" s="170" t="s">
        <v>2920</v>
      </c>
      <c r="B3190" s="170" t="s">
        <v>2921</v>
      </c>
      <c r="C3190" s="170">
        <v>281</v>
      </c>
      <c r="I3190" s="170"/>
    </row>
    <row r="3191" spans="1:9" x14ac:dyDescent="0.3">
      <c r="A3191" s="170" t="s">
        <v>2918</v>
      </c>
      <c r="B3191" s="170" t="s">
        <v>2919</v>
      </c>
      <c r="C3191" s="170">
        <v>281</v>
      </c>
      <c r="I3191" s="170"/>
    </row>
    <row r="3192" spans="1:9" x14ac:dyDescent="0.3">
      <c r="A3192" s="170" t="s">
        <v>2916</v>
      </c>
      <c r="B3192" s="170" t="s">
        <v>2917</v>
      </c>
      <c r="C3192" s="170">
        <v>281</v>
      </c>
      <c r="I3192" s="170"/>
    </row>
    <row r="3193" spans="1:9" x14ac:dyDescent="0.3">
      <c r="A3193" s="170" t="s">
        <v>2914</v>
      </c>
      <c r="B3193" s="170" t="s">
        <v>2915</v>
      </c>
      <c r="C3193" s="170">
        <v>281</v>
      </c>
      <c r="I3193" s="170"/>
    </row>
    <row r="3194" spans="1:9" x14ac:dyDescent="0.3">
      <c r="A3194" s="170" t="s">
        <v>2913</v>
      </c>
      <c r="B3194" s="170" t="s">
        <v>2912</v>
      </c>
      <c r="C3194" s="170">
        <v>111</v>
      </c>
      <c r="I3194" s="170"/>
    </row>
    <row r="3195" spans="1:9" x14ac:dyDescent="0.3">
      <c r="A3195" s="170" t="s">
        <v>2911</v>
      </c>
      <c r="B3195" s="170" t="s">
        <v>2910</v>
      </c>
      <c r="C3195" s="170">
        <v>111</v>
      </c>
      <c r="I3195" s="170"/>
    </row>
    <row r="3196" spans="1:9" x14ac:dyDescent="0.3">
      <c r="A3196" s="170" t="s">
        <v>2909</v>
      </c>
      <c r="B3196" s="170" t="s">
        <v>2908</v>
      </c>
      <c r="C3196" s="170">
        <v>111</v>
      </c>
      <c r="I3196" s="170"/>
    </row>
    <row r="3197" spans="1:9" x14ac:dyDescent="0.3">
      <c r="A3197" s="170" t="s">
        <v>2907</v>
      </c>
      <c r="B3197" s="170" t="s">
        <v>13992</v>
      </c>
      <c r="C3197" s="170">
        <v>473</v>
      </c>
      <c r="I3197" s="170"/>
    </row>
    <row r="3198" spans="1:9" x14ac:dyDescent="0.3">
      <c r="A3198" s="170" t="s">
        <v>4082</v>
      </c>
      <c r="B3198" s="170" t="s">
        <v>13991</v>
      </c>
      <c r="C3198" s="170">
        <v>2112</v>
      </c>
      <c r="I3198" s="170"/>
    </row>
    <row r="3199" spans="1:9" x14ac:dyDescent="0.3">
      <c r="A3199" s="170" t="s">
        <v>3964</v>
      </c>
      <c r="B3199" s="170" t="s">
        <v>13990</v>
      </c>
      <c r="C3199" s="170">
        <v>77</v>
      </c>
      <c r="I3199" s="170"/>
    </row>
    <row r="3200" spans="1:9" x14ac:dyDescent="0.3">
      <c r="A3200" s="170" t="s">
        <v>3964</v>
      </c>
      <c r="B3200" s="170" t="s">
        <v>13990</v>
      </c>
      <c r="C3200" s="170">
        <v>77</v>
      </c>
      <c r="I3200" s="170"/>
    </row>
    <row r="3201" spans="1:9" x14ac:dyDescent="0.3">
      <c r="A3201" s="170" t="s">
        <v>3964</v>
      </c>
      <c r="B3201" s="170" t="s">
        <v>13990</v>
      </c>
      <c r="C3201" s="170">
        <v>77</v>
      </c>
      <c r="I3201" s="170"/>
    </row>
    <row r="3202" spans="1:9" x14ac:dyDescent="0.3">
      <c r="A3202" s="170" t="s">
        <v>2906</v>
      </c>
      <c r="B3202" s="170" t="s">
        <v>13989</v>
      </c>
      <c r="C3202" s="170">
        <v>473</v>
      </c>
      <c r="I3202" s="170"/>
    </row>
    <row r="3203" spans="1:9" x14ac:dyDescent="0.3">
      <c r="A3203" s="170" t="s">
        <v>2905</v>
      </c>
      <c r="B3203" s="170" t="s">
        <v>13963</v>
      </c>
      <c r="C3203" s="170">
        <v>473</v>
      </c>
      <c r="I3203" s="170"/>
    </row>
    <row r="3204" spans="1:9" x14ac:dyDescent="0.3">
      <c r="A3204" s="170" t="s">
        <v>2904</v>
      </c>
      <c r="B3204" s="170" t="s">
        <v>13962</v>
      </c>
      <c r="C3204" s="170">
        <v>473</v>
      </c>
      <c r="I3204" s="170"/>
    </row>
    <row r="3205" spans="1:9" x14ac:dyDescent="0.3">
      <c r="A3205" s="170" t="s">
        <v>2903</v>
      </c>
      <c r="B3205" s="170" t="s">
        <v>2902</v>
      </c>
      <c r="C3205" s="170">
        <v>77</v>
      </c>
      <c r="I3205" s="170"/>
    </row>
    <row r="3206" spans="1:9" x14ac:dyDescent="0.3">
      <c r="A3206" s="170" t="s">
        <v>3963</v>
      </c>
      <c r="B3206" s="170" t="s">
        <v>13988</v>
      </c>
      <c r="C3206" s="170">
        <v>77</v>
      </c>
      <c r="I3206" s="170"/>
    </row>
    <row r="3207" spans="1:9" x14ac:dyDescent="0.3">
      <c r="A3207" s="170" t="s">
        <v>2901</v>
      </c>
      <c r="B3207" s="170" t="s">
        <v>13987</v>
      </c>
      <c r="C3207" s="170">
        <v>200</v>
      </c>
      <c r="I3207" s="170"/>
    </row>
    <row r="3208" spans="1:9" x14ac:dyDescent="0.3">
      <c r="A3208" s="170" t="s">
        <v>2900</v>
      </c>
      <c r="B3208" s="170" t="s">
        <v>13986</v>
      </c>
      <c r="C3208" s="170">
        <v>473</v>
      </c>
      <c r="I3208" s="170"/>
    </row>
    <row r="3209" spans="1:9" x14ac:dyDescent="0.3">
      <c r="A3209" s="170" t="s">
        <v>2899</v>
      </c>
      <c r="B3209" s="170" t="s">
        <v>8022</v>
      </c>
      <c r="C3209" s="170">
        <v>493</v>
      </c>
      <c r="I3209" s="170"/>
    </row>
    <row r="3210" spans="1:9" x14ac:dyDescent="0.3">
      <c r="A3210" s="170" t="s">
        <v>3962</v>
      </c>
      <c r="B3210" s="170" t="s">
        <v>13985</v>
      </c>
      <c r="C3210" s="170">
        <v>77</v>
      </c>
      <c r="I3210" s="170"/>
    </row>
    <row r="3211" spans="1:9" x14ac:dyDescent="0.3">
      <c r="A3211" s="170" t="s">
        <v>2898</v>
      </c>
      <c r="B3211" s="170" t="s">
        <v>13984</v>
      </c>
      <c r="C3211" s="170">
        <v>113</v>
      </c>
      <c r="I3211" s="170"/>
    </row>
    <row r="3212" spans="1:9" x14ac:dyDescent="0.3">
      <c r="A3212" s="170" t="s">
        <v>2897</v>
      </c>
      <c r="B3212" s="170" t="s">
        <v>13983</v>
      </c>
      <c r="C3212" s="170">
        <v>473</v>
      </c>
      <c r="I3212" s="170"/>
    </row>
    <row r="3213" spans="1:9" x14ac:dyDescent="0.3">
      <c r="A3213" s="170" t="s">
        <v>13982</v>
      </c>
      <c r="B3213" s="170" t="s">
        <v>13940</v>
      </c>
      <c r="C3213" s="170">
        <v>678</v>
      </c>
      <c r="I3213" s="170"/>
    </row>
    <row r="3214" spans="1:9" x14ac:dyDescent="0.3">
      <c r="A3214" s="170" t="s">
        <v>13981</v>
      </c>
      <c r="B3214" s="170" t="s">
        <v>13940</v>
      </c>
      <c r="C3214" s="170">
        <v>678</v>
      </c>
      <c r="I3214" s="170"/>
    </row>
    <row r="3215" spans="1:9" x14ac:dyDescent="0.3">
      <c r="A3215" s="170" t="s">
        <v>13980</v>
      </c>
      <c r="B3215" s="170" t="s">
        <v>13940</v>
      </c>
      <c r="C3215" s="170">
        <v>678</v>
      </c>
      <c r="I3215" s="170"/>
    </row>
    <row r="3216" spans="1:9" x14ac:dyDescent="0.3">
      <c r="A3216" s="170" t="s">
        <v>2896</v>
      </c>
      <c r="B3216" s="170" t="s">
        <v>13979</v>
      </c>
      <c r="C3216" s="170">
        <v>377</v>
      </c>
      <c r="I3216" s="170"/>
    </row>
    <row r="3217" spans="1:9" x14ac:dyDescent="0.3">
      <c r="A3217" s="170" t="s">
        <v>3961</v>
      </c>
      <c r="B3217" s="170" t="s">
        <v>13978</v>
      </c>
      <c r="C3217" s="170">
        <v>88</v>
      </c>
      <c r="I3217" s="170"/>
    </row>
    <row r="3218" spans="1:9" x14ac:dyDescent="0.3">
      <c r="A3218" s="170" t="s">
        <v>3960</v>
      </c>
      <c r="B3218" s="170" t="s">
        <v>13977</v>
      </c>
      <c r="C3218" s="170">
        <v>88</v>
      </c>
      <c r="I3218" s="170"/>
    </row>
    <row r="3219" spans="1:9" x14ac:dyDescent="0.3">
      <c r="A3219" s="170" t="s">
        <v>2895</v>
      </c>
      <c r="B3219" s="170" t="s">
        <v>13976</v>
      </c>
      <c r="C3219" s="170">
        <v>36</v>
      </c>
      <c r="I3219" s="170"/>
    </row>
    <row r="3220" spans="1:9" x14ac:dyDescent="0.3">
      <c r="A3220" s="170" t="s">
        <v>2894</v>
      </c>
      <c r="B3220" s="170" t="s">
        <v>13975</v>
      </c>
      <c r="C3220" s="170">
        <v>36</v>
      </c>
      <c r="I3220" s="170"/>
    </row>
    <row r="3221" spans="1:9" x14ac:dyDescent="0.3">
      <c r="A3221" s="170" t="s">
        <v>2893</v>
      </c>
      <c r="B3221" s="170" t="s">
        <v>13974</v>
      </c>
      <c r="C3221" s="170">
        <v>501</v>
      </c>
      <c r="I3221" s="170"/>
    </row>
    <row r="3222" spans="1:9" x14ac:dyDescent="0.3">
      <c r="A3222" s="170" t="s">
        <v>3959</v>
      </c>
      <c r="B3222" s="170" t="s">
        <v>13973</v>
      </c>
      <c r="C3222" s="170">
        <v>77</v>
      </c>
      <c r="I3222" s="170"/>
    </row>
    <row r="3223" spans="1:9" x14ac:dyDescent="0.3">
      <c r="A3223" s="170" t="s">
        <v>2892</v>
      </c>
      <c r="B3223" s="170" t="s">
        <v>13972</v>
      </c>
      <c r="C3223" s="170">
        <v>385</v>
      </c>
      <c r="I3223" s="170"/>
    </row>
    <row r="3224" spans="1:9" x14ac:dyDescent="0.3">
      <c r="A3224" s="170" t="s">
        <v>2891</v>
      </c>
      <c r="B3224" s="170" t="s">
        <v>13971</v>
      </c>
      <c r="C3224" s="170">
        <v>114</v>
      </c>
      <c r="I3224" s="170"/>
    </row>
    <row r="3225" spans="1:9" x14ac:dyDescent="0.3">
      <c r="A3225" s="170" t="s">
        <v>3958</v>
      </c>
      <c r="B3225" s="170" t="s">
        <v>13970</v>
      </c>
      <c r="C3225" s="170">
        <v>54</v>
      </c>
      <c r="I3225" s="170"/>
    </row>
    <row r="3226" spans="1:9" x14ac:dyDescent="0.3">
      <c r="A3226" s="170" t="s">
        <v>2890</v>
      </c>
      <c r="B3226" s="170" t="s">
        <v>13969</v>
      </c>
      <c r="C3226" s="170">
        <v>360</v>
      </c>
      <c r="I3226" s="170"/>
    </row>
    <row r="3227" spans="1:9" x14ac:dyDescent="0.3">
      <c r="A3227" s="170" t="s">
        <v>2889</v>
      </c>
      <c r="B3227" s="170" t="s">
        <v>13969</v>
      </c>
      <c r="C3227" s="170">
        <v>360</v>
      </c>
      <c r="I3227" s="170"/>
    </row>
    <row r="3228" spans="1:9" x14ac:dyDescent="0.3">
      <c r="A3228" s="170" t="s">
        <v>2888</v>
      </c>
      <c r="B3228" s="170" t="s">
        <v>13968</v>
      </c>
      <c r="C3228" s="170">
        <v>509</v>
      </c>
      <c r="I3228" s="170"/>
    </row>
    <row r="3229" spans="1:9" x14ac:dyDescent="0.3">
      <c r="A3229" s="170" t="s">
        <v>2887</v>
      </c>
      <c r="B3229" s="170" t="s">
        <v>13967</v>
      </c>
      <c r="C3229" s="170">
        <v>509</v>
      </c>
      <c r="I3229" s="170"/>
    </row>
    <row r="3230" spans="1:9" x14ac:dyDescent="0.3">
      <c r="A3230" s="170" t="s">
        <v>2886</v>
      </c>
      <c r="B3230" s="170" t="s">
        <v>13966</v>
      </c>
      <c r="C3230" s="170">
        <v>509</v>
      </c>
      <c r="I3230" s="170"/>
    </row>
    <row r="3231" spans="1:9" x14ac:dyDescent="0.3">
      <c r="A3231" s="170" t="s">
        <v>2885</v>
      </c>
      <c r="B3231" s="170" t="s">
        <v>13965</v>
      </c>
      <c r="C3231" s="170">
        <v>509</v>
      </c>
      <c r="I3231" s="170"/>
    </row>
    <row r="3232" spans="1:9" x14ac:dyDescent="0.3">
      <c r="A3232" s="170" t="s">
        <v>3957</v>
      </c>
      <c r="B3232" s="170" t="s">
        <v>13964</v>
      </c>
      <c r="C3232" s="170">
        <v>77</v>
      </c>
      <c r="I3232" s="170"/>
    </row>
    <row r="3233" spans="1:9" x14ac:dyDescent="0.3">
      <c r="A3233" s="170" t="s">
        <v>2884</v>
      </c>
      <c r="B3233" s="170" t="s">
        <v>13963</v>
      </c>
      <c r="C3233" s="170">
        <v>473</v>
      </c>
      <c r="I3233" s="170"/>
    </row>
    <row r="3234" spans="1:9" x14ac:dyDescent="0.3">
      <c r="A3234" s="170" t="s">
        <v>2883</v>
      </c>
      <c r="B3234" s="170" t="s">
        <v>13962</v>
      </c>
      <c r="C3234" s="170">
        <v>473</v>
      </c>
      <c r="I3234" s="170"/>
    </row>
    <row r="3235" spans="1:9" x14ac:dyDescent="0.3">
      <c r="A3235" s="170" t="s">
        <v>2882</v>
      </c>
      <c r="B3235" s="170" t="s">
        <v>13961</v>
      </c>
      <c r="C3235" s="170">
        <v>509</v>
      </c>
      <c r="I3235" s="170"/>
    </row>
    <row r="3236" spans="1:9" x14ac:dyDescent="0.3">
      <c r="A3236" s="170" t="s">
        <v>2881</v>
      </c>
      <c r="B3236" s="170" t="s">
        <v>13960</v>
      </c>
      <c r="C3236" s="170">
        <v>509</v>
      </c>
      <c r="I3236" s="170"/>
    </row>
    <row r="3237" spans="1:9" x14ac:dyDescent="0.3">
      <c r="A3237" s="170" t="s">
        <v>2880</v>
      </c>
      <c r="B3237" s="170" t="s">
        <v>13959</v>
      </c>
      <c r="C3237" s="170">
        <v>390</v>
      </c>
      <c r="I3237" s="170"/>
    </row>
    <row r="3238" spans="1:9" x14ac:dyDescent="0.3">
      <c r="A3238" s="170" t="s">
        <v>2879</v>
      </c>
      <c r="B3238" s="170" t="s">
        <v>2878</v>
      </c>
      <c r="C3238" s="170">
        <v>520</v>
      </c>
      <c r="I3238" s="170"/>
    </row>
    <row r="3239" spans="1:9" x14ac:dyDescent="0.3">
      <c r="A3239" s="170" t="s">
        <v>3956</v>
      </c>
      <c r="B3239" s="170" t="s">
        <v>13958</v>
      </c>
      <c r="C3239" s="170">
        <v>77</v>
      </c>
      <c r="I3239" s="170"/>
    </row>
    <row r="3240" spans="1:9" x14ac:dyDescent="0.3">
      <c r="A3240" s="170" t="s">
        <v>2877</v>
      </c>
      <c r="B3240" s="170" t="s">
        <v>13957</v>
      </c>
      <c r="C3240" s="170">
        <v>509</v>
      </c>
      <c r="I3240" s="170"/>
    </row>
    <row r="3241" spans="1:9" x14ac:dyDescent="0.3">
      <c r="A3241" s="170" t="s">
        <v>2876</v>
      </c>
      <c r="B3241" s="170" t="s">
        <v>13956</v>
      </c>
      <c r="C3241" s="170">
        <v>509</v>
      </c>
      <c r="I3241" s="170"/>
    </row>
    <row r="3242" spans="1:9" x14ac:dyDescent="0.3">
      <c r="A3242" s="170" t="s">
        <v>2875</v>
      </c>
      <c r="B3242" s="170" t="s">
        <v>13955</v>
      </c>
      <c r="C3242" s="170">
        <v>509</v>
      </c>
      <c r="I3242" s="170"/>
    </row>
    <row r="3243" spans="1:9" x14ac:dyDescent="0.3">
      <c r="A3243" s="170" t="s">
        <v>2874</v>
      </c>
      <c r="B3243" s="170" t="s">
        <v>13954</v>
      </c>
      <c r="C3243" s="170">
        <v>509</v>
      </c>
      <c r="I3243" s="170"/>
    </row>
    <row r="3244" spans="1:9" x14ac:dyDescent="0.3">
      <c r="A3244" s="170" t="s">
        <v>2873</v>
      </c>
      <c r="B3244" s="170" t="s">
        <v>13953</v>
      </c>
      <c r="C3244" s="170">
        <v>509</v>
      </c>
      <c r="I3244" s="170"/>
    </row>
    <row r="3245" spans="1:9" x14ac:dyDescent="0.3">
      <c r="A3245" s="170" t="s">
        <v>2872</v>
      </c>
      <c r="B3245" s="170" t="s">
        <v>13952</v>
      </c>
      <c r="C3245" s="170">
        <v>508</v>
      </c>
      <c r="I3245" s="170"/>
    </row>
    <row r="3246" spans="1:9" x14ac:dyDescent="0.3">
      <c r="A3246" s="170" t="s">
        <v>3955</v>
      </c>
      <c r="B3246" s="170" t="s">
        <v>13951</v>
      </c>
      <c r="C3246" s="170">
        <v>77</v>
      </c>
      <c r="I3246" s="170"/>
    </row>
    <row r="3247" spans="1:9" x14ac:dyDescent="0.3">
      <c r="A3247" s="170" t="s">
        <v>2871</v>
      </c>
      <c r="B3247" s="170" t="s">
        <v>13950</v>
      </c>
      <c r="C3247" s="170">
        <v>480</v>
      </c>
      <c r="I3247" s="170"/>
    </row>
    <row r="3248" spans="1:9" x14ac:dyDescent="0.3">
      <c r="A3248" s="170" t="s">
        <v>2870</v>
      </c>
      <c r="B3248" s="170" t="s">
        <v>13949</v>
      </c>
      <c r="C3248" s="170">
        <v>83</v>
      </c>
      <c r="I3248" s="170"/>
    </row>
    <row r="3249" spans="1:9" x14ac:dyDescent="0.3">
      <c r="A3249" s="170" t="s">
        <v>2869</v>
      </c>
      <c r="B3249" s="170" t="s">
        <v>13948</v>
      </c>
      <c r="C3249" s="170">
        <v>480</v>
      </c>
      <c r="I3249" s="170"/>
    </row>
    <row r="3250" spans="1:9" x14ac:dyDescent="0.3">
      <c r="A3250" s="170" t="s">
        <v>2868</v>
      </c>
      <c r="B3250" s="170" t="s">
        <v>13947</v>
      </c>
      <c r="C3250" s="170">
        <v>523</v>
      </c>
      <c r="I3250" s="170"/>
    </row>
    <row r="3251" spans="1:9" x14ac:dyDescent="0.3">
      <c r="A3251" s="170" t="s">
        <v>13946</v>
      </c>
      <c r="B3251" s="170" t="s">
        <v>13942</v>
      </c>
      <c r="C3251" s="170">
        <v>678</v>
      </c>
      <c r="I3251" s="170"/>
    </row>
    <row r="3252" spans="1:9" x14ac:dyDescent="0.3">
      <c r="A3252" s="170" t="s">
        <v>4081</v>
      </c>
      <c r="B3252" s="170" t="s">
        <v>13945</v>
      </c>
      <c r="C3252" s="170">
        <v>2112</v>
      </c>
      <c r="I3252" s="170"/>
    </row>
    <row r="3253" spans="1:9" x14ac:dyDescent="0.3">
      <c r="A3253" s="170" t="s">
        <v>2867</v>
      </c>
      <c r="B3253" s="170" t="s">
        <v>13944</v>
      </c>
      <c r="C3253" s="170">
        <v>114</v>
      </c>
      <c r="I3253" s="170"/>
    </row>
    <row r="3254" spans="1:9" x14ac:dyDescent="0.3">
      <c r="A3254" s="170" t="s">
        <v>13943</v>
      </c>
      <c r="B3254" s="170" t="s">
        <v>13942</v>
      </c>
      <c r="C3254" s="170">
        <v>678</v>
      </c>
      <c r="I3254" s="170"/>
    </row>
    <row r="3255" spans="1:9" x14ac:dyDescent="0.3">
      <c r="A3255" s="170" t="s">
        <v>13941</v>
      </c>
      <c r="B3255" s="170" t="s">
        <v>13940</v>
      </c>
      <c r="C3255" s="170">
        <v>678</v>
      </c>
      <c r="I3255" s="170"/>
    </row>
    <row r="3256" spans="1:9" x14ac:dyDescent="0.3">
      <c r="A3256" s="170" t="s">
        <v>2866</v>
      </c>
      <c r="B3256" s="170" t="s">
        <v>13939</v>
      </c>
      <c r="C3256" s="170">
        <v>523</v>
      </c>
      <c r="I3256" s="170"/>
    </row>
    <row r="3257" spans="1:9" x14ac:dyDescent="0.3">
      <c r="A3257" s="170" t="s">
        <v>2865</v>
      </c>
      <c r="B3257" s="170" t="s">
        <v>13938</v>
      </c>
      <c r="C3257" s="170">
        <v>519</v>
      </c>
      <c r="I3257" s="170"/>
    </row>
    <row r="3258" spans="1:9" x14ac:dyDescent="0.3">
      <c r="A3258" s="170" t="s">
        <v>2864</v>
      </c>
      <c r="B3258" s="170" t="s">
        <v>13937</v>
      </c>
      <c r="C3258" s="170">
        <v>113</v>
      </c>
      <c r="I3258" s="170"/>
    </row>
    <row r="3259" spans="1:9" x14ac:dyDescent="0.3">
      <c r="A3259" s="170" t="s">
        <v>2863</v>
      </c>
      <c r="B3259" s="170" t="s">
        <v>13924</v>
      </c>
      <c r="C3259" s="170">
        <v>377</v>
      </c>
      <c r="I3259" s="170"/>
    </row>
    <row r="3260" spans="1:9" x14ac:dyDescent="0.3">
      <c r="A3260" s="170" t="s">
        <v>2862</v>
      </c>
      <c r="B3260" s="170" t="s">
        <v>13936</v>
      </c>
      <c r="C3260" s="170">
        <v>36</v>
      </c>
      <c r="I3260" s="170"/>
    </row>
    <row r="3261" spans="1:9" x14ac:dyDescent="0.3">
      <c r="A3261" s="170" t="s">
        <v>2861</v>
      </c>
      <c r="B3261" s="170" t="s">
        <v>13935</v>
      </c>
      <c r="C3261" s="170">
        <v>114</v>
      </c>
      <c r="I3261" s="170"/>
    </row>
    <row r="3262" spans="1:9" x14ac:dyDescent="0.3">
      <c r="A3262" s="170" t="s">
        <v>2860</v>
      </c>
      <c r="B3262" s="170" t="s">
        <v>13935</v>
      </c>
      <c r="C3262" s="170">
        <v>114</v>
      </c>
      <c r="I3262" s="170"/>
    </row>
    <row r="3263" spans="1:9" x14ac:dyDescent="0.3">
      <c r="A3263" s="170" t="s">
        <v>2859</v>
      </c>
      <c r="B3263" s="170" t="s">
        <v>13933</v>
      </c>
      <c r="C3263" s="170">
        <v>114</v>
      </c>
      <c r="I3263" s="170"/>
    </row>
    <row r="3264" spans="1:9" x14ac:dyDescent="0.3">
      <c r="A3264" s="170" t="s">
        <v>2858</v>
      </c>
      <c r="B3264" s="170" t="s">
        <v>13934</v>
      </c>
      <c r="C3264" s="170">
        <v>114</v>
      </c>
      <c r="I3264" s="170"/>
    </row>
    <row r="3265" spans="1:9" x14ac:dyDescent="0.3">
      <c r="A3265" s="170" t="s">
        <v>2857</v>
      </c>
      <c r="B3265" s="170" t="s">
        <v>13933</v>
      </c>
      <c r="C3265" s="170">
        <v>114</v>
      </c>
      <c r="I3265" s="170"/>
    </row>
    <row r="3266" spans="1:9" x14ac:dyDescent="0.3">
      <c r="A3266" s="170" t="s">
        <v>2856</v>
      </c>
      <c r="B3266" s="170" t="s">
        <v>13932</v>
      </c>
      <c r="C3266" s="170">
        <v>114</v>
      </c>
      <c r="I3266" s="170"/>
    </row>
    <row r="3267" spans="1:9" x14ac:dyDescent="0.3">
      <c r="A3267" s="170" t="s">
        <v>2855</v>
      </c>
      <c r="B3267" s="170" t="s">
        <v>13931</v>
      </c>
      <c r="C3267" s="170">
        <v>114</v>
      </c>
      <c r="I3267" s="170"/>
    </row>
    <row r="3268" spans="1:9" x14ac:dyDescent="0.3">
      <c r="A3268" s="170" t="s">
        <v>2854</v>
      </c>
      <c r="B3268" s="170" t="s">
        <v>13930</v>
      </c>
      <c r="C3268" s="170">
        <v>114</v>
      </c>
      <c r="I3268" s="170"/>
    </row>
    <row r="3269" spans="1:9" x14ac:dyDescent="0.3">
      <c r="A3269" s="170" t="s">
        <v>2853</v>
      </c>
      <c r="B3269" s="170" t="s">
        <v>13929</v>
      </c>
      <c r="C3269" s="170">
        <v>114</v>
      </c>
      <c r="I3269" s="170"/>
    </row>
    <row r="3270" spans="1:9" x14ac:dyDescent="0.3">
      <c r="A3270" s="170" t="s">
        <v>2852</v>
      </c>
      <c r="B3270" s="170" t="s">
        <v>13928</v>
      </c>
      <c r="C3270" s="170">
        <v>131</v>
      </c>
      <c r="I3270" s="170"/>
    </row>
    <row r="3271" spans="1:9" x14ac:dyDescent="0.3">
      <c r="A3271" s="170" t="s">
        <v>2851</v>
      </c>
      <c r="B3271" s="170" t="s">
        <v>13927</v>
      </c>
      <c r="C3271" s="170">
        <v>131</v>
      </c>
      <c r="I3271" s="170"/>
    </row>
    <row r="3272" spans="1:9" x14ac:dyDescent="0.3">
      <c r="A3272" s="170" t="s">
        <v>2850</v>
      </c>
      <c r="B3272" s="170" t="s">
        <v>13926</v>
      </c>
      <c r="C3272" s="170">
        <v>131</v>
      </c>
      <c r="I3272" s="170"/>
    </row>
    <row r="3273" spans="1:9" x14ac:dyDescent="0.3">
      <c r="A3273" s="170" t="s">
        <v>3954</v>
      </c>
      <c r="B3273" s="170" t="s">
        <v>13732</v>
      </c>
      <c r="C3273" s="170">
        <v>77</v>
      </c>
      <c r="I3273" s="170"/>
    </row>
    <row r="3274" spans="1:9" x14ac:dyDescent="0.3">
      <c r="A3274" s="170" t="s">
        <v>2848</v>
      </c>
      <c r="B3274" s="170" t="s">
        <v>2849</v>
      </c>
      <c r="C3274" s="170">
        <v>281</v>
      </c>
      <c r="I3274" s="170"/>
    </row>
    <row r="3275" spans="1:9" x14ac:dyDescent="0.3">
      <c r="A3275" s="170" t="s">
        <v>3953</v>
      </c>
      <c r="B3275" s="170" t="s">
        <v>13925</v>
      </c>
      <c r="C3275" s="170">
        <v>77</v>
      </c>
      <c r="I3275" s="170"/>
    </row>
    <row r="3276" spans="1:9" x14ac:dyDescent="0.3">
      <c r="A3276" s="170" t="s">
        <v>2846</v>
      </c>
      <c r="B3276" s="170" t="s">
        <v>2847</v>
      </c>
      <c r="C3276" s="170">
        <v>369</v>
      </c>
      <c r="I3276" s="170"/>
    </row>
    <row r="3277" spans="1:9" x14ac:dyDescent="0.3">
      <c r="A3277" s="170" t="s">
        <v>2844</v>
      </c>
      <c r="B3277" s="170" t="s">
        <v>13924</v>
      </c>
      <c r="C3277" s="170">
        <v>377</v>
      </c>
      <c r="I3277" s="170"/>
    </row>
    <row r="3278" spans="1:9" x14ac:dyDescent="0.3">
      <c r="A3278" s="170" t="s">
        <v>2843</v>
      </c>
      <c r="B3278" s="170" t="s">
        <v>13923</v>
      </c>
      <c r="C3278" s="170">
        <v>525</v>
      </c>
      <c r="I3278" s="170"/>
    </row>
    <row r="3279" spans="1:9" x14ac:dyDescent="0.3">
      <c r="A3279" s="170" t="s">
        <v>2841</v>
      </c>
      <c r="B3279" s="170" t="s">
        <v>2842</v>
      </c>
      <c r="C3279" s="170">
        <v>387</v>
      </c>
      <c r="I3279" s="170"/>
    </row>
    <row r="3280" spans="1:9" x14ac:dyDescent="0.3">
      <c r="A3280" s="170" t="s">
        <v>2840</v>
      </c>
      <c r="B3280" s="170" t="s">
        <v>12833</v>
      </c>
      <c r="C3280" s="170">
        <v>143</v>
      </c>
      <c r="I3280" s="170"/>
    </row>
    <row r="3281" spans="1:9" x14ac:dyDescent="0.3">
      <c r="A3281" s="170" t="s">
        <v>2839</v>
      </c>
      <c r="B3281" s="170" t="s">
        <v>13921</v>
      </c>
      <c r="C3281" s="170">
        <v>114</v>
      </c>
      <c r="I3281" s="170"/>
    </row>
    <row r="3282" spans="1:9" x14ac:dyDescent="0.3">
      <c r="A3282" s="170" t="s">
        <v>2838</v>
      </c>
      <c r="B3282" s="170" t="s">
        <v>13921</v>
      </c>
      <c r="C3282" s="170">
        <v>114</v>
      </c>
      <c r="I3282" s="170"/>
    </row>
    <row r="3283" spans="1:9" x14ac:dyDescent="0.3">
      <c r="A3283" s="170" t="s">
        <v>2837</v>
      </c>
      <c r="B3283" s="170" t="s">
        <v>13921</v>
      </c>
      <c r="C3283" s="170">
        <v>114</v>
      </c>
      <c r="I3283" s="170"/>
    </row>
    <row r="3284" spans="1:9" x14ac:dyDescent="0.3">
      <c r="A3284" s="170" t="s">
        <v>13922</v>
      </c>
      <c r="B3284" s="170" t="s">
        <v>8017</v>
      </c>
      <c r="C3284" s="170">
        <v>84</v>
      </c>
      <c r="I3284" s="170"/>
    </row>
    <row r="3285" spans="1:9" x14ac:dyDescent="0.3">
      <c r="A3285" s="170" t="s">
        <v>2836</v>
      </c>
      <c r="B3285" s="170" t="s">
        <v>13921</v>
      </c>
      <c r="C3285" s="170">
        <v>114</v>
      </c>
      <c r="I3285" s="170"/>
    </row>
    <row r="3286" spans="1:9" x14ac:dyDescent="0.3">
      <c r="A3286" s="170" t="s">
        <v>2835</v>
      </c>
      <c r="B3286" s="170" t="s">
        <v>13920</v>
      </c>
      <c r="C3286" s="170">
        <v>2112</v>
      </c>
      <c r="I3286" s="170"/>
    </row>
    <row r="3287" spans="1:9" x14ac:dyDescent="0.3">
      <c r="A3287" s="170" t="s">
        <v>4104</v>
      </c>
      <c r="B3287" s="170" t="s">
        <v>4105</v>
      </c>
      <c r="C3287" s="170">
        <v>77</v>
      </c>
      <c r="I3287" s="170"/>
    </row>
    <row r="3288" spans="1:9" x14ac:dyDescent="0.3">
      <c r="A3288" s="170" t="s">
        <v>2834</v>
      </c>
      <c r="B3288" s="170" t="s">
        <v>13919</v>
      </c>
      <c r="C3288" s="170">
        <v>28</v>
      </c>
      <c r="I3288" s="170"/>
    </row>
    <row r="3289" spans="1:9" x14ac:dyDescent="0.3">
      <c r="A3289" s="170" t="s">
        <v>2833</v>
      </c>
      <c r="B3289" s="170" t="s">
        <v>13918</v>
      </c>
      <c r="C3289" s="170">
        <v>36</v>
      </c>
      <c r="I3289" s="170"/>
    </row>
    <row r="3290" spans="1:9" x14ac:dyDescent="0.3">
      <c r="A3290" s="170" t="s">
        <v>2832</v>
      </c>
      <c r="B3290" s="170" t="s">
        <v>13917</v>
      </c>
      <c r="C3290" s="170">
        <v>36</v>
      </c>
      <c r="I3290" s="170"/>
    </row>
    <row r="3291" spans="1:9" x14ac:dyDescent="0.3">
      <c r="A3291" s="170" t="s">
        <v>2831</v>
      </c>
      <c r="B3291" s="170" t="s">
        <v>13916</v>
      </c>
      <c r="C3291" s="170">
        <v>36</v>
      </c>
      <c r="I3291" s="170"/>
    </row>
    <row r="3292" spans="1:9" x14ac:dyDescent="0.3">
      <c r="A3292" s="170" t="s">
        <v>2830</v>
      </c>
      <c r="B3292" s="170" t="s">
        <v>13915</v>
      </c>
      <c r="C3292" s="170">
        <v>36</v>
      </c>
      <c r="I3292" s="170"/>
    </row>
    <row r="3293" spans="1:9" x14ac:dyDescent="0.3">
      <c r="A3293" s="170" t="s">
        <v>2829</v>
      </c>
      <c r="B3293" s="170" t="s">
        <v>13914</v>
      </c>
      <c r="C3293" s="170">
        <v>36</v>
      </c>
      <c r="I3293" s="170"/>
    </row>
    <row r="3294" spans="1:9" x14ac:dyDescent="0.3">
      <c r="A3294" s="170" t="s">
        <v>2828</v>
      </c>
      <c r="B3294" s="170" t="s">
        <v>13913</v>
      </c>
      <c r="C3294" s="170">
        <v>36</v>
      </c>
      <c r="I3294" s="170"/>
    </row>
    <row r="3295" spans="1:9" x14ac:dyDescent="0.3">
      <c r="A3295" s="170" t="s">
        <v>2827</v>
      </c>
      <c r="B3295" s="170" t="s">
        <v>13912</v>
      </c>
      <c r="C3295" s="170">
        <v>67</v>
      </c>
      <c r="I3295" s="170"/>
    </row>
    <row r="3296" spans="1:9" x14ac:dyDescent="0.3">
      <c r="A3296" s="170" t="s">
        <v>2826</v>
      </c>
      <c r="B3296" s="170" t="s">
        <v>13911</v>
      </c>
      <c r="C3296" s="170">
        <v>67</v>
      </c>
      <c r="I3296" s="170"/>
    </row>
    <row r="3297" spans="1:9" x14ac:dyDescent="0.3">
      <c r="A3297" s="170" t="s">
        <v>2825</v>
      </c>
      <c r="B3297" s="170" t="s">
        <v>1816</v>
      </c>
      <c r="C3297" s="170">
        <v>67</v>
      </c>
      <c r="I3297" s="170"/>
    </row>
    <row r="3298" spans="1:9" x14ac:dyDescent="0.3">
      <c r="A3298" s="170" t="s">
        <v>2824</v>
      </c>
      <c r="B3298" s="170" t="s">
        <v>13910</v>
      </c>
      <c r="C3298" s="170">
        <v>97</v>
      </c>
      <c r="I3298" s="170"/>
    </row>
    <row r="3299" spans="1:9" x14ac:dyDescent="0.3">
      <c r="A3299" s="170" t="s">
        <v>13909</v>
      </c>
      <c r="B3299" s="170" t="s">
        <v>13908</v>
      </c>
      <c r="C3299" s="170">
        <v>678</v>
      </c>
      <c r="I3299" s="170"/>
    </row>
    <row r="3300" spans="1:9" x14ac:dyDescent="0.3">
      <c r="A3300" s="170" t="s">
        <v>2823</v>
      </c>
      <c r="B3300" s="170" t="s">
        <v>13907</v>
      </c>
      <c r="C3300" s="170">
        <v>555</v>
      </c>
      <c r="I3300" s="170"/>
    </row>
    <row r="3301" spans="1:9" x14ac:dyDescent="0.3">
      <c r="A3301" s="170" t="s">
        <v>2822</v>
      </c>
      <c r="B3301" s="170" t="s">
        <v>13906</v>
      </c>
      <c r="C3301" s="170">
        <v>555</v>
      </c>
      <c r="I3301" s="170"/>
    </row>
    <row r="3302" spans="1:9" x14ac:dyDescent="0.3">
      <c r="A3302" s="170" t="s">
        <v>2821</v>
      </c>
      <c r="B3302" s="170" t="s">
        <v>13905</v>
      </c>
      <c r="C3302" s="170">
        <v>543</v>
      </c>
      <c r="I3302" s="170"/>
    </row>
    <row r="3303" spans="1:9" x14ac:dyDescent="0.3">
      <c r="A3303" s="170" t="s">
        <v>2820</v>
      </c>
      <c r="B3303" s="170" t="s">
        <v>13904</v>
      </c>
      <c r="C3303" s="170">
        <v>379</v>
      </c>
      <c r="I3303" s="170"/>
    </row>
    <row r="3304" spans="1:9" x14ac:dyDescent="0.3">
      <c r="A3304" s="170" t="s">
        <v>2818</v>
      </c>
      <c r="B3304" s="170" t="s">
        <v>2819</v>
      </c>
      <c r="C3304" s="170">
        <v>36</v>
      </c>
      <c r="I3304" s="170"/>
    </row>
    <row r="3305" spans="1:9" x14ac:dyDescent="0.3">
      <c r="A3305" s="170" t="s">
        <v>2817</v>
      </c>
      <c r="B3305" s="170" t="s">
        <v>13903</v>
      </c>
      <c r="C3305" s="170">
        <v>131</v>
      </c>
      <c r="I3305" s="170"/>
    </row>
    <row r="3306" spans="1:9" x14ac:dyDescent="0.3">
      <c r="A3306" s="170" t="s">
        <v>2816</v>
      </c>
      <c r="B3306" s="170" t="s">
        <v>13902</v>
      </c>
      <c r="C3306" s="170">
        <v>131</v>
      </c>
      <c r="I3306" s="170"/>
    </row>
    <row r="3307" spans="1:9" x14ac:dyDescent="0.3">
      <c r="A3307" s="170" t="s">
        <v>2815</v>
      </c>
      <c r="B3307" s="170" t="s">
        <v>2814</v>
      </c>
      <c r="C3307" s="170">
        <v>1157</v>
      </c>
      <c r="I3307" s="170"/>
    </row>
    <row r="3308" spans="1:9" x14ac:dyDescent="0.3">
      <c r="A3308" s="170" t="s">
        <v>4080</v>
      </c>
      <c r="B3308" s="170" t="s">
        <v>13901</v>
      </c>
      <c r="C3308" s="170">
        <v>2112</v>
      </c>
      <c r="I3308" s="170"/>
    </row>
    <row r="3309" spans="1:9" x14ac:dyDescent="0.3">
      <c r="A3309" s="170" t="s">
        <v>3952</v>
      </c>
      <c r="B3309" s="170" t="s">
        <v>13900</v>
      </c>
      <c r="C3309" s="170">
        <v>77</v>
      </c>
      <c r="I3309" s="170"/>
    </row>
    <row r="3310" spans="1:9" x14ac:dyDescent="0.3">
      <c r="A3310" s="170" t="s">
        <v>2813</v>
      </c>
      <c r="B3310" s="170" t="s">
        <v>2812</v>
      </c>
      <c r="C3310" s="170">
        <v>1157</v>
      </c>
      <c r="I3310" s="170"/>
    </row>
    <row r="3311" spans="1:9" x14ac:dyDescent="0.3">
      <c r="A3311" s="170" t="s">
        <v>2810</v>
      </c>
      <c r="B3311" s="170" t="s">
        <v>2811</v>
      </c>
      <c r="C3311" s="170">
        <v>77</v>
      </c>
      <c r="I3311" s="170"/>
    </row>
    <row r="3312" spans="1:9" x14ac:dyDescent="0.3">
      <c r="A3312" s="170" t="s">
        <v>2809</v>
      </c>
      <c r="B3312" s="170" t="s">
        <v>13899</v>
      </c>
      <c r="C3312" s="170">
        <v>77</v>
      </c>
      <c r="I3312" s="170"/>
    </row>
    <row r="3313" spans="1:9" x14ac:dyDescent="0.3">
      <c r="A3313" s="170" t="s">
        <v>2808</v>
      </c>
      <c r="B3313" s="170" t="s">
        <v>13898</v>
      </c>
      <c r="C3313" s="170">
        <v>77</v>
      </c>
      <c r="I3313" s="170"/>
    </row>
    <row r="3314" spans="1:9" x14ac:dyDescent="0.3">
      <c r="A3314" s="170" t="s">
        <v>2807</v>
      </c>
      <c r="B3314" s="170" t="s">
        <v>13897</v>
      </c>
      <c r="C3314" s="170">
        <v>303</v>
      </c>
      <c r="I3314" s="170"/>
    </row>
    <row r="3315" spans="1:9" x14ac:dyDescent="0.3">
      <c r="A3315" s="170" t="s">
        <v>2806</v>
      </c>
      <c r="B3315" s="170" t="s">
        <v>13896</v>
      </c>
      <c r="C3315" s="170">
        <v>97</v>
      </c>
      <c r="I3315" s="170"/>
    </row>
    <row r="3316" spans="1:9" x14ac:dyDescent="0.3">
      <c r="A3316" s="170" t="s">
        <v>2805</v>
      </c>
      <c r="B3316" s="170" t="s">
        <v>13895</v>
      </c>
      <c r="C3316" s="170">
        <v>525</v>
      </c>
      <c r="I3316" s="170"/>
    </row>
    <row r="3317" spans="1:9" x14ac:dyDescent="0.3">
      <c r="A3317" s="170" t="s">
        <v>3951</v>
      </c>
      <c r="B3317" s="170" t="s">
        <v>13894</v>
      </c>
      <c r="C3317" s="170">
        <v>77</v>
      </c>
      <c r="I3317" s="170"/>
    </row>
    <row r="3318" spans="1:9" x14ac:dyDescent="0.3">
      <c r="A3318" s="170" t="s">
        <v>2804</v>
      </c>
      <c r="B3318" s="170" t="s">
        <v>13893</v>
      </c>
      <c r="C3318" s="170">
        <v>525</v>
      </c>
      <c r="I3318" s="170"/>
    </row>
    <row r="3319" spans="1:9" x14ac:dyDescent="0.3">
      <c r="A3319" s="170" t="s">
        <v>2803</v>
      </c>
      <c r="B3319" s="170" t="s">
        <v>13892</v>
      </c>
      <c r="C3319" s="170">
        <v>525</v>
      </c>
      <c r="I3319" s="170"/>
    </row>
    <row r="3320" spans="1:9" x14ac:dyDescent="0.3">
      <c r="A3320" s="170" t="s">
        <v>2802</v>
      </c>
      <c r="B3320" s="170" t="s">
        <v>13891</v>
      </c>
      <c r="C3320" s="170">
        <v>36</v>
      </c>
      <c r="I3320" s="170"/>
    </row>
    <row r="3321" spans="1:9" x14ac:dyDescent="0.3">
      <c r="A3321" s="170" t="s">
        <v>2801</v>
      </c>
      <c r="B3321" s="170" t="s">
        <v>13890</v>
      </c>
      <c r="C3321" s="170">
        <v>550</v>
      </c>
      <c r="I3321" s="170"/>
    </row>
    <row r="3322" spans="1:9" x14ac:dyDescent="0.3">
      <c r="A3322" s="170" t="s">
        <v>2800</v>
      </c>
      <c r="B3322" s="170" t="s">
        <v>13889</v>
      </c>
      <c r="C3322" s="170">
        <v>553</v>
      </c>
      <c r="I3322" s="170"/>
    </row>
    <row r="3323" spans="1:9" x14ac:dyDescent="0.3">
      <c r="A3323" s="170" t="s">
        <v>2799</v>
      </c>
      <c r="B3323" s="170" t="s">
        <v>13888</v>
      </c>
      <c r="C3323" s="170">
        <v>1713</v>
      </c>
      <c r="I3323" s="170"/>
    </row>
    <row r="3324" spans="1:9" x14ac:dyDescent="0.3">
      <c r="A3324" s="170" t="s">
        <v>2798</v>
      </c>
      <c r="B3324" s="170" t="s">
        <v>13887</v>
      </c>
      <c r="C3324" s="170">
        <v>1713</v>
      </c>
      <c r="I3324" s="170"/>
    </row>
    <row r="3325" spans="1:9" x14ac:dyDescent="0.3">
      <c r="A3325" s="170" t="s">
        <v>2797</v>
      </c>
      <c r="B3325" s="170" t="s">
        <v>13887</v>
      </c>
      <c r="C3325" s="170">
        <v>1713</v>
      </c>
      <c r="I3325" s="170"/>
    </row>
    <row r="3326" spans="1:9" x14ac:dyDescent="0.3">
      <c r="A3326" s="170" t="s">
        <v>2796</v>
      </c>
      <c r="B3326" s="170" t="s">
        <v>13886</v>
      </c>
      <c r="C3326" s="170">
        <v>113</v>
      </c>
      <c r="I3326" s="170"/>
    </row>
    <row r="3327" spans="1:9" x14ac:dyDescent="0.3">
      <c r="A3327" s="170" t="s">
        <v>2795</v>
      </c>
      <c r="B3327" s="170" t="s">
        <v>13885</v>
      </c>
      <c r="C3327" s="170">
        <v>113</v>
      </c>
      <c r="I3327" s="170"/>
    </row>
    <row r="3328" spans="1:9" x14ac:dyDescent="0.3">
      <c r="A3328" s="170" t="s">
        <v>2794</v>
      </c>
      <c r="B3328" s="170" t="s">
        <v>13884</v>
      </c>
      <c r="C3328" s="170">
        <v>113</v>
      </c>
      <c r="I3328" s="170"/>
    </row>
    <row r="3329" spans="1:9" x14ac:dyDescent="0.3">
      <c r="A3329" s="170" t="s">
        <v>2793</v>
      </c>
      <c r="B3329" s="170" t="s">
        <v>13883</v>
      </c>
      <c r="C3329" s="170">
        <v>113</v>
      </c>
      <c r="I3329" s="170"/>
    </row>
    <row r="3330" spans="1:9" x14ac:dyDescent="0.3">
      <c r="A3330" s="170" t="s">
        <v>2792</v>
      </c>
      <c r="B3330" s="170" t="s">
        <v>13882</v>
      </c>
      <c r="C3330" s="170">
        <v>113</v>
      </c>
      <c r="I3330" s="170"/>
    </row>
    <row r="3331" spans="1:9" x14ac:dyDescent="0.3">
      <c r="A3331" s="170" t="s">
        <v>2791</v>
      </c>
      <c r="B3331" s="170" t="s">
        <v>13881</v>
      </c>
      <c r="C3331" s="170">
        <v>113</v>
      </c>
      <c r="I3331" s="170"/>
    </row>
    <row r="3332" spans="1:9" x14ac:dyDescent="0.3">
      <c r="A3332" s="170" t="s">
        <v>2790</v>
      </c>
      <c r="B3332" s="170" t="s">
        <v>13880</v>
      </c>
      <c r="C3332" s="170">
        <v>113</v>
      </c>
      <c r="I3332" s="170"/>
    </row>
    <row r="3333" spans="1:9" x14ac:dyDescent="0.3">
      <c r="A3333" s="170" t="s">
        <v>2789</v>
      </c>
      <c r="B3333" s="170" t="s">
        <v>13879</v>
      </c>
      <c r="C3333" s="170">
        <v>113</v>
      </c>
      <c r="I3333" s="170"/>
    </row>
    <row r="3334" spans="1:9" x14ac:dyDescent="0.3">
      <c r="A3334" s="170" t="s">
        <v>2788</v>
      </c>
      <c r="B3334" s="170" t="s">
        <v>13878</v>
      </c>
      <c r="C3334" s="170">
        <v>113</v>
      </c>
      <c r="I3334" s="170"/>
    </row>
    <row r="3335" spans="1:9" x14ac:dyDescent="0.3">
      <c r="A3335" s="170" t="s">
        <v>2787</v>
      </c>
      <c r="B3335" s="170" t="s">
        <v>13877</v>
      </c>
      <c r="C3335" s="170">
        <v>113</v>
      </c>
      <c r="I3335" s="170"/>
    </row>
    <row r="3336" spans="1:9" x14ac:dyDescent="0.3">
      <c r="A3336" s="170" t="s">
        <v>2786</v>
      </c>
      <c r="B3336" s="170" t="s">
        <v>13876</v>
      </c>
      <c r="C3336" s="170">
        <v>303</v>
      </c>
      <c r="I3336" s="170"/>
    </row>
    <row r="3337" spans="1:9" x14ac:dyDescent="0.3">
      <c r="A3337" s="170" t="s">
        <v>3950</v>
      </c>
      <c r="B3337" s="170" t="s">
        <v>13875</v>
      </c>
      <c r="C3337" s="170">
        <v>97</v>
      </c>
      <c r="I3337" s="170"/>
    </row>
    <row r="3338" spans="1:9" x14ac:dyDescent="0.3">
      <c r="A3338" s="170" t="s">
        <v>2785</v>
      </c>
      <c r="B3338" s="170" t="s">
        <v>13874</v>
      </c>
      <c r="C3338" s="170">
        <v>97</v>
      </c>
      <c r="I3338" s="170"/>
    </row>
    <row r="3339" spans="1:9" x14ac:dyDescent="0.3">
      <c r="A3339" s="170" t="s">
        <v>2784</v>
      </c>
      <c r="B3339" s="170" t="s">
        <v>13873</v>
      </c>
      <c r="C3339" s="170">
        <v>97</v>
      </c>
      <c r="I3339" s="170"/>
    </row>
    <row r="3340" spans="1:9" x14ac:dyDescent="0.3">
      <c r="A3340" s="170" t="s">
        <v>2783</v>
      </c>
      <c r="B3340" s="170" t="s">
        <v>13872</v>
      </c>
      <c r="C3340" s="170">
        <v>113</v>
      </c>
      <c r="I3340" s="170"/>
    </row>
    <row r="3341" spans="1:9" x14ac:dyDescent="0.3">
      <c r="A3341" s="170" t="s">
        <v>2782</v>
      </c>
      <c r="B3341" s="170" t="s">
        <v>13871</v>
      </c>
      <c r="C3341" s="170">
        <v>527</v>
      </c>
      <c r="I3341" s="170"/>
    </row>
    <row r="3342" spans="1:9" x14ac:dyDescent="0.3">
      <c r="A3342" s="170" t="s">
        <v>2781</v>
      </c>
      <c r="B3342" s="170" t="s">
        <v>13870</v>
      </c>
      <c r="C3342" s="170">
        <v>460</v>
      </c>
      <c r="I3342" s="170"/>
    </row>
    <row r="3343" spans="1:9" x14ac:dyDescent="0.3">
      <c r="A3343" s="170" t="s">
        <v>2780</v>
      </c>
      <c r="B3343" s="170" t="s">
        <v>13869</v>
      </c>
      <c r="C3343" s="170">
        <v>460</v>
      </c>
      <c r="I3343" s="170"/>
    </row>
    <row r="3344" spans="1:9" x14ac:dyDescent="0.3">
      <c r="A3344" s="170" t="s">
        <v>3948</v>
      </c>
      <c r="B3344" s="170" t="s">
        <v>13868</v>
      </c>
      <c r="C3344" s="170">
        <v>81</v>
      </c>
      <c r="I3344" s="170"/>
    </row>
    <row r="3345" spans="1:9" x14ac:dyDescent="0.3">
      <c r="A3345" s="170" t="s">
        <v>2779</v>
      </c>
      <c r="B3345" s="170" t="s">
        <v>13867</v>
      </c>
      <c r="C3345" s="170">
        <v>376</v>
      </c>
      <c r="I3345" s="170"/>
    </row>
    <row r="3346" spans="1:9" x14ac:dyDescent="0.3">
      <c r="A3346" s="170" t="s">
        <v>2778</v>
      </c>
      <c r="B3346" s="170" t="s">
        <v>13866</v>
      </c>
      <c r="C3346" s="170">
        <v>537</v>
      </c>
      <c r="I3346" s="170"/>
    </row>
    <row r="3347" spans="1:9" x14ac:dyDescent="0.3">
      <c r="A3347" s="170" t="s">
        <v>2777</v>
      </c>
      <c r="B3347" s="170" t="s">
        <v>13865</v>
      </c>
      <c r="C3347" s="170">
        <v>12</v>
      </c>
      <c r="I3347" s="170"/>
    </row>
    <row r="3348" spans="1:9" x14ac:dyDescent="0.3">
      <c r="A3348" s="170" t="s">
        <v>2776</v>
      </c>
      <c r="B3348" s="170" t="s">
        <v>13864</v>
      </c>
      <c r="C3348" s="170">
        <v>36</v>
      </c>
      <c r="I3348" s="170"/>
    </row>
    <row r="3349" spans="1:9" x14ac:dyDescent="0.3">
      <c r="A3349" s="170" t="s">
        <v>2775</v>
      </c>
      <c r="B3349" s="170" t="s">
        <v>13863</v>
      </c>
      <c r="C3349" s="170">
        <v>36</v>
      </c>
      <c r="I3349" s="170"/>
    </row>
    <row r="3350" spans="1:9" x14ac:dyDescent="0.3">
      <c r="A3350" s="170" t="s">
        <v>2773</v>
      </c>
      <c r="B3350" s="170" t="s">
        <v>2774</v>
      </c>
      <c r="C3350" s="170">
        <v>249</v>
      </c>
      <c r="I3350" s="170"/>
    </row>
    <row r="3351" spans="1:9" x14ac:dyDescent="0.3">
      <c r="A3351" s="170" t="s">
        <v>2772</v>
      </c>
      <c r="B3351" s="170" t="s">
        <v>13862</v>
      </c>
      <c r="C3351" s="170">
        <v>466</v>
      </c>
      <c r="I3351" s="170"/>
    </row>
    <row r="3352" spans="1:9" x14ac:dyDescent="0.3">
      <c r="A3352" s="170" t="s">
        <v>2771</v>
      </c>
      <c r="B3352" s="170" t="s">
        <v>13861</v>
      </c>
      <c r="C3352" s="170">
        <v>303</v>
      </c>
      <c r="I3352" s="170"/>
    </row>
    <row r="3353" spans="1:9" x14ac:dyDescent="0.3">
      <c r="A3353" s="170" t="s">
        <v>2770</v>
      </c>
      <c r="B3353" s="170" t="s">
        <v>13860</v>
      </c>
      <c r="C3353" s="170">
        <v>303</v>
      </c>
      <c r="I3353" s="170"/>
    </row>
    <row r="3354" spans="1:9" x14ac:dyDescent="0.3">
      <c r="A3354" s="170" t="s">
        <v>2769</v>
      </c>
      <c r="B3354" s="170" t="s">
        <v>13859</v>
      </c>
      <c r="C3354" s="170">
        <v>562</v>
      </c>
      <c r="I3354" s="170"/>
    </row>
    <row r="3355" spans="1:9" x14ac:dyDescent="0.3">
      <c r="A3355" s="170" t="s">
        <v>3947</v>
      </c>
      <c r="B3355" s="170" t="s">
        <v>13848</v>
      </c>
      <c r="C3355" s="170">
        <v>91</v>
      </c>
      <c r="I3355" s="170"/>
    </row>
    <row r="3356" spans="1:9" x14ac:dyDescent="0.3">
      <c r="A3356" s="170" t="s">
        <v>2768</v>
      </c>
      <c r="B3356" s="170" t="s">
        <v>13858</v>
      </c>
      <c r="C3356" s="170">
        <v>1157</v>
      </c>
      <c r="I3356" s="170"/>
    </row>
    <row r="3357" spans="1:9" x14ac:dyDescent="0.3">
      <c r="A3357" s="170" t="s">
        <v>2767</v>
      </c>
      <c r="B3357" s="170" t="s">
        <v>13857</v>
      </c>
      <c r="C3357" s="170">
        <v>1157</v>
      </c>
      <c r="I3357" s="170"/>
    </row>
    <row r="3358" spans="1:9" x14ac:dyDescent="0.3">
      <c r="A3358" s="170" t="s">
        <v>2766</v>
      </c>
      <c r="B3358" s="170" t="s">
        <v>13856</v>
      </c>
      <c r="C3358" s="170">
        <v>1157</v>
      </c>
      <c r="I3358" s="170"/>
    </row>
    <row r="3359" spans="1:9" x14ac:dyDescent="0.3">
      <c r="A3359" s="170" t="s">
        <v>2765</v>
      </c>
      <c r="B3359" s="170" t="s">
        <v>13855</v>
      </c>
      <c r="C3359" s="170">
        <v>114</v>
      </c>
      <c r="I3359" s="170"/>
    </row>
    <row r="3360" spans="1:9" x14ac:dyDescent="0.3">
      <c r="A3360" s="170" t="s">
        <v>3946</v>
      </c>
      <c r="B3360" s="170" t="s">
        <v>13848</v>
      </c>
      <c r="C3360" s="170">
        <v>91</v>
      </c>
      <c r="I3360" s="170"/>
    </row>
    <row r="3361" spans="1:9" x14ac:dyDescent="0.3">
      <c r="A3361" s="170" t="s">
        <v>2764</v>
      </c>
      <c r="B3361" s="170" t="s">
        <v>13854</v>
      </c>
      <c r="C3361" s="170">
        <v>28</v>
      </c>
      <c r="I3361" s="170"/>
    </row>
    <row r="3362" spans="1:9" x14ac:dyDescent="0.3">
      <c r="A3362" s="170" t="s">
        <v>2763</v>
      </c>
      <c r="B3362" s="170" t="s">
        <v>13853</v>
      </c>
      <c r="C3362" s="170">
        <v>36</v>
      </c>
      <c r="I3362" s="170"/>
    </row>
    <row r="3363" spans="1:9" x14ac:dyDescent="0.3">
      <c r="A3363" s="170" t="s">
        <v>2762</v>
      </c>
      <c r="B3363" s="170" t="s">
        <v>13852</v>
      </c>
      <c r="C3363" s="170">
        <v>36</v>
      </c>
      <c r="I3363" s="170"/>
    </row>
    <row r="3364" spans="1:9" x14ac:dyDescent="0.3">
      <c r="A3364" s="170" t="s">
        <v>2761</v>
      </c>
      <c r="B3364" s="170" t="s">
        <v>13851</v>
      </c>
      <c r="C3364" s="170">
        <v>36</v>
      </c>
      <c r="I3364" s="170"/>
    </row>
    <row r="3365" spans="1:9" x14ac:dyDescent="0.3">
      <c r="A3365" s="170" t="s">
        <v>2760</v>
      </c>
      <c r="B3365" s="170" t="s">
        <v>13850</v>
      </c>
      <c r="C3365" s="170">
        <v>36</v>
      </c>
      <c r="I3365" s="170"/>
    </row>
    <row r="3366" spans="1:9" x14ac:dyDescent="0.3">
      <c r="A3366" s="170" t="s">
        <v>2759</v>
      </c>
      <c r="B3366" s="170" t="s">
        <v>13849</v>
      </c>
      <c r="C3366" s="170">
        <v>131</v>
      </c>
      <c r="I3366" s="170"/>
    </row>
    <row r="3367" spans="1:9" x14ac:dyDescent="0.3">
      <c r="A3367" s="170" t="s">
        <v>3945</v>
      </c>
      <c r="B3367" s="170" t="s">
        <v>13848</v>
      </c>
      <c r="C3367" s="170">
        <v>91</v>
      </c>
      <c r="I3367" s="170"/>
    </row>
    <row r="3368" spans="1:9" x14ac:dyDescent="0.3">
      <c r="A3368" s="170" t="s">
        <v>2758</v>
      </c>
      <c r="B3368" s="170" t="s">
        <v>13847</v>
      </c>
      <c r="C3368" s="170">
        <v>552</v>
      </c>
      <c r="I3368" s="170"/>
    </row>
    <row r="3369" spans="1:9" x14ac:dyDescent="0.3">
      <c r="A3369" s="170" t="s">
        <v>2757</v>
      </c>
      <c r="B3369" s="170" t="s">
        <v>13846</v>
      </c>
      <c r="C3369" s="170">
        <v>549</v>
      </c>
      <c r="I3369" s="170"/>
    </row>
    <row r="3370" spans="1:9" x14ac:dyDescent="0.3">
      <c r="A3370" s="170" t="s">
        <v>2755</v>
      </c>
      <c r="B3370" s="170" t="s">
        <v>2756</v>
      </c>
      <c r="C3370" s="170">
        <v>549</v>
      </c>
      <c r="I3370" s="170"/>
    </row>
    <row r="3371" spans="1:9" x14ac:dyDescent="0.3">
      <c r="A3371" s="170" t="s">
        <v>2754</v>
      </c>
      <c r="B3371" s="170" t="s">
        <v>13845</v>
      </c>
      <c r="C3371" s="170">
        <v>549</v>
      </c>
      <c r="I3371" s="170"/>
    </row>
    <row r="3372" spans="1:9" x14ac:dyDescent="0.3">
      <c r="A3372" s="170" t="s">
        <v>2753</v>
      </c>
      <c r="B3372" s="170" t="s">
        <v>13844</v>
      </c>
      <c r="C3372" s="170">
        <v>545</v>
      </c>
      <c r="I3372" s="170"/>
    </row>
    <row r="3373" spans="1:9" x14ac:dyDescent="0.3">
      <c r="A3373" s="170" t="s">
        <v>2752</v>
      </c>
      <c r="B3373" s="170" t="s">
        <v>13843</v>
      </c>
      <c r="C3373" s="170">
        <v>545</v>
      </c>
      <c r="I3373" s="170"/>
    </row>
    <row r="3374" spans="1:9" x14ac:dyDescent="0.3">
      <c r="A3374" s="170" t="s">
        <v>2751</v>
      </c>
      <c r="B3374" s="170" t="s">
        <v>13842</v>
      </c>
      <c r="C3374" s="170">
        <v>545</v>
      </c>
      <c r="I3374" s="170"/>
    </row>
    <row r="3375" spans="1:9" x14ac:dyDescent="0.3">
      <c r="A3375" s="170" t="s">
        <v>2750</v>
      </c>
      <c r="B3375" s="170" t="s">
        <v>13841</v>
      </c>
      <c r="C3375" s="170">
        <v>545</v>
      </c>
      <c r="I3375" s="170"/>
    </row>
    <row r="3376" spans="1:9" x14ac:dyDescent="0.3">
      <c r="A3376" s="170" t="s">
        <v>2749</v>
      </c>
      <c r="B3376" s="170" t="s">
        <v>13840</v>
      </c>
      <c r="C3376" s="170">
        <v>545</v>
      </c>
      <c r="I3376" s="170"/>
    </row>
    <row r="3377" spans="1:9" x14ac:dyDescent="0.3">
      <c r="A3377" s="170" t="s">
        <v>3944</v>
      </c>
      <c r="B3377" s="170" t="s">
        <v>11148</v>
      </c>
      <c r="C3377" s="170">
        <v>97</v>
      </c>
      <c r="I3377" s="170"/>
    </row>
    <row r="3378" spans="1:9" x14ac:dyDescent="0.3">
      <c r="A3378" s="170" t="s">
        <v>2748</v>
      </c>
      <c r="B3378" s="170" t="s">
        <v>13839</v>
      </c>
      <c r="C3378" s="170">
        <v>545</v>
      </c>
      <c r="I3378" s="170"/>
    </row>
    <row r="3379" spans="1:9" x14ac:dyDescent="0.3">
      <c r="A3379" s="170" t="s">
        <v>2747</v>
      </c>
      <c r="B3379" s="170" t="s">
        <v>13838</v>
      </c>
      <c r="C3379" s="170">
        <v>545</v>
      </c>
      <c r="I3379" s="170"/>
    </row>
    <row r="3380" spans="1:9" x14ac:dyDescent="0.3">
      <c r="A3380" s="170" t="s">
        <v>2746</v>
      </c>
      <c r="B3380" s="170" t="s">
        <v>13837</v>
      </c>
      <c r="C3380" s="170">
        <v>545</v>
      </c>
      <c r="I3380" s="170"/>
    </row>
    <row r="3381" spans="1:9" x14ac:dyDescent="0.3">
      <c r="A3381" s="170" t="s">
        <v>2745</v>
      </c>
      <c r="B3381" s="170" t="s">
        <v>13836</v>
      </c>
      <c r="C3381" s="170">
        <v>545</v>
      </c>
      <c r="I3381" s="170"/>
    </row>
    <row r="3382" spans="1:9" x14ac:dyDescent="0.3">
      <c r="A3382" s="170" t="s">
        <v>2744</v>
      </c>
      <c r="B3382" s="170" t="s">
        <v>13835</v>
      </c>
      <c r="C3382" s="170">
        <v>545</v>
      </c>
      <c r="I3382" s="170"/>
    </row>
    <row r="3383" spans="1:9" x14ac:dyDescent="0.3">
      <c r="A3383" s="170" t="s">
        <v>2743</v>
      </c>
      <c r="B3383" s="170" t="s">
        <v>13834</v>
      </c>
      <c r="C3383" s="170">
        <v>545</v>
      </c>
      <c r="I3383" s="170"/>
    </row>
    <row r="3384" spans="1:9" x14ac:dyDescent="0.3">
      <c r="A3384" s="170" t="s">
        <v>2742</v>
      </c>
      <c r="B3384" s="170" t="s">
        <v>13833</v>
      </c>
      <c r="C3384" s="170">
        <v>545</v>
      </c>
      <c r="I3384" s="170"/>
    </row>
    <row r="3385" spans="1:9" x14ac:dyDescent="0.3">
      <c r="A3385" s="170" t="s">
        <v>2741</v>
      </c>
      <c r="B3385" s="170" t="s">
        <v>13832</v>
      </c>
      <c r="C3385" s="170">
        <v>545</v>
      </c>
      <c r="I3385" s="170"/>
    </row>
    <row r="3386" spans="1:9" x14ac:dyDescent="0.3">
      <c r="A3386" s="170" t="s">
        <v>2740</v>
      </c>
      <c r="B3386" s="170" t="s">
        <v>13831</v>
      </c>
      <c r="C3386" s="170">
        <v>545</v>
      </c>
      <c r="I3386" s="170"/>
    </row>
    <row r="3387" spans="1:9" x14ac:dyDescent="0.3">
      <c r="A3387" s="170" t="s">
        <v>13830</v>
      </c>
      <c r="B3387" s="170" t="s">
        <v>13829</v>
      </c>
      <c r="C3387" s="170">
        <v>545</v>
      </c>
      <c r="I3387" s="170"/>
    </row>
    <row r="3388" spans="1:9" x14ac:dyDescent="0.3">
      <c r="A3388" s="170" t="s">
        <v>2739</v>
      </c>
      <c r="B3388" s="170" t="s">
        <v>13828</v>
      </c>
      <c r="C3388" s="170">
        <v>545</v>
      </c>
      <c r="I3388" s="170"/>
    </row>
    <row r="3389" spans="1:9" x14ac:dyDescent="0.3">
      <c r="A3389" s="170" t="s">
        <v>2738</v>
      </c>
      <c r="B3389" s="170" t="s">
        <v>13827</v>
      </c>
      <c r="C3389" s="170">
        <v>545</v>
      </c>
      <c r="I3389" s="170"/>
    </row>
    <row r="3390" spans="1:9" x14ac:dyDescent="0.3">
      <c r="A3390" s="170" t="s">
        <v>2737</v>
      </c>
      <c r="B3390" s="170" t="s">
        <v>13826</v>
      </c>
      <c r="C3390" s="170">
        <v>545</v>
      </c>
      <c r="I3390" s="170"/>
    </row>
    <row r="3391" spans="1:9" x14ac:dyDescent="0.3">
      <c r="A3391" s="170" t="s">
        <v>2736</v>
      </c>
      <c r="B3391" s="170" t="s">
        <v>13825</v>
      </c>
      <c r="C3391" s="170">
        <v>545</v>
      </c>
      <c r="I3391" s="170"/>
    </row>
    <row r="3392" spans="1:9" x14ac:dyDescent="0.3">
      <c r="A3392" s="170" t="s">
        <v>2735</v>
      </c>
      <c r="B3392" s="170" t="s">
        <v>13824</v>
      </c>
      <c r="C3392" s="170">
        <v>545</v>
      </c>
      <c r="I3392" s="170"/>
    </row>
    <row r="3393" spans="1:9" x14ac:dyDescent="0.3">
      <c r="A3393" s="170" t="s">
        <v>13823</v>
      </c>
      <c r="B3393" s="170" t="s">
        <v>13822</v>
      </c>
      <c r="C3393" s="170">
        <v>545</v>
      </c>
      <c r="I3393" s="170"/>
    </row>
    <row r="3394" spans="1:9" x14ac:dyDescent="0.3">
      <c r="A3394" s="170" t="s">
        <v>2734</v>
      </c>
      <c r="B3394" s="170" t="s">
        <v>13821</v>
      </c>
      <c r="C3394" s="170">
        <v>460</v>
      </c>
      <c r="I3394" s="170"/>
    </row>
    <row r="3395" spans="1:9" x14ac:dyDescent="0.3">
      <c r="A3395" s="170" t="s">
        <v>4079</v>
      </c>
      <c r="B3395" s="170" t="s">
        <v>13820</v>
      </c>
      <c r="C3395" s="170">
        <v>2112</v>
      </c>
      <c r="I3395" s="170"/>
    </row>
    <row r="3396" spans="1:9" x14ac:dyDescent="0.3">
      <c r="A3396" s="170" t="s">
        <v>2733</v>
      </c>
      <c r="B3396" s="170" t="s">
        <v>13819</v>
      </c>
      <c r="C3396" s="170">
        <v>429</v>
      </c>
      <c r="I3396" s="170"/>
    </row>
    <row r="3397" spans="1:9" x14ac:dyDescent="0.3">
      <c r="A3397" s="170" t="s">
        <v>2732</v>
      </c>
      <c r="B3397" s="170" t="s">
        <v>13818</v>
      </c>
      <c r="C3397" s="170">
        <v>45</v>
      </c>
      <c r="I3397" s="170"/>
    </row>
    <row r="3398" spans="1:9" x14ac:dyDescent="0.3">
      <c r="A3398" s="170" t="s">
        <v>2731</v>
      </c>
      <c r="B3398" s="170" t="s">
        <v>13817</v>
      </c>
      <c r="C3398" s="170">
        <v>45</v>
      </c>
      <c r="I3398" s="170"/>
    </row>
    <row r="3399" spans="1:9" x14ac:dyDescent="0.3">
      <c r="A3399" s="170" t="s">
        <v>2730</v>
      </c>
      <c r="B3399" s="170" t="s">
        <v>12428</v>
      </c>
      <c r="C3399" s="170">
        <v>577</v>
      </c>
      <c r="I3399" s="170"/>
    </row>
    <row r="3400" spans="1:9" x14ac:dyDescent="0.3">
      <c r="A3400" s="170" t="s">
        <v>2730</v>
      </c>
      <c r="B3400" s="170" t="s">
        <v>12428</v>
      </c>
      <c r="C3400" s="170">
        <v>577</v>
      </c>
      <c r="I3400" s="170"/>
    </row>
    <row r="3401" spans="1:9" x14ac:dyDescent="0.3">
      <c r="A3401" s="170" t="s">
        <v>2730</v>
      </c>
      <c r="B3401" s="170" t="s">
        <v>12428</v>
      </c>
      <c r="C3401" s="170">
        <v>577</v>
      </c>
      <c r="I3401" s="170"/>
    </row>
    <row r="3402" spans="1:9" x14ac:dyDescent="0.3">
      <c r="A3402" s="170" t="s">
        <v>2729</v>
      </c>
      <c r="B3402" s="170" t="s">
        <v>13816</v>
      </c>
      <c r="C3402" s="170">
        <v>67</v>
      </c>
      <c r="I3402" s="170"/>
    </row>
    <row r="3403" spans="1:9" x14ac:dyDescent="0.3">
      <c r="A3403" s="170" t="s">
        <v>2728</v>
      </c>
      <c r="B3403" s="170" t="s">
        <v>13815</v>
      </c>
      <c r="C3403" s="170">
        <v>67</v>
      </c>
      <c r="I3403" s="170"/>
    </row>
    <row r="3404" spans="1:9" x14ac:dyDescent="0.3">
      <c r="A3404" s="170" t="s">
        <v>2727</v>
      </c>
      <c r="B3404" s="170" t="s">
        <v>13814</v>
      </c>
      <c r="C3404" s="170">
        <v>67</v>
      </c>
      <c r="I3404" s="170"/>
    </row>
    <row r="3405" spans="1:9" x14ac:dyDescent="0.3">
      <c r="A3405" s="170" t="s">
        <v>2726</v>
      </c>
      <c r="B3405" s="170" t="s">
        <v>13813</v>
      </c>
      <c r="C3405" s="170">
        <v>67</v>
      </c>
      <c r="I3405" s="170"/>
    </row>
    <row r="3406" spans="1:9" x14ac:dyDescent="0.3">
      <c r="A3406" s="170" t="s">
        <v>2725</v>
      </c>
      <c r="B3406" s="170" t="s">
        <v>13812</v>
      </c>
      <c r="C3406" s="170">
        <v>67</v>
      </c>
      <c r="I3406" s="170"/>
    </row>
    <row r="3407" spans="1:9" x14ac:dyDescent="0.3">
      <c r="A3407" s="170" t="s">
        <v>2724</v>
      </c>
      <c r="B3407" s="170" t="s">
        <v>13811</v>
      </c>
      <c r="C3407" s="170">
        <v>597</v>
      </c>
      <c r="I3407" s="170"/>
    </row>
    <row r="3408" spans="1:9" x14ac:dyDescent="0.3">
      <c r="A3408" s="170" t="s">
        <v>2723</v>
      </c>
      <c r="B3408" s="170" t="s">
        <v>13811</v>
      </c>
      <c r="C3408" s="170">
        <v>597</v>
      </c>
      <c r="I3408" s="170"/>
    </row>
    <row r="3409" spans="1:9" x14ac:dyDescent="0.3">
      <c r="A3409" s="170" t="s">
        <v>2722</v>
      </c>
      <c r="B3409" s="170" t="s">
        <v>13810</v>
      </c>
      <c r="C3409" s="170">
        <v>597</v>
      </c>
      <c r="I3409" s="170"/>
    </row>
    <row r="3410" spans="1:9" x14ac:dyDescent="0.3">
      <c r="A3410" s="170" t="s">
        <v>2721</v>
      </c>
      <c r="B3410" s="170" t="s">
        <v>13809</v>
      </c>
      <c r="C3410" s="170">
        <v>303</v>
      </c>
      <c r="I3410" s="170"/>
    </row>
    <row r="3411" spans="1:9" x14ac:dyDescent="0.3">
      <c r="A3411" s="170" t="s">
        <v>2720</v>
      </c>
      <c r="B3411" s="170" t="s">
        <v>13808</v>
      </c>
      <c r="C3411" s="170">
        <v>597</v>
      </c>
      <c r="I3411" s="170"/>
    </row>
    <row r="3412" spans="1:9" x14ac:dyDescent="0.3">
      <c r="A3412" s="170" t="s">
        <v>2719</v>
      </c>
      <c r="B3412" s="170" t="s">
        <v>13807</v>
      </c>
      <c r="C3412" s="170">
        <v>597</v>
      </c>
      <c r="I3412" s="170"/>
    </row>
    <row r="3413" spans="1:9" x14ac:dyDescent="0.3">
      <c r="A3413" s="170" t="s">
        <v>2718</v>
      </c>
      <c r="B3413" s="170" t="s">
        <v>13807</v>
      </c>
      <c r="C3413" s="170">
        <v>597</v>
      </c>
      <c r="I3413" s="170"/>
    </row>
    <row r="3414" spans="1:9" x14ac:dyDescent="0.3">
      <c r="A3414" s="170" t="s">
        <v>2717</v>
      </c>
      <c r="B3414" s="170" t="s">
        <v>13807</v>
      </c>
      <c r="C3414" s="170">
        <v>597</v>
      </c>
      <c r="I3414" s="170"/>
    </row>
    <row r="3415" spans="1:9" x14ac:dyDescent="0.3">
      <c r="A3415" s="170" t="s">
        <v>2716</v>
      </c>
      <c r="B3415" s="170" t="s">
        <v>2715</v>
      </c>
      <c r="C3415" s="170">
        <v>1157</v>
      </c>
      <c r="I3415" s="170"/>
    </row>
    <row r="3416" spans="1:9" x14ac:dyDescent="0.3">
      <c r="A3416" s="170" t="s">
        <v>2714</v>
      </c>
      <c r="B3416" s="170" t="s">
        <v>13806</v>
      </c>
      <c r="C3416" s="170">
        <v>303</v>
      </c>
      <c r="I3416" s="170"/>
    </row>
    <row r="3417" spans="1:9" x14ac:dyDescent="0.3">
      <c r="A3417" s="170" t="s">
        <v>2713</v>
      </c>
      <c r="B3417" s="170" t="s">
        <v>13805</v>
      </c>
      <c r="C3417" s="170">
        <v>547</v>
      </c>
      <c r="I3417" s="170"/>
    </row>
    <row r="3418" spans="1:9" x14ac:dyDescent="0.3">
      <c r="A3418" s="170" t="s">
        <v>2712</v>
      </c>
      <c r="B3418" s="170" t="s">
        <v>13804</v>
      </c>
      <c r="C3418" s="170">
        <v>429</v>
      </c>
      <c r="I3418" s="170"/>
    </row>
    <row r="3419" spans="1:9" x14ac:dyDescent="0.3">
      <c r="A3419" s="170" t="s">
        <v>2711</v>
      </c>
      <c r="B3419" s="170" t="s">
        <v>13803</v>
      </c>
      <c r="C3419" s="170">
        <v>1585</v>
      </c>
      <c r="I3419" s="170"/>
    </row>
    <row r="3420" spans="1:9" x14ac:dyDescent="0.3">
      <c r="A3420" s="170" t="s">
        <v>2710</v>
      </c>
      <c r="B3420" s="170" t="s">
        <v>10751</v>
      </c>
      <c r="C3420" s="170">
        <v>1585</v>
      </c>
      <c r="I3420" s="170"/>
    </row>
    <row r="3421" spans="1:9" x14ac:dyDescent="0.3">
      <c r="A3421" s="170" t="s">
        <v>2709</v>
      </c>
      <c r="B3421" s="170" t="s">
        <v>13802</v>
      </c>
      <c r="C3421" s="170">
        <v>597</v>
      </c>
      <c r="I3421" s="170"/>
    </row>
    <row r="3422" spans="1:9" x14ac:dyDescent="0.3">
      <c r="A3422" s="170" t="s">
        <v>2708</v>
      </c>
      <c r="B3422" s="170" t="s">
        <v>13801</v>
      </c>
      <c r="C3422" s="170">
        <v>35</v>
      </c>
      <c r="I3422" s="170"/>
    </row>
    <row r="3423" spans="1:9" x14ac:dyDescent="0.3">
      <c r="A3423" s="170" t="s">
        <v>2707</v>
      </c>
      <c r="B3423" s="170" t="s">
        <v>13800</v>
      </c>
      <c r="C3423" s="170">
        <v>1260</v>
      </c>
      <c r="I3423" s="170"/>
    </row>
    <row r="3424" spans="1:9" x14ac:dyDescent="0.3">
      <c r="A3424" s="170" t="s">
        <v>3943</v>
      </c>
      <c r="B3424" s="170" t="s">
        <v>13799</v>
      </c>
      <c r="C3424" s="170">
        <v>45</v>
      </c>
      <c r="I3424" s="170"/>
    </row>
    <row r="3425" spans="1:9" x14ac:dyDescent="0.3">
      <c r="A3425" s="170" t="s">
        <v>3942</v>
      </c>
      <c r="B3425" s="170" t="s">
        <v>13798</v>
      </c>
      <c r="C3425" s="170">
        <v>45</v>
      </c>
      <c r="I3425" s="170"/>
    </row>
    <row r="3426" spans="1:9" x14ac:dyDescent="0.3">
      <c r="A3426" s="170" t="s">
        <v>2706</v>
      </c>
      <c r="B3426" s="170" t="s">
        <v>13797</v>
      </c>
      <c r="C3426" s="170">
        <v>399</v>
      </c>
      <c r="I3426" s="170"/>
    </row>
    <row r="3427" spans="1:9" x14ac:dyDescent="0.3">
      <c r="A3427" s="170" t="s">
        <v>2705</v>
      </c>
      <c r="B3427" s="170" t="s">
        <v>13796</v>
      </c>
      <c r="C3427" s="170">
        <v>149</v>
      </c>
      <c r="I3427" s="170"/>
    </row>
    <row r="3428" spans="1:9" x14ac:dyDescent="0.3">
      <c r="A3428" s="170" t="s">
        <v>2704</v>
      </c>
      <c r="B3428" s="170" t="s">
        <v>13795</v>
      </c>
      <c r="C3428" s="170">
        <v>52</v>
      </c>
      <c r="I3428" s="170"/>
    </row>
    <row r="3429" spans="1:9" x14ac:dyDescent="0.3">
      <c r="A3429" s="170" t="s">
        <v>2703</v>
      </c>
      <c r="B3429" s="170" t="s">
        <v>13794</v>
      </c>
      <c r="C3429" s="170">
        <v>515</v>
      </c>
      <c r="I3429" s="170"/>
    </row>
    <row r="3430" spans="1:9" x14ac:dyDescent="0.3">
      <c r="A3430" s="170" t="s">
        <v>2702</v>
      </c>
      <c r="B3430" s="170" t="s">
        <v>13793</v>
      </c>
      <c r="C3430" s="170">
        <v>515</v>
      </c>
      <c r="I3430" s="170"/>
    </row>
    <row r="3431" spans="1:9" x14ac:dyDescent="0.3">
      <c r="A3431" s="170" t="s">
        <v>2701</v>
      </c>
      <c r="B3431" s="170" t="s">
        <v>13792</v>
      </c>
      <c r="C3431" s="170">
        <v>515</v>
      </c>
      <c r="I3431" s="170"/>
    </row>
    <row r="3432" spans="1:9" x14ac:dyDescent="0.3">
      <c r="A3432" s="170" t="s">
        <v>2700</v>
      </c>
      <c r="B3432" s="170" t="s">
        <v>13791</v>
      </c>
      <c r="C3432" s="170">
        <v>515</v>
      </c>
      <c r="I3432" s="170"/>
    </row>
    <row r="3433" spans="1:9" x14ac:dyDescent="0.3">
      <c r="A3433" s="170" t="s">
        <v>2699</v>
      </c>
      <c r="B3433" s="170" t="s">
        <v>13790</v>
      </c>
      <c r="C3433" s="170">
        <v>515</v>
      </c>
      <c r="I3433" s="170"/>
    </row>
    <row r="3434" spans="1:9" x14ac:dyDescent="0.3">
      <c r="A3434" s="170" t="s">
        <v>2698</v>
      </c>
      <c r="B3434" s="170" t="s">
        <v>13789</v>
      </c>
      <c r="C3434" s="170">
        <v>210</v>
      </c>
      <c r="I3434" s="170"/>
    </row>
    <row r="3435" spans="1:9" x14ac:dyDescent="0.3">
      <c r="A3435" s="170" t="s">
        <v>2697</v>
      </c>
      <c r="B3435" s="170" t="s">
        <v>13788</v>
      </c>
      <c r="C3435" s="170">
        <v>131</v>
      </c>
      <c r="I3435" s="170"/>
    </row>
    <row r="3436" spans="1:9" x14ac:dyDescent="0.3">
      <c r="A3436" s="170" t="s">
        <v>3941</v>
      </c>
      <c r="B3436" s="170" t="s">
        <v>13787</v>
      </c>
      <c r="C3436" s="170">
        <v>45</v>
      </c>
      <c r="I3436" s="170"/>
    </row>
    <row r="3437" spans="1:9" x14ac:dyDescent="0.3">
      <c r="A3437" s="170" t="s">
        <v>2696</v>
      </c>
      <c r="B3437" s="170" t="s">
        <v>13786</v>
      </c>
      <c r="C3437" s="170">
        <v>67</v>
      </c>
      <c r="I3437" s="170"/>
    </row>
    <row r="3438" spans="1:9" x14ac:dyDescent="0.3">
      <c r="A3438" s="170" t="s">
        <v>2695</v>
      </c>
      <c r="B3438" s="170" t="s">
        <v>13785</v>
      </c>
      <c r="C3438" s="170">
        <v>576</v>
      </c>
      <c r="I3438" s="170"/>
    </row>
    <row r="3439" spans="1:9" x14ac:dyDescent="0.3">
      <c r="A3439" s="170" t="s">
        <v>2694</v>
      </c>
      <c r="B3439" s="170" t="s">
        <v>13784</v>
      </c>
      <c r="C3439" s="170">
        <v>540</v>
      </c>
      <c r="I3439" s="170"/>
    </row>
    <row r="3440" spans="1:9" x14ac:dyDescent="0.3">
      <c r="A3440" s="170" t="s">
        <v>2693</v>
      </c>
      <c r="B3440" s="170" t="s">
        <v>13783</v>
      </c>
      <c r="C3440" s="170">
        <v>540</v>
      </c>
      <c r="I3440" s="170"/>
    </row>
    <row r="3441" spans="1:9" x14ac:dyDescent="0.3">
      <c r="A3441" s="170" t="s">
        <v>2692</v>
      </c>
      <c r="B3441" s="170" t="s">
        <v>13782</v>
      </c>
      <c r="C3441" s="170">
        <v>540</v>
      </c>
      <c r="I3441" s="170"/>
    </row>
    <row r="3442" spans="1:9" x14ac:dyDescent="0.3">
      <c r="A3442" s="170" t="s">
        <v>2691</v>
      </c>
      <c r="B3442" s="170" t="s">
        <v>13781</v>
      </c>
      <c r="C3442" s="170">
        <v>540</v>
      </c>
      <c r="I3442" s="170"/>
    </row>
    <row r="3443" spans="1:9" x14ac:dyDescent="0.3">
      <c r="A3443" s="170" t="s">
        <v>2690</v>
      </c>
      <c r="B3443" s="170" t="s">
        <v>13780</v>
      </c>
      <c r="C3443" s="170">
        <v>540</v>
      </c>
      <c r="I3443" s="170"/>
    </row>
    <row r="3444" spans="1:9" x14ac:dyDescent="0.3">
      <c r="A3444" s="170" t="s">
        <v>2689</v>
      </c>
      <c r="B3444" s="170" t="s">
        <v>13779</v>
      </c>
      <c r="C3444" s="170">
        <v>540</v>
      </c>
      <c r="I3444" s="170"/>
    </row>
    <row r="3445" spans="1:9" x14ac:dyDescent="0.3">
      <c r="A3445" s="170" t="s">
        <v>2688</v>
      </c>
      <c r="B3445" s="170" t="s">
        <v>13778</v>
      </c>
      <c r="C3445" s="170">
        <v>540</v>
      </c>
      <c r="I3445" s="170"/>
    </row>
    <row r="3446" spans="1:9" x14ac:dyDescent="0.3">
      <c r="A3446" s="170" t="s">
        <v>2687</v>
      </c>
      <c r="B3446" s="170" t="s">
        <v>13777</v>
      </c>
      <c r="C3446" s="170">
        <v>540</v>
      </c>
      <c r="I3446" s="170"/>
    </row>
    <row r="3447" spans="1:9" x14ac:dyDescent="0.3">
      <c r="A3447" s="170" t="s">
        <v>3940</v>
      </c>
      <c r="B3447" s="170" t="s">
        <v>13776</v>
      </c>
      <c r="C3447" s="170">
        <v>28</v>
      </c>
      <c r="I3447" s="170"/>
    </row>
    <row r="3448" spans="1:9" x14ac:dyDescent="0.3">
      <c r="A3448" s="170" t="s">
        <v>2686</v>
      </c>
      <c r="B3448" s="170" t="s">
        <v>13775</v>
      </c>
      <c r="C3448" s="170">
        <v>540</v>
      </c>
      <c r="I3448" s="170"/>
    </row>
    <row r="3449" spans="1:9" x14ac:dyDescent="0.3">
      <c r="A3449" s="170" t="s">
        <v>2685</v>
      </c>
      <c r="B3449" s="170" t="s">
        <v>13774</v>
      </c>
      <c r="C3449" s="170">
        <v>540</v>
      </c>
      <c r="I3449" s="170"/>
    </row>
    <row r="3450" spans="1:9" x14ac:dyDescent="0.3">
      <c r="A3450" s="170" t="s">
        <v>2684</v>
      </c>
      <c r="B3450" s="170" t="s">
        <v>13773</v>
      </c>
      <c r="C3450" s="170">
        <v>540</v>
      </c>
      <c r="I3450" s="170"/>
    </row>
    <row r="3451" spans="1:9" x14ac:dyDescent="0.3">
      <c r="A3451" s="170" t="s">
        <v>2683</v>
      </c>
      <c r="B3451" s="170" t="s">
        <v>13772</v>
      </c>
      <c r="C3451" s="170">
        <v>540</v>
      </c>
      <c r="I3451" s="170"/>
    </row>
    <row r="3452" spans="1:9" x14ac:dyDescent="0.3">
      <c r="A3452" s="170" t="s">
        <v>2682</v>
      </c>
      <c r="B3452" s="170" t="s">
        <v>13771</v>
      </c>
      <c r="C3452" s="170">
        <v>540</v>
      </c>
      <c r="I3452" s="170"/>
    </row>
    <row r="3453" spans="1:9" x14ac:dyDescent="0.3">
      <c r="A3453" s="170" t="s">
        <v>2681</v>
      </c>
      <c r="B3453" s="170" t="s">
        <v>13770</v>
      </c>
      <c r="C3453" s="170">
        <v>540</v>
      </c>
      <c r="I3453" s="170"/>
    </row>
    <row r="3454" spans="1:9" x14ac:dyDescent="0.3">
      <c r="A3454" s="170" t="s">
        <v>2680</v>
      </c>
      <c r="B3454" s="170" t="s">
        <v>13769</v>
      </c>
      <c r="C3454" s="170">
        <v>540</v>
      </c>
      <c r="I3454" s="170"/>
    </row>
    <row r="3455" spans="1:9" x14ac:dyDescent="0.3">
      <c r="A3455" s="170" t="s">
        <v>2679</v>
      </c>
      <c r="B3455" s="170" t="s">
        <v>13768</v>
      </c>
      <c r="C3455" s="170">
        <v>540</v>
      </c>
      <c r="I3455" s="170"/>
    </row>
    <row r="3456" spans="1:9" x14ac:dyDescent="0.3">
      <c r="A3456" s="170" t="s">
        <v>2678</v>
      </c>
      <c r="B3456" s="170" t="s">
        <v>13767</v>
      </c>
      <c r="C3456" s="170">
        <v>540</v>
      </c>
      <c r="I3456" s="170"/>
    </row>
    <row r="3457" spans="1:9" x14ac:dyDescent="0.3">
      <c r="A3457" s="170" t="s">
        <v>2677</v>
      </c>
      <c r="B3457" s="170" t="s">
        <v>13765</v>
      </c>
      <c r="C3457" s="170">
        <v>507</v>
      </c>
      <c r="I3457" s="170"/>
    </row>
    <row r="3458" spans="1:9" x14ac:dyDescent="0.3">
      <c r="A3458" s="170" t="s">
        <v>4078</v>
      </c>
      <c r="B3458" s="170" t="s">
        <v>13766</v>
      </c>
      <c r="C3458" s="170">
        <v>2112</v>
      </c>
      <c r="I3458" s="170"/>
    </row>
    <row r="3459" spans="1:9" x14ac:dyDescent="0.3">
      <c r="A3459" s="170" t="s">
        <v>3939</v>
      </c>
      <c r="B3459" s="170" t="s">
        <v>11370</v>
      </c>
      <c r="C3459" s="170">
        <v>45</v>
      </c>
      <c r="I3459" s="170"/>
    </row>
    <row r="3460" spans="1:9" x14ac:dyDescent="0.3">
      <c r="A3460" s="170" t="s">
        <v>2676</v>
      </c>
      <c r="B3460" s="170" t="s">
        <v>13765</v>
      </c>
      <c r="C3460" s="170">
        <v>507</v>
      </c>
      <c r="I3460" s="170"/>
    </row>
    <row r="3461" spans="1:9" x14ac:dyDescent="0.3">
      <c r="A3461" s="170" t="s">
        <v>2675</v>
      </c>
      <c r="B3461" s="170" t="s">
        <v>13764</v>
      </c>
      <c r="C3461" s="170">
        <v>41</v>
      </c>
      <c r="I3461" s="170"/>
    </row>
    <row r="3462" spans="1:9" x14ac:dyDescent="0.3">
      <c r="A3462" s="170" t="s">
        <v>2674</v>
      </c>
      <c r="B3462" s="170" t="s">
        <v>13763</v>
      </c>
      <c r="C3462" s="170">
        <v>41</v>
      </c>
      <c r="I3462" s="170"/>
    </row>
    <row r="3463" spans="1:9" x14ac:dyDescent="0.3">
      <c r="A3463" s="170" t="s">
        <v>2673</v>
      </c>
      <c r="B3463" s="170" t="s">
        <v>13762</v>
      </c>
      <c r="C3463" s="170">
        <v>41</v>
      </c>
      <c r="I3463" s="170"/>
    </row>
    <row r="3464" spans="1:9" x14ac:dyDescent="0.3">
      <c r="A3464" s="170" t="s">
        <v>2672</v>
      </c>
      <c r="B3464" s="170" t="s">
        <v>13761</v>
      </c>
      <c r="C3464" s="170">
        <v>356</v>
      </c>
      <c r="I3464" s="170"/>
    </row>
    <row r="3465" spans="1:9" x14ac:dyDescent="0.3">
      <c r="A3465" s="170" t="s">
        <v>2671</v>
      </c>
      <c r="B3465" s="170" t="s">
        <v>13760</v>
      </c>
      <c r="C3465" s="170">
        <v>547</v>
      </c>
      <c r="I3465" s="170"/>
    </row>
    <row r="3466" spans="1:9" x14ac:dyDescent="0.3">
      <c r="A3466" s="170" t="s">
        <v>3938</v>
      </c>
      <c r="B3466" s="170" t="s">
        <v>13759</v>
      </c>
      <c r="C3466" s="170">
        <v>324</v>
      </c>
      <c r="I3466" s="170"/>
    </row>
    <row r="3467" spans="1:9" x14ac:dyDescent="0.3">
      <c r="A3467" s="170" t="s">
        <v>2670</v>
      </c>
      <c r="B3467" s="170" t="s">
        <v>13758</v>
      </c>
      <c r="C3467" s="170">
        <v>539</v>
      </c>
      <c r="I3467" s="170"/>
    </row>
    <row r="3468" spans="1:9" x14ac:dyDescent="0.3">
      <c r="A3468" s="170" t="s">
        <v>3937</v>
      </c>
      <c r="B3468" s="170" t="s">
        <v>13756</v>
      </c>
      <c r="C3468" s="170">
        <v>257</v>
      </c>
      <c r="I3468" s="170"/>
    </row>
    <row r="3469" spans="1:9" x14ac:dyDescent="0.3">
      <c r="A3469" s="170" t="s">
        <v>2669</v>
      </c>
      <c r="B3469" s="170" t="s">
        <v>13757</v>
      </c>
      <c r="C3469" s="170">
        <v>67</v>
      </c>
      <c r="I3469" s="170"/>
    </row>
    <row r="3470" spans="1:9" x14ac:dyDescent="0.3">
      <c r="A3470" s="170" t="s">
        <v>2668</v>
      </c>
      <c r="B3470" s="170" t="s">
        <v>11904</v>
      </c>
      <c r="C3470" s="170">
        <v>210</v>
      </c>
      <c r="I3470" s="170"/>
    </row>
    <row r="3471" spans="1:9" x14ac:dyDescent="0.3">
      <c r="A3471" s="170" t="s">
        <v>2668</v>
      </c>
      <c r="B3471" s="170" t="s">
        <v>11904</v>
      </c>
      <c r="C3471" s="170">
        <v>210</v>
      </c>
      <c r="I3471" s="170"/>
    </row>
    <row r="3472" spans="1:9" x14ac:dyDescent="0.3">
      <c r="A3472" s="170" t="s">
        <v>3936</v>
      </c>
      <c r="B3472" s="170" t="s">
        <v>13756</v>
      </c>
      <c r="C3472" s="170">
        <v>257</v>
      </c>
      <c r="I3472" s="170"/>
    </row>
    <row r="3473" spans="1:9" x14ac:dyDescent="0.3">
      <c r="A3473" s="170" t="s">
        <v>2666</v>
      </c>
      <c r="B3473" s="170" t="s">
        <v>2667</v>
      </c>
      <c r="C3473" s="170">
        <v>514</v>
      </c>
      <c r="I3473" s="170"/>
    </row>
    <row r="3474" spans="1:9" x14ac:dyDescent="0.3">
      <c r="A3474" s="170" t="s">
        <v>2666</v>
      </c>
      <c r="B3474" s="170" t="s">
        <v>2667</v>
      </c>
      <c r="C3474" s="170">
        <v>514</v>
      </c>
      <c r="I3474" s="170"/>
    </row>
    <row r="3475" spans="1:9" x14ac:dyDescent="0.3">
      <c r="A3475" s="170" t="s">
        <v>2666</v>
      </c>
      <c r="B3475" s="170" t="s">
        <v>2667</v>
      </c>
      <c r="C3475" s="170">
        <v>514</v>
      </c>
      <c r="I3475" s="170"/>
    </row>
    <row r="3476" spans="1:9" x14ac:dyDescent="0.3">
      <c r="A3476" s="170" t="s">
        <v>2665</v>
      </c>
      <c r="B3476" s="170" t="s">
        <v>13755</v>
      </c>
      <c r="C3476" s="170">
        <v>131</v>
      </c>
      <c r="I3476" s="170"/>
    </row>
    <row r="3477" spans="1:9" x14ac:dyDescent="0.3">
      <c r="A3477" s="170" t="s">
        <v>2664</v>
      </c>
      <c r="B3477" s="170" t="s">
        <v>13727</v>
      </c>
      <c r="C3477" s="170">
        <v>210</v>
      </c>
      <c r="I3477" s="170"/>
    </row>
    <row r="3478" spans="1:9" x14ac:dyDescent="0.3">
      <c r="A3478" s="170" t="s">
        <v>2664</v>
      </c>
      <c r="B3478" s="170" t="s">
        <v>13727</v>
      </c>
      <c r="C3478" s="170">
        <v>210</v>
      </c>
      <c r="I3478" s="170"/>
    </row>
    <row r="3479" spans="1:9" x14ac:dyDescent="0.3">
      <c r="A3479" s="170" t="s">
        <v>2663</v>
      </c>
      <c r="B3479" s="170" t="s">
        <v>13727</v>
      </c>
      <c r="C3479" s="170">
        <v>210</v>
      </c>
      <c r="I3479" s="170"/>
    </row>
    <row r="3480" spans="1:9" x14ac:dyDescent="0.3">
      <c r="A3480" s="170" t="s">
        <v>2663</v>
      </c>
      <c r="B3480" s="170" t="s">
        <v>13727</v>
      </c>
      <c r="C3480" s="170">
        <v>210</v>
      </c>
      <c r="I3480" s="170"/>
    </row>
    <row r="3481" spans="1:9" x14ac:dyDescent="0.3">
      <c r="A3481" s="170" t="s">
        <v>2662</v>
      </c>
      <c r="B3481" s="170" t="s">
        <v>13727</v>
      </c>
      <c r="C3481" s="170">
        <v>210</v>
      </c>
      <c r="I3481" s="170"/>
    </row>
    <row r="3482" spans="1:9" x14ac:dyDescent="0.3">
      <c r="A3482" s="170" t="s">
        <v>2662</v>
      </c>
      <c r="B3482" s="170" t="s">
        <v>13727</v>
      </c>
      <c r="C3482" s="170">
        <v>210</v>
      </c>
      <c r="I3482" s="170"/>
    </row>
    <row r="3483" spans="1:9" x14ac:dyDescent="0.3">
      <c r="A3483" s="170" t="s">
        <v>2661</v>
      </c>
      <c r="B3483" s="170" t="s">
        <v>2660</v>
      </c>
      <c r="C3483" s="170">
        <v>77</v>
      </c>
      <c r="I3483" s="170"/>
    </row>
    <row r="3484" spans="1:9" x14ac:dyDescent="0.3">
      <c r="A3484" s="170" t="s">
        <v>2659</v>
      </c>
      <c r="B3484" s="170" t="s">
        <v>2658</v>
      </c>
      <c r="C3484" s="170">
        <v>514</v>
      </c>
      <c r="I3484" s="170"/>
    </row>
    <row r="3485" spans="1:9" x14ac:dyDescent="0.3">
      <c r="A3485" s="170" t="s">
        <v>2659</v>
      </c>
      <c r="B3485" s="170" t="s">
        <v>2658</v>
      </c>
      <c r="C3485" s="170">
        <v>514</v>
      </c>
      <c r="I3485" s="170"/>
    </row>
    <row r="3486" spans="1:9" x14ac:dyDescent="0.3">
      <c r="A3486" s="170" t="s">
        <v>2659</v>
      </c>
      <c r="B3486" s="170" t="s">
        <v>2658</v>
      </c>
      <c r="C3486" s="170">
        <v>514</v>
      </c>
      <c r="I3486" s="170"/>
    </row>
    <row r="3487" spans="1:9" x14ac:dyDescent="0.3">
      <c r="A3487" s="170" t="s">
        <v>2657</v>
      </c>
      <c r="B3487" s="170" t="s">
        <v>13754</v>
      </c>
      <c r="C3487" s="170">
        <v>67</v>
      </c>
      <c r="I3487" s="170"/>
    </row>
    <row r="3488" spans="1:9" x14ac:dyDescent="0.3">
      <c r="A3488" s="170" t="s">
        <v>2655</v>
      </c>
      <c r="B3488" s="170" t="s">
        <v>2656</v>
      </c>
      <c r="C3488" s="170">
        <v>36</v>
      </c>
      <c r="I3488" s="170"/>
    </row>
    <row r="3489" spans="1:9" x14ac:dyDescent="0.3">
      <c r="A3489" s="170" t="s">
        <v>2654</v>
      </c>
      <c r="B3489" s="170" t="s">
        <v>12901</v>
      </c>
      <c r="C3489" s="170">
        <v>67</v>
      </c>
      <c r="I3489" s="170"/>
    </row>
    <row r="3490" spans="1:9" x14ac:dyDescent="0.3">
      <c r="A3490" s="170" t="s">
        <v>2653</v>
      </c>
      <c r="B3490" s="170" t="s">
        <v>13753</v>
      </c>
      <c r="C3490" s="170">
        <v>627</v>
      </c>
      <c r="I3490" s="170"/>
    </row>
    <row r="3491" spans="1:9" x14ac:dyDescent="0.3">
      <c r="A3491" s="170" t="s">
        <v>2652</v>
      </c>
      <c r="B3491" s="170" t="s">
        <v>13752</v>
      </c>
      <c r="C3491" s="170">
        <v>627</v>
      </c>
      <c r="I3491" s="170"/>
    </row>
    <row r="3492" spans="1:9" x14ac:dyDescent="0.3">
      <c r="A3492" s="170" t="s">
        <v>2651</v>
      </c>
      <c r="B3492" s="170" t="s">
        <v>13750</v>
      </c>
      <c r="C3492" s="170">
        <v>1260</v>
      </c>
      <c r="I3492" s="170"/>
    </row>
    <row r="3493" spans="1:9" x14ac:dyDescent="0.3">
      <c r="A3493" s="170" t="s">
        <v>2650</v>
      </c>
      <c r="B3493" s="170" t="s">
        <v>13750</v>
      </c>
      <c r="C3493" s="170">
        <v>1260</v>
      </c>
      <c r="I3493" s="170"/>
    </row>
    <row r="3494" spans="1:9" x14ac:dyDescent="0.3">
      <c r="A3494" s="170" t="s">
        <v>3935</v>
      </c>
      <c r="B3494" s="170" t="s">
        <v>13751</v>
      </c>
      <c r="C3494" s="170">
        <v>1631</v>
      </c>
      <c r="I3494" s="170"/>
    </row>
    <row r="3495" spans="1:9" x14ac:dyDescent="0.3">
      <c r="A3495" s="170" t="s">
        <v>2649</v>
      </c>
      <c r="B3495" s="170" t="s">
        <v>13750</v>
      </c>
      <c r="C3495" s="170">
        <v>1260</v>
      </c>
      <c r="I3495" s="170"/>
    </row>
    <row r="3496" spans="1:9" x14ac:dyDescent="0.3">
      <c r="A3496" s="170" t="s">
        <v>2648</v>
      </c>
      <c r="B3496" s="170" t="s">
        <v>13750</v>
      </c>
      <c r="C3496" s="170">
        <v>1260</v>
      </c>
      <c r="I3496" s="170"/>
    </row>
    <row r="3497" spans="1:9" x14ac:dyDescent="0.3">
      <c r="A3497" s="170" t="s">
        <v>2647</v>
      </c>
      <c r="B3497" s="170" t="s">
        <v>13750</v>
      </c>
      <c r="C3497" s="170">
        <v>1260</v>
      </c>
      <c r="I3497" s="170"/>
    </row>
    <row r="3498" spans="1:9" x14ac:dyDescent="0.3">
      <c r="A3498" s="170" t="s">
        <v>3934</v>
      </c>
      <c r="B3498" s="170" t="s">
        <v>13749</v>
      </c>
      <c r="C3498" s="170">
        <v>60</v>
      </c>
      <c r="I3498" s="170"/>
    </row>
    <row r="3499" spans="1:9" x14ac:dyDescent="0.3">
      <c r="A3499" s="170" t="s">
        <v>2646</v>
      </c>
      <c r="B3499" s="170" t="s">
        <v>11904</v>
      </c>
      <c r="C3499" s="170">
        <v>210</v>
      </c>
      <c r="I3499" s="170"/>
    </row>
    <row r="3500" spans="1:9" x14ac:dyDescent="0.3">
      <c r="A3500" s="170" t="s">
        <v>2646</v>
      </c>
      <c r="B3500" s="170" t="s">
        <v>11904</v>
      </c>
      <c r="C3500" s="170">
        <v>210</v>
      </c>
      <c r="I3500" s="170"/>
    </row>
    <row r="3501" spans="1:9" x14ac:dyDescent="0.3">
      <c r="A3501" s="170" t="s">
        <v>2645</v>
      </c>
      <c r="B3501" s="170" t="s">
        <v>11904</v>
      </c>
      <c r="C3501" s="170">
        <v>210</v>
      </c>
      <c r="I3501" s="170"/>
    </row>
    <row r="3502" spans="1:9" x14ac:dyDescent="0.3">
      <c r="A3502" s="170" t="s">
        <v>2645</v>
      </c>
      <c r="B3502" s="170" t="s">
        <v>11904</v>
      </c>
      <c r="C3502" s="170">
        <v>210</v>
      </c>
      <c r="I3502" s="170"/>
    </row>
    <row r="3503" spans="1:9" x14ac:dyDescent="0.3">
      <c r="A3503" s="170" t="s">
        <v>2644</v>
      </c>
      <c r="B3503" s="170" t="s">
        <v>13748</v>
      </c>
      <c r="C3503" s="170">
        <v>60</v>
      </c>
      <c r="I3503" s="170"/>
    </row>
    <row r="3504" spans="1:9" x14ac:dyDescent="0.3">
      <c r="A3504" s="170" t="s">
        <v>2643</v>
      </c>
      <c r="B3504" s="170" t="s">
        <v>13748</v>
      </c>
      <c r="C3504" s="170">
        <v>60</v>
      </c>
      <c r="I3504" s="170"/>
    </row>
    <row r="3505" spans="1:9" x14ac:dyDescent="0.3">
      <c r="A3505" s="170" t="s">
        <v>2642</v>
      </c>
      <c r="B3505" s="170" t="s">
        <v>13747</v>
      </c>
      <c r="C3505" s="170">
        <v>210</v>
      </c>
      <c r="I3505" s="170"/>
    </row>
    <row r="3506" spans="1:9" x14ac:dyDescent="0.3">
      <c r="A3506" s="170" t="s">
        <v>2642</v>
      </c>
      <c r="B3506" s="170" t="s">
        <v>13747</v>
      </c>
      <c r="C3506" s="170">
        <v>210</v>
      </c>
      <c r="I3506" s="170"/>
    </row>
    <row r="3507" spans="1:9" x14ac:dyDescent="0.3">
      <c r="A3507" s="170" t="s">
        <v>2641</v>
      </c>
      <c r="B3507" s="170" t="s">
        <v>13747</v>
      </c>
      <c r="C3507" s="170">
        <v>210</v>
      </c>
      <c r="I3507" s="170"/>
    </row>
    <row r="3508" spans="1:9" x14ac:dyDescent="0.3">
      <c r="A3508" s="170" t="s">
        <v>2641</v>
      </c>
      <c r="B3508" s="170" t="s">
        <v>13747</v>
      </c>
      <c r="C3508" s="170">
        <v>210</v>
      </c>
      <c r="I3508" s="170"/>
    </row>
    <row r="3509" spans="1:9" x14ac:dyDescent="0.3">
      <c r="A3509" s="170" t="s">
        <v>2640</v>
      </c>
      <c r="B3509" s="170" t="s">
        <v>13746</v>
      </c>
      <c r="C3509" s="170">
        <v>210</v>
      </c>
      <c r="I3509" s="170"/>
    </row>
    <row r="3510" spans="1:9" x14ac:dyDescent="0.3">
      <c r="A3510" s="170" t="s">
        <v>2640</v>
      </c>
      <c r="B3510" s="170" t="s">
        <v>13746</v>
      </c>
      <c r="C3510" s="170">
        <v>210</v>
      </c>
      <c r="I3510" s="170"/>
    </row>
    <row r="3511" spans="1:9" x14ac:dyDescent="0.3">
      <c r="A3511" s="170" t="s">
        <v>2639</v>
      </c>
      <c r="B3511" s="170" t="s">
        <v>13745</v>
      </c>
      <c r="C3511" s="170">
        <v>210</v>
      </c>
      <c r="I3511" s="170"/>
    </row>
    <row r="3512" spans="1:9" x14ac:dyDescent="0.3">
      <c r="A3512" s="170" t="s">
        <v>2639</v>
      </c>
      <c r="B3512" s="170" t="s">
        <v>13745</v>
      </c>
      <c r="C3512" s="170">
        <v>210</v>
      </c>
      <c r="I3512" s="170"/>
    </row>
    <row r="3513" spans="1:9" x14ac:dyDescent="0.3">
      <c r="A3513" s="170" t="s">
        <v>2638</v>
      </c>
      <c r="B3513" s="170" t="s">
        <v>12135</v>
      </c>
      <c r="C3513" s="170">
        <v>210</v>
      </c>
      <c r="I3513" s="170"/>
    </row>
    <row r="3514" spans="1:9" x14ac:dyDescent="0.3">
      <c r="A3514" s="170" t="s">
        <v>2638</v>
      </c>
      <c r="B3514" s="170" t="s">
        <v>12135</v>
      </c>
      <c r="C3514" s="170">
        <v>210</v>
      </c>
      <c r="I3514" s="170"/>
    </row>
    <row r="3515" spans="1:9" x14ac:dyDescent="0.3">
      <c r="A3515" s="170" t="s">
        <v>2637</v>
      </c>
      <c r="B3515" s="170" t="s">
        <v>13744</v>
      </c>
      <c r="C3515" s="170">
        <v>114</v>
      </c>
      <c r="I3515" s="170"/>
    </row>
    <row r="3516" spans="1:9" x14ac:dyDescent="0.3">
      <c r="A3516" s="170" t="s">
        <v>2636</v>
      </c>
      <c r="B3516" s="170" t="s">
        <v>13743</v>
      </c>
      <c r="C3516" s="170">
        <v>1585</v>
      </c>
      <c r="I3516" s="170"/>
    </row>
    <row r="3517" spans="1:9" x14ac:dyDescent="0.3">
      <c r="A3517" s="170" t="s">
        <v>3933</v>
      </c>
      <c r="B3517" s="170" t="s">
        <v>13742</v>
      </c>
      <c r="C3517" s="170">
        <v>157</v>
      </c>
      <c r="I3517" s="170"/>
    </row>
    <row r="3518" spans="1:9" x14ac:dyDescent="0.3">
      <c r="A3518" s="170" t="s">
        <v>2635</v>
      </c>
      <c r="B3518" s="170" t="s">
        <v>11904</v>
      </c>
      <c r="C3518" s="170">
        <v>210</v>
      </c>
      <c r="I3518" s="170"/>
    </row>
    <row r="3519" spans="1:9" x14ac:dyDescent="0.3">
      <c r="A3519" s="170" t="s">
        <v>2635</v>
      </c>
      <c r="B3519" s="170" t="s">
        <v>11904</v>
      </c>
      <c r="C3519" s="170">
        <v>210</v>
      </c>
      <c r="I3519" s="170"/>
    </row>
    <row r="3520" spans="1:9" x14ac:dyDescent="0.3">
      <c r="A3520" s="170" t="s">
        <v>2634</v>
      </c>
      <c r="B3520" s="170" t="s">
        <v>13741</v>
      </c>
      <c r="C3520" s="170">
        <v>131</v>
      </c>
      <c r="I3520" s="170"/>
    </row>
    <row r="3521" spans="1:9" x14ac:dyDescent="0.3">
      <c r="A3521" s="170" t="s">
        <v>2633</v>
      </c>
      <c r="B3521" s="170" t="s">
        <v>13740</v>
      </c>
      <c r="C3521" s="170">
        <v>597</v>
      </c>
      <c r="I3521" s="170"/>
    </row>
    <row r="3522" spans="1:9" x14ac:dyDescent="0.3">
      <c r="A3522" s="170" t="s">
        <v>2632</v>
      </c>
      <c r="B3522" s="170" t="s">
        <v>12135</v>
      </c>
      <c r="C3522" s="170">
        <v>210</v>
      </c>
      <c r="I3522" s="170"/>
    </row>
    <row r="3523" spans="1:9" x14ac:dyDescent="0.3">
      <c r="A3523" s="170" t="s">
        <v>2632</v>
      </c>
      <c r="B3523" s="170" t="s">
        <v>12135</v>
      </c>
      <c r="C3523" s="170">
        <v>210</v>
      </c>
      <c r="I3523" s="170"/>
    </row>
    <row r="3524" spans="1:9" x14ac:dyDescent="0.3">
      <c r="A3524" s="170" t="s">
        <v>2631</v>
      </c>
      <c r="B3524" s="170" t="s">
        <v>12135</v>
      </c>
      <c r="C3524" s="170">
        <v>210</v>
      </c>
      <c r="I3524" s="170"/>
    </row>
    <row r="3525" spans="1:9" x14ac:dyDescent="0.3">
      <c r="A3525" s="170" t="s">
        <v>2631</v>
      </c>
      <c r="B3525" s="170" t="s">
        <v>12135</v>
      </c>
      <c r="C3525" s="170">
        <v>210</v>
      </c>
      <c r="I3525" s="170"/>
    </row>
    <row r="3526" spans="1:9" x14ac:dyDescent="0.3">
      <c r="A3526" s="170" t="s">
        <v>2630</v>
      </c>
      <c r="B3526" s="170" t="s">
        <v>12135</v>
      </c>
      <c r="C3526" s="170">
        <v>210</v>
      </c>
      <c r="I3526" s="170"/>
    </row>
    <row r="3527" spans="1:9" x14ac:dyDescent="0.3">
      <c r="A3527" s="170" t="s">
        <v>2630</v>
      </c>
      <c r="B3527" s="170" t="s">
        <v>12135</v>
      </c>
      <c r="C3527" s="170">
        <v>210</v>
      </c>
      <c r="I3527" s="170"/>
    </row>
    <row r="3528" spans="1:9" x14ac:dyDescent="0.3">
      <c r="A3528" s="170" t="s">
        <v>3932</v>
      </c>
      <c r="B3528" s="170" t="s">
        <v>13739</v>
      </c>
      <c r="C3528" s="170">
        <v>52</v>
      </c>
      <c r="I3528" s="170"/>
    </row>
    <row r="3529" spans="1:9" x14ac:dyDescent="0.3">
      <c r="A3529" s="170" t="s">
        <v>2629</v>
      </c>
      <c r="B3529" s="170" t="s">
        <v>12135</v>
      </c>
      <c r="C3529" s="170">
        <v>210</v>
      </c>
      <c r="I3529" s="170"/>
    </row>
    <row r="3530" spans="1:9" x14ac:dyDescent="0.3">
      <c r="A3530" s="170" t="s">
        <v>2629</v>
      </c>
      <c r="B3530" s="170" t="s">
        <v>12135</v>
      </c>
      <c r="C3530" s="170">
        <v>210</v>
      </c>
      <c r="I3530" s="170"/>
    </row>
    <row r="3531" spans="1:9" x14ac:dyDescent="0.3">
      <c r="A3531" s="170" t="s">
        <v>2628</v>
      </c>
      <c r="B3531" s="170" t="s">
        <v>12135</v>
      </c>
      <c r="C3531" s="170">
        <v>210</v>
      </c>
      <c r="I3531" s="170"/>
    </row>
    <row r="3532" spans="1:9" x14ac:dyDescent="0.3">
      <c r="A3532" s="170" t="s">
        <v>2628</v>
      </c>
      <c r="B3532" s="170" t="s">
        <v>12135</v>
      </c>
      <c r="C3532" s="170">
        <v>210</v>
      </c>
      <c r="I3532" s="170"/>
    </row>
    <row r="3533" spans="1:9" x14ac:dyDescent="0.3">
      <c r="A3533" s="170" t="s">
        <v>2627</v>
      </c>
      <c r="B3533" s="170" t="s">
        <v>13738</v>
      </c>
      <c r="C3533" s="170">
        <v>113</v>
      </c>
      <c r="I3533" s="170"/>
    </row>
    <row r="3534" spans="1:9" x14ac:dyDescent="0.3">
      <c r="A3534" s="170" t="s">
        <v>2626</v>
      </c>
      <c r="B3534" s="170" t="s">
        <v>13737</v>
      </c>
      <c r="C3534" s="170">
        <v>113</v>
      </c>
      <c r="I3534" s="170"/>
    </row>
    <row r="3535" spans="1:9" x14ac:dyDescent="0.3">
      <c r="A3535" s="170" t="s">
        <v>2625</v>
      </c>
      <c r="B3535" s="170" t="s">
        <v>13736</v>
      </c>
      <c r="C3535" s="170">
        <v>113</v>
      </c>
      <c r="I3535" s="170"/>
    </row>
    <row r="3536" spans="1:9" x14ac:dyDescent="0.3">
      <c r="A3536" s="170" t="s">
        <v>2624</v>
      </c>
      <c r="B3536" s="170" t="s">
        <v>13735</v>
      </c>
      <c r="C3536" s="170">
        <v>113</v>
      </c>
      <c r="I3536" s="170"/>
    </row>
    <row r="3537" spans="1:9" x14ac:dyDescent="0.3">
      <c r="A3537" s="170" t="s">
        <v>2623</v>
      </c>
      <c r="B3537" s="170" t="s">
        <v>13734</v>
      </c>
      <c r="C3537" s="170">
        <v>113</v>
      </c>
      <c r="I3537" s="170"/>
    </row>
    <row r="3538" spans="1:9" x14ac:dyDescent="0.3">
      <c r="A3538" s="170" t="s">
        <v>4077</v>
      </c>
      <c r="B3538" s="170" t="s">
        <v>13733</v>
      </c>
      <c r="C3538" s="170">
        <v>2112</v>
      </c>
      <c r="I3538" s="170"/>
    </row>
    <row r="3539" spans="1:9" x14ac:dyDescent="0.3">
      <c r="A3539" s="170" t="s">
        <v>3931</v>
      </c>
      <c r="B3539" s="170" t="s">
        <v>13732</v>
      </c>
      <c r="C3539" s="170">
        <v>77</v>
      </c>
      <c r="I3539" s="170"/>
    </row>
    <row r="3540" spans="1:9" x14ac:dyDescent="0.3">
      <c r="A3540" s="170" t="s">
        <v>3930</v>
      </c>
      <c r="B3540" s="170" t="s">
        <v>13731</v>
      </c>
      <c r="C3540" s="170">
        <v>52</v>
      </c>
      <c r="I3540" s="170"/>
    </row>
    <row r="3541" spans="1:9" x14ac:dyDescent="0.3">
      <c r="A3541" s="170" t="s">
        <v>2622</v>
      </c>
      <c r="B3541" s="170" t="s">
        <v>13730</v>
      </c>
      <c r="C3541" s="170">
        <v>67</v>
      </c>
      <c r="I3541" s="170"/>
    </row>
    <row r="3542" spans="1:9" x14ac:dyDescent="0.3">
      <c r="A3542" s="170" t="s">
        <v>2620</v>
      </c>
      <c r="B3542" s="170" t="s">
        <v>2621</v>
      </c>
      <c r="C3542" s="170">
        <v>67</v>
      </c>
      <c r="I3542" s="170"/>
    </row>
    <row r="3543" spans="1:9" x14ac:dyDescent="0.3">
      <c r="A3543" s="170" t="s">
        <v>2618</v>
      </c>
      <c r="B3543" s="170" t="s">
        <v>2619</v>
      </c>
      <c r="C3543" s="170">
        <v>67</v>
      </c>
      <c r="I3543" s="170"/>
    </row>
    <row r="3544" spans="1:9" x14ac:dyDescent="0.3">
      <c r="A3544" s="170" t="s">
        <v>2617</v>
      </c>
      <c r="B3544" s="170" t="s">
        <v>13304</v>
      </c>
      <c r="C3544" s="170">
        <v>625</v>
      </c>
      <c r="I3544" s="170"/>
    </row>
    <row r="3545" spans="1:9" x14ac:dyDescent="0.3">
      <c r="A3545" s="170" t="s">
        <v>2616</v>
      </c>
      <c r="B3545" s="170" t="s">
        <v>13304</v>
      </c>
      <c r="C3545" s="170">
        <v>625</v>
      </c>
      <c r="I3545" s="170"/>
    </row>
    <row r="3546" spans="1:9" x14ac:dyDescent="0.3">
      <c r="A3546" s="170" t="s">
        <v>2615</v>
      </c>
      <c r="B3546" s="170" t="s">
        <v>13729</v>
      </c>
      <c r="C3546" s="170">
        <v>605</v>
      </c>
      <c r="I3546" s="170"/>
    </row>
    <row r="3547" spans="1:9" x14ac:dyDescent="0.3">
      <c r="A3547" s="170" t="s">
        <v>2614</v>
      </c>
      <c r="B3547" s="170" t="s">
        <v>13728</v>
      </c>
      <c r="C3547" s="170">
        <v>644</v>
      </c>
      <c r="I3547" s="170"/>
    </row>
    <row r="3548" spans="1:9" x14ac:dyDescent="0.3">
      <c r="A3548" s="170" t="s">
        <v>2613</v>
      </c>
      <c r="B3548" s="170" t="s">
        <v>13727</v>
      </c>
      <c r="C3548" s="170">
        <v>210</v>
      </c>
      <c r="I3548" s="170"/>
    </row>
    <row r="3549" spans="1:9" x14ac:dyDescent="0.3">
      <c r="A3549" s="170" t="s">
        <v>2613</v>
      </c>
      <c r="B3549" s="170" t="s">
        <v>13727</v>
      </c>
      <c r="C3549" s="170">
        <v>210</v>
      </c>
      <c r="I3549" s="170"/>
    </row>
    <row r="3550" spans="1:9" x14ac:dyDescent="0.3">
      <c r="A3550" s="170" t="s">
        <v>2612</v>
      </c>
      <c r="B3550" s="170" t="s">
        <v>13727</v>
      </c>
      <c r="C3550" s="170">
        <v>210</v>
      </c>
      <c r="I3550" s="170"/>
    </row>
    <row r="3551" spans="1:9" x14ac:dyDescent="0.3">
      <c r="A3551" s="170" t="s">
        <v>2612</v>
      </c>
      <c r="B3551" s="170" t="s">
        <v>13727</v>
      </c>
      <c r="C3551" s="170">
        <v>210</v>
      </c>
      <c r="I3551" s="170"/>
    </row>
    <row r="3552" spans="1:9" x14ac:dyDescent="0.3">
      <c r="A3552" s="170" t="s">
        <v>2611</v>
      </c>
      <c r="B3552" s="170" t="s">
        <v>2610</v>
      </c>
      <c r="C3552" s="170">
        <v>77</v>
      </c>
      <c r="I3552" s="170"/>
    </row>
    <row r="3553" spans="1:9" x14ac:dyDescent="0.3">
      <c r="A3553" s="170" t="s">
        <v>2609</v>
      </c>
      <c r="B3553" s="170" t="s">
        <v>13726</v>
      </c>
      <c r="C3553" s="170">
        <v>1274</v>
      </c>
      <c r="I3553" s="170"/>
    </row>
    <row r="3554" spans="1:9" x14ac:dyDescent="0.3">
      <c r="A3554" s="170" t="s">
        <v>2609</v>
      </c>
      <c r="B3554" s="170" t="s">
        <v>13726</v>
      </c>
      <c r="C3554" s="170">
        <v>1274</v>
      </c>
      <c r="I3554" s="170"/>
    </row>
    <row r="3555" spans="1:9" x14ac:dyDescent="0.3">
      <c r="A3555" s="170" t="s">
        <v>3929</v>
      </c>
      <c r="B3555" s="170" t="s">
        <v>13690</v>
      </c>
      <c r="C3555" s="170">
        <v>50</v>
      </c>
      <c r="I3555" s="170"/>
    </row>
    <row r="3556" spans="1:9" x14ac:dyDescent="0.3">
      <c r="A3556" s="170" t="s">
        <v>2608</v>
      </c>
      <c r="B3556" s="170" t="s">
        <v>13484</v>
      </c>
      <c r="C3556" s="170">
        <v>50</v>
      </c>
      <c r="I3556" s="170"/>
    </row>
    <row r="3557" spans="1:9" x14ac:dyDescent="0.3">
      <c r="A3557" s="170" t="s">
        <v>3928</v>
      </c>
      <c r="B3557" s="170" t="s">
        <v>13725</v>
      </c>
      <c r="C3557" s="170">
        <v>52</v>
      </c>
      <c r="I3557" s="170"/>
    </row>
    <row r="3558" spans="1:9" x14ac:dyDescent="0.3">
      <c r="A3558" s="170" t="s">
        <v>2607</v>
      </c>
      <c r="B3558" s="170" t="s">
        <v>13724</v>
      </c>
      <c r="C3558" s="170">
        <v>210</v>
      </c>
      <c r="I3558" s="170"/>
    </row>
    <row r="3559" spans="1:9" x14ac:dyDescent="0.3">
      <c r="A3559" s="170" t="s">
        <v>2606</v>
      </c>
      <c r="B3559" s="170" t="s">
        <v>13724</v>
      </c>
      <c r="C3559" s="170">
        <v>210</v>
      </c>
      <c r="I3559" s="170"/>
    </row>
    <row r="3560" spans="1:9" x14ac:dyDescent="0.3">
      <c r="A3560" s="170" t="s">
        <v>2605</v>
      </c>
      <c r="B3560" s="170" t="s">
        <v>13724</v>
      </c>
      <c r="C3560" s="170">
        <v>210</v>
      </c>
      <c r="I3560" s="170"/>
    </row>
    <row r="3561" spans="1:9" x14ac:dyDescent="0.3">
      <c r="A3561" s="170" t="s">
        <v>2604</v>
      </c>
      <c r="B3561" s="170" t="s">
        <v>13724</v>
      </c>
      <c r="C3561" s="170">
        <v>210</v>
      </c>
      <c r="I3561" s="170"/>
    </row>
    <row r="3562" spans="1:9" x14ac:dyDescent="0.3">
      <c r="A3562" s="170" t="s">
        <v>2603</v>
      </c>
      <c r="B3562" s="170" t="s">
        <v>13723</v>
      </c>
      <c r="C3562" s="170">
        <v>210</v>
      </c>
      <c r="I3562" s="170"/>
    </row>
    <row r="3563" spans="1:9" x14ac:dyDescent="0.3">
      <c r="A3563" s="170" t="s">
        <v>2602</v>
      </c>
      <c r="B3563" s="170" t="s">
        <v>13723</v>
      </c>
      <c r="C3563" s="170">
        <v>210</v>
      </c>
      <c r="I3563" s="170"/>
    </row>
    <row r="3564" spans="1:9" x14ac:dyDescent="0.3">
      <c r="A3564" s="170" t="s">
        <v>2601</v>
      </c>
      <c r="B3564" s="170" t="s">
        <v>13723</v>
      </c>
      <c r="C3564" s="170">
        <v>210</v>
      </c>
      <c r="I3564" s="170"/>
    </row>
    <row r="3565" spans="1:9" x14ac:dyDescent="0.3">
      <c r="A3565" s="170" t="s">
        <v>2600</v>
      </c>
      <c r="B3565" s="170" t="s">
        <v>13722</v>
      </c>
      <c r="C3565" s="170">
        <v>210</v>
      </c>
      <c r="I3565" s="170"/>
    </row>
    <row r="3566" spans="1:9" x14ac:dyDescent="0.3">
      <c r="A3566" s="170" t="s">
        <v>2599</v>
      </c>
      <c r="B3566" s="170" t="s">
        <v>13721</v>
      </c>
      <c r="C3566" s="170">
        <v>210</v>
      </c>
      <c r="I3566" s="170"/>
    </row>
    <row r="3567" spans="1:9" x14ac:dyDescent="0.3">
      <c r="A3567" s="170" t="s">
        <v>2598</v>
      </c>
      <c r="B3567" s="170" t="s">
        <v>13720</v>
      </c>
      <c r="C3567" s="170">
        <v>210</v>
      </c>
      <c r="I3567" s="170"/>
    </row>
    <row r="3568" spans="1:9" x14ac:dyDescent="0.3">
      <c r="A3568" s="170" t="s">
        <v>3927</v>
      </c>
      <c r="B3568" s="170" t="s">
        <v>12592</v>
      </c>
      <c r="C3568" s="170">
        <v>52</v>
      </c>
      <c r="I3568" s="170"/>
    </row>
    <row r="3569" spans="1:9" x14ac:dyDescent="0.3">
      <c r="A3569" s="170" t="s">
        <v>2597</v>
      </c>
      <c r="B3569" s="170" t="s">
        <v>13719</v>
      </c>
      <c r="C3569" s="170">
        <v>210</v>
      </c>
      <c r="I3569" s="170"/>
    </row>
    <row r="3570" spans="1:9" x14ac:dyDescent="0.3">
      <c r="A3570" s="170" t="s">
        <v>2596</v>
      </c>
      <c r="B3570" s="170" t="s">
        <v>13718</v>
      </c>
      <c r="C3570" s="170">
        <v>210</v>
      </c>
      <c r="I3570" s="170"/>
    </row>
    <row r="3571" spans="1:9" x14ac:dyDescent="0.3">
      <c r="A3571" s="170" t="s">
        <v>2595</v>
      </c>
      <c r="B3571" s="170" t="s">
        <v>13718</v>
      </c>
      <c r="C3571" s="170">
        <v>210</v>
      </c>
      <c r="I3571" s="170"/>
    </row>
    <row r="3572" spans="1:9" x14ac:dyDescent="0.3">
      <c r="A3572" s="170" t="s">
        <v>2594</v>
      </c>
      <c r="B3572" s="170" t="s">
        <v>13717</v>
      </c>
      <c r="C3572" s="170">
        <v>210</v>
      </c>
      <c r="I3572" s="170"/>
    </row>
    <row r="3573" spans="1:9" x14ac:dyDescent="0.3">
      <c r="A3573" s="170" t="s">
        <v>2593</v>
      </c>
      <c r="B3573" s="170" t="s">
        <v>13717</v>
      </c>
      <c r="C3573" s="170">
        <v>210</v>
      </c>
      <c r="I3573" s="170"/>
    </row>
    <row r="3574" spans="1:9" x14ac:dyDescent="0.3">
      <c r="A3574" s="170" t="s">
        <v>2592</v>
      </c>
      <c r="B3574" s="170" t="s">
        <v>13716</v>
      </c>
      <c r="C3574" s="170">
        <v>210</v>
      </c>
      <c r="I3574" s="170"/>
    </row>
    <row r="3575" spans="1:9" x14ac:dyDescent="0.3">
      <c r="A3575" s="170" t="s">
        <v>2591</v>
      </c>
      <c r="B3575" s="170" t="s">
        <v>13715</v>
      </c>
      <c r="C3575" s="170">
        <v>210</v>
      </c>
      <c r="I3575" s="170"/>
    </row>
    <row r="3576" spans="1:9" x14ac:dyDescent="0.3">
      <c r="A3576" s="170" t="s">
        <v>2590</v>
      </c>
      <c r="B3576" s="170" t="s">
        <v>13714</v>
      </c>
      <c r="C3576" s="170">
        <v>210</v>
      </c>
      <c r="I3576" s="170"/>
    </row>
    <row r="3577" spans="1:9" x14ac:dyDescent="0.3">
      <c r="A3577" s="170" t="s">
        <v>2589</v>
      </c>
      <c r="B3577" s="170" t="s">
        <v>13713</v>
      </c>
      <c r="C3577" s="170">
        <v>210</v>
      </c>
      <c r="I3577" s="170"/>
    </row>
    <row r="3578" spans="1:9" x14ac:dyDescent="0.3">
      <c r="A3578" s="170" t="s">
        <v>2588</v>
      </c>
      <c r="B3578" s="170" t="s">
        <v>13712</v>
      </c>
      <c r="C3578" s="170">
        <v>210</v>
      </c>
      <c r="I3578" s="170"/>
    </row>
    <row r="3579" spans="1:9" x14ac:dyDescent="0.3">
      <c r="A3579" s="170" t="s">
        <v>3926</v>
      </c>
      <c r="B3579" s="170" t="s">
        <v>13711</v>
      </c>
      <c r="C3579" s="170">
        <v>52</v>
      </c>
      <c r="I3579" s="170"/>
    </row>
    <row r="3580" spans="1:9" x14ac:dyDescent="0.3">
      <c r="A3580" s="170" t="s">
        <v>2587</v>
      </c>
      <c r="B3580" s="170" t="s">
        <v>13710</v>
      </c>
      <c r="C3580" s="170">
        <v>210</v>
      </c>
      <c r="I3580" s="170"/>
    </row>
    <row r="3581" spans="1:9" x14ac:dyDescent="0.3">
      <c r="A3581" s="170" t="s">
        <v>2586</v>
      </c>
      <c r="B3581" s="170" t="s">
        <v>13709</v>
      </c>
      <c r="C3581" s="170">
        <v>460</v>
      </c>
      <c r="I3581" s="170"/>
    </row>
    <row r="3582" spans="1:9" x14ac:dyDescent="0.3">
      <c r="A3582" s="170" t="s">
        <v>2585</v>
      </c>
      <c r="B3582" s="170" t="s">
        <v>13709</v>
      </c>
      <c r="C3582" s="170">
        <v>460</v>
      </c>
      <c r="I3582" s="170"/>
    </row>
    <row r="3583" spans="1:9" x14ac:dyDescent="0.3">
      <c r="A3583" s="170" t="s">
        <v>2584</v>
      </c>
      <c r="B3583" s="170" t="s">
        <v>13708</v>
      </c>
      <c r="C3583" s="170">
        <v>460</v>
      </c>
      <c r="I3583" s="170"/>
    </row>
    <row r="3584" spans="1:9" x14ac:dyDescent="0.3">
      <c r="A3584" s="170" t="s">
        <v>2583</v>
      </c>
      <c r="B3584" s="170" t="s">
        <v>2445</v>
      </c>
      <c r="C3584" s="170">
        <v>460</v>
      </c>
      <c r="I3584" s="170"/>
    </row>
    <row r="3585" spans="1:9" x14ac:dyDescent="0.3">
      <c r="A3585" s="170" t="s">
        <v>3925</v>
      </c>
      <c r="B3585" s="170" t="s">
        <v>13707</v>
      </c>
      <c r="C3585" s="170">
        <v>52</v>
      </c>
      <c r="I3585" s="170"/>
    </row>
    <row r="3586" spans="1:9" x14ac:dyDescent="0.3">
      <c r="A3586" s="170" t="s">
        <v>2582</v>
      </c>
      <c r="B3586" s="170" t="s">
        <v>13706</v>
      </c>
      <c r="C3586" s="170">
        <v>584</v>
      </c>
      <c r="I3586" s="170"/>
    </row>
    <row r="3587" spans="1:9" x14ac:dyDescent="0.3">
      <c r="A3587" s="170" t="s">
        <v>2581</v>
      </c>
      <c r="B3587" s="170" t="s">
        <v>13705</v>
      </c>
      <c r="C3587" s="170">
        <v>131</v>
      </c>
      <c r="I3587" s="170"/>
    </row>
    <row r="3588" spans="1:9" x14ac:dyDescent="0.3">
      <c r="A3588" s="170" t="s">
        <v>3924</v>
      </c>
      <c r="B3588" s="170" t="s">
        <v>13704</v>
      </c>
      <c r="C3588" s="170">
        <v>52</v>
      </c>
      <c r="I3588" s="170"/>
    </row>
    <row r="3589" spans="1:9" x14ac:dyDescent="0.3">
      <c r="A3589" s="170" t="s">
        <v>2580</v>
      </c>
      <c r="B3589" s="170" t="s">
        <v>13703</v>
      </c>
      <c r="C3589" s="170">
        <v>131</v>
      </c>
      <c r="I3589" s="170"/>
    </row>
    <row r="3590" spans="1:9" x14ac:dyDescent="0.3">
      <c r="A3590" s="170" t="s">
        <v>2579</v>
      </c>
      <c r="B3590" s="170" t="s">
        <v>13702</v>
      </c>
      <c r="C3590" s="170">
        <v>210</v>
      </c>
      <c r="I3590" s="170"/>
    </row>
    <row r="3591" spans="1:9" x14ac:dyDescent="0.3">
      <c r="A3591" s="170" t="s">
        <v>2578</v>
      </c>
      <c r="B3591" s="170" t="s">
        <v>13702</v>
      </c>
      <c r="C3591" s="170">
        <v>210</v>
      </c>
      <c r="I3591" s="170"/>
    </row>
    <row r="3592" spans="1:9" x14ac:dyDescent="0.3">
      <c r="A3592" s="170" t="s">
        <v>2577</v>
      </c>
      <c r="B3592" s="170" t="s">
        <v>13701</v>
      </c>
      <c r="C3592" s="170">
        <v>356</v>
      </c>
      <c r="I3592" s="170"/>
    </row>
    <row r="3593" spans="1:9" x14ac:dyDescent="0.3">
      <c r="A3593" s="170" t="s">
        <v>3923</v>
      </c>
      <c r="B3593" s="170" t="s">
        <v>13700</v>
      </c>
      <c r="C3593" s="170">
        <v>52</v>
      </c>
      <c r="I3593" s="170"/>
    </row>
    <row r="3594" spans="1:9" x14ac:dyDescent="0.3">
      <c r="A3594" s="170" t="s">
        <v>4106</v>
      </c>
      <c r="B3594" s="170" t="s">
        <v>4107</v>
      </c>
      <c r="C3594" s="170">
        <v>77</v>
      </c>
      <c r="I3594" s="170"/>
    </row>
    <row r="3595" spans="1:9" x14ac:dyDescent="0.3">
      <c r="A3595" s="170" t="s">
        <v>2576</v>
      </c>
      <c r="B3595" s="170" t="s">
        <v>2575</v>
      </c>
      <c r="C3595" s="170">
        <v>77</v>
      </c>
      <c r="I3595" s="170"/>
    </row>
    <row r="3596" spans="1:9" x14ac:dyDescent="0.3">
      <c r="A3596" s="170" t="s">
        <v>2574</v>
      </c>
      <c r="B3596" s="170" t="s">
        <v>13699</v>
      </c>
      <c r="C3596" s="170">
        <v>1274</v>
      </c>
      <c r="I3596" s="170"/>
    </row>
    <row r="3597" spans="1:9" x14ac:dyDescent="0.3">
      <c r="A3597" s="170" t="s">
        <v>2573</v>
      </c>
      <c r="B3597" s="170" t="s">
        <v>13698</v>
      </c>
      <c r="C3597" s="170">
        <v>1274</v>
      </c>
      <c r="I3597" s="170"/>
    </row>
    <row r="3598" spans="1:9" x14ac:dyDescent="0.3">
      <c r="A3598" s="170" t="s">
        <v>2572</v>
      </c>
      <c r="B3598" s="170" t="s">
        <v>13697</v>
      </c>
      <c r="C3598" s="170">
        <v>460</v>
      </c>
      <c r="I3598" s="170"/>
    </row>
    <row r="3599" spans="1:9" x14ac:dyDescent="0.3">
      <c r="A3599" s="170" t="s">
        <v>2571</v>
      </c>
      <c r="B3599" s="170" t="s">
        <v>13696</v>
      </c>
      <c r="C3599" s="170">
        <v>89</v>
      </c>
      <c r="I3599" s="170"/>
    </row>
    <row r="3600" spans="1:9" x14ac:dyDescent="0.3">
      <c r="A3600" s="170" t="s">
        <v>2570</v>
      </c>
      <c r="B3600" s="170" t="s">
        <v>13695</v>
      </c>
      <c r="C3600" s="170">
        <v>768</v>
      </c>
      <c r="I3600" s="170"/>
    </row>
    <row r="3601" spans="1:9" x14ac:dyDescent="0.3">
      <c r="A3601" s="170" t="s">
        <v>4076</v>
      </c>
      <c r="B3601" s="170" t="s">
        <v>13694</v>
      </c>
      <c r="C3601" s="170">
        <v>2112</v>
      </c>
      <c r="I3601" s="170"/>
    </row>
    <row r="3602" spans="1:9" x14ac:dyDescent="0.3">
      <c r="A3602" s="170" t="s">
        <v>3922</v>
      </c>
      <c r="B3602" s="170" t="s">
        <v>13693</v>
      </c>
      <c r="C3602" s="170">
        <v>52</v>
      </c>
      <c r="I3602" s="170"/>
    </row>
    <row r="3603" spans="1:9" x14ac:dyDescent="0.3">
      <c r="A3603" s="170" t="s">
        <v>2569</v>
      </c>
      <c r="B3603" s="170" t="s">
        <v>13692</v>
      </c>
      <c r="C3603" s="170">
        <v>376</v>
      </c>
      <c r="I3603" s="170"/>
    </row>
    <row r="3604" spans="1:9" x14ac:dyDescent="0.3">
      <c r="A3604" s="170" t="s">
        <v>2568</v>
      </c>
      <c r="B3604" s="170" t="s">
        <v>13691</v>
      </c>
      <c r="C3604" s="170">
        <v>376</v>
      </c>
      <c r="I3604" s="170"/>
    </row>
    <row r="3605" spans="1:9" x14ac:dyDescent="0.3">
      <c r="A3605" s="170" t="s">
        <v>3921</v>
      </c>
      <c r="B3605" s="170" t="s">
        <v>13690</v>
      </c>
      <c r="C3605" s="170">
        <v>50</v>
      </c>
      <c r="I3605" s="170"/>
    </row>
    <row r="3606" spans="1:9" x14ac:dyDescent="0.3">
      <c r="A3606" s="170" t="s">
        <v>3920</v>
      </c>
      <c r="B3606" s="170" t="s">
        <v>13690</v>
      </c>
      <c r="C3606" s="170">
        <v>50</v>
      </c>
      <c r="I3606" s="170"/>
    </row>
    <row r="3607" spans="1:9" x14ac:dyDescent="0.3">
      <c r="A3607" s="170" t="s">
        <v>2567</v>
      </c>
      <c r="B3607" s="170" t="s">
        <v>12818</v>
      </c>
      <c r="C3607" s="170">
        <v>597</v>
      </c>
      <c r="I3607" s="170"/>
    </row>
    <row r="3608" spans="1:9" x14ac:dyDescent="0.3">
      <c r="A3608" s="170" t="s">
        <v>2566</v>
      </c>
      <c r="B3608" s="170" t="s">
        <v>13689</v>
      </c>
      <c r="C3608" s="170">
        <v>67</v>
      </c>
      <c r="I3608" s="170"/>
    </row>
    <row r="3609" spans="1:9" x14ac:dyDescent="0.3">
      <c r="A3609" s="170" t="s">
        <v>3919</v>
      </c>
      <c r="B3609" s="170" t="s">
        <v>13688</v>
      </c>
      <c r="C3609" s="170">
        <v>50</v>
      </c>
      <c r="I3609" s="170"/>
    </row>
    <row r="3610" spans="1:9" x14ac:dyDescent="0.3">
      <c r="A3610" s="170" t="s">
        <v>2565</v>
      </c>
      <c r="B3610" s="170" t="s">
        <v>13687</v>
      </c>
      <c r="C3610" s="170">
        <v>67</v>
      </c>
      <c r="I3610" s="170"/>
    </row>
    <row r="3611" spans="1:9" x14ac:dyDescent="0.3">
      <c r="A3611" s="170" t="s">
        <v>2564</v>
      </c>
      <c r="B3611" s="170" t="s">
        <v>13686</v>
      </c>
      <c r="C3611" s="170">
        <v>67</v>
      </c>
      <c r="I3611" s="170"/>
    </row>
    <row r="3612" spans="1:9" x14ac:dyDescent="0.3">
      <c r="A3612" s="170" t="s">
        <v>2563</v>
      </c>
      <c r="B3612" s="170" t="s">
        <v>13685</v>
      </c>
      <c r="C3612" s="170">
        <v>67</v>
      </c>
      <c r="I3612" s="170"/>
    </row>
    <row r="3613" spans="1:9" x14ac:dyDescent="0.3">
      <c r="A3613" s="170" t="s">
        <v>2562</v>
      </c>
      <c r="B3613" s="170" t="s">
        <v>13684</v>
      </c>
      <c r="C3613" s="170">
        <v>67</v>
      </c>
      <c r="I3613" s="170"/>
    </row>
    <row r="3614" spans="1:9" x14ac:dyDescent="0.3">
      <c r="A3614" s="170" t="s">
        <v>2561</v>
      </c>
      <c r="B3614" s="170" t="s">
        <v>13683</v>
      </c>
      <c r="C3614" s="170">
        <v>67</v>
      </c>
      <c r="I3614" s="170"/>
    </row>
    <row r="3615" spans="1:9" x14ac:dyDescent="0.3">
      <c r="A3615" s="170" t="s">
        <v>2560</v>
      </c>
      <c r="B3615" s="170" t="s">
        <v>13682</v>
      </c>
      <c r="C3615" s="170">
        <v>67</v>
      </c>
      <c r="I3615" s="170"/>
    </row>
    <row r="3616" spans="1:9" x14ac:dyDescent="0.3">
      <c r="A3616" s="170" t="s">
        <v>2559</v>
      </c>
      <c r="B3616" s="170" t="s">
        <v>13681</v>
      </c>
      <c r="C3616" s="170">
        <v>614</v>
      </c>
      <c r="I3616" s="170"/>
    </row>
    <row r="3617" spans="1:9" x14ac:dyDescent="0.3">
      <c r="A3617" s="170" t="s">
        <v>2558</v>
      </c>
      <c r="B3617" s="170" t="s">
        <v>13680</v>
      </c>
      <c r="C3617" s="170">
        <v>35</v>
      </c>
      <c r="I3617" s="170"/>
    </row>
    <row r="3618" spans="1:9" x14ac:dyDescent="0.3">
      <c r="A3618" s="170" t="s">
        <v>2557</v>
      </c>
      <c r="B3618" s="170" t="s">
        <v>13679</v>
      </c>
      <c r="C3618" s="170">
        <v>35</v>
      </c>
      <c r="I3618" s="170"/>
    </row>
    <row r="3619" spans="1:9" x14ac:dyDescent="0.3">
      <c r="A3619" s="170" t="s">
        <v>2556</v>
      </c>
      <c r="B3619" s="170" t="s">
        <v>13677</v>
      </c>
      <c r="C3619" s="170">
        <v>641</v>
      </c>
      <c r="I3619" s="170"/>
    </row>
    <row r="3620" spans="1:9" x14ac:dyDescent="0.3">
      <c r="A3620" s="170" t="s">
        <v>2556</v>
      </c>
      <c r="B3620" s="170" t="s">
        <v>13677</v>
      </c>
      <c r="C3620" s="170">
        <v>641</v>
      </c>
      <c r="I3620" s="170"/>
    </row>
    <row r="3621" spans="1:9" x14ac:dyDescent="0.3">
      <c r="A3621" s="170" t="s">
        <v>2556</v>
      </c>
      <c r="B3621" s="170" t="s">
        <v>13677</v>
      </c>
      <c r="C3621" s="170">
        <v>641</v>
      </c>
      <c r="I3621" s="170"/>
    </row>
    <row r="3622" spans="1:9" x14ac:dyDescent="0.3">
      <c r="A3622" s="170" t="s">
        <v>3918</v>
      </c>
      <c r="B3622" s="170" t="s">
        <v>13678</v>
      </c>
      <c r="C3622" s="170">
        <v>102</v>
      </c>
      <c r="I3622" s="170"/>
    </row>
    <row r="3623" spans="1:9" x14ac:dyDescent="0.3">
      <c r="A3623" s="170" t="s">
        <v>2555</v>
      </c>
      <c r="B3623" s="170" t="s">
        <v>13677</v>
      </c>
      <c r="C3623" s="170">
        <v>641</v>
      </c>
      <c r="I3623" s="170"/>
    </row>
    <row r="3624" spans="1:9" x14ac:dyDescent="0.3">
      <c r="A3624" s="170" t="s">
        <v>2555</v>
      </c>
      <c r="B3624" s="170" t="s">
        <v>13677</v>
      </c>
      <c r="C3624" s="170">
        <v>641</v>
      </c>
      <c r="I3624" s="170"/>
    </row>
    <row r="3625" spans="1:9" x14ac:dyDescent="0.3">
      <c r="A3625" s="170" t="s">
        <v>2555</v>
      </c>
      <c r="B3625" s="170" t="s">
        <v>13677</v>
      </c>
      <c r="C3625" s="170">
        <v>641</v>
      </c>
      <c r="I3625" s="170"/>
    </row>
    <row r="3626" spans="1:9" x14ac:dyDescent="0.3">
      <c r="A3626" s="170" t="s">
        <v>2554</v>
      </c>
      <c r="B3626" s="170" t="s">
        <v>13676</v>
      </c>
      <c r="C3626" s="170">
        <v>67</v>
      </c>
      <c r="I3626" s="170"/>
    </row>
    <row r="3627" spans="1:9" x14ac:dyDescent="0.3">
      <c r="A3627" s="170" t="s">
        <v>2553</v>
      </c>
      <c r="B3627" s="170" t="s">
        <v>13675</v>
      </c>
      <c r="C3627" s="170">
        <v>67</v>
      </c>
      <c r="I3627" s="170"/>
    </row>
    <row r="3628" spans="1:9" x14ac:dyDescent="0.3">
      <c r="A3628" s="170" t="s">
        <v>2552</v>
      </c>
      <c r="B3628" s="170" t="s">
        <v>13674</v>
      </c>
      <c r="C3628" s="170">
        <v>659</v>
      </c>
      <c r="I3628" s="170"/>
    </row>
    <row r="3629" spans="1:9" x14ac:dyDescent="0.3">
      <c r="A3629" s="170" t="s">
        <v>2551</v>
      </c>
      <c r="B3629" s="170" t="s">
        <v>13673</v>
      </c>
      <c r="C3629" s="170">
        <v>379</v>
      </c>
      <c r="I3629" s="170"/>
    </row>
    <row r="3630" spans="1:9" x14ac:dyDescent="0.3">
      <c r="A3630" s="170" t="s">
        <v>2550</v>
      </c>
      <c r="B3630" s="170" t="s">
        <v>13672</v>
      </c>
      <c r="C3630" s="170">
        <v>660</v>
      </c>
      <c r="I3630" s="170"/>
    </row>
    <row r="3631" spans="1:9" x14ac:dyDescent="0.3">
      <c r="A3631" s="170" t="s">
        <v>2549</v>
      </c>
      <c r="B3631" s="170" t="s">
        <v>13671</v>
      </c>
      <c r="C3631" s="170">
        <v>642</v>
      </c>
      <c r="I3631" s="170"/>
    </row>
    <row r="3632" spans="1:9" x14ac:dyDescent="0.3">
      <c r="A3632" s="170" t="s">
        <v>2548</v>
      </c>
      <c r="B3632" s="170" t="s">
        <v>13670</v>
      </c>
      <c r="C3632" s="170">
        <v>642</v>
      </c>
      <c r="I3632" s="170"/>
    </row>
    <row r="3633" spans="1:9" x14ac:dyDescent="0.3">
      <c r="A3633" s="170" t="s">
        <v>2547</v>
      </c>
      <c r="B3633" s="170" t="s">
        <v>13669</v>
      </c>
      <c r="C3633" s="170">
        <v>77</v>
      </c>
      <c r="I3633" s="170"/>
    </row>
    <row r="3634" spans="1:9" x14ac:dyDescent="0.3">
      <c r="A3634" s="170" t="s">
        <v>2546</v>
      </c>
      <c r="B3634" s="170" t="s">
        <v>13668</v>
      </c>
      <c r="C3634" s="170">
        <v>460</v>
      </c>
      <c r="I3634" s="170"/>
    </row>
    <row r="3635" spans="1:9" x14ac:dyDescent="0.3">
      <c r="A3635" s="170" t="s">
        <v>3917</v>
      </c>
      <c r="B3635" s="170" t="s">
        <v>13667</v>
      </c>
      <c r="C3635" s="170">
        <v>102</v>
      </c>
      <c r="I3635" s="170"/>
    </row>
    <row r="3636" spans="1:9" x14ac:dyDescent="0.3">
      <c r="A3636" s="170" t="s">
        <v>2545</v>
      </c>
      <c r="B3636" s="170" t="s">
        <v>13666</v>
      </c>
      <c r="C3636" s="170">
        <v>28</v>
      </c>
      <c r="I3636" s="170"/>
    </row>
    <row r="3637" spans="1:9" x14ac:dyDescent="0.3">
      <c r="A3637" s="170" t="s">
        <v>2544</v>
      </c>
      <c r="B3637" s="170" t="s">
        <v>13665</v>
      </c>
      <c r="C3637" s="170">
        <v>67</v>
      </c>
      <c r="I3637" s="170"/>
    </row>
    <row r="3638" spans="1:9" x14ac:dyDescent="0.3">
      <c r="A3638" s="170" t="s">
        <v>2543</v>
      </c>
      <c r="B3638" s="170" t="s">
        <v>13664</v>
      </c>
      <c r="C3638" s="170">
        <v>67</v>
      </c>
      <c r="I3638" s="170"/>
    </row>
    <row r="3639" spans="1:9" x14ac:dyDescent="0.3">
      <c r="A3639" s="170" t="s">
        <v>2542</v>
      </c>
      <c r="B3639" s="170" t="s">
        <v>13663</v>
      </c>
      <c r="C3639" s="170">
        <v>37</v>
      </c>
      <c r="I3639" s="170"/>
    </row>
    <row r="3640" spans="1:9" x14ac:dyDescent="0.3">
      <c r="A3640" s="170" t="s">
        <v>2541</v>
      </c>
      <c r="B3640" s="170" t="s">
        <v>13663</v>
      </c>
      <c r="C3640" s="170">
        <v>37</v>
      </c>
      <c r="I3640" s="170"/>
    </row>
    <row r="3641" spans="1:9" x14ac:dyDescent="0.3">
      <c r="A3641" s="170" t="s">
        <v>3916</v>
      </c>
      <c r="B3641" s="170" t="s">
        <v>11439</v>
      </c>
      <c r="C3641" s="170">
        <v>111</v>
      </c>
      <c r="I3641" s="170"/>
    </row>
    <row r="3642" spans="1:9" x14ac:dyDescent="0.3">
      <c r="A3642" s="170" t="s">
        <v>2540</v>
      </c>
      <c r="B3642" s="170" t="s">
        <v>13662</v>
      </c>
      <c r="C3642" s="170">
        <v>669</v>
      </c>
      <c r="I3642" s="170"/>
    </row>
    <row r="3643" spans="1:9" x14ac:dyDescent="0.3">
      <c r="A3643" s="170" t="s">
        <v>2539</v>
      </c>
      <c r="B3643" s="170" t="s">
        <v>13661</v>
      </c>
      <c r="C3643" s="170">
        <v>67</v>
      </c>
      <c r="I3643" s="170"/>
    </row>
    <row r="3644" spans="1:9" x14ac:dyDescent="0.3">
      <c r="A3644" s="170" t="s">
        <v>2538</v>
      </c>
      <c r="B3644" s="170" t="s">
        <v>13660</v>
      </c>
      <c r="C3644" s="170">
        <v>634</v>
      </c>
      <c r="I3644" s="170"/>
    </row>
    <row r="3645" spans="1:9" x14ac:dyDescent="0.3">
      <c r="A3645" s="170" t="s">
        <v>2537</v>
      </c>
      <c r="B3645" s="170" t="s">
        <v>13659</v>
      </c>
      <c r="C3645" s="170">
        <v>71</v>
      </c>
      <c r="I3645" s="170"/>
    </row>
    <row r="3646" spans="1:9" x14ac:dyDescent="0.3">
      <c r="A3646" s="170" t="s">
        <v>2536</v>
      </c>
      <c r="B3646" s="170" t="s">
        <v>13658</v>
      </c>
      <c r="C3646" s="170">
        <v>28</v>
      </c>
      <c r="I3646" s="170"/>
    </row>
    <row r="3647" spans="1:9" x14ac:dyDescent="0.3">
      <c r="A3647" s="170" t="s">
        <v>2535</v>
      </c>
      <c r="B3647" s="170" t="s">
        <v>13657</v>
      </c>
      <c r="C3647" s="170">
        <v>658</v>
      </c>
      <c r="I3647" s="170"/>
    </row>
    <row r="3648" spans="1:9" x14ac:dyDescent="0.3">
      <c r="A3648" s="170" t="s">
        <v>2534</v>
      </c>
      <c r="B3648" s="170" t="s">
        <v>13655</v>
      </c>
      <c r="C3648" s="170">
        <v>658</v>
      </c>
      <c r="I3648" s="170"/>
    </row>
    <row r="3649" spans="1:9" x14ac:dyDescent="0.3">
      <c r="A3649" s="170" t="s">
        <v>3915</v>
      </c>
      <c r="B3649" s="170" t="s">
        <v>13656</v>
      </c>
      <c r="C3649" s="170">
        <v>125</v>
      </c>
      <c r="I3649" s="170"/>
    </row>
    <row r="3650" spans="1:9" x14ac:dyDescent="0.3">
      <c r="A3650" s="170" t="s">
        <v>2533</v>
      </c>
      <c r="B3650" s="170" t="s">
        <v>13655</v>
      </c>
      <c r="C3650" s="170">
        <v>658</v>
      </c>
      <c r="I3650" s="170"/>
    </row>
    <row r="3651" spans="1:9" x14ac:dyDescent="0.3">
      <c r="A3651" s="170" t="s">
        <v>2532</v>
      </c>
      <c r="B3651" s="170" t="s">
        <v>13654</v>
      </c>
      <c r="C3651" s="170">
        <v>28</v>
      </c>
      <c r="I3651" s="170"/>
    </row>
    <row r="3652" spans="1:9" x14ac:dyDescent="0.3">
      <c r="A3652" s="170" t="s">
        <v>2531</v>
      </c>
      <c r="B3652" s="170" t="s">
        <v>13653</v>
      </c>
      <c r="C3652" s="170">
        <v>36</v>
      </c>
      <c r="I3652" s="170"/>
    </row>
    <row r="3653" spans="1:9" x14ac:dyDescent="0.3">
      <c r="A3653" s="170" t="s">
        <v>2530</v>
      </c>
      <c r="B3653" s="170" t="s">
        <v>13652</v>
      </c>
      <c r="C3653" s="170">
        <v>36</v>
      </c>
      <c r="I3653" s="170"/>
    </row>
    <row r="3654" spans="1:9" x14ac:dyDescent="0.3">
      <c r="A3654" s="170" t="s">
        <v>2529</v>
      </c>
      <c r="B3654" s="170" t="s">
        <v>13651</v>
      </c>
      <c r="C3654" s="170">
        <v>67</v>
      </c>
      <c r="I3654" s="170"/>
    </row>
    <row r="3655" spans="1:9" x14ac:dyDescent="0.3">
      <c r="A3655" s="170" t="s">
        <v>2528</v>
      </c>
      <c r="B3655" s="170" t="s">
        <v>13650</v>
      </c>
      <c r="C3655" s="170">
        <v>67</v>
      </c>
      <c r="I3655" s="170"/>
    </row>
    <row r="3656" spans="1:9" x14ac:dyDescent="0.3">
      <c r="A3656" s="170" t="s">
        <v>2527</v>
      </c>
      <c r="B3656" s="170" t="s">
        <v>13649</v>
      </c>
      <c r="C3656" s="170">
        <v>67</v>
      </c>
      <c r="I3656" s="170"/>
    </row>
    <row r="3657" spans="1:9" x14ac:dyDescent="0.3">
      <c r="A3657" s="170" t="s">
        <v>2526</v>
      </c>
      <c r="B3657" s="170" t="s">
        <v>13647</v>
      </c>
      <c r="C3657" s="170">
        <v>210</v>
      </c>
      <c r="I3657" s="170"/>
    </row>
    <row r="3658" spans="1:9" x14ac:dyDescent="0.3">
      <c r="A3658" s="170" t="s">
        <v>3914</v>
      </c>
      <c r="B3658" s="170" t="s">
        <v>13648</v>
      </c>
      <c r="C3658" s="170">
        <v>125</v>
      </c>
      <c r="I3658" s="170"/>
    </row>
    <row r="3659" spans="1:9" x14ac:dyDescent="0.3">
      <c r="A3659" s="170" t="s">
        <v>2525</v>
      </c>
      <c r="B3659" s="170" t="s">
        <v>13647</v>
      </c>
      <c r="C3659" s="170">
        <v>210</v>
      </c>
      <c r="I3659" s="170"/>
    </row>
    <row r="3660" spans="1:9" x14ac:dyDescent="0.3">
      <c r="A3660" s="170" t="s">
        <v>8023</v>
      </c>
      <c r="B3660" s="170" t="s">
        <v>13646</v>
      </c>
      <c r="C3660" s="170">
        <v>515</v>
      </c>
      <c r="I3660" s="170"/>
    </row>
    <row r="3661" spans="1:9" x14ac:dyDescent="0.3">
      <c r="A3661" s="170" t="s">
        <v>4075</v>
      </c>
      <c r="B3661" s="170" t="s">
        <v>13645</v>
      </c>
      <c r="C3661" s="170">
        <v>2112</v>
      </c>
      <c r="I3661" s="170"/>
    </row>
    <row r="3662" spans="1:9" x14ac:dyDescent="0.3">
      <c r="A3662" s="170" t="s">
        <v>3912</v>
      </c>
      <c r="B3662" s="170" t="s">
        <v>3913</v>
      </c>
      <c r="C3662" s="170">
        <v>136</v>
      </c>
      <c r="I3662" s="170"/>
    </row>
    <row r="3663" spans="1:9" x14ac:dyDescent="0.3">
      <c r="A3663" s="170" t="s">
        <v>2524</v>
      </c>
      <c r="B3663" s="170" t="s">
        <v>13644</v>
      </c>
      <c r="C3663" s="170">
        <v>131</v>
      </c>
      <c r="I3663" s="170"/>
    </row>
    <row r="3664" spans="1:9" x14ac:dyDescent="0.3">
      <c r="A3664" s="170" t="s">
        <v>2523</v>
      </c>
      <c r="B3664" s="170" t="s">
        <v>13643</v>
      </c>
      <c r="C3664" s="170">
        <v>67</v>
      </c>
      <c r="I3664" s="170"/>
    </row>
    <row r="3665" spans="1:9" x14ac:dyDescent="0.3">
      <c r="A3665" s="170" t="s">
        <v>2522</v>
      </c>
      <c r="B3665" s="170" t="s">
        <v>13642</v>
      </c>
      <c r="C3665" s="170">
        <v>67</v>
      </c>
      <c r="I3665" s="170"/>
    </row>
    <row r="3666" spans="1:9" x14ac:dyDescent="0.3">
      <c r="A3666" s="170" t="s">
        <v>2521</v>
      </c>
      <c r="B3666" s="170" t="s">
        <v>13641</v>
      </c>
      <c r="C3666" s="170">
        <v>67</v>
      </c>
      <c r="I3666" s="170"/>
    </row>
    <row r="3667" spans="1:9" x14ac:dyDescent="0.3">
      <c r="A3667" s="170" t="s">
        <v>2520</v>
      </c>
      <c r="B3667" s="170" t="s">
        <v>13640</v>
      </c>
      <c r="C3667" s="170">
        <v>67</v>
      </c>
      <c r="I3667" s="170"/>
    </row>
    <row r="3668" spans="1:9" x14ac:dyDescent="0.3">
      <c r="A3668" s="170" t="s">
        <v>2519</v>
      </c>
      <c r="B3668" s="170" t="s">
        <v>13639</v>
      </c>
      <c r="C3668" s="170">
        <v>28</v>
      </c>
      <c r="I3668" s="170"/>
    </row>
    <row r="3669" spans="1:9" x14ac:dyDescent="0.3">
      <c r="A3669" s="170" t="s">
        <v>2518</v>
      </c>
      <c r="B3669" s="170" t="s">
        <v>13638</v>
      </c>
      <c r="C3669" s="170">
        <v>36</v>
      </c>
      <c r="I3669" s="170"/>
    </row>
    <row r="3670" spans="1:9" x14ac:dyDescent="0.3">
      <c r="A3670" s="170" t="s">
        <v>2517</v>
      </c>
      <c r="B3670" s="170" t="s">
        <v>13637</v>
      </c>
      <c r="C3670" s="170">
        <v>28</v>
      </c>
      <c r="I3670" s="170"/>
    </row>
    <row r="3671" spans="1:9" x14ac:dyDescent="0.3">
      <c r="A3671" s="170" t="s">
        <v>2516</v>
      </c>
      <c r="B3671" s="170" t="s">
        <v>13636</v>
      </c>
      <c r="C3671" s="170">
        <v>28</v>
      </c>
      <c r="I3671" s="170"/>
    </row>
    <row r="3672" spans="1:9" x14ac:dyDescent="0.3">
      <c r="A3672" s="170" t="s">
        <v>2515</v>
      </c>
      <c r="B3672" s="170" t="s">
        <v>13635</v>
      </c>
      <c r="C3672" s="170">
        <v>28</v>
      </c>
      <c r="I3672" s="170"/>
    </row>
    <row r="3673" spans="1:9" x14ac:dyDescent="0.3">
      <c r="A3673" s="170" t="s">
        <v>2514</v>
      </c>
      <c r="B3673" s="170" t="s">
        <v>13634</v>
      </c>
      <c r="C3673" s="170">
        <v>28</v>
      </c>
      <c r="I3673" s="170"/>
    </row>
    <row r="3674" spans="1:9" x14ac:dyDescent="0.3">
      <c r="A3674" s="170" t="s">
        <v>2513</v>
      </c>
      <c r="B3674" s="170" t="s">
        <v>13633</v>
      </c>
      <c r="C3674" s="170">
        <v>28</v>
      </c>
      <c r="I3674" s="170"/>
    </row>
    <row r="3675" spans="1:9" x14ac:dyDescent="0.3">
      <c r="A3675" s="170" t="s">
        <v>2512</v>
      </c>
      <c r="B3675" s="170" t="s">
        <v>13632</v>
      </c>
      <c r="C3675" s="170">
        <v>28</v>
      </c>
      <c r="I3675" s="170"/>
    </row>
    <row r="3676" spans="1:9" x14ac:dyDescent="0.3">
      <c r="A3676" s="170" t="s">
        <v>2510</v>
      </c>
      <c r="B3676" s="170" t="s">
        <v>2511</v>
      </c>
      <c r="C3676" s="170">
        <v>28</v>
      </c>
      <c r="I3676" s="170"/>
    </row>
    <row r="3677" spans="1:9" x14ac:dyDescent="0.3">
      <c r="A3677" s="170" t="s">
        <v>2508</v>
      </c>
      <c r="B3677" s="170" t="s">
        <v>2509</v>
      </c>
      <c r="C3677" s="170">
        <v>28</v>
      </c>
      <c r="I3677" s="170"/>
    </row>
    <row r="3678" spans="1:9" x14ac:dyDescent="0.3">
      <c r="A3678" s="170" t="s">
        <v>2506</v>
      </c>
      <c r="B3678" s="170" t="s">
        <v>2507</v>
      </c>
      <c r="C3678" s="170">
        <v>28</v>
      </c>
      <c r="I3678" s="170"/>
    </row>
    <row r="3679" spans="1:9" x14ac:dyDescent="0.3">
      <c r="A3679" s="170" t="s">
        <v>2504</v>
      </c>
      <c r="B3679" s="170" t="s">
        <v>2505</v>
      </c>
      <c r="C3679" s="170">
        <v>28</v>
      </c>
      <c r="I3679" s="170"/>
    </row>
    <row r="3680" spans="1:9" x14ac:dyDescent="0.3">
      <c r="A3680" s="170" t="s">
        <v>2503</v>
      </c>
      <c r="B3680" s="170" t="s">
        <v>13631</v>
      </c>
      <c r="C3680" s="170">
        <v>28</v>
      </c>
      <c r="I3680" s="170"/>
    </row>
    <row r="3681" spans="1:9" x14ac:dyDescent="0.3">
      <c r="A3681" s="170" t="s">
        <v>2502</v>
      </c>
      <c r="B3681" s="170" t="s">
        <v>13630</v>
      </c>
      <c r="C3681" s="170">
        <v>28</v>
      </c>
      <c r="I3681" s="170"/>
    </row>
    <row r="3682" spans="1:9" x14ac:dyDescent="0.3">
      <c r="A3682" s="170" t="s">
        <v>2501</v>
      </c>
      <c r="B3682" s="170" t="s">
        <v>13629</v>
      </c>
      <c r="C3682" s="170">
        <v>655</v>
      </c>
      <c r="I3682" s="170"/>
    </row>
    <row r="3683" spans="1:9" x14ac:dyDescent="0.3">
      <c r="A3683" s="170" t="s">
        <v>2500</v>
      </c>
      <c r="B3683" s="170" t="s">
        <v>13628</v>
      </c>
      <c r="C3683" s="170">
        <v>655</v>
      </c>
      <c r="I3683" s="170"/>
    </row>
    <row r="3684" spans="1:9" x14ac:dyDescent="0.3">
      <c r="A3684" s="170" t="s">
        <v>2499</v>
      </c>
      <c r="B3684" s="170" t="s">
        <v>13627</v>
      </c>
      <c r="C3684" s="170">
        <v>67</v>
      </c>
      <c r="I3684" s="170"/>
    </row>
    <row r="3685" spans="1:9" x14ac:dyDescent="0.3">
      <c r="A3685" s="170" t="s">
        <v>2498</v>
      </c>
      <c r="B3685" s="170" t="s">
        <v>13626</v>
      </c>
      <c r="C3685" s="170">
        <v>473</v>
      </c>
      <c r="I3685" s="170"/>
    </row>
    <row r="3686" spans="1:9" x14ac:dyDescent="0.3">
      <c r="A3686" s="170" t="s">
        <v>2498</v>
      </c>
      <c r="B3686" s="170" t="s">
        <v>13626</v>
      </c>
      <c r="C3686" s="170">
        <v>473</v>
      </c>
      <c r="I3686" s="170"/>
    </row>
    <row r="3687" spans="1:9" x14ac:dyDescent="0.3">
      <c r="A3687" s="170" t="s">
        <v>2497</v>
      </c>
      <c r="B3687" s="170" t="s">
        <v>13626</v>
      </c>
      <c r="C3687" s="170">
        <v>473</v>
      </c>
      <c r="I3687" s="170"/>
    </row>
    <row r="3688" spans="1:9" x14ac:dyDescent="0.3">
      <c r="A3688" s="170" t="s">
        <v>2497</v>
      </c>
      <c r="B3688" s="170" t="s">
        <v>13626</v>
      </c>
      <c r="C3688" s="170">
        <v>473</v>
      </c>
      <c r="I3688" s="170"/>
    </row>
    <row r="3689" spans="1:9" x14ac:dyDescent="0.3">
      <c r="A3689" s="170" t="s">
        <v>2496</v>
      </c>
      <c r="B3689" s="170" t="s">
        <v>13625</v>
      </c>
      <c r="C3689" s="170">
        <v>113</v>
      </c>
      <c r="I3689" s="170"/>
    </row>
    <row r="3690" spans="1:9" x14ac:dyDescent="0.3">
      <c r="A3690" s="170" t="s">
        <v>8024</v>
      </c>
      <c r="B3690" s="170" t="s">
        <v>13624</v>
      </c>
      <c r="C3690" s="170">
        <v>515</v>
      </c>
      <c r="I3690" s="170"/>
    </row>
    <row r="3691" spans="1:9" x14ac:dyDescent="0.3">
      <c r="A3691" s="170" t="s">
        <v>2495</v>
      </c>
      <c r="B3691" s="170" t="s">
        <v>2486</v>
      </c>
      <c r="C3691" s="170">
        <v>67</v>
      </c>
      <c r="I3691" s="170"/>
    </row>
    <row r="3692" spans="1:9" x14ac:dyDescent="0.3">
      <c r="A3692" s="170" t="s">
        <v>2494</v>
      </c>
      <c r="B3692" s="170" t="s">
        <v>13623</v>
      </c>
      <c r="C3692" s="170">
        <v>67</v>
      </c>
      <c r="I3692" s="170"/>
    </row>
    <row r="3693" spans="1:9" x14ac:dyDescent="0.3">
      <c r="A3693" s="170" t="s">
        <v>2493</v>
      </c>
      <c r="B3693" s="170" t="s">
        <v>13622</v>
      </c>
      <c r="C3693" s="170">
        <v>67</v>
      </c>
      <c r="I3693" s="170"/>
    </row>
    <row r="3694" spans="1:9" x14ac:dyDescent="0.3">
      <c r="A3694" s="170" t="s">
        <v>2492</v>
      </c>
      <c r="B3694" s="170" t="s">
        <v>13621</v>
      </c>
      <c r="C3694" s="170">
        <v>67</v>
      </c>
      <c r="I3694" s="170"/>
    </row>
    <row r="3695" spans="1:9" x14ac:dyDescent="0.3">
      <c r="A3695" s="170" t="s">
        <v>2491</v>
      </c>
      <c r="B3695" s="170" t="s">
        <v>13620</v>
      </c>
      <c r="C3695" s="170">
        <v>67</v>
      </c>
      <c r="I3695" s="170"/>
    </row>
    <row r="3696" spans="1:9" x14ac:dyDescent="0.3">
      <c r="A3696" s="170" t="s">
        <v>2490</v>
      </c>
      <c r="B3696" s="170" t="s">
        <v>13616</v>
      </c>
      <c r="C3696" s="170">
        <v>303</v>
      </c>
      <c r="I3696" s="170"/>
    </row>
    <row r="3697" spans="1:9" x14ac:dyDescent="0.3">
      <c r="A3697" s="170" t="s">
        <v>8025</v>
      </c>
      <c r="B3697" s="170" t="s">
        <v>13619</v>
      </c>
      <c r="C3697" s="170">
        <v>515</v>
      </c>
      <c r="I3697" s="170"/>
    </row>
    <row r="3698" spans="1:9" x14ac:dyDescent="0.3">
      <c r="A3698" s="170" t="s">
        <v>2489</v>
      </c>
      <c r="B3698" s="170" t="s">
        <v>2482</v>
      </c>
      <c r="C3698" s="170">
        <v>522</v>
      </c>
      <c r="I3698" s="170"/>
    </row>
    <row r="3699" spans="1:9" x14ac:dyDescent="0.3">
      <c r="A3699" s="170" t="s">
        <v>2488</v>
      </c>
      <c r="B3699" s="170" t="s">
        <v>13618</v>
      </c>
      <c r="C3699" s="170">
        <v>1772</v>
      </c>
      <c r="I3699" s="170"/>
    </row>
    <row r="3700" spans="1:9" x14ac:dyDescent="0.3">
      <c r="A3700" s="170" t="s">
        <v>2487</v>
      </c>
      <c r="B3700" s="170" t="s">
        <v>13617</v>
      </c>
      <c r="C3700" s="170">
        <v>37</v>
      </c>
      <c r="I3700" s="170"/>
    </row>
    <row r="3701" spans="1:9" x14ac:dyDescent="0.3">
      <c r="A3701" s="170" t="s">
        <v>2485</v>
      </c>
      <c r="B3701" s="170" t="s">
        <v>2486</v>
      </c>
      <c r="C3701" s="170">
        <v>67</v>
      </c>
      <c r="I3701" s="170"/>
    </row>
    <row r="3702" spans="1:9" x14ac:dyDescent="0.3">
      <c r="A3702" s="170" t="s">
        <v>2484</v>
      </c>
      <c r="B3702" s="170" t="s">
        <v>13616</v>
      </c>
      <c r="C3702" s="170">
        <v>303</v>
      </c>
      <c r="I3702" s="170"/>
    </row>
    <row r="3703" spans="1:9" x14ac:dyDescent="0.3">
      <c r="A3703" s="170" t="s">
        <v>2483</v>
      </c>
      <c r="B3703" s="170" t="s">
        <v>2482</v>
      </c>
      <c r="C3703" s="170">
        <v>522</v>
      </c>
      <c r="I3703" s="170"/>
    </row>
    <row r="3704" spans="1:9" x14ac:dyDescent="0.3">
      <c r="A3704" s="170" t="s">
        <v>2481</v>
      </c>
      <c r="B3704" s="170" t="s">
        <v>13615</v>
      </c>
      <c r="C3704" s="170">
        <v>36</v>
      </c>
      <c r="I3704" s="170"/>
    </row>
    <row r="3705" spans="1:9" x14ac:dyDescent="0.3">
      <c r="A3705" s="170" t="s">
        <v>2480</v>
      </c>
      <c r="B3705" s="170" t="s">
        <v>13614</v>
      </c>
      <c r="C3705" s="170">
        <v>672</v>
      </c>
      <c r="I3705" s="170"/>
    </row>
    <row r="3706" spans="1:9" x14ac:dyDescent="0.3">
      <c r="A3706" s="170" t="s">
        <v>2479</v>
      </c>
      <c r="B3706" s="170" t="s">
        <v>13613</v>
      </c>
      <c r="C3706" s="170">
        <v>60</v>
      </c>
      <c r="I3706" s="170"/>
    </row>
    <row r="3707" spans="1:9" x14ac:dyDescent="0.3">
      <c r="A3707" s="170" t="s">
        <v>2478</v>
      </c>
      <c r="B3707" s="170" t="s">
        <v>8021</v>
      </c>
      <c r="C3707" s="170">
        <v>416</v>
      </c>
      <c r="I3707" s="170"/>
    </row>
    <row r="3708" spans="1:9" x14ac:dyDescent="0.3">
      <c r="A3708" s="170" t="s">
        <v>2477</v>
      </c>
      <c r="B3708" s="170" t="s">
        <v>13612</v>
      </c>
      <c r="C3708" s="170">
        <v>67</v>
      </c>
      <c r="I3708" s="170"/>
    </row>
    <row r="3709" spans="1:9" x14ac:dyDescent="0.3">
      <c r="A3709" s="170" t="s">
        <v>2476</v>
      </c>
      <c r="B3709" s="170" t="s">
        <v>13611</v>
      </c>
      <c r="C3709" s="170">
        <v>67</v>
      </c>
      <c r="I3709" s="170"/>
    </row>
    <row r="3710" spans="1:9" x14ac:dyDescent="0.3">
      <c r="A3710" s="170" t="s">
        <v>2475</v>
      </c>
      <c r="B3710" s="170" t="s">
        <v>13610</v>
      </c>
      <c r="C3710" s="170">
        <v>67</v>
      </c>
      <c r="I3710" s="170"/>
    </row>
    <row r="3711" spans="1:9" x14ac:dyDescent="0.3">
      <c r="A3711" s="170" t="s">
        <v>2474</v>
      </c>
      <c r="B3711" s="170" t="s">
        <v>13609</v>
      </c>
      <c r="C3711" s="170">
        <v>67</v>
      </c>
      <c r="I3711" s="170"/>
    </row>
    <row r="3712" spans="1:9" x14ac:dyDescent="0.3">
      <c r="A3712" s="170" t="s">
        <v>2473</v>
      </c>
      <c r="B3712" s="170" t="s">
        <v>13608</v>
      </c>
      <c r="C3712" s="170">
        <v>67</v>
      </c>
      <c r="I3712" s="170"/>
    </row>
    <row r="3713" spans="1:9" x14ac:dyDescent="0.3">
      <c r="A3713" s="170" t="s">
        <v>2472</v>
      </c>
      <c r="B3713" s="170" t="s">
        <v>13607</v>
      </c>
      <c r="C3713" s="170">
        <v>67</v>
      </c>
      <c r="I3713" s="170"/>
    </row>
    <row r="3714" spans="1:9" x14ac:dyDescent="0.3">
      <c r="A3714" s="170" t="s">
        <v>2471</v>
      </c>
      <c r="B3714" s="170" t="s">
        <v>13606</v>
      </c>
      <c r="C3714" s="170">
        <v>67</v>
      </c>
      <c r="I3714" s="170"/>
    </row>
    <row r="3715" spans="1:9" x14ac:dyDescent="0.3">
      <c r="A3715" s="170" t="s">
        <v>2470</v>
      </c>
      <c r="B3715" s="170" t="s">
        <v>13605</v>
      </c>
      <c r="C3715" s="170">
        <v>678</v>
      </c>
      <c r="I3715" s="170"/>
    </row>
    <row r="3716" spans="1:9" x14ac:dyDescent="0.3">
      <c r="A3716" s="170" t="s">
        <v>2469</v>
      </c>
      <c r="B3716" s="170" t="s">
        <v>13604</v>
      </c>
      <c r="C3716" s="170">
        <v>678</v>
      </c>
      <c r="I3716" s="170"/>
    </row>
    <row r="3717" spans="1:9" x14ac:dyDescent="0.3">
      <c r="A3717" s="170" t="s">
        <v>2468</v>
      </c>
      <c r="B3717" s="170" t="s">
        <v>12818</v>
      </c>
      <c r="C3717" s="170">
        <v>597</v>
      </c>
      <c r="I3717" s="170"/>
    </row>
    <row r="3718" spans="1:9" x14ac:dyDescent="0.3">
      <c r="A3718" s="170" t="s">
        <v>2467</v>
      </c>
      <c r="B3718" s="170" t="s">
        <v>13603</v>
      </c>
      <c r="C3718" s="170">
        <v>641</v>
      </c>
      <c r="I3718" s="170"/>
    </row>
    <row r="3719" spans="1:9" x14ac:dyDescent="0.3">
      <c r="A3719" s="170" t="s">
        <v>2467</v>
      </c>
      <c r="B3719" s="170" t="s">
        <v>13603</v>
      </c>
      <c r="C3719" s="170">
        <v>641</v>
      </c>
      <c r="I3719" s="170"/>
    </row>
    <row r="3720" spans="1:9" x14ac:dyDescent="0.3">
      <c r="A3720" s="170" t="s">
        <v>2467</v>
      </c>
      <c r="B3720" s="170" t="s">
        <v>13603</v>
      </c>
      <c r="C3720" s="170">
        <v>641</v>
      </c>
      <c r="I3720" s="170"/>
    </row>
    <row r="3721" spans="1:9" x14ac:dyDescent="0.3">
      <c r="A3721" s="170" t="s">
        <v>2466</v>
      </c>
      <c r="B3721" s="170" t="s">
        <v>13602</v>
      </c>
      <c r="C3721" s="170">
        <v>41</v>
      </c>
      <c r="I3721" s="170"/>
    </row>
    <row r="3722" spans="1:9" x14ac:dyDescent="0.3">
      <c r="A3722" s="170" t="s">
        <v>2465</v>
      </c>
      <c r="B3722" s="170" t="s">
        <v>13601</v>
      </c>
      <c r="C3722" s="170">
        <v>41</v>
      </c>
      <c r="I3722" s="170"/>
    </row>
    <row r="3723" spans="1:9" x14ac:dyDescent="0.3">
      <c r="A3723" s="170" t="s">
        <v>2464</v>
      </c>
      <c r="B3723" s="170" t="s">
        <v>13600</v>
      </c>
      <c r="C3723" s="170">
        <v>41</v>
      </c>
      <c r="I3723" s="170"/>
    </row>
    <row r="3724" spans="1:9" x14ac:dyDescent="0.3">
      <c r="A3724" s="170" t="s">
        <v>2463</v>
      </c>
      <c r="B3724" s="170" t="s">
        <v>13599</v>
      </c>
      <c r="C3724" s="170">
        <v>131</v>
      </c>
      <c r="I3724" s="170"/>
    </row>
    <row r="3725" spans="1:9" x14ac:dyDescent="0.3">
      <c r="A3725" s="170" t="s">
        <v>2462</v>
      </c>
      <c r="B3725" s="170" t="s">
        <v>13598</v>
      </c>
      <c r="C3725" s="170">
        <v>131</v>
      </c>
      <c r="I3725" s="170"/>
    </row>
    <row r="3726" spans="1:9" x14ac:dyDescent="0.3">
      <c r="A3726" s="170" t="s">
        <v>2461</v>
      </c>
      <c r="B3726" s="170" t="s">
        <v>13597</v>
      </c>
      <c r="C3726" s="170">
        <v>131</v>
      </c>
      <c r="I3726" s="170"/>
    </row>
    <row r="3727" spans="1:9" x14ac:dyDescent="0.3">
      <c r="A3727" s="170" t="s">
        <v>8026</v>
      </c>
      <c r="B3727" s="170" t="s">
        <v>13596</v>
      </c>
      <c r="C3727" s="170">
        <v>515</v>
      </c>
      <c r="I3727" s="170"/>
    </row>
    <row r="3728" spans="1:9" x14ac:dyDescent="0.3">
      <c r="A3728" s="170" t="s">
        <v>8027</v>
      </c>
      <c r="B3728" s="170" t="s">
        <v>13595</v>
      </c>
      <c r="C3728" s="170">
        <v>515</v>
      </c>
      <c r="I3728" s="170"/>
    </row>
    <row r="3729" spans="1:9" x14ac:dyDescent="0.3">
      <c r="A3729" s="170" t="s">
        <v>8028</v>
      </c>
      <c r="B3729" s="170" t="s">
        <v>13594</v>
      </c>
      <c r="C3729" s="170">
        <v>515</v>
      </c>
      <c r="I3729" s="170"/>
    </row>
    <row r="3730" spans="1:9" x14ac:dyDescent="0.3">
      <c r="A3730" s="170" t="s">
        <v>8029</v>
      </c>
      <c r="B3730" s="170" t="s">
        <v>13593</v>
      </c>
      <c r="C3730" s="170">
        <v>515</v>
      </c>
      <c r="I3730" s="170"/>
    </row>
    <row r="3731" spans="1:9" x14ac:dyDescent="0.3">
      <c r="A3731" s="170" t="s">
        <v>8030</v>
      </c>
      <c r="B3731" s="170" t="s">
        <v>13592</v>
      </c>
      <c r="C3731" s="170">
        <v>515</v>
      </c>
      <c r="I3731" s="170"/>
    </row>
    <row r="3732" spans="1:9" x14ac:dyDescent="0.3">
      <c r="A3732" s="170" t="s">
        <v>8031</v>
      </c>
      <c r="B3732" s="170" t="s">
        <v>13591</v>
      </c>
      <c r="C3732" s="170">
        <v>515</v>
      </c>
      <c r="I3732" s="170"/>
    </row>
    <row r="3733" spans="1:9" x14ac:dyDescent="0.3">
      <c r="A3733" s="170" t="s">
        <v>8032</v>
      </c>
      <c r="B3733" s="170" t="s">
        <v>13590</v>
      </c>
      <c r="C3733" s="170">
        <v>515</v>
      </c>
      <c r="I3733" s="170"/>
    </row>
    <row r="3734" spans="1:9" x14ac:dyDescent="0.3">
      <c r="A3734" s="170" t="s">
        <v>8033</v>
      </c>
      <c r="B3734" s="170" t="s">
        <v>13589</v>
      </c>
      <c r="C3734" s="170">
        <v>515</v>
      </c>
      <c r="I3734" s="170"/>
    </row>
    <row r="3735" spans="1:9" x14ac:dyDescent="0.3">
      <c r="A3735" s="170" t="s">
        <v>8034</v>
      </c>
      <c r="B3735" s="170" t="s">
        <v>13588</v>
      </c>
      <c r="C3735" s="170">
        <v>515</v>
      </c>
      <c r="I3735" s="170"/>
    </row>
    <row r="3736" spans="1:9" x14ac:dyDescent="0.3">
      <c r="A3736" s="170" t="s">
        <v>8035</v>
      </c>
      <c r="B3736" s="170" t="s">
        <v>13587</v>
      </c>
      <c r="C3736" s="170">
        <v>515</v>
      </c>
      <c r="I3736" s="170"/>
    </row>
    <row r="3737" spans="1:9" x14ac:dyDescent="0.3">
      <c r="A3737" s="170" t="s">
        <v>8036</v>
      </c>
      <c r="B3737" s="170" t="s">
        <v>13586</v>
      </c>
      <c r="C3737" s="170">
        <v>515</v>
      </c>
      <c r="I3737" s="170"/>
    </row>
    <row r="3738" spans="1:9" x14ac:dyDescent="0.3">
      <c r="A3738" s="170" t="s">
        <v>8037</v>
      </c>
      <c r="B3738" s="170" t="s">
        <v>13585</v>
      </c>
      <c r="C3738" s="170">
        <v>515</v>
      </c>
      <c r="I3738" s="170"/>
    </row>
    <row r="3739" spans="1:9" x14ac:dyDescent="0.3">
      <c r="A3739" s="170" t="s">
        <v>8038</v>
      </c>
      <c r="B3739" s="170" t="s">
        <v>13584</v>
      </c>
      <c r="C3739" s="170">
        <v>515</v>
      </c>
      <c r="I3739" s="170"/>
    </row>
    <row r="3740" spans="1:9" x14ac:dyDescent="0.3">
      <c r="A3740" s="170" t="s">
        <v>2460</v>
      </c>
      <c r="B3740" s="170" t="s">
        <v>13583</v>
      </c>
      <c r="C3740" s="170">
        <v>131</v>
      </c>
      <c r="I3740" s="170"/>
    </row>
    <row r="3741" spans="1:9" x14ac:dyDescent="0.3">
      <c r="A3741" s="170" t="s">
        <v>4074</v>
      </c>
      <c r="B3741" s="170" t="s">
        <v>13582</v>
      </c>
      <c r="C3741" s="170">
        <v>1330</v>
      </c>
      <c r="I3741" s="170"/>
    </row>
    <row r="3742" spans="1:9" x14ac:dyDescent="0.3">
      <c r="A3742" s="170" t="s">
        <v>2459</v>
      </c>
      <c r="B3742" s="170" t="s">
        <v>13581</v>
      </c>
      <c r="C3742" s="170">
        <v>131</v>
      </c>
      <c r="I3742" s="170"/>
    </row>
    <row r="3743" spans="1:9" x14ac:dyDescent="0.3">
      <c r="A3743" s="170" t="s">
        <v>2458</v>
      </c>
      <c r="B3743" s="170" t="s">
        <v>13580</v>
      </c>
      <c r="C3743" s="170">
        <v>67</v>
      </c>
      <c r="I3743" s="170"/>
    </row>
    <row r="3744" spans="1:9" x14ac:dyDescent="0.3">
      <c r="A3744" s="170" t="s">
        <v>2457</v>
      </c>
      <c r="B3744" s="170" t="s">
        <v>13579</v>
      </c>
      <c r="C3744" s="170">
        <v>547</v>
      </c>
      <c r="I3744" s="170"/>
    </row>
    <row r="3745" spans="1:9" x14ac:dyDescent="0.3">
      <c r="A3745" s="170" t="s">
        <v>2456</v>
      </c>
      <c r="B3745" s="170" t="s">
        <v>13578</v>
      </c>
      <c r="C3745" s="170">
        <v>36</v>
      </c>
      <c r="I3745" s="170"/>
    </row>
    <row r="3746" spans="1:9" x14ac:dyDescent="0.3">
      <c r="A3746" s="170" t="s">
        <v>4108</v>
      </c>
      <c r="B3746" s="170" t="s">
        <v>4109</v>
      </c>
      <c r="C3746" s="170">
        <v>77</v>
      </c>
      <c r="I3746" s="170"/>
    </row>
    <row r="3747" spans="1:9" x14ac:dyDescent="0.3">
      <c r="A3747" s="170" t="s">
        <v>2455</v>
      </c>
      <c r="B3747" s="170" t="s">
        <v>13577</v>
      </c>
      <c r="C3747" s="170">
        <v>67</v>
      </c>
      <c r="I3747" s="170"/>
    </row>
    <row r="3748" spans="1:9" x14ac:dyDescent="0.3">
      <c r="A3748" s="170" t="s">
        <v>2454</v>
      </c>
      <c r="B3748" s="170" t="s">
        <v>13576</v>
      </c>
      <c r="C3748" s="170">
        <v>131</v>
      </c>
      <c r="I3748" s="170"/>
    </row>
    <row r="3749" spans="1:9" x14ac:dyDescent="0.3">
      <c r="A3749" s="170" t="s">
        <v>2453</v>
      </c>
      <c r="B3749" s="170" t="s">
        <v>13575</v>
      </c>
      <c r="C3749" s="170">
        <v>131</v>
      </c>
      <c r="I3749" s="170"/>
    </row>
    <row r="3750" spans="1:9" x14ac:dyDescent="0.3">
      <c r="A3750" s="170" t="s">
        <v>2452</v>
      </c>
      <c r="B3750" s="170" t="s">
        <v>13574</v>
      </c>
      <c r="C3750" s="170">
        <v>693</v>
      </c>
      <c r="I3750" s="170"/>
    </row>
    <row r="3751" spans="1:9" x14ac:dyDescent="0.3">
      <c r="A3751" s="170" t="s">
        <v>2451</v>
      </c>
      <c r="B3751" s="170" t="s">
        <v>2450</v>
      </c>
      <c r="C3751" s="170">
        <v>111</v>
      </c>
      <c r="I3751" s="170"/>
    </row>
    <row r="3752" spans="1:9" x14ac:dyDescent="0.3">
      <c r="A3752" s="170" t="s">
        <v>2449</v>
      </c>
      <c r="B3752" s="170" t="s">
        <v>13573</v>
      </c>
      <c r="C3752" s="170">
        <v>666</v>
      </c>
      <c r="I3752" s="170"/>
    </row>
    <row r="3753" spans="1:9" x14ac:dyDescent="0.3">
      <c r="A3753" s="170" t="s">
        <v>2448</v>
      </c>
      <c r="B3753" s="170" t="s">
        <v>13567</v>
      </c>
      <c r="C3753" s="170">
        <v>680</v>
      </c>
      <c r="I3753" s="170"/>
    </row>
    <row r="3754" spans="1:9" x14ac:dyDescent="0.3">
      <c r="A3754" s="170" t="s">
        <v>2446</v>
      </c>
      <c r="B3754" s="170" t="s">
        <v>2447</v>
      </c>
      <c r="C3754" s="170">
        <v>1398</v>
      </c>
      <c r="I3754" s="170"/>
    </row>
    <row r="3755" spans="1:9" x14ac:dyDescent="0.3">
      <c r="A3755" s="170" t="s">
        <v>2444</v>
      </c>
      <c r="B3755" s="170" t="s">
        <v>13572</v>
      </c>
      <c r="C3755" s="170">
        <v>460</v>
      </c>
      <c r="I3755" s="170"/>
    </row>
    <row r="3756" spans="1:9" x14ac:dyDescent="0.3">
      <c r="A3756" s="170" t="s">
        <v>2443</v>
      </c>
      <c r="B3756" s="170" t="s">
        <v>13571</v>
      </c>
      <c r="C3756" s="170">
        <v>460</v>
      </c>
      <c r="I3756" s="170"/>
    </row>
    <row r="3757" spans="1:9" x14ac:dyDescent="0.3">
      <c r="A3757" s="170" t="s">
        <v>2442</v>
      </c>
      <c r="B3757" s="170" t="s">
        <v>13570</v>
      </c>
      <c r="C3757" s="170">
        <v>460</v>
      </c>
      <c r="I3757" s="170"/>
    </row>
    <row r="3758" spans="1:9" x14ac:dyDescent="0.3">
      <c r="A3758" s="170" t="s">
        <v>2441</v>
      </c>
      <c r="B3758" s="170" t="s">
        <v>13569</v>
      </c>
      <c r="C3758" s="170">
        <v>41</v>
      </c>
      <c r="I3758" s="170"/>
    </row>
    <row r="3759" spans="1:9" x14ac:dyDescent="0.3">
      <c r="A3759" s="170" t="s">
        <v>2441</v>
      </c>
      <c r="B3759" s="170" t="s">
        <v>13569</v>
      </c>
      <c r="C3759" s="170">
        <v>41</v>
      </c>
      <c r="I3759" s="170"/>
    </row>
    <row r="3760" spans="1:9" x14ac:dyDescent="0.3">
      <c r="A3760" s="170" t="s">
        <v>2441</v>
      </c>
      <c r="B3760" s="170" t="s">
        <v>13569</v>
      </c>
      <c r="C3760" s="170">
        <v>41</v>
      </c>
      <c r="I3760" s="170"/>
    </row>
    <row r="3761" spans="1:9" x14ac:dyDescent="0.3">
      <c r="A3761" s="170" t="s">
        <v>2440</v>
      </c>
      <c r="B3761" s="170" t="s">
        <v>13569</v>
      </c>
      <c r="C3761" s="170">
        <v>41</v>
      </c>
      <c r="I3761" s="170"/>
    </row>
    <row r="3762" spans="1:9" x14ac:dyDescent="0.3">
      <c r="A3762" s="170" t="s">
        <v>2440</v>
      </c>
      <c r="B3762" s="170" t="s">
        <v>13569</v>
      </c>
      <c r="C3762" s="170">
        <v>41</v>
      </c>
      <c r="I3762" s="170"/>
    </row>
    <row r="3763" spans="1:9" x14ac:dyDescent="0.3">
      <c r="A3763" s="170" t="s">
        <v>2440</v>
      </c>
      <c r="B3763" s="170" t="s">
        <v>13569</v>
      </c>
      <c r="C3763" s="170">
        <v>41</v>
      </c>
      <c r="I3763" s="170"/>
    </row>
    <row r="3764" spans="1:9" x14ac:dyDescent="0.3">
      <c r="A3764" s="170" t="s">
        <v>2439</v>
      </c>
      <c r="B3764" s="170" t="s">
        <v>13568</v>
      </c>
      <c r="C3764" s="170">
        <v>460</v>
      </c>
      <c r="I3764" s="170"/>
    </row>
    <row r="3765" spans="1:9" x14ac:dyDescent="0.3">
      <c r="A3765" s="170" t="s">
        <v>2438</v>
      </c>
      <c r="B3765" s="170" t="s">
        <v>13567</v>
      </c>
      <c r="C3765" s="170">
        <v>680</v>
      </c>
      <c r="I3765" s="170"/>
    </row>
    <row r="3766" spans="1:9" x14ac:dyDescent="0.3">
      <c r="A3766" s="170" t="s">
        <v>2437</v>
      </c>
      <c r="B3766" s="170" t="s">
        <v>13567</v>
      </c>
      <c r="C3766" s="170">
        <v>680</v>
      </c>
      <c r="I3766" s="170"/>
    </row>
    <row r="3767" spans="1:9" x14ac:dyDescent="0.3">
      <c r="A3767" s="170" t="s">
        <v>2436</v>
      </c>
      <c r="B3767" s="170" t="s">
        <v>13567</v>
      </c>
      <c r="C3767" s="170">
        <v>680</v>
      </c>
      <c r="I3767" s="170"/>
    </row>
    <row r="3768" spans="1:9" x14ac:dyDescent="0.3">
      <c r="A3768" s="170" t="s">
        <v>2435</v>
      </c>
      <c r="B3768" s="170" t="s">
        <v>13567</v>
      </c>
      <c r="C3768" s="170">
        <v>680</v>
      </c>
      <c r="I3768" s="170"/>
    </row>
    <row r="3769" spans="1:9" x14ac:dyDescent="0.3">
      <c r="A3769" s="170" t="s">
        <v>2434</v>
      </c>
      <c r="B3769" s="170" t="s">
        <v>13566</v>
      </c>
      <c r="C3769" s="170">
        <v>28</v>
      </c>
      <c r="I3769" s="170"/>
    </row>
    <row r="3770" spans="1:9" x14ac:dyDescent="0.3">
      <c r="A3770" s="170" t="s">
        <v>2433</v>
      </c>
      <c r="B3770" s="170" t="s">
        <v>13565</v>
      </c>
      <c r="C3770" s="170">
        <v>28</v>
      </c>
      <c r="I3770" s="170"/>
    </row>
    <row r="3771" spans="1:9" x14ac:dyDescent="0.3">
      <c r="A3771" s="170" t="s">
        <v>2432</v>
      </c>
      <c r="B3771" s="170" t="s">
        <v>13564</v>
      </c>
      <c r="C3771" s="170">
        <v>28</v>
      </c>
      <c r="I3771" s="170"/>
    </row>
    <row r="3772" spans="1:9" x14ac:dyDescent="0.3">
      <c r="A3772" s="170" t="s">
        <v>2431</v>
      </c>
      <c r="B3772" s="170" t="s">
        <v>13563</v>
      </c>
      <c r="C3772" s="170">
        <v>28</v>
      </c>
      <c r="I3772" s="170"/>
    </row>
    <row r="3773" spans="1:9" x14ac:dyDescent="0.3">
      <c r="A3773" s="170" t="s">
        <v>2430</v>
      </c>
      <c r="B3773" s="170" t="s">
        <v>13562</v>
      </c>
      <c r="C3773" s="170">
        <v>701</v>
      </c>
      <c r="I3773" s="170"/>
    </row>
    <row r="3774" spans="1:9" x14ac:dyDescent="0.3">
      <c r="A3774" s="170" t="s">
        <v>2429</v>
      </c>
      <c r="B3774" s="170" t="s">
        <v>13561</v>
      </c>
      <c r="C3774" s="170">
        <v>696</v>
      </c>
      <c r="I3774" s="170"/>
    </row>
    <row r="3775" spans="1:9" x14ac:dyDescent="0.3">
      <c r="A3775" s="170" t="s">
        <v>2428</v>
      </c>
      <c r="B3775" s="170" t="s">
        <v>13560</v>
      </c>
      <c r="C3775" s="170">
        <v>67</v>
      </c>
      <c r="I3775" s="170"/>
    </row>
    <row r="3776" spans="1:9" x14ac:dyDescent="0.3">
      <c r="A3776" s="170" t="s">
        <v>2427</v>
      </c>
      <c r="B3776" s="170" t="s">
        <v>13559</v>
      </c>
      <c r="C3776" s="170">
        <v>67</v>
      </c>
      <c r="I3776" s="170"/>
    </row>
    <row r="3777" spans="1:9" x14ac:dyDescent="0.3">
      <c r="A3777" s="170" t="s">
        <v>2426</v>
      </c>
      <c r="B3777" s="170" t="s">
        <v>13558</v>
      </c>
      <c r="C3777" s="170">
        <v>67</v>
      </c>
      <c r="I3777" s="170"/>
    </row>
    <row r="3778" spans="1:9" x14ac:dyDescent="0.3">
      <c r="A3778" s="170" t="s">
        <v>2425</v>
      </c>
      <c r="B3778" s="170" t="s">
        <v>13557</v>
      </c>
      <c r="C3778" s="170">
        <v>67</v>
      </c>
      <c r="I3778" s="170"/>
    </row>
    <row r="3779" spans="1:9" x14ac:dyDescent="0.3">
      <c r="A3779" s="170" t="s">
        <v>2424</v>
      </c>
      <c r="B3779" s="170" t="s">
        <v>12818</v>
      </c>
      <c r="C3779" s="170">
        <v>597</v>
      </c>
      <c r="I3779" s="170"/>
    </row>
    <row r="3780" spans="1:9" x14ac:dyDescent="0.3">
      <c r="A3780" s="170" t="s">
        <v>2423</v>
      </c>
      <c r="B3780" s="170" t="s">
        <v>13556</v>
      </c>
      <c r="C3780" s="170">
        <v>88</v>
      </c>
      <c r="I3780" s="170"/>
    </row>
    <row r="3781" spans="1:9" x14ac:dyDescent="0.3">
      <c r="A3781" s="170" t="s">
        <v>2422</v>
      </c>
      <c r="B3781" s="170" t="s">
        <v>13555</v>
      </c>
      <c r="C3781" s="170">
        <v>88</v>
      </c>
      <c r="I3781" s="170"/>
    </row>
    <row r="3782" spans="1:9" x14ac:dyDescent="0.3">
      <c r="A3782" s="170" t="s">
        <v>2421</v>
      </c>
      <c r="B3782" s="170" t="s">
        <v>13554</v>
      </c>
      <c r="C3782" s="170">
        <v>39</v>
      </c>
      <c r="I3782" s="170"/>
    </row>
    <row r="3783" spans="1:9" x14ac:dyDescent="0.3">
      <c r="A3783" s="170" t="s">
        <v>2420</v>
      </c>
      <c r="B3783" s="170" t="s">
        <v>13553</v>
      </c>
      <c r="C3783" s="170">
        <v>683</v>
      </c>
      <c r="I3783" s="170"/>
    </row>
    <row r="3784" spans="1:9" x14ac:dyDescent="0.3">
      <c r="A3784" s="170" t="s">
        <v>2419</v>
      </c>
      <c r="B3784" s="170" t="s">
        <v>13552</v>
      </c>
      <c r="C3784" s="170">
        <v>683</v>
      </c>
      <c r="I3784" s="170"/>
    </row>
    <row r="3785" spans="1:9" x14ac:dyDescent="0.3">
      <c r="A3785" s="170" t="s">
        <v>2418</v>
      </c>
      <c r="B3785" s="170" t="s">
        <v>13552</v>
      </c>
      <c r="C3785" s="170">
        <v>683</v>
      </c>
      <c r="I3785" s="170"/>
    </row>
    <row r="3786" spans="1:9" x14ac:dyDescent="0.3">
      <c r="A3786" s="170" t="s">
        <v>2417</v>
      </c>
      <c r="B3786" s="170" t="s">
        <v>13552</v>
      </c>
      <c r="C3786" s="170">
        <v>683</v>
      </c>
      <c r="I3786" s="170"/>
    </row>
    <row r="3787" spans="1:9" x14ac:dyDescent="0.3">
      <c r="A3787" s="170" t="s">
        <v>2416</v>
      </c>
      <c r="B3787" s="170" t="s">
        <v>13552</v>
      </c>
      <c r="C3787" s="170">
        <v>683</v>
      </c>
      <c r="I3787" s="170"/>
    </row>
    <row r="3788" spans="1:9" x14ac:dyDescent="0.3">
      <c r="A3788" s="170" t="s">
        <v>2415</v>
      </c>
      <c r="B3788" s="170" t="s">
        <v>13551</v>
      </c>
      <c r="C3788" s="170">
        <v>683</v>
      </c>
      <c r="I3788" s="170"/>
    </row>
    <row r="3789" spans="1:9" x14ac:dyDescent="0.3">
      <c r="A3789" s="170" t="s">
        <v>2414</v>
      </c>
      <c r="B3789" s="170" t="s">
        <v>13550</v>
      </c>
      <c r="C3789" s="170">
        <v>683</v>
      </c>
      <c r="I3789" s="170"/>
    </row>
    <row r="3790" spans="1:9" x14ac:dyDescent="0.3">
      <c r="A3790" s="170" t="s">
        <v>2413</v>
      </c>
      <c r="B3790" s="170" t="s">
        <v>13549</v>
      </c>
      <c r="C3790" s="170">
        <v>683</v>
      </c>
      <c r="I3790" s="170"/>
    </row>
    <row r="3791" spans="1:9" x14ac:dyDescent="0.3">
      <c r="A3791" s="170" t="s">
        <v>2412</v>
      </c>
      <c r="B3791" s="170" t="s">
        <v>13548</v>
      </c>
      <c r="C3791" s="170">
        <v>683</v>
      </c>
      <c r="I3791" s="170"/>
    </row>
    <row r="3792" spans="1:9" x14ac:dyDescent="0.3">
      <c r="A3792" s="170" t="s">
        <v>2411</v>
      </c>
      <c r="B3792" s="170" t="s">
        <v>13547</v>
      </c>
      <c r="C3792" s="170">
        <v>683</v>
      </c>
      <c r="I3792" s="170"/>
    </row>
    <row r="3793" spans="1:9" x14ac:dyDescent="0.3">
      <c r="A3793" s="170" t="s">
        <v>2410</v>
      </c>
      <c r="B3793" s="170" t="s">
        <v>13546</v>
      </c>
      <c r="C3793" s="170">
        <v>683</v>
      </c>
      <c r="I3793" s="170"/>
    </row>
    <row r="3794" spans="1:9" x14ac:dyDescent="0.3">
      <c r="A3794" s="170" t="s">
        <v>2409</v>
      </c>
      <c r="B3794" s="170" t="s">
        <v>13546</v>
      </c>
      <c r="C3794" s="170">
        <v>683</v>
      </c>
      <c r="I3794" s="170"/>
    </row>
    <row r="3795" spans="1:9" x14ac:dyDescent="0.3">
      <c r="A3795" s="170" t="s">
        <v>2408</v>
      </c>
      <c r="B3795" s="170" t="s">
        <v>13546</v>
      </c>
      <c r="C3795" s="170">
        <v>683</v>
      </c>
      <c r="I3795" s="170"/>
    </row>
    <row r="3796" spans="1:9" x14ac:dyDescent="0.3">
      <c r="A3796" s="170" t="s">
        <v>2407</v>
      </c>
      <c r="B3796" s="170" t="s">
        <v>13545</v>
      </c>
      <c r="C3796" s="170">
        <v>683</v>
      </c>
      <c r="I3796" s="170"/>
    </row>
    <row r="3797" spans="1:9" x14ac:dyDescent="0.3">
      <c r="A3797" s="170" t="s">
        <v>2406</v>
      </c>
      <c r="B3797" s="170" t="s">
        <v>13544</v>
      </c>
      <c r="C3797" s="170">
        <v>683</v>
      </c>
      <c r="I3797" s="170"/>
    </row>
    <row r="3798" spans="1:9" x14ac:dyDescent="0.3">
      <c r="A3798" s="170" t="s">
        <v>2405</v>
      </c>
      <c r="B3798" s="170" t="s">
        <v>13543</v>
      </c>
      <c r="C3798" s="170">
        <v>683</v>
      </c>
      <c r="I3798" s="170"/>
    </row>
    <row r="3799" spans="1:9" x14ac:dyDescent="0.3">
      <c r="A3799" s="170" t="s">
        <v>2404</v>
      </c>
      <c r="B3799" s="170" t="s">
        <v>13542</v>
      </c>
      <c r="C3799" s="170">
        <v>683</v>
      </c>
      <c r="I3799" s="170"/>
    </row>
    <row r="3800" spans="1:9" x14ac:dyDescent="0.3">
      <c r="A3800" s="170" t="s">
        <v>2404</v>
      </c>
      <c r="B3800" s="170" t="s">
        <v>13542</v>
      </c>
      <c r="C3800" s="170">
        <v>683</v>
      </c>
      <c r="I3800" s="170"/>
    </row>
    <row r="3801" spans="1:9" x14ac:dyDescent="0.3">
      <c r="A3801" s="170" t="s">
        <v>2403</v>
      </c>
      <c r="B3801" s="170" t="s">
        <v>2402</v>
      </c>
      <c r="C3801" s="170">
        <v>77</v>
      </c>
      <c r="I3801" s="170"/>
    </row>
    <row r="3802" spans="1:9" x14ac:dyDescent="0.3">
      <c r="A3802" s="170" t="s">
        <v>4073</v>
      </c>
      <c r="B3802" s="170" t="s">
        <v>13541</v>
      </c>
      <c r="C3802" s="170">
        <v>2112</v>
      </c>
      <c r="I3802" s="170"/>
    </row>
    <row r="3803" spans="1:9" x14ac:dyDescent="0.3">
      <c r="A3803" s="170" t="s">
        <v>2401</v>
      </c>
      <c r="B3803" s="170" t="s">
        <v>2306</v>
      </c>
      <c r="C3803" s="170">
        <v>39</v>
      </c>
      <c r="I3803" s="170"/>
    </row>
    <row r="3804" spans="1:9" x14ac:dyDescent="0.3">
      <c r="A3804" s="170" t="s">
        <v>2400</v>
      </c>
      <c r="B3804" s="170" t="s">
        <v>13540</v>
      </c>
      <c r="C3804" s="170">
        <v>71</v>
      </c>
      <c r="I3804" s="170"/>
    </row>
    <row r="3805" spans="1:9" x14ac:dyDescent="0.3">
      <c r="A3805" s="170" t="s">
        <v>2399</v>
      </c>
      <c r="B3805" s="170" t="s">
        <v>13540</v>
      </c>
      <c r="C3805" s="170">
        <v>71</v>
      </c>
      <c r="I3805" s="170"/>
    </row>
    <row r="3806" spans="1:9" x14ac:dyDescent="0.3">
      <c r="A3806" s="170" t="s">
        <v>2398</v>
      </c>
      <c r="B3806" s="170" t="s">
        <v>13540</v>
      </c>
      <c r="C3806" s="170">
        <v>71</v>
      </c>
      <c r="I3806" s="170"/>
    </row>
    <row r="3807" spans="1:9" x14ac:dyDescent="0.3">
      <c r="A3807" s="170" t="s">
        <v>2397</v>
      </c>
      <c r="B3807" s="170" t="s">
        <v>13540</v>
      </c>
      <c r="C3807" s="170">
        <v>71</v>
      </c>
      <c r="I3807" s="170"/>
    </row>
    <row r="3808" spans="1:9" x14ac:dyDescent="0.3">
      <c r="A3808" s="170" t="s">
        <v>2396</v>
      </c>
      <c r="B3808" s="170" t="s">
        <v>13539</v>
      </c>
      <c r="C3808" s="170">
        <v>113</v>
      </c>
      <c r="I3808" s="170"/>
    </row>
    <row r="3809" spans="1:9" x14ac:dyDescent="0.3">
      <c r="A3809" s="170" t="s">
        <v>2395</v>
      </c>
      <c r="B3809" s="170" t="s">
        <v>13538</v>
      </c>
      <c r="C3809" s="170">
        <v>36</v>
      </c>
      <c r="I3809" s="170"/>
    </row>
    <row r="3810" spans="1:9" x14ac:dyDescent="0.3">
      <c r="A3810" s="170" t="s">
        <v>2394</v>
      </c>
      <c r="B3810" s="170" t="s">
        <v>13538</v>
      </c>
      <c r="C3810" s="170">
        <v>36</v>
      </c>
      <c r="I3810" s="170"/>
    </row>
    <row r="3811" spans="1:9" x14ac:dyDescent="0.3">
      <c r="A3811" s="170" t="s">
        <v>2393</v>
      </c>
      <c r="B3811" s="170" t="s">
        <v>13537</v>
      </c>
      <c r="C3811" s="170">
        <v>257</v>
      </c>
      <c r="I3811" s="170"/>
    </row>
    <row r="3812" spans="1:9" x14ac:dyDescent="0.3">
      <c r="A3812" s="170" t="s">
        <v>2392</v>
      </c>
      <c r="B3812" s="170" t="s">
        <v>13536</v>
      </c>
      <c r="C3812" s="170">
        <v>257</v>
      </c>
      <c r="I3812" s="170"/>
    </row>
    <row r="3813" spans="1:9" x14ac:dyDescent="0.3">
      <c r="A3813" s="170" t="s">
        <v>2391</v>
      </c>
      <c r="B3813" s="170" t="s">
        <v>13535</v>
      </c>
      <c r="C3813" s="170">
        <v>712</v>
      </c>
      <c r="I3813" s="170"/>
    </row>
    <row r="3814" spans="1:9" x14ac:dyDescent="0.3">
      <c r="A3814" s="170" t="s">
        <v>2390</v>
      </c>
      <c r="B3814" s="170" t="s">
        <v>2389</v>
      </c>
      <c r="C3814" s="170">
        <v>54</v>
      </c>
      <c r="I3814" s="170"/>
    </row>
    <row r="3815" spans="1:9" x14ac:dyDescent="0.3">
      <c r="A3815" s="170" t="s">
        <v>2388</v>
      </c>
      <c r="B3815" s="170" t="s">
        <v>13534</v>
      </c>
      <c r="C3815" s="170">
        <v>768</v>
      </c>
      <c r="I3815" s="170"/>
    </row>
    <row r="3816" spans="1:9" x14ac:dyDescent="0.3">
      <c r="A3816" s="170" t="s">
        <v>2387</v>
      </c>
      <c r="B3816" s="170" t="s">
        <v>13533</v>
      </c>
      <c r="C3816" s="170">
        <v>28</v>
      </c>
      <c r="I3816" s="170"/>
    </row>
    <row r="3817" spans="1:9" x14ac:dyDescent="0.3">
      <c r="A3817" s="170" t="s">
        <v>2386</v>
      </c>
      <c r="B3817" s="170" t="s">
        <v>13532</v>
      </c>
      <c r="C3817" s="170">
        <v>36</v>
      </c>
      <c r="I3817" s="170"/>
    </row>
    <row r="3818" spans="1:9" x14ac:dyDescent="0.3">
      <c r="A3818" s="170" t="s">
        <v>2385</v>
      </c>
      <c r="B3818" s="170" t="s">
        <v>13531</v>
      </c>
      <c r="C3818" s="170">
        <v>36</v>
      </c>
      <c r="I3818" s="170"/>
    </row>
    <row r="3819" spans="1:9" x14ac:dyDescent="0.3">
      <c r="A3819" s="170" t="s">
        <v>2384</v>
      </c>
      <c r="B3819" s="170" t="s">
        <v>13530</v>
      </c>
      <c r="C3819" s="170">
        <v>36</v>
      </c>
      <c r="I3819" s="170"/>
    </row>
    <row r="3820" spans="1:9" x14ac:dyDescent="0.3">
      <c r="A3820" s="170" t="s">
        <v>2383</v>
      </c>
      <c r="B3820" s="170" t="s">
        <v>13529</v>
      </c>
      <c r="C3820" s="170">
        <v>36</v>
      </c>
      <c r="I3820" s="170"/>
    </row>
    <row r="3821" spans="1:9" x14ac:dyDescent="0.3">
      <c r="A3821" s="170" t="s">
        <v>2382</v>
      </c>
      <c r="B3821" s="170" t="s">
        <v>13528</v>
      </c>
      <c r="C3821" s="170">
        <v>36</v>
      </c>
      <c r="I3821" s="170"/>
    </row>
    <row r="3822" spans="1:9" x14ac:dyDescent="0.3">
      <c r="A3822" s="170" t="s">
        <v>2381</v>
      </c>
      <c r="B3822" s="170" t="s">
        <v>13527</v>
      </c>
      <c r="C3822" s="170">
        <v>36</v>
      </c>
      <c r="I3822" s="170"/>
    </row>
    <row r="3823" spans="1:9" x14ac:dyDescent="0.3">
      <c r="A3823" s="170" t="s">
        <v>2380</v>
      </c>
      <c r="B3823" s="170" t="s">
        <v>13526</v>
      </c>
      <c r="C3823" s="170">
        <v>36</v>
      </c>
      <c r="I3823" s="170"/>
    </row>
    <row r="3824" spans="1:9" x14ac:dyDescent="0.3">
      <c r="A3824" s="170" t="s">
        <v>2379</v>
      </c>
      <c r="B3824" s="170" t="s">
        <v>13525</v>
      </c>
      <c r="C3824" s="170">
        <v>36</v>
      </c>
      <c r="I3824" s="170"/>
    </row>
    <row r="3825" spans="1:9" x14ac:dyDescent="0.3">
      <c r="A3825" s="170" t="s">
        <v>2378</v>
      </c>
      <c r="B3825" s="170" t="s">
        <v>13524</v>
      </c>
      <c r="C3825" s="170">
        <v>36</v>
      </c>
      <c r="I3825" s="170"/>
    </row>
    <row r="3826" spans="1:9" x14ac:dyDescent="0.3">
      <c r="A3826" s="170" t="s">
        <v>2377</v>
      </c>
      <c r="B3826" s="170" t="s">
        <v>13523</v>
      </c>
      <c r="C3826" s="170">
        <v>36</v>
      </c>
      <c r="I3826" s="170"/>
    </row>
    <row r="3827" spans="1:9" x14ac:dyDescent="0.3">
      <c r="A3827" s="170" t="s">
        <v>2376</v>
      </c>
      <c r="B3827" s="170" t="s">
        <v>13522</v>
      </c>
      <c r="C3827" s="170">
        <v>36</v>
      </c>
      <c r="I3827" s="170"/>
    </row>
    <row r="3828" spans="1:9" x14ac:dyDescent="0.3">
      <c r="A3828" s="170" t="s">
        <v>2375</v>
      </c>
      <c r="B3828" s="170" t="s">
        <v>13521</v>
      </c>
      <c r="C3828" s="170">
        <v>36</v>
      </c>
      <c r="I3828" s="170"/>
    </row>
    <row r="3829" spans="1:9" x14ac:dyDescent="0.3">
      <c r="A3829" s="170" t="s">
        <v>2374</v>
      </c>
      <c r="B3829" s="170" t="s">
        <v>13520</v>
      </c>
      <c r="C3829" s="170" t="s">
        <v>11784</v>
      </c>
      <c r="I3829" s="170"/>
    </row>
    <row r="3830" spans="1:9" x14ac:dyDescent="0.3">
      <c r="A3830" s="170" t="s">
        <v>2373</v>
      </c>
      <c r="B3830" s="170" t="s">
        <v>13519</v>
      </c>
      <c r="C3830" s="170">
        <v>657</v>
      </c>
      <c r="I3830" s="170"/>
    </row>
    <row r="3831" spans="1:9" x14ac:dyDescent="0.3">
      <c r="A3831" s="170" t="s">
        <v>2372</v>
      </c>
      <c r="B3831" s="170" t="s">
        <v>13518</v>
      </c>
      <c r="C3831" s="170">
        <v>217</v>
      </c>
      <c r="I3831" s="170"/>
    </row>
    <row r="3832" spans="1:9" x14ac:dyDescent="0.3">
      <c r="A3832" s="170" t="s">
        <v>2371</v>
      </c>
      <c r="B3832" s="170" t="s">
        <v>13517</v>
      </c>
      <c r="C3832" s="170">
        <v>697</v>
      </c>
      <c r="I3832" s="170"/>
    </row>
    <row r="3833" spans="1:9" x14ac:dyDescent="0.3">
      <c r="A3833" s="170" t="s">
        <v>2370</v>
      </c>
      <c r="B3833" s="170" t="s">
        <v>13516</v>
      </c>
      <c r="C3833" s="170">
        <v>131</v>
      </c>
      <c r="I3833" s="170"/>
    </row>
    <row r="3834" spans="1:9" x14ac:dyDescent="0.3">
      <c r="A3834" s="170" t="s">
        <v>2369</v>
      </c>
      <c r="B3834" s="170" t="s">
        <v>13515</v>
      </c>
      <c r="C3834" s="170">
        <v>67</v>
      </c>
      <c r="I3834" s="170"/>
    </row>
    <row r="3835" spans="1:9" x14ac:dyDescent="0.3">
      <c r="A3835" s="170" t="s">
        <v>2368</v>
      </c>
      <c r="B3835" s="170" t="s">
        <v>13514</v>
      </c>
      <c r="C3835" s="170">
        <v>35</v>
      </c>
      <c r="I3835" s="170"/>
    </row>
    <row r="3836" spans="1:9" x14ac:dyDescent="0.3">
      <c r="A3836" s="170" t="s">
        <v>2367</v>
      </c>
      <c r="B3836" s="170" t="s">
        <v>13513</v>
      </c>
      <c r="C3836" s="170">
        <v>35</v>
      </c>
      <c r="I3836" s="170"/>
    </row>
    <row r="3837" spans="1:9" x14ac:dyDescent="0.3">
      <c r="A3837" s="170" t="s">
        <v>2366</v>
      </c>
      <c r="B3837" s="170" t="s">
        <v>12818</v>
      </c>
      <c r="C3837" s="170">
        <v>597</v>
      </c>
      <c r="I3837" s="170"/>
    </row>
    <row r="3838" spans="1:9" x14ac:dyDescent="0.3">
      <c r="A3838" s="170" t="s">
        <v>2365</v>
      </c>
      <c r="B3838" s="170" t="s">
        <v>13512</v>
      </c>
      <c r="C3838" s="170">
        <v>36</v>
      </c>
      <c r="I3838" s="170"/>
    </row>
    <row r="3839" spans="1:9" x14ac:dyDescent="0.3">
      <c r="A3839" s="170" t="s">
        <v>2364</v>
      </c>
      <c r="B3839" s="170" t="s">
        <v>13511</v>
      </c>
      <c r="C3839" s="170">
        <v>768</v>
      </c>
      <c r="I3839" s="170"/>
    </row>
    <row r="3840" spans="1:9" x14ac:dyDescent="0.3">
      <c r="A3840" s="170" t="s">
        <v>2363</v>
      </c>
      <c r="B3840" s="170" t="s">
        <v>13510</v>
      </c>
      <c r="C3840" s="170">
        <v>35</v>
      </c>
      <c r="I3840" s="170"/>
    </row>
    <row r="3841" spans="1:9" x14ac:dyDescent="0.3">
      <c r="A3841" s="170" t="s">
        <v>2362</v>
      </c>
      <c r="B3841" s="170" t="s">
        <v>2361</v>
      </c>
      <c r="C3841" s="170">
        <v>1157</v>
      </c>
      <c r="I3841" s="170"/>
    </row>
    <row r="3842" spans="1:9" x14ac:dyDescent="0.3">
      <c r="A3842" s="170" t="s">
        <v>2360</v>
      </c>
      <c r="B3842" s="170" t="s">
        <v>13509</v>
      </c>
      <c r="C3842" s="170">
        <v>460</v>
      </c>
      <c r="I3842" s="170"/>
    </row>
    <row r="3843" spans="1:9" x14ac:dyDescent="0.3">
      <c r="A3843" s="170" t="s">
        <v>2359</v>
      </c>
      <c r="B3843" s="170" t="s">
        <v>13508</v>
      </c>
      <c r="C3843" s="170">
        <v>37</v>
      </c>
      <c r="I3843" s="170"/>
    </row>
    <row r="3844" spans="1:9" x14ac:dyDescent="0.3">
      <c r="A3844" s="170" t="s">
        <v>2358</v>
      </c>
      <c r="B3844" s="170" t="s">
        <v>13507</v>
      </c>
      <c r="C3844" s="170">
        <v>37</v>
      </c>
      <c r="I3844" s="170"/>
    </row>
    <row r="3845" spans="1:9" x14ac:dyDescent="0.3">
      <c r="A3845" s="170" t="s">
        <v>2357</v>
      </c>
      <c r="B3845" s="170" t="s">
        <v>13506</v>
      </c>
      <c r="C3845" s="170">
        <v>2023</v>
      </c>
      <c r="I3845" s="170"/>
    </row>
    <row r="3846" spans="1:9" x14ac:dyDescent="0.3">
      <c r="A3846" s="170" t="s">
        <v>2356</v>
      </c>
      <c r="B3846" s="170" t="s">
        <v>13505</v>
      </c>
      <c r="C3846" s="170">
        <v>297</v>
      </c>
      <c r="I3846" s="170"/>
    </row>
    <row r="3847" spans="1:9" x14ac:dyDescent="0.3">
      <c r="A3847" s="170" t="s">
        <v>2355</v>
      </c>
      <c r="B3847" s="170" t="s">
        <v>13504</v>
      </c>
      <c r="C3847" s="170">
        <v>718</v>
      </c>
      <c r="I3847" s="170"/>
    </row>
    <row r="3848" spans="1:9" x14ac:dyDescent="0.3">
      <c r="A3848" s="170" t="s">
        <v>2354</v>
      </c>
      <c r="B3848" s="170" t="s">
        <v>13503</v>
      </c>
      <c r="C3848" s="170">
        <v>1330</v>
      </c>
      <c r="I3848" s="170"/>
    </row>
    <row r="3849" spans="1:9" x14ac:dyDescent="0.3">
      <c r="A3849" s="170" t="s">
        <v>2353</v>
      </c>
      <c r="B3849" s="170" t="s">
        <v>13502</v>
      </c>
      <c r="C3849" s="170">
        <v>380</v>
      </c>
      <c r="I3849" s="170"/>
    </row>
    <row r="3850" spans="1:9" x14ac:dyDescent="0.3">
      <c r="A3850" s="170" t="s">
        <v>4072</v>
      </c>
      <c r="B3850" s="170" t="s">
        <v>13501</v>
      </c>
      <c r="C3850" s="170">
        <v>2112</v>
      </c>
      <c r="I3850" s="170"/>
    </row>
    <row r="3851" spans="1:9" x14ac:dyDescent="0.3">
      <c r="A3851" s="170" t="s">
        <v>2352</v>
      </c>
      <c r="B3851" s="170" t="s">
        <v>13500</v>
      </c>
      <c r="C3851" s="170">
        <v>67</v>
      </c>
      <c r="I3851" s="170"/>
    </row>
    <row r="3852" spans="1:9" x14ac:dyDescent="0.3">
      <c r="A3852" s="170" t="s">
        <v>2351</v>
      </c>
      <c r="B3852" s="170" t="s">
        <v>13499</v>
      </c>
      <c r="C3852" s="170">
        <v>67</v>
      </c>
      <c r="I3852" s="170"/>
    </row>
    <row r="3853" spans="1:9" x14ac:dyDescent="0.3">
      <c r="A3853" s="170" t="s">
        <v>2350</v>
      </c>
      <c r="B3853" s="170" t="s">
        <v>13498</v>
      </c>
      <c r="C3853" s="170">
        <v>67</v>
      </c>
      <c r="I3853" s="170"/>
    </row>
    <row r="3854" spans="1:9" x14ac:dyDescent="0.3">
      <c r="A3854" s="170" t="s">
        <v>2349</v>
      </c>
      <c r="B3854" s="170" t="s">
        <v>12726</v>
      </c>
      <c r="C3854" s="170">
        <v>125</v>
      </c>
      <c r="I3854" s="170"/>
    </row>
    <row r="3855" spans="1:9" x14ac:dyDescent="0.3">
      <c r="A3855" s="170" t="s">
        <v>2348</v>
      </c>
      <c r="B3855" s="170" t="s">
        <v>13497</v>
      </c>
      <c r="C3855" s="170">
        <v>447</v>
      </c>
      <c r="I3855" s="170"/>
    </row>
    <row r="3856" spans="1:9" x14ac:dyDescent="0.3">
      <c r="A3856" s="170" t="s">
        <v>2347</v>
      </c>
      <c r="B3856" s="170" t="s">
        <v>13497</v>
      </c>
      <c r="C3856" s="170">
        <v>447</v>
      </c>
      <c r="I3856" s="170"/>
    </row>
    <row r="3857" spans="1:9" x14ac:dyDescent="0.3">
      <c r="A3857" s="170" t="s">
        <v>2346</v>
      </c>
      <c r="B3857" s="170" t="s">
        <v>13496</v>
      </c>
      <c r="C3857" s="170">
        <v>389</v>
      </c>
      <c r="I3857" s="170"/>
    </row>
    <row r="3858" spans="1:9" x14ac:dyDescent="0.3">
      <c r="A3858" s="170" t="s">
        <v>2345</v>
      </c>
      <c r="B3858" s="170" t="s">
        <v>13495</v>
      </c>
      <c r="C3858" s="170">
        <v>768</v>
      </c>
      <c r="I3858" s="170"/>
    </row>
    <row r="3859" spans="1:9" x14ac:dyDescent="0.3">
      <c r="A3859" s="170" t="s">
        <v>2344</v>
      </c>
      <c r="B3859" s="170" t="s">
        <v>13483</v>
      </c>
      <c r="C3859" s="170">
        <v>708</v>
      </c>
      <c r="I3859" s="170"/>
    </row>
    <row r="3860" spans="1:9" x14ac:dyDescent="0.3">
      <c r="A3860" s="170" t="s">
        <v>2343</v>
      </c>
      <c r="B3860" s="170" t="s">
        <v>13494</v>
      </c>
      <c r="C3860" s="170">
        <v>125</v>
      </c>
      <c r="I3860" s="170"/>
    </row>
    <row r="3861" spans="1:9" x14ac:dyDescent="0.3">
      <c r="A3861" s="170" t="s">
        <v>2342</v>
      </c>
      <c r="B3861" s="170" t="s">
        <v>13493</v>
      </c>
      <c r="C3861" s="170">
        <v>1743</v>
      </c>
      <c r="I3861" s="170"/>
    </row>
    <row r="3862" spans="1:9" x14ac:dyDescent="0.3">
      <c r="A3862" s="170" t="s">
        <v>2341</v>
      </c>
      <c r="B3862" s="170" t="s">
        <v>12818</v>
      </c>
      <c r="C3862" s="170">
        <v>597</v>
      </c>
      <c r="I3862" s="170"/>
    </row>
    <row r="3863" spans="1:9" x14ac:dyDescent="0.3">
      <c r="A3863" s="170" t="s">
        <v>2340</v>
      </c>
      <c r="B3863" s="170" t="s">
        <v>13492</v>
      </c>
      <c r="C3863" s="170">
        <v>447</v>
      </c>
      <c r="I3863" s="170"/>
    </row>
    <row r="3864" spans="1:9" x14ac:dyDescent="0.3">
      <c r="A3864" s="170" t="s">
        <v>2339</v>
      </c>
      <c r="B3864" s="170" t="s">
        <v>13492</v>
      </c>
      <c r="C3864" s="170">
        <v>447</v>
      </c>
      <c r="I3864" s="170"/>
    </row>
    <row r="3865" spans="1:9" x14ac:dyDescent="0.3">
      <c r="A3865" s="170" t="s">
        <v>2338</v>
      </c>
      <c r="B3865" s="170" t="s">
        <v>13491</v>
      </c>
      <c r="C3865" s="170">
        <v>131</v>
      </c>
      <c r="I3865" s="170"/>
    </row>
    <row r="3866" spans="1:9" x14ac:dyDescent="0.3">
      <c r="A3866" s="170" t="s">
        <v>2337</v>
      </c>
      <c r="B3866" s="170" t="s">
        <v>12509</v>
      </c>
      <c r="C3866" s="170">
        <v>768</v>
      </c>
      <c r="I3866" s="170"/>
    </row>
    <row r="3867" spans="1:9" x14ac:dyDescent="0.3">
      <c r="A3867" s="170" t="s">
        <v>2336</v>
      </c>
      <c r="B3867" s="170" t="s">
        <v>13490</v>
      </c>
      <c r="C3867" s="170">
        <v>525</v>
      </c>
      <c r="I3867" s="170"/>
    </row>
    <row r="3868" spans="1:9" x14ac:dyDescent="0.3">
      <c r="A3868" s="170" t="s">
        <v>2335</v>
      </c>
      <c r="B3868" s="170" t="s">
        <v>13245</v>
      </c>
      <c r="C3868" s="170">
        <v>37</v>
      </c>
      <c r="I3868" s="170"/>
    </row>
    <row r="3869" spans="1:9" x14ac:dyDescent="0.3">
      <c r="A3869" s="170" t="s">
        <v>2334</v>
      </c>
      <c r="B3869" s="170" t="s">
        <v>13245</v>
      </c>
      <c r="C3869" s="170">
        <v>37</v>
      </c>
      <c r="I3869" s="170"/>
    </row>
    <row r="3870" spans="1:9" x14ac:dyDescent="0.3">
      <c r="A3870" s="170" t="s">
        <v>2333</v>
      </c>
      <c r="B3870" s="170" t="s">
        <v>13245</v>
      </c>
      <c r="C3870" s="170">
        <v>37</v>
      </c>
      <c r="I3870" s="170"/>
    </row>
    <row r="3871" spans="1:9" x14ac:dyDescent="0.3">
      <c r="A3871" s="170" t="s">
        <v>2332</v>
      </c>
      <c r="B3871" s="170" t="s">
        <v>13245</v>
      </c>
      <c r="C3871" s="170">
        <v>37</v>
      </c>
      <c r="I3871" s="170"/>
    </row>
    <row r="3872" spans="1:9" x14ac:dyDescent="0.3">
      <c r="A3872" s="170" t="s">
        <v>2331</v>
      </c>
      <c r="B3872" s="170" t="s">
        <v>13245</v>
      </c>
      <c r="C3872" s="170">
        <v>37</v>
      </c>
      <c r="I3872" s="170"/>
    </row>
    <row r="3873" spans="1:9" x14ac:dyDescent="0.3">
      <c r="A3873" s="170" t="s">
        <v>2330</v>
      </c>
      <c r="B3873" s="170" t="s">
        <v>13489</v>
      </c>
      <c r="C3873" s="170">
        <v>768</v>
      </c>
      <c r="I3873" s="170"/>
    </row>
    <row r="3874" spans="1:9" x14ac:dyDescent="0.3">
      <c r="A3874" s="170" t="s">
        <v>2329</v>
      </c>
      <c r="B3874" s="170" t="s">
        <v>13488</v>
      </c>
      <c r="C3874" s="170">
        <v>768</v>
      </c>
      <c r="I3874" s="170"/>
    </row>
    <row r="3875" spans="1:9" x14ac:dyDescent="0.3">
      <c r="A3875" s="170" t="s">
        <v>2328</v>
      </c>
      <c r="B3875" s="170" t="s">
        <v>13487</v>
      </c>
      <c r="C3875" s="170">
        <v>683</v>
      </c>
      <c r="I3875" s="170"/>
    </row>
    <row r="3876" spans="1:9" x14ac:dyDescent="0.3">
      <c r="A3876" s="170" t="s">
        <v>2327</v>
      </c>
      <c r="B3876" s="170" t="s">
        <v>13487</v>
      </c>
      <c r="C3876" s="170">
        <v>683</v>
      </c>
      <c r="I3876" s="170"/>
    </row>
    <row r="3877" spans="1:9" x14ac:dyDescent="0.3">
      <c r="A3877" s="170" t="s">
        <v>2326</v>
      </c>
      <c r="B3877" s="170" t="s">
        <v>13487</v>
      </c>
      <c r="C3877" s="170">
        <v>683</v>
      </c>
      <c r="I3877" s="170"/>
    </row>
    <row r="3878" spans="1:9" x14ac:dyDescent="0.3">
      <c r="A3878" s="170" t="s">
        <v>3911</v>
      </c>
      <c r="B3878" s="170" t="s">
        <v>13486</v>
      </c>
      <c r="C3878" s="170">
        <v>45</v>
      </c>
      <c r="I3878" s="170"/>
    </row>
    <row r="3879" spans="1:9" x14ac:dyDescent="0.3">
      <c r="A3879" s="170" t="s">
        <v>2324</v>
      </c>
      <c r="B3879" s="170" t="s">
        <v>13485</v>
      </c>
      <c r="C3879" s="170">
        <v>36</v>
      </c>
      <c r="I3879" s="170"/>
    </row>
    <row r="3880" spans="1:9" x14ac:dyDescent="0.3">
      <c r="A3880" s="170" t="s">
        <v>2323</v>
      </c>
      <c r="B3880" s="170" t="s">
        <v>13484</v>
      </c>
      <c r="C3880" s="170">
        <v>50</v>
      </c>
      <c r="I3880" s="170"/>
    </row>
    <row r="3881" spans="1:9" x14ac:dyDescent="0.3">
      <c r="A3881" s="170" t="s">
        <v>2322</v>
      </c>
      <c r="B3881" s="170" t="s">
        <v>12336</v>
      </c>
      <c r="C3881" s="170">
        <v>50</v>
      </c>
      <c r="I3881" s="170"/>
    </row>
    <row r="3882" spans="1:9" x14ac:dyDescent="0.3">
      <c r="A3882" s="170" t="s">
        <v>2320</v>
      </c>
      <c r="B3882" s="170" t="s">
        <v>12428</v>
      </c>
      <c r="C3882" s="170">
        <v>577</v>
      </c>
      <c r="I3882" s="170"/>
    </row>
    <row r="3883" spans="1:9" x14ac:dyDescent="0.3">
      <c r="A3883" s="170" t="s">
        <v>2320</v>
      </c>
      <c r="B3883" s="170" t="s">
        <v>12428</v>
      </c>
      <c r="C3883" s="170">
        <v>577</v>
      </c>
      <c r="I3883" s="170"/>
    </row>
    <row r="3884" spans="1:9" x14ac:dyDescent="0.3">
      <c r="A3884" s="170" t="s">
        <v>2320</v>
      </c>
      <c r="B3884" s="170" t="s">
        <v>12428</v>
      </c>
      <c r="C3884" s="170">
        <v>577</v>
      </c>
      <c r="I3884" s="170"/>
    </row>
    <row r="3885" spans="1:9" x14ac:dyDescent="0.3">
      <c r="A3885" s="170" t="s">
        <v>2319</v>
      </c>
      <c r="B3885" s="170" t="s">
        <v>2318</v>
      </c>
      <c r="C3885" s="170">
        <v>1274</v>
      </c>
      <c r="I3885" s="170"/>
    </row>
    <row r="3886" spans="1:9" x14ac:dyDescent="0.3">
      <c r="A3886" s="170" t="s">
        <v>2317</v>
      </c>
      <c r="B3886" s="170" t="s">
        <v>2316</v>
      </c>
      <c r="C3886" s="170">
        <v>1274</v>
      </c>
      <c r="I3886" s="170"/>
    </row>
    <row r="3887" spans="1:9" x14ac:dyDescent="0.3">
      <c r="A3887" s="170" t="s">
        <v>2315</v>
      </c>
      <c r="B3887" s="170" t="s">
        <v>12818</v>
      </c>
      <c r="C3887" s="170">
        <v>597</v>
      </c>
      <c r="I3887" s="170"/>
    </row>
    <row r="3888" spans="1:9" x14ac:dyDescent="0.3">
      <c r="A3888" s="170" t="s">
        <v>2314</v>
      </c>
      <c r="B3888" s="170" t="s">
        <v>13483</v>
      </c>
      <c r="C3888" s="170">
        <v>708</v>
      </c>
      <c r="I3888" s="170"/>
    </row>
    <row r="3889" spans="1:9" x14ac:dyDescent="0.3">
      <c r="A3889" s="170" t="s">
        <v>2313</v>
      </c>
      <c r="B3889" s="170" t="s">
        <v>13482</v>
      </c>
      <c r="C3889" s="170">
        <v>36</v>
      </c>
      <c r="I3889" s="170"/>
    </row>
    <row r="3890" spans="1:9" x14ac:dyDescent="0.3">
      <c r="A3890" s="170" t="s">
        <v>2312</v>
      </c>
      <c r="B3890" s="170" t="s">
        <v>13481</v>
      </c>
      <c r="C3890" s="170">
        <v>768</v>
      </c>
      <c r="I3890" s="170"/>
    </row>
    <row r="3891" spans="1:9" x14ac:dyDescent="0.3">
      <c r="A3891" s="170" t="s">
        <v>2311</v>
      </c>
      <c r="B3891" s="170" t="s">
        <v>11129</v>
      </c>
      <c r="C3891" s="170">
        <v>12</v>
      </c>
      <c r="I3891" s="170"/>
    </row>
    <row r="3892" spans="1:9" x14ac:dyDescent="0.3">
      <c r="A3892" s="170" t="s">
        <v>2310</v>
      </c>
      <c r="B3892" s="170" t="s">
        <v>13480</v>
      </c>
      <c r="C3892" s="170">
        <v>473</v>
      </c>
      <c r="I3892" s="170"/>
    </row>
    <row r="3893" spans="1:9" x14ac:dyDescent="0.3">
      <c r="A3893" s="170" t="s">
        <v>2309</v>
      </c>
      <c r="B3893" s="170" t="s">
        <v>12818</v>
      </c>
      <c r="C3893" s="170">
        <v>597</v>
      </c>
      <c r="I3893" s="170"/>
    </row>
    <row r="3894" spans="1:9" x14ac:dyDescent="0.3">
      <c r="A3894" s="170" t="s">
        <v>2308</v>
      </c>
      <c r="B3894" s="170" t="s">
        <v>13479</v>
      </c>
      <c r="C3894" s="170">
        <v>1274</v>
      </c>
      <c r="I3894" s="170"/>
    </row>
    <row r="3895" spans="1:9" x14ac:dyDescent="0.3">
      <c r="A3895" s="170" t="s">
        <v>2307</v>
      </c>
      <c r="B3895" s="170" t="s">
        <v>13478</v>
      </c>
      <c r="C3895" s="170">
        <v>39</v>
      </c>
      <c r="I3895" s="170"/>
    </row>
    <row r="3896" spans="1:9" x14ac:dyDescent="0.3">
      <c r="A3896" s="170" t="s">
        <v>2305</v>
      </c>
      <c r="B3896" s="170" t="s">
        <v>13305</v>
      </c>
      <c r="C3896" s="170">
        <v>597</v>
      </c>
      <c r="I3896" s="170"/>
    </row>
    <row r="3897" spans="1:9" x14ac:dyDescent="0.3">
      <c r="A3897" s="170" t="s">
        <v>2304</v>
      </c>
      <c r="B3897" s="170" t="s">
        <v>13477</v>
      </c>
      <c r="C3897" s="170">
        <v>742</v>
      </c>
      <c r="I3897" s="170"/>
    </row>
    <row r="3898" spans="1:9" x14ac:dyDescent="0.3">
      <c r="A3898" s="170" t="s">
        <v>2303</v>
      </c>
      <c r="B3898" s="170" t="s">
        <v>13476</v>
      </c>
      <c r="C3898" s="170">
        <v>67</v>
      </c>
      <c r="I3898" s="170"/>
    </row>
    <row r="3899" spans="1:9" x14ac:dyDescent="0.3">
      <c r="A3899" s="170" t="s">
        <v>2302</v>
      </c>
      <c r="B3899" s="170" t="s">
        <v>13475</v>
      </c>
      <c r="C3899" s="170">
        <v>67</v>
      </c>
      <c r="I3899" s="170"/>
    </row>
    <row r="3900" spans="1:9" x14ac:dyDescent="0.3">
      <c r="A3900" s="170" t="s">
        <v>2301</v>
      </c>
      <c r="B3900" s="170" t="s">
        <v>13474</v>
      </c>
      <c r="C3900" s="170">
        <v>67</v>
      </c>
      <c r="I3900" s="170"/>
    </row>
    <row r="3901" spans="1:9" x14ac:dyDescent="0.3">
      <c r="A3901" s="170" t="s">
        <v>2300</v>
      </c>
      <c r="B3901" s="170" t="s">
        <v>13473</v>
      </c>
      <c r="C3901" s="170">
        <v>67</v>
      </c>
      <c r="I3901" s="170"/>
    </row>
    <row r="3902" spans="1:9" x14ac:dyDescent="0.3">
      <c r="A3902" s="170" t="s">
        <v>2299</v>
      </c>
      <c r="B3902" s="170" t="s">
        <v>13472</v>
      </c>
      <c r="C3902" s="170">
        <v>67</v>
      </c>
      <c r="I3902" s="170"/>
    </row>
    <row r="3903" spans="1:9" x14ac:dyDescent="0.3">
      <c r="A3903" s="170" t="s">
        <v>2298</v>
      </c>
      <c r="B3903" s="170" t="s">
        <v>13471</v>
      </c>
      <c r="C3903" s="170">
        <v>67</v>
      </c>
      <c r="I3903" s="170"/>
    </row>
    <row r="3904" spans="1:9" x14ac:dyDescent="0.3">
      <c r="A3904" s="170" t="s">
        <v>2297</v>
      </c>
      <c r="B3904" s="170" t="s">
        <v>13470</v>
      </c>
      <c r="C3904" s="170">
        <v>1260</v>
      </c>
      <c r="I3904" s="170"/>
    </row>
    <row r="3905" spans="1:9" x14ac:dyDescent="0.3">
      <c r="A3905" s="170" t="s">
        <v>2296</v>
      </c>
      <c r="B3905" s="170" t="s">
        <v>13470</v>
      </c>
      <c r="C3905" s="170">
        <v>1260</v>
      </c>
      <c r="I3905" s="170"/>
    </row>
    <row r="3906" spans="1:9" x14ac:dyDescent="0.3">
      <c r="A3906" s="170" t="s">
        <v>2295</v>
      </c>
      <c r="B3906" s="170" t="s">
        <v>13470</v>
      </c>
      <c r="C3906" s="170">
        <v>1260</v>
      </c>
      <c r="I3906" s="170"/>
    </row>
    <row r="3907" spans="1:9" x14ac:dyDescent="0.3">
      <c r="A3907" s="170" t="s">
        <v>2294</v>
      </c>
      <c r="B3907" s="170" t="s">
        <v>13470</v>
      </c>
      <c r="C3907" s="170">
        <v>1260</v>
      </c>
      <c r="I3907" s="170"/>
    </row>
    <row r="3908" spans="1:9" x14ac:dyDescent="0.3">
      <c r="A3908" s="170" t="s">
        <v>2293</v>
      </c>
      <c r="B3908" s="170" t="s">
        <v>13470</v>
      </c>
      <c r="C3908" s="170">
        <v>1260</v>
      </c>
      <c r="I3908" s="170"/>
    </row>
    <row r="3909" spans="1:9" x14ac:dyDescent="0.3">
      <c r="A3909" s="170" t="s">
        <v>2292</v>
      </c>
      <c r="B3909" s="170" t="s">
        <v>13470</v>
      </c>
      <c r="C3909" s="170">
        <v>1260</v>
      </c>
      <c r="I3909" s="170"/>
    </row>
    <row r="3910" spans="1:9" x14ac:dyDescent="0.3">
      <c r="A3910" s="170" t="s">
        <v>2291</v>
      </c>
      <c r="B3910" s="170" t="s">
        <v>13469</v>
      </c>
      <c r="C3910" s="170">
        <v>210</v>
      </c>
      <c r="I3910" s="170"/>
    </row>
    <row r="3911" spans="1:9" x14ac:dyDescent="0.3">
      <c r="A3911" s="170" t="s">
        <v>2290</v>
      </c>
      <c r="B3911" s="170" t="s">
        <v>13468</v>
      </c>
      <c r="C3911" s="170">
        <v>131</v>
      </c>
      <c r="I3911" s="170"/>
    </row>
    <row r="3912" spans="1:9" x14ac:dyDescent="0.3">
      <c r="A3912" s="170" t="s">
        <v>2289</v>
      </c>
      <c r="B3912" s="170" t="s">
        <v>13467</v>
      </c>
      <c r="C3912" s="170">
        <v>131</v>
      </c>
      <c r="I3912" s="170"/>
    </row>
    <row r="3913" spans="1:9" x14ac:dyDescent="0.3">
      <c r="A3913" s="170" t="s">
        <v>2288</v>
      </c>
      <c r="B3913" s="170" t="s">
        <v>13466</v>
      </c>
      <c r="C3913" s="170">
        <v>36</v>
      </c>
      <c r="I3913" s="170"/>
    </row>
    <row r="3914" spans="1:9" x14ac:dyDescent="0.3">
      <c r="A3914" s="170" t="s">
        <v>2287</v>
      </c>
      <c r="B3914" s="170" t="s">
        <v>13465</v>
      </c>
      <c r="C3914" s="170">
        <v>687</v>
      </c>
      <c r="I3914" s="170"/>
    </row>
    <row r="3915" spans="1:9" x14ac:dyDescent="0.3">
      <c r="A3915" s="170" t="s">
        <v>2286</v>
      </c>
      <c r="B3915" s="170" t="s">
        <v>13464</v>
      </c>
      <c r="C3915" s="170">
        <v>77</v>
      </c>
      <c r="I3915" s="170"/>
    </row>
    <row r="3916" spans="1:9" x14ac:dyDescent="0.3">
      <c r="A3916" s="170" t="s">
        <v>2285</v>
      </c>
      <c r="B3916" s="170" t="s">
        <v>13463</v>
      </c>
      <c r="C3916" s="170">
        <v>768</v>
      </c>
      <c r="I3916" s="170"/>
    </row>
    <row r="3917" spans="1:9" x14ac:dyDescent="0.3">
      <c r="A3917" s="170" t="s">
        <v>2284</v>
      </c>
      <c r="B3917" s="170" t="s">
        <v>4662</v>
      </c>
      <c r="C3917" s="170">
        <v>597</v>
      </c>
      <c r="I3917" s="170"/>
    </row>
    <row r="3918" spans="1:9" x14ac:dyDescent="0.3">
      <c r="A3918" s="170" t="s">
        <v>2283</v>
      </c>
      <c r="B3918" s="170" t="s">
        <v>2282</v>
      </c>
      <c r="C3918" s="170">
        <v>1274</v>
      </c>
      <c r="I3918" s="170"/>
    </row>
    <row r="3919" spans="1:9" x14ac:dyDescent="0.3">
      <c r="A3919" s="170" t="s">
        <v>2281</v>
      </c>
      <c r="B3919" s="170" t="s">
        <v>13462</v>
      </c>
      <c r="C3919" s="170">
        <v>597</v>
      </c>
      <c r="I3919" s="170"/>
    </row>
    <row r="3920" spans="1:9" x14ac:dyDescent="0.3">
      <c r="A3920" s="170" t="s">
        <v>2280</v>
      </c>
      <c r="B3920" s="170" t="s">
        <v>13461</v>
      </c>
      <c r="C3920" s="170">
        <v>99</v>
      </c>
      <c r="I3920" s="170"/>
    </row>
    <row r="3921" spans="1:9" x14ac:dyDescent="0.3">
      <c r="A3921" s="170" t="s">
        <v>2280</v>
      </c>
      <c r="B3921" s="170" t="s">
        <v>13461</v>
      </c>
      <c r="C3921" s="170">
        <v>99</v>
      </c>
      <c r="I3921" s="170"/>
    </row>
    <row r="3922" spans="1:9" x14ac:dyDescent="0.3">
      <c r="A3922" s="170" t="s">
        <v>2280</v>
      </c>
      <c r="B3922" s="170" t="s">
        <v>13461</v>
      </c>
      <c r="C3922" s="170">
        <v>99</v>
      </c>
      <c r="I3922" s="170"/>
    </row>
    <row r="3923" spans="1:9" x14ac:dyDescent="0.3">
      <c r="A3923" s="170" t="s">
        <v>2280</v>
      </c>
      <c r="B3923" s="170" t="s">
        <v>13461</v>
      </c>
      <c r="C3923" s="170">
        <v>99</v>
      </c>
      <c r="I3923" s="170"/>
    </row>
    <row r="3924" spans="1:9" x14ac:dyDescent="0.3">
      <c r="A3924" s="170" t="s">
        <v>2280</v>
      </c>
      <c r="B3924" s="170" t="s">
        <v>13461</v>
      </c>
      <c r="C3924" s="170">
        <v>99</v>
      </c>
      <c r="I3924" s="170"/>
    </row>
    <row r="3925" spans="1:9" x14ac:dyDescent="0.3">
      <c r="A3925" s="170" t="s">
        <v>2279</v>
      </c>
      <c r="B3925" s="170" t="s">
        <v>13461</v>
      </c>
      <c r="C3925" s="170">
        <v>99</v>
      </c>
      <c r="I3925" s="170"/>
    </row>
    <row r="3926" spans="1:9" x14ac:dyDescent="0.3">
      <c r="A3926" s="170" t="s">
        <v>2279</v>
      </c>
      <c r="B3926" s="170" t="s">
        <v>13461</v>
      </c>
      <c r="C3926" s="170">
        <v>99</v>
      </c>
      <c r="I3926" s="170"/>
    </row>
    <row r="3927" spans="1:9" x14ac:dyDescent="0.3">
      <c r="A3927" s="170" t="s">
        <v>2279</v>
      </c>
      <c r="B3927" s="170" t="s">
        <v>13461</v>
      </c>
      <c r="C3927" s="170">
        <v>99</v>
      </c>
      <c r="I3927" s="170"/>
    </row>
    <row r="3928" spans="1:9" x14ac:dyDescent="0.3">
      <c r="A3928" s="170" t="s">
        <v>2279</v>
      </c>
      <c r="B3928" s="170" t="s">
        <v>13461</v>
      </c>
      <c r="C3928" s="170">
        <v>99</v>
      </c>
      <c r="I3928" s="170"/>
    </row>
    <row r="3929" spans="1:9" x14ac:dyDescent="0.3">
      <c r="A3929" s="170" t="s">
        <v>2279</v>
      </c>
      <c r="B3929" s="170" t="s">
        <v>13461</v>
      </c>
      <c r="C3929" s="170">
        <v>99</v>
      </c>
      <c r="I3929" s="170"/>
    </row>
    <row r="3930" spans="1:9" x14ac:dyDescent="0.3">
      <c r="A3930" s="170" t="s">
        <v>2278</v>
      </c>
      <c r="B3930" s="170" t="s">
        <v>13461</v>
      </c>
      <c r="C3930" s="170">
        <v>99</v>
      </c>
      <c r="I3930" s="170"/>
    </row>
    <row r="3931" spans="1:9" x14ac:dyDescent="0.3">
      <c r="A3931" s="170" t="s">
        <v>2278</v>
      </c>
      <c r="B3931" s="170" t="s">
        <v>13461</v>
      </c>
      <c r="C3931" s="170">
        <v>99</v>
      </c>
      <c r="I3931" s="170"/>
    </row>
    <row r="3932" spans="1:9" x14ac:dyDescent="0.3">
      <c r="A3932" s="170" t="s">
        <v>2278</v>
      </c>
      <c r="B3932" s="170" t="s">
        <v>13461</v>
      </c>
      <c r="C3932" s="170">
        <v>99</v>
      </c>
      <c r="I3932" s="170"/>
    </row>
    <row r="3933" spans="1:9" x14ac:dyDescent="0.3">
      <c r="A3933" s="170" t="s">
        <v>2278</v>
      </c>
      <c r="B3933" s="170" t="s">
        <v>13461</v>
      </c>
      <c r="C3933" s="170">
        <v>99</v>
      </c>
      <c r="I3933" s="170"/>
    </row>
    <row r="3934" spans="1:9" x14ac:dyDescent="0.3">
      <c r="A3934" s="170" t="s">
        <v>2278</v>
      </c>
      <c r="B3934" s="170" t="s">
        <v>13461</v>
      </c>
      <c r="C3934" s="170">
        <v>99</v>
      </c>
      <c r="I3934" s="170"/>
    </row>
    <row r="3935" spans="1:9" x14ac:dyDescent="0.3">
      <c r="A3935" s="170" t="s">
        <v>2277</v>
      </c>
      <c r="B3935" s="170" t="s">
        <v>13461</v>
      </c>
      <c r="C3935" s="170">
        <v>99</v>
      </c>
      <c r="I3935" s="170"/>
    </row>
    <row r="3936" spans="1:9" x14ac:dyDescent="0.3">
      <c r="A3936" s="170" t="s">
        <v>2277</v>
      </c>
      <c r="B3936" s="170" t="s">
        <v>13461</v>
      </c>
      <c r="C3936" s="170">
        <v>99</v>
      </c>
      <c r="I3936" s="170"/>
    </row>
    <row r="3937" spans="1:9" x14ac:dyDescent="0.3">
      <c r="A3937" s="170" t="s">
        <v>2277</v>
      </c>
      <c r="B3937" s="170" t="s">
        <v>13461</v>
      </c>
      <c r="C3937" s="170">
        <v>99</v>
      </c>
      <c r="I3937" s="170"/>
    </row>
    <row r="3938" spans="1:9" x14ac:dyDescent="0.3">
      <c r="A3938" s="170" t="s">
        <v>2277</v>
      </c>
      <c r="B3938" s="170" t="s">
        <v>13461</v>
      </c>
      <c r="C3938" s="170">
        <v>99</v>
      </c>
      <c r="I3938" s="170"/>
    </row>
    <row r="3939" spans="1:9" x14ac:dyDescent="0.3">
      <c r="A3939" s="170" t="s">
        <v>2277</v>
      </c>
      <c r="B3939" s="170" t="s">
        <v>13461</v>
      </c>
      <c r="C3939" s="170">
        <v>99</v>
      </c>
      <c r="I3939" s="170"/>
    </row>
    <row r="3940" spans="1:9" x14ac:dyDescent="0.3">
      <c r="A3940" s="170" t="s">
        <v>2276</v>
      </c>
      <c r="B3940" s="170" t="s">
        <v>13461</v>
      </c>
      <c r="C3940" s="170">
        <v>99</v>
      </c>
      <c r="I3940" s="170"/>
    </row>
    <row r="3941" spans="1:9" x14ac:dyDescent="0.3">
      <c r="A3941" s="170" t="s">
        <v>2276</v>
      </c>
      <c r="B3941" s="170" t="s">
        <v>13461</v>
      </c>
      <c r="C3941" s="170">
        <v>99</v>
      </c>
      <c r="I3941" s="170"/>
    </row>
    <row r="3942" spans="1:9" x14ac:dyDescent="0.3">
      <c r="A3942" s="170" t="s">
        <v>2276</v>
      </c>
      <c r="B3942" s="170" t="s">
        <v>13461</v>
      </c>
      <c r="C3942" s="170">
        <v>99</v>
      </c>
      <c r="I3942" s="170"/>
    </row>
    <row r="3943" spans="1:9" x14ac:dyDescent="0.3">
      <c r="A3943" s="170" t="s">
        <v>2276</v>
      </c>
      <c r="B3943" s="170" t="s">
        <v>13461</v>
      </c>
      <c r="C3943" s="170">
        <v>99</v>
      </c>
      <c r="I3943" s="170"/>
    </row>
    <row r="3944" spans="1:9" x14ac:dyDescent="0.3">
      <c r="A3944" s="170" t="s">
        <v>2276</v>
      </c>
      <c r="B3944" s="170" t="s">
        <v>13461</v>
      </c>
      <c r="C3944" s="170">
        <v>99</v>
      </c>
      <c r="I3944" s="170"/>
    </row>
    <row r="3945" spans="1:9" x14ac:dyDescent="0.3">
      <c r="A3945" s="170" t="s">
        <v>2275</v>
      </c>
      <c r="B3945" s="170" t="s">
        <v>13461</v>
      </c>
      <c r="C3945" s="170">
        <v>99</v>
      </c>
      <c r="I3945" s="170"/>
    </row>
    <row r="3946" spans="1:9" x14ac:dyDescent="0.3">
      <c r="A3946" s="170" t="s">
        <v>2275</v>
      </c>
      <c r="B3946" s="170" t="s">
        <v>13461</v>
      </c>
      <c r="C3946" s="170">
        <v>99</v>
      </c>
      <c r="I3946" s="170"/>
    </row>
    <row r="3947" spans="1:9" x14ac:dyDescent="0.3">
      <c r="A3947" s="170" t="s">
        <v>2275</v>
      </c>
      <c r="B3947" s="170" t="s">
        <v>13461</v>
      </c>
      <c r="C3947" s="170">
        <v>99</v>
      </c>
      <c r="I3947" s="170"/>
    </row>
    <row r="3948" spans="1:9" x14ac:dyDescent="0.3">
      <c r="A3948" s="170" t="s">
        <v>2275</v>
      </c>
      <c r="B3948" s="170" t="s">
        <v>13461</v>
      </c>
      <c r="C3948" s="170">
        <v>99</v>
      </c>
      <c r="I3948" s="170"/>
    </row>
    <row r="3949" spans="1:9" x14ac:dyDescent="0.3">
      <c r="A3949" s="170" t="s">
        <v>2275</v>
      </c>
      <c r="B3949" s="170" t="s">
        <v>13461</v>
      </c>
      <c r="C3949" s="170">
        <v>99</v>
      </c>
      <c r="I3949" s="170"/>
    </row>
    <row r="3950" spans="1:9" x14ac:dyDescent="0.3">
      <c r="A3950" s="170" t="s">
        <v>2274</v>
      </c>
      <c r="B3950" s="170" t="s">
        <v>13461</v>
      </c>
      <c r="C3950" s="170">
        <v>99</v>
      </c>
      <c r="I3950" s="170"/>
    </row>
    <row r="3951" spans="1:9" x14ac:dyDescent="0.3">
      <c r="A3951" s="170" t="s">
        <v>2274</v>
      </c>
      <c r="B3951" s="170" t="s">
        <v>13461</v>
      </c>
      <c r="C3951" s="170">
        <v>99</v>
      </c>
      <c r="I3951" s="170"/>
    </row>
    <row r="3952" spans="1:9" x14ac:dyDescent="0.3">
      <c r="A3952" s="170" t="s">
        <v>2274</v>
      </c>
      <c r="B3952" s="170" t="s">
        <v>13461</v>
      </c>
      <c r="C3952" s="170">
        <v>99</v>
      </c>
      <c r="I3952" s="170"/>
    </row>
    <row r="3953" spans="1:9" x14ac:dyDescent="0.3">
      <c r="A3953" s="170" t="s">
        <v>2274</v>
      </c>
      <c r="B3953" s="170" t="s">
        <v>13461</v>
      </c>
      <c r="C3953" s="170">
        <v>99</v>
      </c>
      <c r="I3953" s="170"/>
    </row>
    <row r="3954" spans="1:9" x14ac:dyDescent="0.3">
      <c r="A3954" s="170" t="s">
        <v>2274</v>
      </c>
      <c r="B3954" s="170" t="s">
        <v>13461</v>
      </c>
      <c r="C3954" s="170">
        <v>99</v>
      </c>
      <c r="I3954" s="170"/>
    </row>
    <row r="3955" spans="1:9" x14ac:dyDescent="0.3">
      <c r="A3955" s="170" t="s">
        <v>2273</v>
      </c>
      <c r="B3955" s="170" t="s">
        <v>13461</v>
      </c>
      <c r="C3955" s="170">
        <v>99</v>
      </c>
      <c r="I3955" s="170"/>
    </row>
    <row r="3956" spans="1:9" x14ac:dyDescent="0.3">
      <c r="A3956" s="170" t="s">
        <v>2273</v>
      </c>
      <c r="B3956" s="170" t="s">
        <v>13461</v>
      </c>
      <c r="C3956" s="170">
        <v>99</v>
      </c>
      <c r="I3956" s="170"/>
    </row>
    <row r="3957" spans="1:9" x14ac:dyDescent="0.3">
      <c r="A3957" s="170" t="s">
        <v>2273</v>
      </c>
      <c r="B3957" s="170" t="s">
        <v>13461</v>
      </c>
      <c r="C3957" s="170">
        <v>99</v>
      </c>
      <c r="I3957" s="170"/>
    </row>
    <row r="3958" spans="1:9" x14ac:dyDescent="0.3">
      <c r="A3958" s="170" t="s">
        <v>2273</v>
      </c>
      <c r="B3958" s="170" t="s">
        <v>13461</v>
      </c>
      <c r="C3958" s="170">
        <v>99</v>
      </c>
      <c r="I3958" s="170"/>
    </row>
    <row r="3959" spans="1:9" x14ac:dyDescent="0.3">
      <c r="A3959" s="170" t="s">
        <v>2273</v>
      </c>
      <c r="B3959" s="170" t="s">
        <v>13461</v>
      </c>
      <c r="C3959" s="170">
        <v>99</v>
      </c>
      <c r="I3959" s="170"/>
    </row>
    <row r="3960" spans="1:9" x14ac:dyDescent="0.3">
      <c r="A3960" s="170" t="s">
        <v>2272</v>
      </c>
      <c r="B3960" s="170" t="s">
        <v>13461</v>
      </c>
      <c r="C3960" s="170">
        <v>99</v>
      </c>
      <c r="I3960" s="170"/>
    </row>
    <row r="3961" spans="1:9" x14ac:dyDescent="0.3">
      <c r="A3961" s="170" t="s">
        <v>2272</v>
      </c>
      <c r="B3961" s="170" t="s">
        <v>13461</v>
      </c>
      <c r="C3961" s="170">
        <v>99</v>
      </c>
      <c r="I3961" s="170"/>
    </row>
    <row r="3962" spans="1:9" x14ac:dyDescent="0.3">
      <c r="A3962" s="170" t="s">
        <v>2272</v>
      </c>
      <c r="B3962" s="170" t="s">
        <v>13461</v>
      </c>
      <c r="C3962" s="170">
        <v>99</v>
      </c>
      <c r="I3962" s="170"/>
    </row>
    <row r="3963" spans="1:9" x14ac:dyDescent="0.3">
      <c r="A3963" s="170" t="s">
        <v>2272</v>
      </c>
      <c r="B3963" s="170" t="s">
        <v>13461</v>
      </c>
      <c r="C3963" s="170">
        <v>99</v>
      </c>
      <c r="I3963" s="170"/>
    </row>
    <row r="3964" spans="1:9" x14ac:dyDescent="0.3">
      <c r="A3964" s="170" t="s">
        <v>2272</v>
      </c>
      <c r="B3964" s="170" t="s">
        <v>13461</v>
      </c>
      <c r="C3964" s="170">
        <v>99</v>
      </c>
      <c r="I3964" s="170"/>
    </row>
    <row r="3965" spans="1:9" x14ac:dyDescent="0.3">
      <c r="A3965" s="170" t="s">
        <v>2271</v>
      </c>
      <c r="B3965" s="170" t="s">
        <v>13461</v>
      </c>
      <c r="C3965" s="170">
        <v>99</v>
      </c>
      <c r="I3965" s="170"/>
    </row>
    <row r="3966" spans="1:9" x14ac:dyDescent="0.3">
      <c r="A3966" s="170" t="s">
        <v>2271</v>
      </c>
      <c r="B3966" s="170" t="s">
        <v>13461</v>
      </c>
      <c r="C3966" s="170">
        <v>99</v>
      </c>
      <c r="I3966" s="170"/>
    </row>
    <row r="3967" spans="1:9" x14ac:dyDescent="0.3">
      <c r="A3967" s="170" t="s">
        <v>2271</v>
      </c>
      <c r="B3967" s="170" t="s">
        <v>13461</v>
      </c>
      <c r="C3967" s="170">
        <v>99</v>
      </c>
      <c r="I3967" s="170"/>
    </row>
    <row r="3968" spans="1:9" x14ac:dyDescent="0.3">
      <c r="A3968" s="170" t="s">
        <v>2271</v>
      </c>
      <c r="B3968" s="170" t="s">
        <v>13461</v>
      </c>
      <c r="C3968" s="170">
        <v>99</v>
      </c>
      <c r="I3968" s="170"/>
    </row>
    <row r="3969" spans="1:9" x14ac:dyDescent="0.3">
      <c r="A3969" s="170" t="s">
        <v>2271</v>
      </c>
      <c r="B3969" s="170" t="s">
        <v>13461</v>
      </c>
      <c r="C3969" s="170">
        <v>99</v>
      </c>
      <c r="I3969" s="170"/>
    </row>
    <row r="3970" spans="1:9" x14ac:dyDescent="0.3">
      <c r="A3970" s="170" t="s">
        <v>2270</v>
      </c>
      <c r="B3970" s="170" t="s">
        <v>13460</v>
      </c>
      <c r="C3970" s="170">
        <v>36</v>
      </c>
      <c r="I3970" s="170"/>
    </row>
    <row r="3971" spans="1:9" x14ac:dyDescent="0.3">
      <c r="A3971" s="170" t="s">
        <v>2269</v>
      </c>
      <c r="B3971" s="170" t="s">
        <v>13459</v>
      </c>
      <c r="C3971" s="170">
        <v>36</v>
      </c>
      <c r="I3971" s="170"/>
    </row>
    <row r="3972" spans="1:9" x14ac:dyDescent="0.3">
      <c r="A3972" s="170" t="s">
        <v>2268</v>
      </c>
      <c r="B3972" s="170" t="s">
        <v>13458</v>
      </c>
      <c r="C3972" s="170">
        <v>36</v>
      </c>
      <c r="I3972" s="170"/>
    </row>
    <row r="3973" spans="1:9" x14ac:dyDescent="0.3">
      <c r="A3973" s="170" t="s">
        <v>2267</v>
      </c>
      <c r="B3973" s="170" t="s">
        <v>13457</v>
      </c>
      <c r="C3973" s="170">
        <v>36</v>
      </c>
      <c r="I3973" s="170"/>
    </row>
    <row r="3974" spans="1:9" x14ac:dyDescent="0.3">
      <c r="A3974" s="170" t="s">
        <v>2266</v>
      </c>
      <c r="B3974" s="170" t="s">
        <v>2265</v>
      </c>
      <c r="C3974" s="170">
        <v>54</v>
      </c>
      <c r="I3974" s="170"/>
    </row>
    <row r="3975" spans="1:9" x14ac:dyDescent="0.3">
      <c r="A3975" s="170" t="s">
        <v>2264</v>
      </c>
      <c r="B3975" s="170" t="s">
        <v>13456</v>
      </c>
      <c r="C3975" s="170">
        <v>1260</v>
      </c>
      <c r="I3975" s="170"/>
    </row>
    <row r="3976" spans="1:9" x14ac:dyDescent="0.3">
      <c r="A3976" s="170" t="s">
        <v>2263</v>
      </c>
      <c r="B3976" s="170" t="s">
        <v>13456</v>
      </c>
      <c r="C3976" s="170">
        <v>1260</v>
      </c>
      <c r="I3976" s="170"/>
    </row>
    <row r="3977" spans="1:9" x14ac:dyDescent="0.3">
      <c r="A3977" s="170" t="s">
        <v>2262</v>
      </c>
      <c r="B3977" s="170" t="s">
        <v>13456</v>
      </c>
      <c r="C3977" s="170">
        <v>1260</v>
      </c>
      <c r="I3977" s="170"/>
    </row>
    <row r="3978" spans="1:9" x14ac:dyDescent="0.3">
      <c r="A3978" s="170" t="s">
        <v>2261</v>
      </c>
      <c r="B3978" s="170" t="s">
        <v>13456</v>
      </c>
      <c r="C3978" s="170">
        <v>1260</v>
      </c>
      <c r="I3978" s="170"/>
    </row>
    <row r="3979" spans="1:9" x14ac:dyDescent="0.3">
      <c r="A3979" s="170" t="s">
        <v>2260</v>
      </c>
      <c r="B3979" s="170" t="s">
        <v>13456</v>
      </c>
      <c r="C3979" s="170">
        <v>1260</v>
      </c>
      <c r="I3979" s="170"/>
    </row>
    <row r="3980" spans="1:9" x14ac:dyDescent="0.3">
      <c r="A3980" s="170" t="s">
        <v>2259</v>
      </c>
      <c r="B3980" s="170" t="s">
        <v>13456</v>
      </c>
      <c r="C3980" s="170">
        <v>1260</v>
      </c>
      <c r="I3980" s="170"/>
    </row>
    <row r="3981" spans="1:9" x14ac:dyDescent="0.3">
      <c r="A3981" s="170" t="s">
        <v>2258</v>
      </c>
      <c r="B3981" s="170" t="s">
        <v>13456</v>
      </c>
      <c r="C3981" s="170">
        <v>1260</v>
      </c>
      <c r="I3981" s="170"/>
    </row>
    <row r="3982" spans="1:9" x14ac:dyDescent="0.3">
      <c r="A3982" s="170" t="s">
        <v>2257</v>
      </c>
      <c r="B3982" s="170" t="s">
        <v>13455</v>
      </c>
      <c r="C3982" s="170">
        <v>145</v>
      </c>
      <c r="I3982" s="170"/>
    </row>
    <row r="3983" spans="1:9" x14ac:dyDescent="0.3">
      <c r="A3983" s="170" t="s">
        <v>2256</v>
      </c>
      <c r="B3983" s="170" t="s">
        <v>13452</v>
      </c>
      <c r="C3983" s="170">
        <v>28</v>
      </c>
      <c r="I3983" s="170"/>
    </row>
    <row r="3984" spans="1:9" x14ac:dyDescent="0.3">
      <c r="A3984" s="170" t="s">
        <v>4071</v>
      </c>
      <c r="B3984" s="170" t="s">
        <v>13454</v>
      </c>
      <c r="C3984" s="170">
        <v>2112</v>
      </c>
      <c r="I3984" s="170"/>
    </row>
    <row r="3985" spans="1:9" x14ac:dyDescent="0.3">
      <c r="A3985" s="170" t="s">
        <v>2255</v>
      </c>
      <c r="B3985" s="170" t="s">
        <v>13453</v>
      </c>
      <c r="C3985" s="170">
        <v>399</v>
      </c>
      <c r="I3985" s="170"/>
    </row>
    <row r="3986" spans="1:9" x14ac:dyDescent="0.3">
      <c r="A3986" s="170" t="s">
        <v>2254</v>
      </c>
      <c r="B3986" s="170" t="s">
        <v>13452</v>
      </c>
      <c r="C3986" s="170">
        <v>28</v>
      </c>
      <c r="I3986" s="170"/>
    </row>
    <row r="3987" spans="1:9" x14ac:dyDescent="0.3">
      <c r="A3987" s="170" t="s">
        <v>2253</v>
      </c>
      <c r="B3987" s="170" t="s">
        <v>13451</v>
      </c>
      <c r="C3987" s="170">
        <v>28</v>
      </c>
      <c r="I3987" s="170"/>
    </row>
    <row r="3988" spans="1:9" x14ac:dyDescent="0.3">
      <c r="A3988" s="170" t="s">
        <v>2252</v>
      </c>
      <c r="B3988" s="170" t="s">
        <v>13450</v>
      </c>
      <c r="C3988" s="170">
        <v>28</v>
      </c>
      <c r="I3988" s="170"/>
    </row>
    <row r="3989" spans="1:9" x14ac:dyDescent="0.3">
      <c r="A3989" s="170" t="s">
        <v>2251</v>
      </c>
      <c r="B3989" s="170" t="s">
        <v>13449</v>
      </c>
      <c r="C3989" s="170">
        <v>747</v>
      </c>
      <c r="I3989" s="170"/>
    </row>
    <row r="3990" spans="1:9" x14ac:dyDescent="0.3">
      <c r="A3990" s="170" t="s">
        <v>2250</v>
      </c>
      <c r="B3990" s="170" t="s">
        <v>13448</v>
      </c>
      <c r="C3990" s="170">
        <v>748</v>
      </c>
      <c r="I3990" s="170"/>
    </row>
    <row r="3991" spans="1:9" x14ac:dyDescent="0.3">
      <c r="A3991" s="170" t="s">
        <v>2249</v>
      </c>
      <c r="B3991" s="170" t="s">
        <v>8039</v>
      </c>
      <c r="C3991" s="170">
        <v>749</v>
      </c>
      <c r="I3991" s="170"/>
    </row>
    <row r="3992" spans="1:9" x14ac:dyDescent="0.3">
      <c r="A3992" s="170" t="s">
        <v>2248</v>
      </c>
      <c r="B3992" s="170" t="s">
        <v>13447</v>
      </c>
      <c r="C3992" s="170">
        <v>67</v>
      </c>
      <c r="I3992" s="170"/>
    </row>
    <row r="3993" spans="1:9" x14ac:dyDescent="0.3">
      <c r="A3993" s="170" t="s">
        <v>2247</v>
      </c>
      <c r="B3993" s="170" t="s">
        <v>13446</v>
      </c>
      <c r="C3993" s="170">
        <v>67</v>
      </c>
      <c r="I3993" s="170"/>
    </row>
    <row r="3994" spans="1:9" x14ac:dyDescent="0.3">
      <c r="A3994" s="170" t="s">
        <v>2246</v>
      </c>
      <c r="B3994" s="170" t="s">
        <v>13445</v>
      </c>
      <c r="C3994" s="170">
        <v>111</v>
      </c>
      <c r="I3994" s="170"/>
    </row>
    <row r="3995" spans="1:9" x14ac:dyDescent="0.3">
      <c r="A3995" s="170" t="s">
        <v>2245</v>
      </c>
      <c r="B3995" s="170" t="s">
        <v>13444</v>
      </c>
      <c r="C3995" s="170">
        <v>28</v>
      </c>
      <c r="I3995" s="170"/>
    </row>
    <row r="3996" spans="1:9" x14ac:dyDescent="0.3">
      <c r="A3996" s="170" t="s">
        <v>2244</v>
      </c>
      <c r="B3996" s="170" t="s">
        <v>13443</v>
      </c>
      <c r="C3996" s="170">
        <v>28</v>
      </c>
      <c r="I3996" s="170"/>
    </row>
    <row r="3997" spans="1:9" x14ac:dyDescent="0.3">
      <c r="A3997" s="170" t="s">
        <v>2243</v>
      </c>
      <c r="B3997" s="170" t="s">
        <v>13442</v>
      </c>
      <c r="C3997" s="170">
        <v>28</v>
      </c>
      <c r="I3997" s="170"/>
    </row>
    <row r="3998" spans="1:9" x14ac:dyDescent="0.3">
      <c r="A3998" s="170" t="s">
        <v>2242</v>
      </c>
      <c r="B3998" s="170" t="s">
        <v>13441</v>
      </c>
      <c r="C3998" s="170">
        <v>28</v>
      </c>
      <c r="I3998" s="170"/>
    </row>
    <row r="3999" spans="1:9" x14ac:dyDescent="0.3">
      <c r="A3999" s="170" t="s">
        <v>2241</v>
      </c>
      <c r="B3999" s="170" t="s">
        <v>13440</v>
      </c>
      <c r="C3999" s="170">
        <v>131</v>
      </c>
      <c r="I3999" s="170"/>
    </row>
    <row r="4000" spans="1:9" x14ac:dyDescent="0.3">
      <c r="A4000" s="170" t="s">
        <v>2240</v>
      </c>
      <c r="B4000" s="170" t="s">
        <v>13439</v>
      </c>
      <c r="C4000" s="170">
        <v>131</v>
      </c>
      <c r="I4000" s="170"/>
    </row>
    <row r="4001" spans="1:9" x14ac:dyDescent="0.3">
      <c r="A4001" s="170" t="s">
        <v>3910</v>
      </c>
      <c r="B4001" s="170" t="s">
        <v>13435</v>
      </c>
      <c r="C4001" s="170">
        <v>28</v>
      </c>
      <c r="I4001" s="170"/>
    </row>
    <row r="4002" spans="1:9" x14ac:dyDescent="0.3">
      <c r="A4002" s="170" t="s">
        <v>2239</v>
      </c>
      <c r="B4002" s="170" t="s">
        <v>13438</v>
      </c>
      <c r="C4002" s="170">
        <v>28</v>
      </c>
      <c r="I4002" s="170"/>
    </row>
    <row r="4003" spans="1:9" x14ac:dyDescent="0.3">
      <c r="A4003" s="170" t="s">
        <v>2238</v>
      </c>
      <c r="B4003" s="170" t="s">
        <v>13437</v>
      </c>
      <c r="C4003" s="170">
        <v>28</v>
      </c>
      <c r="I4003" s="170"/>
    </row>
    <row r="4004" spans="1:9" x14ac:dyDescent="0.3">
      <c r="A4004" s="170" t="s">
        <v>2237</v>
      </c>
      <c r="B4004" s="170" t="s">
        <v>12818</v>
      </c>
      <c r="C4004" s="170">
        <v>597</v>
      </c>
      <c r="I4004" s="170"/>
    </row>
    <row r="4005" spans="1:9" x14ac:dyDescent="0.3">
      <c r="A4005" s="170" t="s">
        <v>2236</v>
      </c>
      <c r="B4005" s="170" t="s">
        <v>13436</v>
      </c>
      <c r="C4005" s="170">
        <v>28</v>
      </c>
      <c r="I4005" s="170"/>
    </row>
    <row r="4006" spans="1:9" x14ac:dyDescent="0.3">
      <c r="A4006" s="170" t="s">
        <v>3909</v>
      </c>
      <c r="B4006" s="170" t="s">
        <v>13435</v>
      </c>
      <c r="C4006" s="170">
        <v>28</v>
      </c>
      <c r="I4006" s="170"/>
    </row>
    <row r="4007" spans="1:9" x14ac:dyDescent="0.3">
      <c r="A4007" s="170" t="s">
        <v>2235</v>
      </c>
      <c r="B4007" s="170" t="s">
        <v>13434</v>
      </c>
      <c r="C4007" s="170">
        <v>28</v>
      </c>
      <c r="I4007" s="170"/>
    </row>
    <row r="4008" spans="1:9" x14ac:dyDescent="0.3">
      <c r="A4008" s="170" t="s">
        <v>2234</v>
      </c>
      <c r="B4008" s="170" t="s">
        <v>13433</v>
      </c>
      <c r="C4008" s="170">
        <v>28</v>
      </c>
      <c r="I4008" s="170"/>
    </row>
    <row r="4009" spans="1:9" x14ac:dyDescent="0.3">
      <c r="A4009" s="170" t="s">
        <v>2233</v>
      </c>
      <c r="B4009" s="170" t="s">
        <v>13432</v>
      </c>
      <c r="C4009" s="170">
        <v>28</v>
      </c>
      <c r="I4009" s="170"/>
    </row>
    <row r="4010" spans="1:9" x14ac:dyDescent="0.3">
      <c r="A4010" s="170" t="s">
        <v>2232</v>
      </c>
      <c r="B4010" s="170" t="s">
        <v>13431</v>
      </c>
      <c r="C4010" s="170">
        <v>28</v>
      </c>
      <c r="I4010" s="170"/>
    </row>
    <row r="4011" spans="1:9" x14ac:dyDescent="0.3">
      <c r="A4011" s="170" t="s">
        <v>2231</v>
      </c>
      <c r="B4011" s="170" t="s">
        <v>13430</v>
      </c>
      <c r="C4011" s="170">
        <v>28</v>
      </c>
      <c r="I4011" s="170"/>
    </row>
    <row r="4012" spans="1:9" x14ac:dyDescent="0.3">
      <c r="A4012" s="170" t="s">
        <v>2230</v>
      </c>
      <c r="B4012" s="170" t="s">
        <v>13429</v>
      </c>
      <c r="C4012" s="170">
        <v>28</v>
      </c>
      <c r="I4012" s="170"/>
    </row>
    <row r="4013" spans="1:9" x14ac:dyDescent="0.3">
      <c r="A4013" s="170" t="s">
        <v>2229</v>
      </c>
      <c r="B4013" s="170" t="s">
        <v>13428</v>
      </c>
      <c r="C4013" s="170">
        <v>28</v>
      </c>
      <c r="I4013" s="170"/>
    </row>
    <row r="4014" spans="1:9" x14ac:dyDescent="0.3">
      <c r="A4014" s="170" t="s">
        <v>2228</v>
      </c>
      <c r="B4014" s="170" t="s">
        <v>13427</v>
      </c>
      <c r="C4014" s="170">
        <v>28</v>
      </c>
      <c r="I4014" s="170"/>
    </row>
    <row r="4015" spans="1:9" x14ac:dyDescent="0.3">
      <c r="A4015" s="170" t="s">
        <v>2227</v>
      </c>
      <c r="B4015" s="170" t="s">
        <v>13426</v>
      </c>
      <c r="C4015" s="170">
        <v>28</v>
      </c>
      <c r="I4015" s="170"/>
    </row>
    <row r="4016" spans="1:9" x14ac:dyDescent="0.3">
      <c r="A4016" s="170" t="s">
        <v>2226</v>
      </c>
      <c r="B4016" s="170" t="s">
        <v>13425</v>
      </c>
      <c r="C4016" s="170">
        <v>28</v>
      </c>
      <c r="I4016" s="170"/>
    </row>
    <row r="4017" spans="1:9" x14ac:dyDescent="0.3">
      <c r="A4017" s="170" t="s">
        <v>2225</v>
      </c>
      <c r="B4017" s="170" t="s">
        <v>13424</v>
      </c>
      <c r="C4017" s="170">
        <v>28</v>
      </c>
      <c r="I4017" s="170"/>
    </row>
    <row r="4018" spans="1:9" x14ac:dyDescent="0.3">
      <c r="A4018" s="170" t="s">
        <v>2224</v>
      </c>
      <c r="B4018" s="170" t="s">
        <v>13423</v>
      </c>
      <c r="C4018" s="170">
        <v>28</v>
      </c>
      <c r="I4018" s="170"/>
    </row>
    <row r="4019" spans="1:9" x14ac:dyDescent="0.3">
      <c r="A4019" s="170" t="s">
        <v>2223</v>
      </c>
      <c r="B4019" s="170" t="s">
        <v>12509</v>
      </c>
      <c r="C4019" s="170">
        <v>768</v>
      </c>
      <c r="I4019" s="170"/>
    </row>
    <row r="4020" spans="1:9" x14ac:dyDescent="0.3">
      <c r="A4020" s="170" t="s">
        <v>2222</v>
      </c>
      <c r="B4020" s="170" t="s">
        <v>13422</v>
      </c>
      <c r="C4020" s="170">
        <v>113</v>
      </c>
      <c r="I4020" s="170"/>
    </row>
    <row r="4021" spans="1:9" x14ac:dyDescent="0.3">
      <c r="A4021" s="170" t="s">
        <v>3908</v>
      </c>
      <c r="B4021" s="170" t="s">
        <v>13421</v>
      </c>
      <c r="C4021" s="170">
        <v>28</v>
      </c>
      <c r="I4021" s="170"/>
    </row>
    <row r="4022" spans="1:9" x14ac:dyDescent="0.3">
      <c r="A4022" s="170" t="s">
        <v>3907</v>
      </c>
      <c r="B4022" s="170" t="s">
        <v>13420</v>
      </c>
      <c r="C4022" s="170">
        <v>28</v>
      </c>
      <c r="I4022" s="170"/>
    </row>
    <row r="4023" spans="1:9" x14ac:dyDescent="0.3">
      <c r="A4023" s="170" t="s">
        <v>2221</v>
      </c>
      <c r="B4023" s="170" t="s">
        <v>13419</v>
      </c>
      <c r="C4023" s="170">
        <v>36</v>
      </c>
      <c r="I4023" s="170"/>
    </row>
    <row r="4024" spans="1:9" x14ac:dyDescent="0.3">
      <c r="A4024" s="170" t="s">
        <v>2220</v>
      </c>
      <c r="B4024" s="170" t="s">
        <v>13418</v>
      </c>
      <c r="C4024" s="170">
        <v>28</v>
      </c>
      <c r="I4024" s="170"/>
    </row>
    <row r="4025" spans="1:9" x14ac:dyDescent="0.3">
      <c r="A4025" s="170" t="s">
        <v>2219</v>
      </c>
      <c r="B4025" s="170" t="s">
        <v>13417</v>
      </c>
      <c r="C4025" s="170">
        <v>28</v>
      </c>
      <c r="I4025" s="170"/>
    </row>
    <row r="4026" spans="1:9" x14ac:dyDescent="0.3">
      <c r="A4026" s="170" t="s">
        <v>2218</v>
      </c>
      <c r="B4026" s="170" t="s">
        <v>1173</v>
      </c>
      <c r="C4026" s="170">
        <v>77</v>
      </c>
      <c r="I4026" s="170"/>
    </row>
    <row r="4027" spans="1:9" x14ac:dyDescent="0.3">
      <c r="A4027" s="170" t="s">
        <v>2217</v>
      </c>
      <c r="B4027" s="170" t="s">
        <v>13416</v>
      </c>
      <c r="C4027" s="170">
        <v>464</v>
      </c>
      <c r="I4027" s="170"/>
    </row>
    <row r="4028" spans="1:9" x14ac:dyDescent="0.3">
      <c r="A4028" s="170" t="s">
        <v>3905</v>
      </c>
      <c r="B4028" s="170" t="s">
        <v>3906</v>
      </c>
      <c r="C4028" s="170">
        <v>36</v>
      </c>
      <c r="I4028" s="170"/>
    </row>
    <row r="4029" spans="1:9" x14ac:dyDescent="0.3">
      <c r="A4029" s="170" t="s">
        <v>2216</v>
      </c>
      <c r="B4029" s="170" t="s">
        <v>13415</v>
      </c>
      <c r="C4029" s="170">
        <v>451</v>
      </c>
      <c r="I4029" s="170"/>
    </row>
    <row r="4030" spans="1:9" x14ac:dyDescent="0.3">
      <c r="A4030" s="170" t="s">
        <v>2214</v>
      </c>
      <c r="B4030" s="170" t="s">
        <v>2215</v>
      </c>
      <c r="C4030" s="170">
        <v>372</v>
      </c>
      <c r="I4030" s="170"/>
    </row>
    <row r="4031" spans="1:9" x14ac:dyDescent="0.3">
      <c r="A4031" s="170" t="s">
        <v>2213</v>
      </c>
      <c r="B4031" s="170" t="s">
        <v>13414</v>
      </c>
      <c r="C4031" s="170">
        <v>28</v>
      </c>
      <c r="I4031" s="170"/>
    </row>
    <row r="4032" spans="1:9" x14ac:dyDescent="0.3">
      <c r="A4032" s="170" t="s">
        <v>2212</v>
      </c>
      <c r="B4032" s="170" t="s">
        <v>13413</v>
      </c>
      <c r="C4032" s="170">
        <v>28</v>
      </c>
      <c r="I4032" s="170"/>
    </row>
    <row r="4033" spans="1:9" x14ac:dyDescent="0.3">
      <c r="A4033" s="170" t="s">
        <v>2211</v>
      </c>
      <c r="B4033" s="170" t="s">
        <v>13412</v>
      </c>
      <c r="C4033" s="170">
        <v>28</v>
      </c>
      <c r="I4033" s="170"/>
    </row>
    <row r="4034" spans="1:9" x14ac:dyDescent="0.3">
      <c r="A4034" s="170" t="s">
        <v>2210</v>
      </c>
      <c r="B4034" s="170" t="s">
        <v>13411</v>
      </c>
      <c r="C4034" s="170">
        <v>28</v>
      </c>
      <c r="I4034" s="170"/>
    </row>
    <row r="4035" spans="1:9" x14ac:dyDescent="0.3">
      <c r="A4035" s="170" t="s">
        <v>2209</v>
      </c>
      <c r="B4035" s="170" t="s">
        <v>13410</v>
      </c>
      <c r="C4035" s="170">
        <v>28</v>
      </c>
      <c r="I4035" s="170"/>
    </row>
    <row r="4036" spans="1:9" x14ac:dyDescent="0.3">
      <c r="A4036" s="170" t="s">
        <v>2208</v>
      </c>
      <c r="B4036" s="170" t="s">
        <v>13409</v>
      </c>
      <c r="C4036" s="170">
        <v>28</v>
      </c>
      <c r="I4036" s="170"/>
    </row>
    <row r="4037" spans="1:9" x14ac:dyDescent="0.3">
      <c r="A4037" s="170" t="s">
        <v>2207</v>
      </c>
      <c r="B4037" s="170" t="s">
        <v>13408</v>
      </c>
      <c r="C4037" s="170">
        <v>131</v>
      </c>
      <c r="I4037" s="170"/>
    </row>
    <row r="4038" spans="1:9" x14ac:dyDescent="0.3">
      <c r="A4038" s="170" t="s">
        <v>2206</v>
      </c>
      <c r="B4038" s="170" t="s">
        <v>13407</v>
      </c>
      <c r="C4038" s="170">
        <v>36</v>
      </c>
      <c r="I4038" s="170"/>
    </row>
    <row r="4039" spans="1:9" x14ac:dyDescent="0.3">
      <c r="A4039" s="170" t="s">
        <v>3903</v>
      </c>
      <c r="B4039" s="170" t="s">
        <v>3904</v>
      </c>
      <c r="C4039" s="170">
        <v>36</v>
      </c>
      <c r="I4039" s="170"/>
    </row>
    <row r="4040" spans="1:9" x14ac:dyDescent="0.3">
      <c r="A4040" s="170" t="s">
        <v>2205</v>
      </c>
      <c r="B4040" s="170" t="s">
        <v>13406</v>
      </c>
      <c r="C4040" s="170">
        <v>28</v>
      </c>
      <c r="I4040" s="170"/>
    </row>
    <row r="4041" spans="1:9" x14ac:dyDescent="0.3">
      <c r="A4041" s="170" t="s">
        <v>2204</v>
      </c>
      <c r="B4041" s="170" t="s">
        <v>13405</v>
      </c>
      <c r="C4041" s="170">
        <v>131</v>
      </c>
      <c r="I4041" s="170"/>
    </row>
    <row r="4042" spans="1:9" x14ac:dyDescent="0.3">
      <c r="A4042" s="170" t="s">
        <v>2203</v>
      </c>
      <c r="B4042" s="170" t="s">
        <v>13404</v>
      </c>
      <c r="C4042" s="170">
        <v>28</v>
      </c>
      <c r="I4042" s="170"/>
    </row>
    <row r="4043" spans="1:9" x14ac:dyDescent="0.3">
      <c r="A4043" s="170" t="s">
        <v>2202</v>
      </c>
      <c r="B4043" s="170" t="s">
        <v>13403</v>
      </c>
      <c r="C4043" s="170">
        <v>28</v>
      </c>
      <c r="I4043" s="170"/>
    </row>
    <row r="4044" spans="1:9" x14ac:dyDescent="0.3">
      <c r="A4044" s="170" t="s">
        <v>2201</v>
      </c>
      <c r="B4044" s="170" t="s">
        <v>13402</v>
      </c>
      <c r="C4044" s="170">
        <v>28</v>
      </c>
      <c r="I4044" s="170"/>
    </row>
    <row r="4045" spans="1:9" x14ac:dyDescent="0.3">
      <c r="A4045" s="170" t="s">
        <v>2200</v>
      </c>
      <c r="B4045" s="170" t="s">
        <v>13401</v>
      </c>
      <c r="C4045" s="170">
        <v>28</v>
      </c>
      <c r="I4045" s="170"/>
    </row>
    <row r="4046" spans="1:9" x14ac:dyDescent="0.3">
      <c r="A4046" s="170" t="s">
        <v>2199</v>
      </c>
      <c r="B4046" s="170" t="s">
        <v>13400</v>
      </c>
      <c r="C4046" s="170">
        <v>28</v>
      </c>
      <c r="I4046" s="170"/>
    </row>
    <row r="4047" spans="1:9" x14ac:dyDescent="0.3">
      <c r="A4047" s="170" t="s">
        <v>2198</v>
      </c>
      <c r="B4047" s="170" t="s">
        <v>13399</v>
      </c>
      <c r="C4047" s="170">
        <v>28</v>
      </c>
      <c r="I4047" s="170"/>
    </row>
    <row r="4048" spans="1:9" x14ac:dyDescent="0.3">
      <c r="A4048" s="170" t="s">
        <v>2197</v>
      </c>
      <c r="B4048" s="170" t="s">
        <v>13398</v>
      </c>
      <c r="C4048" s="170">
        <v>28</v>
      </c>
      <c r="I4048" s="170"/>
    </row>
    <row r="4049" spans="1:9" x14ac:dyDescent="0.3">
      <c r="A4049" s="170" t="s">
        <v>2196</v>
      </c>
      <c r="B4049" s="170" t="s">
        <v>13397</v>
      </c>
      <c r="C4049" s="170">
        <v>28</v>
      </c>
      <c r="I4049" s="170"/>
    </row>
    <row r="4050" spans="1:9" x14ac:dyDescent="0.3">
      <c r="A4050" s="170" t="s">
        <v>3902</v>
      </c>
      <c r="B4050" s="170" t="s">
        <v>13396</v>
      </c>
      <c r="C4050" s="170">
        <v>36</v>
      </c>
      <c r="I4050" s="170"/>
    </row>
    <row r="4051" spans="1:9" x14ac:dyDescent="0.3">
      <c r="A4051" s="170" t="s">
        <v>2195</v>
      </c>
      <c r="B4051" s="170" t="s">
        <v>13395</v>
      </c>
      <c r="C4051" s="170">
        <v>28</v>
      </c>
      <c r="I4051" s="170"/>
    </row>
    <row r="4052" spans="1:9" x14ac:dyDescent="0.3">
      <c r="A4052" s="170" t="s">
        <v>2194</v>
      </c>
      <c r="B4052" s="170" t="s">
        <v>13394</v>
      </c>
      <c r="C4052" s="170">
        <v>28</v>
      </c>
      <c r="I4052" s="170"/>
    </row>
    <row r="4053" spans="1:9" x14ac:dyDescent="0.3">
      <c r="A4053" s="170" t="s">
        <v>2193</v>
      </c>
      <c r="B4053" s="170" t="s">
        <v>13393</v>
      </c>
      <c r="C4053" s="170">
        <v>28</v>
      </c>
      <c r="I4053" s="170"/>
    </row>
    <row r="4054" spans="1:9" x14ac:dyDescent="0.3">
      <c r="A4054" s="170" t="s">
        <v>2192</v>
      </c>
      <c r="B4054" s="170" t="s">
        <v>13392</v>
      </c>
      <c r="C4054" s="170">
        <v>28</v>
      </c>
      <c r="I4054" s="170"/>
    </row>
    <row r="4055" spans="1:9" x14ac:dyDescent="0.3">
      <c r="A4055" s="170" t="s">
        <v>2191</v>
      </c>
      <c r="B4055" s="170" t="s">
        <v>13391</v>
      </c>
      <c r="C4055" s="170">
        <v>28</v>
      </c>
      <c r="I4055" s="170"/>
    </row>
    <row r="4056" spans="1:9" x14ac:dyDescent="0.3">
      <c r="A4056" s="170" t="s">
        <v>2190</v>
      </c>
      <c r="B4056" s="170" t="s">
        <v>13390</v>
      </c>
      <c r="C4056" s="170">
        <v>28</v>
      </c>
      <c r="I4056" s="170"/>
    </row>
    <row r="4057" spans="1:9" x14ac:dyDescent="0.3">
      <c r="A4057" s="170" t="s">
        <v>2189</v>
      </c>
      <c r="B4057" s="170" t="s">
        <v>13389</v>
      </c>
      <c r="C4057" s="170">
        <v>28</v>
      </c>
      <c r="I4057" s="170"/>
    </row>
    <row r="4058" spans="1:9" x14ac:dyDescent="0.3">
      <c r="A4058" s="170" t="s">
        <v>2188</v>
      </c>
      <c r="B4058" s="170" t="s">
        <v>13388</v>
      </c>
      <c r="C4058" s="170">
        <v>28</v>
      </c>
      <c r="I4058" s="170"/>
    </row>
    <row r="4059" spans="1:9" x14ac:dyDescent="0.3">
      <c r="A4059" s="170" t="s">
        <v>2187</v>
      </c>
      <c r="B4059" s="170" t="s">
        <v>13387</v>
      </c>
      <c r="C4059" s="170">
        <v>28</v>
      </c>
      <c r="I4059" s="170"/>
    </row>
    <row r="4060" spans="1:9" x14ac:dyDescent="0.3">
      <c r="A4060" s="170" t="s">
        <v>4070</v>
      </c>
      <c r="B4060" s="170" t="s">
        <v>13386</v>
      </c>
      <c r="C4060" s="170">
        <v>2112</v>
      </c>
      <c r="I4060" s="170"/>
    </row>
    <row r="4061" spans="1:9" x14ac:dyDescent="0.3">
      <c r="A4061" s="170" t="s">
        <v>3901</v>
      </c>
      <c r="B4061" s="170" t="s">
        <v>13385</v>
      </c>
      <c r="C4061" s="170">
        <v>36</v>
      </c>
      <c r="I4061" s="170"/>
    </row>
    <row r="4062" spans="1:9" x14ac:dyDescent="0.3">
      <c r="A4062" s="170" t="s">
        <v>2186</v>
      </c>
      <c r="B4062" s="170" t="s">
        <v>13384</v>
      </c>
      <c r="C4062" s="170">
        <v>60</v>
      </c>
      <c r="I4062" s="170"/>
    </row>
    <row r="4063" spans="1:9" x14ac:dyDescent="0.3">
      <c r="A4063" s="170" t="s">
        <v>2185</v>
      </c>
      <c r="B4063" s="170" t="s">
        <v>13383</v>
      </c>
      <c r="C4063" s="170">
        <v>67</v>
      </c>
      <c r="I4063" s="170"/>
    </row>
    <row r="4064" spans="1:9" x14ac:dyDescent="0.3">
      <c r="A4064" s="170" t="s">
        <v>2184</v>
      </c>
      <c r="B4064" s="170" t="s">
        <v>13382</v>
      </c>
      <c r="C4064" s="170">
        <v>67</v>
      </c>
      <c r="I4064" s="170"/>
    </row>
    <row r="4065" spans="1:9" x14ac:dyDescent="0.3">
      <c r="A4065" s="170" t="s">
        <v>2183</v>
      </c>
      <c r="B4065" s="170" t="s">
        <v>13381</v>
      </c>
      <c r="C4065" s="170">
        <v>473</v>
      </c>
      <c r="I4065" s="170"/>
    </row>
    <row r="4066" spans="1:9" x14ac:dyDescent="0.3">
      <c r="A4066" s="170" t="s">
        <v>2182</v>
      </c>
      <c r="B4066" s="170" t="s">
        <v>13380</v>
      </c>
      <c r="C4066" s="170">
        <v>28</v>
      </c>
      <c r="I4066" s="170"/>
    </row>
    <row r="4067" spans="1:9" x14ac:dyDescent="0.3">
      <c r="A4067" s="170" t="s">
        <v>3899</v>
      </c>
      <c r="B4067" s="170" t="s">
        <v>3900</v>
      </c>
      <c r="C4067" s="170">
        <v>36</v>
      </c>
      <c r="I4067" s="170"/>
    </row>
    <row r="4068" spans="1:9" x14ac:dyDescent="0.3">
      <c r="A4068" s="170" t="s">
        <v>2181</v>
      </c>
      <c r="B4068" s="170" t="s">
        <v>13379</v>
      </c>
      <c r="C4068" s="170">
        <v>28</v>
      </c>
      <c r="I4068" s="170"/>
    </row>
    <row r="4069" spans="1:9" x14ac:dyDescent="0.3">
      <c r="A4069" s="170" t="s">
        <v>2180</v>
      </c>
      <c r="B4069" s="170" t="s">
        <v>13378</v>
      </c>
      <c r="C4069" s="170">
        <v>921</v>
      </c>
      <c r="I4069" s="170"/>
    </row>
    <row r="4070" spans="1:9" x14ac:dyDescent="0.3">
      <c r="A4070" s="170" t="s">
        <v>2179</v>
      </c>
      <c r="B4070" s="170" t="s">
        <v>13377</v>
      </c>
      <c r="C4070" s="170">
        <v>97</v>
      </c>
      <c r="I4070" s="170"/>
    </row>
    <row r="4071" spans="1:9" x14ac:dyDescent="0.3">
      <c r="A4071" s="170" t="s">
        <v>2178</v>
      </c>
      <c r="B4071" s="170" t="s">
        <v>13376</v>
      </c>
      <c r="C4071" s="170">
        <v>97</v>
      </c>
      <c r="I4071" s="170"/>
    </row>
    <row r="4072" spans="1:9" x14ac:dyDescent="0.3">
      <c r="A4072" s="170" t="s">
        <v>3898</v>
      </c>
      <c r="B4072" s="170" t="s">
        <v>13375</v>
      </c>
      <c r="C4072" s="170">
        <v>36</v>
      </c>
      <c r="I4072" s="170"/>
    </row>
    <row r="4073" spans="1:9" x14ac:dyDescent="0.3">
      <c r="A4073" s="170" t="s">
        <v>2177</v>
      </c>
      <c r="B4073" s="170" t="s">
        <v>13374</v>
      </c>
      <c r="C4073" s="170">
        <v>97</v>
      </c>
      <c r="I4073" s="170"/>
    </row>
    <row r="4074" spans="1:9" x14ac:dyDescent="0.3">
      <c r="A4074" s="170" t="s">
        <v>2176</v>
      </c>
      <c r="B4074" s="170" t="s">
        <v>13373</v>
      </c>
      <c r="C4074" s="170">
        <v>97</v>
      </c>
      <c r="I4074" s="170"/>
    </row>
    <row r="4075" spans="1:9" x14ac:dyDescent="0.3">
      <c r="A4075" s="170" t="s">
        <v>2175</v>
      </c>
      <c r="B4075" s="170" t="s">
        <v>13372</v>
      </c>
      <c r="C4075" s="170">
        <v>97</v>
      </c>
      <c r="I4075" s="170"/>
    </row>
    <row r="4076" spans="1:9" x14ac:dyDescent="0.3">
      <c r="A4076" s="170" t="s">
        <v>2174</v>
      </c>
      <c r="B4076" s="170" t="s">
        <v>13371</v>
      </c>
      <c r="C4076" s="170">
        <v>97</v>
      </c>
      <c r="I4076" s="170"/>
    </row>
    <row r="4077" spans="1:9" x14ac:dyDescent="0.3">
      <c r="A4077" s="170" t="s">
        <v>2173</v>
      </c>
      <c r="B4077" s="170" t="s">
        <v>13370</v>
      </c>
      <c r="C4077" s="170">
        <v>97</v>
      </c>
      <c r="I4077" s="170"/>
    </row>
    <row r="4078" spans="1:9" x14ac:dyDescent="0.3">
      <c r="A4078" s="170" t="s">
        <v>2172</v>
      </c>
      <c r="B4078" s="170" t="s">
        <v>13369</v>
      </c>
      <c r="C4078" s="170">
        <v>97</v>
      </c>
      <c r="I4078" s="170"/>
    </row>
    <row r="4079" spans="1:9" x14ac:dyDescent="0.3">
      <c r="A4079" s="170" t="s">
        <v>2171</v>
      </c>
      <c r="B4079" s="170" t="s">
        <v>13368</v>
      </c>
      <c r="C4079" s="170">
        <v>97</v>
      </c>
      <c r="I4079" s="170"/>
    </row>
    <row r="4080" spans="1:9" x14ac:dyDescent="0.3">
      <c r="A4080" s="170" t="s">
        <v>2170</v>
      </c>
      <c r="B4080" s="170" t="s">
        <v>13367</v>
      </c>
      <c r="C4080" s="170">
        <v>97</v>
      </c>
      <c r="I4080" s="170"/>
    </row>
    <row r="4081" spans="1:9" x14ac:dyDescent="0.3">
      <c r="A4081" s="170" t="s">
        <v>2169</v>
      </c>
      <c r="B4081" s="170" t="s">
        <v>13366</v>
      </c>
      <c r="C4081" s="170">
        <v>97</v>
      </c>
      <c r="I4081" s="170"/>
    </row>
    <row r="4082" spans="1:9" x14ac:dyDescent="0.3">
      <c r="A4082" s="170" t="s">
        <v>2168</v>
      </c>
      <c r="B4082" s="170" t="s">
        <v>13365</v>
      </c>
      <c r="C4082" s="170">
        <v>97</v>
      </c>
      <c r="I4082" s="170"/>
    </row>
    <row r="4083" spans="1:9" x14ac:dyDescent="0.3">
      <c r="A4083" s="170" t="s">
        <v>3896</v>
      </c>
      <c r="B4083" s="170" t="s">
        <v>3897</v>
      </c>
      <c r="C4083" s="170">
        <v>36</v>
      </c>
      <c r="I4083" s="170"/>
    </row>
    <row r="4084" spans="1:9" x14ac:dyDescent="0.3">
      <c r="A4084" s="170" t="s">
        <v>2167</v>
      </c>
      <c r="B4084" s="170" t="s">
        <v>13364</v>
      </c>
      <c r="C4084" s="170">
        <v>97</v>
      </c>
      <c r="I4084" s="170"/>
    </row>
    <row r="4085" spans="1:9" x14ac:dyDescent="0.3">
      <c r="A4085" s="170" t="s">
        <v>2166</v>
      </c>
      <c r="B4085" s="170" t="s">
        <v>13363</v>
      </c>
      <c r="C4085" s="170">
        <v>97</v>
      </c>
      <c r="I4085" s="170"/>
    </row>
    <row r="4086" spans="1:9" x14ac:dyDescent="0.3">
      <c r="A4086" s="170" t="s">
        <v>2165</v>
      </c>
      <c r="B4086" s="170" t="s">
        <v>13362</v>
      </c>
      <c r="C4086" s="170">
        <v>97</v>
      </c>
      <c r="I4086" s="170"/>
    </row>
    <row r="4087" spans="1:9" x14ac:dyDescent="0.3">
      <c r="A4087" s="170" t="s">
        <v>2164</v>
      </c>
      <c r="B4087" s="170" t="s">
        <v>13361</v>
      </c>
      <c r="C4087" s="170">
        <v>97</v>
      </c>
      <c r="I4087" s="170"/>
    </row>
    <row r="4088" spans="1:9" x14ac:dyDescent="0.3">
      <c r="A4088" s="170" t="s">
        <v>2163</v>
      </c>
      <c r="B4088" s="170" t="s">
        <v>13360</v>
      </c>
      <c r="C4088" s="170">
        <v>97</v>
      </c>
      <c r="I4088" s="170"/>
    </row>
    <row r="4089" spans="1:9" x14ac:dyDescent="0.3">
      <c r="A4089" s="170" t="s">
        <v>2162</v>
      </c>
      <c r="B4089" s="170" t="s">
        <v>13359</v>
      </c>
      <c r="C4089" s="170">
        <v>97</v>
      </c>
      <c r="I4089" s="170"/>
    </row>
    <row r="4090" spans="1:9" x14ac:dyDescent="0.3">
      <c r="A4090" s="170" t="s">
        <v>2161</v>
      </c>
      <c r="B4090" s="170" t="s">
        <v>13358</v>
      </c>
      <c r="C4090" s="170">
        <v>97</v>
      </c>
      <c r="I4090" s="170"/>
    </row>
    <row r="4091" spans="1:9" x14ac:dyDescent="0.3">
      <c r="A4091" s="170" t="s">
        <v>3895</v>
      </c>
      <c r="B4091" s="170" t="s">
        <v>13357</v>
      </c>
      <c r="C4091" s="170">
        <v>36</v>
      </c>
      <c r="I4091" s="170"/>
    </row>
    <row r="4092" spans="1:9" x14ac:dyDescent="0.3">
      <c r="A4092" s="170" t="s">
        <v>3894</v>
      </c>
      <c r="B4092" s="170" t="s">
        <v>13356</v>
      </c>
      <c r="C4092" s="170">
        <v>36</v>
      </c>
      <c r="I4092" s="170"/>
    </row>
    <row r="4093" spans="1:9" x14ac:dyDescent="0.3">
      <c r="A4093" s="170" t="s">
        <v>3893</v>
      </c>
      <c r="B4093" s="170" t="s">
        <v>13355</v>
      </c>
      <c r="C4093" s="170">
        <v>36</v>
      </c>
      <c r="I4093" s="170"/>
    </row>
    <row r="4094" spans="1:9" x14ac:dyDescent="0.3">
      <c r="A4094" s="170" t="s">
        <v>3892</v>
      </c>
      <c r="B4094" s="170" t="s">
        <v>13354</v>
      </c>
      <c r="C4094" s="170">
        <v>36</v>
      </c>
      <c r="I4094" s="170"/>
    </row>
    <row r="4095" spans="1:9" x14ac:dyDescent="0.3">
      <c r="A4095" s="170" t="s">
        <v>3891</v>
      </c>
      <c r="B4095" s="170" t="s">
        <v>13353</v>
      </c>
      <c r="C4095" s="170">
        <v>36</v>
      </c>
      <c r="I4095" s="170"/>
    </row>
    <row r="4096" spans="1:9" x14ac:dyDescent="0.3">
      <c r="A4096" s="170" t="s">
        <v>2160</v>
      </c>
      <c r="B4096" s="170" t="s">
        <v>11383</v>
      </c>
      <c r="C4096" s="170">
        <v>260</v>
      </c>
      <c r="I4096" s="170"/>
    </row>
    <row r="4097" spans="1:9" x14ac:dyDescent="0.3">
      <c r="A4097" s="170" t="s">
        <v>2159</v>
      </c>
      <c r="B4097" s="170" t="s">
        <v>13352</v>
      </c>
      <c r="C4097" s="170">
        <v>473</v>
      </c>
      <c r="I4097" s="170"/>
    </row>
    <row r="4098" spans="1:9" x14ac:dyDescent="0.3">
      <c r="A4098" s="170" t="s">
        <v>2158</v>
      </c>
      <c r="B4098" s="170" t="s">
        <v>13351</v>
      </c>
      <c r="C4098" s="170">
        <v>1260</v>
      </c>
      <c r="I4098" s="170"/>
    </row>
    <row r="4099" spans="1:9" x14ac:dyDescent="0.3">
      <c r="A4099" s="170" t="s">
        <v>2157</v>
      </c>
      <c r="B4099" s="170" t="s">
        <v>13350</v>
      </c>
      <c r="C4099" s="170">
        <v>768</v>
      </c>
      <c r="I4099" s="170"/>
    </row>
    <row r="4100" spans="1:9" x14ac:dyDescent="0.3">
      <c r="A4100" s="170" t="s">
        <v>2156</v>
      </c>
      <c r="B4100" s="170" t="s">
        <v>13349</v>
      </c>
      <c r="C4100" s="170">
        <v>303</v>
      </c>
      <c r="I4100" s="170"/>
    </row>
    <row r="4101" spans="1:9" x14ac:dyDescent="0.3">
      <c r="A4101" s="170" t="s">
        <v>2155</v>
      </c>
      <c r="B4101" s="170" t="s">
        <v>13348</v>
      </c>
      <c r="C4101" s="170">
        <v>28</v>
      </c>
      <c r="I4101" s="170"/>
    </row>
    <row r="4102" spans="1:9" x14ac:dyDescent="0.3">
      <c r="A4102" s="170" t="s">
        <v>2154</v>
      </c>
      <c r="B4102" s="170" t="s">
        <v>13347</v>
      </c>
      <c r="C4102" s="170">
        <v>28</v>
      </c>
      <c r="I4102" s="170"/>
    </row>
    <row r="4103" spans="1:9" x14ac:dyDescent="0.3">
      <c r="A4103" s="170" t="s">
        <v>4069</v>
      </c>
      <c r="B4103" s="170" t="s">
        <v>13346</v>
      </c>
      <c r="C4103" s="170">
        <v>2112</v>
      </c>
      <c r="I4103" s="170"/>
    </row>
    <row r="4104" spans="1:9" x14ac:dyDescent="0.3">
      <c r="A4104" s="170" t="s">
        <v>3889</v>
      </c>
      <c r="B4104" s="170" t="s">
        <v>3890</v>
      </c>
      <c r="C4104" s="170">
        <v>36</v>
      </c>
      <c r="I4104" s="170"/>
    </row>
    <row r="4105" spans="1:9" x14ac:dyDescent="0.3">
      <c r="A4105" s="170" t="s">
        <v>2153</v>
      </c>
      <c r="B4105" s="170" t="s">
        <v>13345</v>
      </c>
      <c r="C4105" s="170">
        <v>28</v>
      </c>
      <c r="I4105" s="170"/>
    </row>
    <row r="4106" spans="1:9" x14ac:dyDescent="0.3">
      <c r="A4106" s="170" t="s">
        <v>2152</v>
      </c>
      <c r="B4106" s="170" t="s">
        <v>13344</v>
      </c>
      <c r="C4106" s="170">
        <v>772</v>
      </c>
      <c r="I4106" s="170"/>
    </row>
    <row r="4107" spans="1:9" x14ac:dyDescent="0.3">
      <c r="A4107" s="170" t="s">
        <v>2151</v>
      </c>
      <c r="B4107" s="170" t="s">
        <v>2150</v>
      </c>
      <c r="C4107" s="170">
        <v>1274</v>
      </c>
      <c r="I4107" s="170"/>
    </row>
    <row r="4108" spans="1:9" x14ac:dyDescent="0.3">
      <c r="A4108" s="170" t="s">
        <v>2149</v>
      </c>
      <c r="B4108" s="170" t="s">
        <v>2148</v>
      </c>
      <c r="C4108" s="170">
        <v>1274</v>
      </c>
      <c r="I4108" s="170"/>
    </row>
    <row r="4109" spans="1:9" x14ac:dyDescent="0.3">
      <c r="A4109" s="170" t="s">
        <v>2147</v>
      </c>
      <c r="B4109" s="170" t="s">
        <v>13343</v>
      </c>
      <c r="C4109" s="170">
        <v>77</v>
      </c>
      <c r="I4109" s="170"/>
    </row>
    <row r="4110" spans="1:9" x14ac:dyDescent="0.3">
      <c r="A4110" s="170" t="s">
        <v>2146</v>
      </c>
      <c r="B4110" s="170" t="s">
        <v>13342</v>
      </c>
      <c r="C4110" s="170">
        <v>52</v>
      </c>
      <c r="I4110" s="170"/>
    </row>
    <row r="4111" spans="1:9" x14ac:dyDescent="0.3">
      <c r="A4111" s="170" t="s">
        <v>2145</v>
      </c>
      <c r="B4111" s="170" t="s">
        <v>13305</v>
      </c>
      <c r="C4111" s="170">
        <v>597</v>
      </c>
      <c r="I4111" s="170"/>
    </row>
    <row r="4112" spans="1:9" x14ac:dyDescent="0.3">
      <c r="A4112" s="170" t="s">
        <v>2144</v>
      </c>
      <c r="B4112" s="170" t="s">
        <v>13341</v>
      </c>
      <c r="C4112" s="170">
        <v>67</v>
      </c>
      <c r="I4112" s="170"/>
    </row>
    <row r="4113" spans="1:9" x14ac:dyDescent="0.3">
      <c r="A4113" s="170" t="s">
        <v>2143</v>
      </c>
      <c r="B4113" s="170" t="s">
        <v>13340</v>
      </c>
      <c r="C4113" s="170">
        <v>547</v>
      </c>
      <c r="I4113" s="170"/>
    </row>
    <row r="4114" spans="1:9" x14ac:dyDescent="0.3">
      <c r="A4114" s="170" t="s">
        <v>2142</v>
      </c>
      <c r="B4114" s="170" t="s">
        <v>13339</v>
      </c>
      <c r="C4114" s="170">
        <v>597</v>
      </c>
      <c r="I4114" s="170"/>
    </row>
    <row r="4115" spans="1:9" x14ac:dyDescent="0.3">
      <c r="A4115" s="170" t="s">
        <v>3887</v>
      </c>
      <c r="B4115" s="170" t="s">
        <v>3888</v>
      </c>
      <c r="C4115" s="170">
        <v>36</v>
      </c>
      <c r="I4115" s="170"/>
    </row>
    <row r="4116" spans="1:9" x14ac:dyDescent="0.3">
      <c r="A4116" s="170" t="s">
        <v>2141</v>
      </c>
      <c r="B4116" s="170" t="s">
        <v>13338</v>
      </c>
      <c r="C4116" s="170">
        <v>67</v>
      </c>
      <c r="I4116" s="170"/>
    </row>
    <row r="4117" spans="1:9" x14ac:dyDescent="0.3">
      <c r="A4117" s="170" t="s">
        <v>2140</v>
      </c>
      <c r="B4117" s="170" t="s">
        <v>13305</v>
      </c>
      <c r="C4117" s="170">
        <v>597</v>
      </c>
      <c r="I4117" s="170"/>
    </row>
    <row r="4118" spans="1:9" x14ac:dyDescent="0.3">
      <c r="A4118" s="170" t="s">
        <v>2139</v>
      </c>
      <c r="B4118" s="170" t="s">
        <v>13337</v>
      </c>
      <c r="C4118" s="170">
        <v>678</v>
      </c>
      <c r="I4118" s="170"/>
    </row>
    <row r="4119" spans="1:9" x14ac:dyDescent="0.3">
      <c r="A4119" s="170" t="s">
        <v>2138</v>
      </c>
      <c r="B4119" s="170" t="s">
        <v>13337</v>
      </c>
      <c r="C4119" s="170">
        <v>678</v>
      </c>
      <c r="I4119" s="170"/>
    </row>
    <row r="4120" spans="1:9" x14ac:dyDescent="0.3">
      <c r="A4120" s="170" t="s">
        <v>2137</v>
      </c>
      <c r="B4120" s="170" t="s">
        <v>13337</v>
      </c>
      <c r="C4120" s="170">
        <v>678</v>
      </c>
      <c r="I4120" s="170"/>
    </row>
    <row r="4121" spans="1:9" x14ac:dyDescent="0.3">
      <c r="A4121" s="170" t="s">
        <v>2136</v>
      </c>
      <c r="B4121" s="170" t="s">
        <v>13336</v>
      </c>
      <c r="C4121" s="170">
        <v>678</v>
      </c>
      <c r="I4121" s="170"/>
    </row>
    <row r="4122" spans="1:9" x14ac:dyDescent="0.3">
      <c r="A4122" s="170" t="s">
        <v>2135</v>
      </c>
      <c r="B4122" s="170" t="s">
        <v>13336</v>
      </c>
      <c r="C4122" s="170">
        <v>678</v>
      </c>
      <c r="I4122" s="170"/>
    </row>
    <row r="4123" spans="1:9" x14ac:dyDescent="0.3">
      <c r="A4123" s="170" t="s">
        <v>2134</v>
      </c>
      <c r="B4123" s="170" t="s">
        <v>13336</v>
      </c>
      <c r="C4123" s="170">
        <v>678</v>
      </c>
      <c r="I4123" s="170"/>
    </row>
    <row r="4124" spans="1:9" x14ac:dyDescent="0.3">
      <c r="A4124" s="170" t="s">
        <v>2133</v>
      </c>
      <c r="B4124" s="170" t="s">
        <v>13336</v>
      </c>
      <c r="C4124" s="170">
        <v>678</v>
      </c>
      <c r="I4124" s="170"/>
    </row>
    <row r="4125" spans="1:9" x14ac:dyDescent="0.3">
      <c r="A4125" s="170" t="s">
        <v>2132</v>
      </c>
      <c r="B4125" s="170" t="s">
        <v>13336</v>
      </c>
      <c r="C4125" s="170">
        <v>678</v>
      </c>
      <c r="I4125" s="170"/>
    </row>
    <row r="4126" spans="1:9" x14ac:dyDescent="0.3">
      <c r="A4126" s="170" t="s">
        <v>2131</v>
      </c>
      <c r="B4126" s="170" t="s">
        <v>13336</v>
      </c>
      <c r="C4126" s="170">
        <v>678</v>
      </c>
      <c r="I4126" s="170"/>
    </row>
    <row r="4127" spans="1:9" x14ac:dyDescent="0.3">
      <c r="A4127" s="170" t="s">
        <v>2130</v>
      </c>
      <c r="B4127" s="170" t="s">
        <v>13336</v>
      </c>
      <c r="C4127" s="170">
        <v>678</v>
      </c>
      <c r="I4127" s="170"/>
    </row>
    <row r="4128" spans="1:9" x14ac:dyDescent="0.3">
      <c r="A4128" s="170" t="s">
        <v>2129</v>
      </c>
      <c r="B4128" s="170" t="s">
        <v>13335</v>
      </c>
      <c r="C4128" s="170">
        <v>678</v>
      </c>
      <c r="I4128" s="170"/>
    </row>
    <row r="4129" spans="1:9" x14ac:dyDescent="0.3">
      <c r="A4129" s="170" t="s">
        <v>2128</v>
      </c>
      <c r="B4129" s="170" t="s">
        <v>13335</v>
      </c>
      <c r="C4129" s="170">
        <v>678</v>
      </c>
      <c r="I4129" s="170"/>
    </row>
    <row r="4130" spans="1:9" x14ac:dyDescent="0.3">
      <c r="A4130" s="170" t="s">
        <v>2127</v>
      </c>
      <c r="B4130" s="170" t="s">
        <v>13335</v>
      </c>
      <c r="C4130" s="170">
        <v>678</v>
      </c>
      <c r="I4130" s="170"/>
    </row>
    <row r="4131" spans="1:9" x14ac:dyDescent="0.3">
      <c r="A4131" s="170" t="s">
        <v>2126</v>
      </c>
      <c r="B4131" s="170" t="s">
        <v>13335</v>
      </c>
      <c r="C4131" s="170">
        <v>678</v>
      </c>
      <c r="I4131" s="170"/>
    </row>
    <row r="4132" spans="1:9" x14ac:dyDescent="0.3">
      <c r="A4132" s="170" t="s">
        <v>2125</v>
      </c>
      <c r="B4132" s="170" t="s">
        <v>13335</v>
      </c>
      <c r="C4132" s="170">
        <v>678</v>
      </c>
      <c r="I4132" s="170"/>
    </row>
    <row r="4133" spans="1:9" x14ac:dyDescent="0.3">
      <c r="A4133" s="170" t="s">
        <v>2124</v>
      </c>
      <c r="B4133" s="170" t="s">
        <v>13335</v>
      </c>
      <c r="C4133" s="170">
        <v>678</v>
      </c>
      <c r="I4133" s="170"/>
    </row>
    <row r="4134" spans="1:9" x14ac:dyDescent="0.3">
      <c r="A4134" s="170" t="s">
        <v>2123</v>
      </c>
      <c r="B4134" s="170" t="s">
        <v>13334</v>
      </c>
      <c r="C4134" s="170">
        <v>122</v>
      </c>
      <c r="I4134" s="170"/>
    </row>
    <row r="4135" spans="1:9" x14ac:dyDescent="0.3">
      <c r="A4135" s="170" t="s">
        <v>4663</v>
      </c>
      <c r="B4135" s="170" t="s">
        <v>13278</v>
      </c>
      <c r="C4135" s="170">
        <v>1398</v>
      </c>
      <c r="I4135" s="170"/>
    </row>
    <row r="4136" spans="1:9" x14ac:dyDescent="0.3">
      <c r="A4136" s="170" t="s">
        <v>2122</v>
      </c>
      <c r="B4136" s="170" t="s">
        <v>13333</v>
      </c>
      <c r="C4136" s="170">
        <v>768</v>
      </c>
      <c r="I4136" s="170"/>
    </row>
    <row r="4137" spans="1:9" x14ac:dyDescent="0.3">
      <c r="A4137" s="170" t="s">
        <v>2121</v>
      </c>
      <c r="B4137" s="170" t="s">
        <v>13332</v>
      </c>
      <c r="C4137" s="170">
        <v>634</v>
      </c>
      <c r="I4137" s="170"/>
    </row>
    <row r="4138" spans="1:9" x14ac:dyDescent="0.3">
      <c r="A4138" s="170" t="s">
        <v>2120</v>
      </c>
      <c r="B4138" s="170" t="s">
        <v>13331</v>
      </c>
      <c r="C4138" s="170">
        <v>634</v>
      </c>
      <c r="I4138" s="170"/>
    </row>
    <row r="4139" spans="1:9" x14ac:dyDescent="0.3">
      <c r="A4139" s="170" t="s">
        <v>2119</v>
      </c>
      <c r="B4139" s="170" t="s">
        <v>13330</v>
      </c>
      <c r="C4139" s="170">
        <v>634</v>
      </c>
      <c r="I4139" s="170"/>
    </row>
    <row r="4140" spans="1:9" x14ac:dyDescent="0.3">
      <c r="A4140" s="170" t="s">
        <v>2118</v>
      </c>
      <c r="B4140" s="170" t="s">
        <v>13329</v>
      </c>
      <c r="C4140" s="170">
        <v>634</v>
      </c>
      <c r="I4140" s="170"/>
    </row>
    <row r="4141" spans="1:9" x14ac:dyDescent="0.3">
      <c r="A4141" s="170" t="s">
        <v>3886</v>
      </c>
      <c r="B4141" s="170" t="s">
        <v>13328</v>
      </c>
      <c r="C4141" s="170">
        <v>679</v>
      </c>
      <c r="I4141" s="170"/>
    </row>
    <row r="4142" spans="1:9" x14ac:dyDescent="0.3">
      <c r="A4142" s="170" t="s">
        <v>2117</v>
      </c>
      <c r="B4142" s="170" t="s">
        <v>13327</v>
      </c>
      <c r="C4142" s="170">
        <v>634</v>
      </c>
      <c r="I4142" s="170"/>
    </row>
    <row r="4143" spans="1:9" x14ac:dyDescent="0.3">
      <c r="A4143" s="170" t="s">
        <v>2116</v>
      </c>
      <c r="B4143" s="170" t="s">
        <v>13326</v>
      </c>
      <c r="C4143" s="170">
        <v>634</v>
      </c>
      <c r="I4143" s="170"/>
    </row>
    <row r="4144" spans="1:9" x14ac:dyDescent="0.3">
      <c r="A4144" s="170" t="s">
        <v>2115</v>
      </c>
      <c r="B4144" s="170" t="s">
        <v>12953</v>
      </c>
      <c r="C4144" s="170">
        <v>634</v>
      </c>
      <c r="I4144" s="170"/>
    </row>
    <row r="4145" spans="1:9" x14ac:dyDescent="0.3">
      <c r="A4145" s="170" t="s">
        <v>2114</v>
      </c>
      <c r="B4145" s="170" t="s">
        <v>12953</v>
      </c>
      <c r="C4145" s="170">
        <v>634</v>
      </c>
      <c r="I4145" s="170"/>
    </row>
    <row r="4146" spans="1:9" x14ac:dyDescent="0.3">
      <c r="A4146" s="170" t="s">
        <v>3885</v>
      </c>
      <c r="B4146" s="170" t="s">
        <v>13316</v>
      </c>
      <c r="C4146" s="170">
        <v>679</v>
      </c>
      <c r="I4146" s="170"/>
    </row>
    <row r="4147" spans="1:9" x14ac:dyDescent="0.3">
      <c r="A4147" s="170" t="s">
        <v>2113</v>
      </c>
      <c r="B4147" s="170" t="s">
        <v>13325</v>
      </c>
      <c r="C4147" s="170">
        <v>634</v>
      </c>
      <c r="I4147" s="170"/>
    </row>
    <row r="4148" spans="1:9" x14ac:dyDescent="0.3">
      <c r="A4148" s="170" t="s">
        <v>2112</v>
      </c>
      <c r="B4148" s="170" t="s">
        <v>13324</v>
      </c>
      <c r="C4148" s="170">
        <v>762</v>
      </c>
      <c r="I4148" s="170"/>
    </row>
    <row r="4149" spans="1:9" x14ac:dyDescent="0.3">
      <c r="A4149" s="170" t="s">
        <v>2111</v>
      </c>
      <c r="B4149" s="170" t="s">
        <v>13323</v>
      </c>
      <c r="C4149" s="170">
        <v>547</v>
      </c>
      <c r="I4149" s="170"/>
    </row>
    <row r="4150" spans="1:9" x14ac:dyDescent="0.3">
      <c r="A4150" s="170" t="s">
        <v>2110</v>
      </c>
      <c r="B4150" s="170" t="s">
        <v>13322</v>
      </c>
      <c r="C4150" s="170">
        <v>131</v>
      </c>
      <c r="I4150" s="170"/>
    </row>
    <row r="4151" spans="1:9" x14ac:dyDescent="0.3">
      <c r="A4151" s="170" t="s">
        <v>2109</v>
      </c>
      <c r="B4151" s="170" t="s">
        <v>13321</v>
      </c>
      <c r="C4151" s="170">
        <v>54</v>
      </c>
      <c r="I4151" s="170"/>
    </row>
    <row r="4152" spans="1:9" x14ac:dyDescent="0.3">
      <c r="A4152" s="170" t="s">
        <v>2108</v>
      </c>
      <c r="B4152" s="170" t="s">
        <v>13320</v>
      </c>
      <c r="C4152" s="170">
        <v>545</v>
      </c>
      <c r="I4152" s="170"/>
    </row>
    <row r="4153" spans="1:9" x14ac:dyDescent="0.3">
      <c r="A4153" s="170" t="s">
        <v>2107</v>
      </c>
      <c r="B4153" s="170" t="s">
        <v>13319</v>
      </c>
      <c r="C4153" s="170">
        <v>114</v>
      </c>
      <c r="I4153" s="170"/>
    </row>
    <row r="4154" spans="1:9" x14ac:dyDescent="0.3">
      <c r="A4154" s="170" t="s">
        <v>2106</v>
      </c>
      <c r="B4154" s="170" t="s">
        <v>13318</v>
      </c>
      <c r="C4154" s="170">
        <v>114</v>
      </c>
      <c r="I4154" s="170"/>
    </row>
    <row r="4155" spans="1:9" x14ac:dyDescent="0.3">
      <c r="A4155" s="170" t="s">
        <v>2105</v>
      </c>
      <c r="B4155" s="170" t="s">
        <v>13317</v>
      </c>
      <c r="C4155" s="170">
        <v>971</v>
      </c>
      <c r="I4155" s="170"/>
    </row>
    <row r="4156" spans="1:9" x14ac:dyDescent="0.3">
      <c r="A4156" s="170" t="s">
        <v>3884</v>
      </c>
      <c r="B4156" s="170" t="s">
        <v>13316</v>
      </c>
      <c r="C4156" s="170">
        <v>679</v>
      </c>
      <c r="I4156" s="170"/>
    </row>
    <row r="4157" spans="1:9" x14ac:dyDescent="0.3">
      <c r="A4157" s="170" t="s">
        <v>2104</v>
      </c>
      <c r="B4157" s="170" t="s">
        <v>13315</v>
      </c>
      <c r="C4157" s="170">
        <v>379</v>
      </c>
      <c r="I4157" s="170"/>
    </row>
    <row r="4158" spans="1:9" x14ac:dyDescent="0.3">
      <c r="A4158" s="170" t="s">
        <v>2103</v>
      </c>
      <c r="B4158" s="170" t="s">
        <v>13314</v>
      </c>
      <c r="C4158" s="170">
        <v>67</v>
      </c>
      <c r="I4158" s="170"/>
    </row>
    <row r="4159" spans="1:9" x14ac:dyDescent="0.3">
      <c r="A4159" s="170" t="s">
        <v>2102</v>
      </c>
      <c r="B4159" s="170" t="s">
        <v>13313</v>
      </c>
      <c r="C4159" s="170">
        <v>67</v>
      </c>
      <c r="I4159" s="170"/>
    </row>
    <row r="4160" spans="1:9" x14ac:dyDescent="0.3">
      <c r="A4160" s="170" t="s">
        <v>2101</v>
      </c>
      <c r="B4160" s="170" t="s">
        <v>13312</v>
      </c>
      <c r="C4160" s="170">
        <v>67</v>
      </c>
      <c r="I4160" s="170"/>
    </row>
    <row r="4161" spans="1:9" x14ac:dyDescent="0.3">
      <c r="A4161" s="170" t="s">
        <v>2100</v>
      </c>
      <c r="B4161" s="170" t="s">
        <v>13311</v>
      </c>
      <c r="C4161" s="170">
        <v>67</v>
      </c>
      <c r="I4161" s="170"/>
    </row>
    <row r="4162" spans="1:9" x14ac:dyDescent="0.3">
      <c r="A4162" s="170" t="s">
        <v>2099</v>
      </c>
      <c r="B4162" s="170" t="s">
        <v>13310</v>
      </c>
      <c r="C4162" s="170">
        <v>210</v>
      </c>
      <c r="I4162" s="170"/>
    </row>
    <row r="4163" spans="1:9" x14ac:dyDescent="0.3">
      <c r="A4163" s="170" t="s">
        <v>3883</v>
      </c>
      <c r="B4163" s="170" t="s">
        <v>13309</v>
      </c>
      <c r="C4163" s="170">
        <v>510</v>
      </c>
      <c r="I4163" s="170"/>
    </row>
    <row r="4164" spans="1:9" x14ac:dyDescent="0.3">
      <c r="A4164" s="170" t="s">
        <v>3882</v>
      </c>
      <c r="B4164" s="170" t="s">
        <v>13308</v>
      </c>
      <c r="C4164" s="170">
        <v>36</v>
      </c>
      <c r="I4164" s="170"/>
    </row>
    <row r="4165" spans="1:9" x14ac:dyDescent="0.3">
      <c r="A4165" s="170" t="s">
        <v>2098</v>
      </c>
      <c r="B4165" s="170" t="s">
        <v>13307</v>
      </c>
      <c r="C4165" s="170">
        <v>768</v>
      </c>
      <c r="I4165" s="170"/>
    </row>
    <row r="4166" spans="1:9" x14ac:dyDescent="0.3">
      <c r="A4166" s="170" t="s">
        <v>2097</v>
      </c>
      <c r="B4166" s="170" t="s">
        <v>13306</v>
      </c>
      <c r="C4166" s="170">
        <v>660</v>
      </c>
      <c r="I4166" s="170"/>
    </row>
    <row r="4167" spans="1:9" x14ac:dyDescent="0.3">
      <c r="A4167" s="170" t="s">
        <v>2096</v>
      </c>
      <c r="B4167" s="170" t="s">
        <v>13306</v>
      </c>
      <c r="C4167" s="170">
        <v>660</v>
      </c>
      <c r="I4167" s="170"/>
    </row>
    <row r="4168" spans="1:9" x14ac:dyDescent="0.3">
      <c r="A4168" s="170" t="s">
        <v>2095</v>
      </c>
      <c r="B4168" s="170" t="s">
        <v>13305</v>
      </c>
      <c r="C4168" s="170">
        <v>597</v>
      </c>
      <c r="I4168" s="170"/>
    </row>
    <row r="4169" spans="1:9" x14ac:dyDescent="0.3">
      <c r="A4169" s="170" t="s">
        <v>2094</v>
      </c>
      <c r="B4169" s="170" t="s">
        <v>13304</v>
      </c>
      <c r="C4169" s="170">
        <v>625</v>
      </c>
      <c r="I4169" s="170"/>
    </row>
    <row r="4170" spans="1:9" x14ac:dyDescent="0.3">
      <c r="A4170" s="170" t="s">
        <v>2093</v>
      </c>
      <c r="B4170" s="170" t="s">
        <v>13303</v>
      </c>
      <c r="C4170" s="170">
        <v>1471</v>
      </c>
      <c r="I4170" s="170"/>
    </row>
    <row r="4171" spans="1:9" x14ac:dyDescent="0.3">
      <c r="A4171" s="170" t="s">
        <v>2093</v>
      </c>
      <c r="B4171" s="170" t="s">
        <v>13303</v>
      </c>
      <c r="C4171" s="170">
        <v>1471</v>
      </c>
      <c r="I4171" s="170"/>
    </row>
    <row r="4172" spans="1:9" x14ac:dyDescent="0.3">
      <c r="A4172" s="170" t="s">
        <v>2093</v>
      </c>
      <c r="B4172" s="170" t="s">
        <v>13303</v>
      </c>
      <c r="C4172" s="170">
        <v>1471</v>
      </c>
      <c r="I4172" s="170"/>
    </row>
    <row r="4173" spans="1:9" x14ac:dyDescent="0.3">
      <c r="A4173" s="170" t="s">
        <v>2092</v>
      </c>
      <c r="B4173" s="170" t="s">
        <v>13303</v>
      </c>
      <c r="C4173" s="170">
        <v>1471</v>
      </c>
      <c r="I4173" s="170"/>
    </row>
    <row r="4174" spans="1:9" x14ac:dyDescent="0.3">
      <c r="A4174" s="170" t="s">
        <v>2092</v>
      </c>
      <c r="B4174" s="170" t="s">
        <v>13303</v>
      </c>
      <c r="C4174" s="170">
        <v>1471</v>
      </c>
      <c r="I4174" s="170"/>
    </row>
    <row r="4175" spans="1:9" x14ac:dyDescent="0.3">
      <c r="A4175" s="170" t="s">
        <v>2092</v>
      </c>
      <c r="B4175" s="170" t="s">
        <v>13303</v>
      </c>
      <c r="C4175" s="170">
        <v>1471</v>
      </c>
      <c r="I4175" s="170"/>
    </row>
    <row r="4176" spans="1:9" x14ac:dyDescent="0.3">
      <c r="A4176" s="170" t="s">
        <v>2091</v>
      </c>
      <c r="B4176" s="170" t="s">
        <v>13302</v>
      </c>
      <c r="C4176" s="170">
        <v>460</v>
      </c>
      <c r="I4176" s="170"/>
    </row>
    <row r="4177" spans="1:9" x14ac:dyDescent="0.3">
      <c r="A4177" s="170" t="s">
        <v>2090</v>
      </c>
      <c r="B4177" s="170" t="s">
        <v>13285</v>
      </c>
      <c r="C4177" s="170">
        <v>761</v>
      </c>
      <c r="I4177" s="170"/>
    </row>
    <row r="4178" spans="1:9" x14ac:dyDescent="0.3">
      <c r="A4178" s="170" t="s">
        <v>2088</v>
      </c>
      <c r="B4178" s="170" t="s">
        <v>2089</v>
      </c>
      <c r="C4178" s="170">
        <v>460</v>
      </c>
      <c r="I4178" s="170"/>
    </row>
    <row r="4179" spans="1:9" x14ac:dyDescent="0.3">
      <c r="A4179" s="170" t="s">
        <v>2086</v>
      </c>
      <c r="B4179" s="170" t="s">
        <v>2087</v>
      </c>
      <c r="C4179" s="170">
        <v>460</v>
      </c>
      <c r="I4179" s="170"/>
    </row>
    <row r="4180" spans="1:9" x14ac:dyDescent="0.3">
      <c r="A4180" s="170" t="s">
        <v>2085</v>
      </c>
      <c r="B4180" s="170" t="s">
        <v>13245</v>
      </c>
      <c r="C4180" s="170">
        <v>37</v>
      </c>
      <c r="I4180" s="170"/>
    </row>
    <row r="4181" spans="1:9" x14ac:dyDescent="0.3">
      <c r="A4181" s="170" t="s">
        <v>4068</v>
      </c>
      <c r="B4181" s="170" t="s">
        <v>13301</v>
      </c>
      <c r="C4181" s="170">
        <v>2112</v>
      </c>
      <c r="I4181" s="170"/>
    </row>
    <row r="4182" spans="1:9" x14ac:dyDescent="0.3">
      <c r="A4182" s="170" t="s">
        <v>3881</v>
      </c>
      <c r="B4182" s="170" t="s">
        <v>12023</v>
      </c>
      <c r="C4182" s="170">
        <v>36</v>
      </c>
      <c r="I4182" s="170"/>
    </row>
    <row r="4183" spans="1:9" x14ac:dyDescent="0.3">
      <c r="A4183" s="170" t="s">
        <v>2084</v>
      </c>
      <c r="B4183" s="170" t="s">
        <v>12509</v>
      </c>
      <c r="C4183" s="170">
        <v>768</v>
      </c>
      <c r="I4183" s="170"/>
    </row>
    <row r="4184" spans="1:9" x14ac:dyDescent="0.3">
      <c r="A4184" s="170" t="s">
        <v>2083</v>
      </c>
      <c r="B4184" s="170" t="s">
        <v>13300</v>
      </c>
      <c r="C4184" s="170">
        <v>28</v>
      </c>
      <c r="I4184" s="170"/>
    </row>
    <row r="4185" spans="1:9" x14ac:dyDescent="0.3">
      <c r="A4185" s="170" t="s">
        <v>2082</v>
      </c>
      <c r="B4185" s="170" t="s">
        <v>13299</v>
      </c>
      <c r="C4185" s="170">
        <v>67</v>
      </c>
      <c r="I4185" s="170"/>
    </row>
    <row r="4186" spans="1:9" x14ac:dyDescent="0.3">
      <c r="A4186" s="170" t="s">
        <v>2080</v>
      </c>
      <c r="B4186" s="170" t="s">
        <v>2081</v>
      </c>
      <c r="C4186" s="170">
        <v>460</v>
      </c>
      <c r="I4186" s="170"/>
    </row>
    <row r="4187" spans="1:9" x14ac:dyDescent="0.3">
      <c r="A4187" s="170" t="s">
        <v>2079</v>
      </c>
      <c r="B4187" s="170" t="s">
        <v>13298</v>
      </c>
      <c r="C4187" s="170">
        <v>768</v>
      </c>
      <c r="I4187" s="170"/>
    </row>
    <row r="4188" spans="1:9" x14ac:dyDescent="0.3">
      <c r="A4188" s="170" t="s">
        <v>2078</v>
      </c>
      <c r="B4188" s="170" t="s">
        <v>13297</v>
      </c>
      <c r="C4188" s="170">
        <v>779</v>
      </c>
      <c r="I4188" s="170"/>
    </row>
    <row r="4189" spans="1:9" x14ac:dyDescent="0.3">
      <c r="A4189" s="170" t="s">
        <v>2077</v>
      </c>
      <c r="B4189" s="170" t="s">
        <v>2076</v>
      </c>
      <c r="C4189" s="170">
        <v>77</v>
      </c>
      <c r="I4189" s="170"/>
    </row>
    <row r="4190" spans="1:9" x14ac:dyDescent="0.3">
      <c r="A4190" s="170" t="s">
        <v>2075</v>
      </c>
      <c r="B4190" s="170" t="s">
        <v>2074</v>
      </c>
      <c r="C4190" s="170">
        <v>77</v>
      </c>
      <c r="I4190" s="170"/>
    </row>
    <row r="4191" spans="1:9" x14ac:dyDescent="0.3">
      <c r="A4191" s="170" t="s">
        <v>2073</v>
      </c>
      <c r="B4191" s="170" t="s">
        <v>13296</v>
      </c>
      <c r="C4191" s="170">
        <v>547</v>
      </c>
      <c r="I4191" s="170"/>
    </row>
    <row r="4192" spans="1:9" x14ac:dyDescent="0.3">
      <c r="A4192" s="170" t="s">
        <v>3880</v>
      </c>
      <c r="B4192" s="170" t="s">
        <v>13295</v>
      </c>
      <c r="C4192" s="170">
        <v>36</v>
      </c>
      <c r="I4192" s="170"/>
    </row>
    <row r="4193" spans="1:9" x14ac:dyDescent="0.3">
      <c r="A4193" s="170" t="s">
        <v>2072</v>
      </c>
      <c r="B4193" s="170" t="s">
        <v>13294</v>
      </c>
      <c r="C4193" s="170">
        <v>547</v>
      </c>
      <c r="I4193" s="170"/>
    </row>
    <row r="4194" spans="1:9" x14ac:dyDescent="0.3">
      <c r="A4194" s="170" t="s">
        <v>2071</v>
      </c>
      <c r="B4194" s="170" t="s">
        <v>13293</v>
      </c>
      <c r="C4194" s="170">
        <v>547</v>
      </c>
      <c r="I4194" s="170"/>
    </row>
    <row r="4195" spans="1:9" x14ac:dyDescent="0.3">
      <c r="A4195" s="170" t="s">
        <v>2070</v>
      </c>
      <c r="B4195" s="170" t="s">
        <v>13292</v>
      </c>
      <c r="C4195" s="170">
        <v>547</v>
      </c>
      <c r="I4195" s="170"/>
    </row>
    <row r="4196" spans="1:9" x14ac:dyDescent="0.3">
      <c r="A4196" s="170" t="s">
        <v>2069</v>
      </c>
      <c r="B4196" s="170" t="s">
        <v>13291</v>
      </c>
      <c r="C4196" s="170">
        <v>547</v>
      </c>
      <c r="I4196" s="170"/>
    </row>
    <row r="4197" spans="1:9" x14ac:dyDescent="0.3">
      <c r="A4197" s="170" t="s">
        <v>2068</v>
      </c>
      <c r="B4197" s="170" t="s">
        <v>13290</v>
      </c>
      <c r="C4197" s="170">
        <v>547</v>
      </c>
      <c r="I4197" s="170"/>
    </row>
    <row r="4198" spans="1:9" x14ac:dyDescent="0.3">
      <c r="A4198" s="170" t="s">
        <v>2067</v>
      </c>
      <c r="B4198" s="170" t="s">
        <v>13289</v>
      </c>
      <c r="C4198" s="170">
        <v>547</v>
      </c>
      <c r="I4198" s="170"/>
    </row>
    <row r="4199" spans="1:9" x14ac:dyDescent="0.3">
      <c r="A4199" s="170" t="s">
        <v>2066</v>
      </c>
      <c r="B4199" s="170" t="s">
        <v>13245</v>
      </c>
      <c r="C4199" s="170">
        <v>37</v>
      </c>
      <c r="I4199" s="170"/>
    </row>
    <row r="4200" spans="1:9" x14ac:dyDescent="0.3">
      <c r="A4200" s="170" t="s">
        <v>2065</v>
      </c>
      <c r="B4200" s="170" t="s">
        <v>13245</v>
      </c>
      <c r="C4200" s="170">
        <v>37</v>
      </c>
      <c r="I4200" s="170"/>
    </row>
    <row r="4201" spans="1:9" x14ac:dyDescent="0.3">
      <c r="A4201" s="170" t="s">
        <v>2064</v>
      </c>
      <c r="B4201" s="170" t="s">
        <v>13245</v>
      </c>
      <c r="C4201" s="170">
        <v>37</v>
      </c>
      <c r="I4201" s="170"/>
    </row>
    <row r="4202" spans="1:9" x14ac:dyDescent="0.3">
      <c r="A4202" s="170" t="s">
        <v>2063</v>
      </c>
      <c r="B4202" s="170" t="s">
        <v>13245</v>
      </c>
      <c r="C4202" s="170">
        <v>37</v>
      </c>
      <c r="I4202" s="170"/>
    </row>
    <row r="4203" spans="1:9" x14ac:dyDescent="0.3">
      <c r="A4203" s="170" t="s">
        <v>3879</v>
      </c>
      <c r="B4203" s="170" t="s">
        <v>12011</v>
      </c>
      <c r="C4203" s="170">
        <v>36</v>
      </c>
      <c r="I4203" s="170"/>
    </row>
    <row r="4204" spans="1:9" x14ac:dyDescent="0.3">
      <c r="A4204" s="170" t="s">
        <v>2062</v>
      </c>
      <c r="B4204" s="170" t="s">
        <v>13245</v>
      </c>
      <c r="C4204" s="170">
        <v>37</v>
      </c>
      <c r="I4204" s="170"/>
    </row>
    <row r="4205" spans="1:9" x14ac:dyDescent="0.3">
      <c r="A4205" s="170" t="s">
        <v>2061</v>
      </c>
      <c r="B4205" s="170" t="s">
        <v>13245</v>
      </c>
      <c r="C4205" s="170">
        <v>37</v>
      </c>
      <c r="I4205" s="170"/>
    </row>
    <row r="4206" spans="1:9" x14ac:dyDescent="0.3">
      <c r="A4206" s="170" t="s">
        <v>2060</v>
      </c>
      <c r="B4206" s="170" t="s">
        <v>13245</v>
      </c>
      <c r="C4206" s="170">
        <v>37</v>
      </c>
      <c r="I4206" s="170"/>
    </row>
    <row r="4207" spans="1:9" x14ac:dyDescent="0.3">
      <c r="A4207" s="170" t="s">
        <v>2059</v>
      </c>
      <c r="B4207" s="170" t="s">
        <v>13288</v>
      </c>
      <c r="C4207" s="170">
        <v>473</v>
      </c>
      <c r="I4207" s="170"/>
    </row>
    <row r="4208" spans="1:9" x14ac:dyDescent="0.3">
      <c r="A4208" s="170" t="s">
        <v>2058</v>
      </c>
      <c r="B4208" s="170" t="s">
        <v>13287</v>
      </c>
      <c r="C4208" s="170">
        <v>760</v>
      </c>
      <c r="I4208" s="170"/>
    </row>
    <row r="4209" spans="1:9" x14ac:dyDescent="0.3">
      <c r="A4209" s="170" t="s">
        <v>2057</v>
      </c>
      <c r="B4209" s="170" t="s">
        <v>13285</v>
      </c>
      <c r="C4209" s="170">
        <v>761</v>
      </c>
      <c r="I4209" s="170"/>
    </row>
    <row r="4210" spans="1:9" x14ac:dyDescent="0.3">
      <c r="A4210" s="170" t="s">
        <v>2056</v>
      </c>
      <c r="B4210" s="170" t="s">
        <v>13285</v>
      </c>
      <c r="C4210" s="170">
        <v>761</v>
      </c>
      <c r="I4210" s="170"/>
    </row>
    <row r="4211" spans="1:9" x14ac:dyDescent="0.3">
      <c r="A4211" s="170" t="s">
        <v>2055</v>
      </c>
      <c r="B4211" s="170" t="s">
        <v>13286</v>
      </c>
      <c r="C4211" s="170">
        <v>60</v>
      </c>
      <c r="I4211" s="170"/>
    </row>
    <row r="4212" spans="1:9" x14ac:dyDescent="0.3">
      <c r="A4212" s="170" t="s">
        <v>2054</v>
      </c>
      <c r="B4212" s="170" t="s">
        <v>13285</v>
      </c>
      <c r="C4212" s="170">
        <v>761</v>
      </c>
      <c r="I4212" s="170"/>
    </row>
    <row r="4213" spans="1:9" x14ac:dyDescent="0.3">
      <c r="A4213" s="170" t="s">
        <v>3878</v>
      </c>
      <c r="B4213" s="170" t="s">
        <v>12005</v>
      </c>
      <c r="C4213" s="170">
        <v>36</v>
      </c>
      <c r="I4213" s="170"/>
    </row>
    <row r="4214" spans="1:9" x14ac:dyDescent="0.3">
      <c r="A4214" s="170" t="s">
        <v>2053</v>
      </c>
      <c r="B4214" s="170" t="s">
        <v>13284</v>
      </c>
      <c r="C4214" s="170">
        <v>36</v>
      </c>
      <c r="I4214" s="170"/>
    </row>
    <row r="4215" spans="1:9" x14ac:dyDescent="0.3">
      <c r="A4215" s="170" t="s">
        <v>2052</v>
      </c>
      <c r="B4215" s="170" t="s">
        <v>13245</v>
      </c>
      <c r="C4215" s="170">
        <v>37</v>
      </c>
      <c r="I4215" s="170"/>
    </row>
    <row r="4216" spans="1:9" x14ac:dyDescent="0.3">
      <c r="A4216" s="170" t="s">
        <v>2051</v>
      </c>
      <c r="B4216" s="170" t="s">
        <v>13283</v>
      </c>
      <c r="C4216" s="170">
        <v>1330</v>
      </c>
      <c r="I4216" s="170"/>
    </row>
    <row r="4217" spans="1:9" x14ac:dyDescent="0.3">
      <c r="A4217" s="170" t="s">
        <v>2050</v>
      </c>
      <c r="B4217" s="170" t="s">
        <v>13278</v>
      </c>
      <c r="C4217" s="170">
        <v>1330</v>
      </c>
      <c r="I4217" s="170"/>
    </row>
    <row r="4218" spans="1:9" x14ac:dyDescent="0.3">
      <c r="A4218" s="170" t="s">
        <v>2049</v>
      </c>
      <c r="B4218" s="170" t="s">
        <v>13278</v>
      </c>
      <c r="C4218" s="170">
        <v>1330</v>
      </c>
      <c r="I4218" s="170"/>
    </row>
    <row r="4219" spans="1:9" x14ac:dyDescent="0.3">
      <c r="A4219" s="170" t="s">
        <v>2048</v>
      </c>
      <c r="B4219" s="170" t="s">
        <v>13282</v>
      </c>
      <c r="C4219" s="170">
        <v>1330</v>
      </c>
      <c r="I4219" s="170"/>
    </row>
    <row r="4220" spans="1:9" x14ac:dyDescent="0.3">
      <c r="A4220" s="170" t="s">
        <v>2047</v>
      </c>
      <c r="B4220" s="170" t="s">
        <v>13278</v>
      </c>
      <c r="C4220" s="170">
        <v>1330</v>
      </c>
      <c r="I4220" s="170"/>
    </row>
    <row r="4221" spans="1:9" x14ac:dyDescent="0.3">
      <c r="A4221" s="170" t="s">
        <v>4664</v>
      </c>
      <c r="B4221" s="170" t="s">
        <v>13278</v>
      </c>
      <c r="C4221" s="170">
        <v>1552</v>
      </c>
      <c r="I4221" s="170"/>
    </row>
    <row r="4222" spans="1:9" x14ac:dyDescent="0.3">
      <c r="A4222" s="170" t="s">
        <v>3877</v>
      </c>
      <c r="B4222" s="170" t="s">
        <v>13281</v>
      </c>
      <c r="C4222" s="170">
        <v>36</v>
      </c>
      <c r="I4222" s="170"/>
    </row>
    <row r="4223" spans="1:9" x14ac:dyDescent="0.3">
      <c r="A4223" s="170" t="s">
        <v>2046</v>
      </c>
      <c r="B4223" s="170" t="s">
        <v>12818</v>
      </c>
      <c r="C4223" s="170">
        <v>597</v>
      </c>
      <c r="I4223" s="170"/>
    </row>
    <row r="4224" spans="1:9" x14ac:dyDescent="0.3">
      <c r="A4224" s="170" t="s">
        <v>2045</v>
      </c>
      <c r="B4224" s="170" t="s">
        <v>13280</v>
      </c>
      <c r="C4224" s="170">
        <v>1330</v>
      </c>
      <c r="I4224" s="170"/>
    </row>
    <row r="4225" spans="1:9" x14ac:dyDescent="0.3">
      <c r="A4225" s="170" t="s">
        <v>4665</v>
      </c>
      <c r="B4225" s="170" t="s">
        <v>13278</v>
      </c>
      <c r="C4225" s="170">
        <v>1552</v>
      </c>
      <c r="I4225" s="170"/>
    </row>
    <row r="4226" spans="1:9" x14ac:dyDescent="0.3">
      <c r="A4226" s="170" t="s">
        <v>2044</v>
      </c>
      <c r="B4226" s="170" t="s">
        <v>13279</v>
      </c>
      <c r="C4226" s="170">
        <v>1330</v>
      </c>
      <c r="I4226" s="170"/>
    </row>
    <row r="4227" spans="1:9" x14ac:dyDescent="0.3">
      <c r="A4227" s="170" t="s">
        <v>4666</v>
      </c>
      <c r="B4227" s="170" t="s">
        <v>13278</v>
      </c>
      <c r="C4227" s="170">
        <v>1398</v>
      </c>
      <c r="I4227" s="170"/>
    </row>
    <row r="4228" spans="1:9" x14ac:dyDescent="0.3">
      <c r="A4228" s="170" t="s">
        <v>2043</v>
      </c>
      <c r="B4228" s="170" t="s">
        <v>13278</v>
      </c>
      <c r="C4228" s="170">
        <v>1330</v>
      </c>
      <c r="I4228" s="170"/>
    </row>
    <row r="4229" spans="1:9" x14ac:dyDescent="0.3">
      <c r="A4229" s="170" t="s">
        <v>4667</v>
      </c>
      <c r="B4229" s="170" t="s">
        <v>13278</v>
      </c>
      <c r="C4229" s="170">
        <v>1398</v>
      </c>
      <c r="I4229" s="170"/>
    </row>
    <row r="4230" spans="1:9" x14ac:dyDescent="0.3">
      <c r="A4230" s="170" t="s">
        <v>4668</v>
      </c>
      <c r="B4230" s="170" t="s">
        <v>13277</v>
      </c>
      <c r="C4230" s="170">
        <v>1398</v>
      </c>
      <c r="I4230" s="170"/>
    </row>
    <row r="4231" spans="1:9" x14ac:dyDescent="0.3">
      <c r="A4231" s="170" t="s">
        <v>4669</v>
      </c>
      <c r="B4231" s="170" t="s">
        <v>13276</v>
      </c>
      <c r="C4231" s="170">
        <v>1398</v>
      </c>
      <c r="I4231" s="170"/>
    </row>
    <row r="4232" spans="1:9" x14ac:dyDescent="0.3">
      <c r="A4232" s="170" t="s">
        <v>2042</v>
      </c>
      <c r="B4232" s="170" t="s">
        <v>13275</v>
      </c>
      <c r="C4232" s="170">
        <v>28</v>
      </c>
      <c r="I4232" s="170"/>
    </row>
    <row r="4233" spans="1:9" x14ac:dyDescent="0.3">
      <c r="A4233" s="170" t="s">
        <v>2041</v>
      </c>
      <c r="B4233" s="170" t="s">
        <v>13274</v>
      </c>
      <c r="C4233" s="170">
        <v>28</v>
      </c>
      <c r="I4233" s="170"/>
    </row>
    <row r="4234" spans="1:9" x14ac:dyDescent="0.3">
      <c r="A4234" s="170" t="s">
        <v>2040</v>
      </c>
      <c r="B4234" s="170" t="s">
        <v>13273</v>
      </c>
      <c r="C4234" s="170">
        <v>28</v>
      </c>
      <c r="I4234" s="170"/>
    </row>
    <row r="4235" spans="1:9" x14ac:dyDescent="0.3">
      <c r="A4235" s="170" t="s">
        <v>2039</v>
      </c>
      <c r="B4235" s="170" t="s">
        <v>13272</v>
      </c>
      <c r="C4235" s="170">
        <v>66</v>
      </c>
      <c r="I4235" s="170"/>
    </row>
    <row r="4236" spans="1:9" x14ac:dyDescent="0.3">
      <c r="A4236" s="170" t="s">
        <v>2038</v>
      </c>
      <c r="B4236" s="170" t="s">
        <v>13271</v>
      </c>
      <c r="C4236" s="170">
        <v>131</v>
      </c>
      <c r="I4236" s="170"/>
    </row>
    <row r="4237" spans="1:9" x14ac:dyDescent="0.3">
      <c r="A4237" s="170" t="s">
        <v>2037</v>
      </c>
      <c r="B4237" s="170" t="s">
        <v>13270</v>
      </c>
      <c r="C4237" s="170">
        <v>131</v>
      </c>
      <c r="I4237" s="170"/>
    </row>
    <row r="4238" spans="1:9" x14ac:dyDescent="0.3">
      <c r="A4238" s="170" t="s">
        <v>2036</v>
      </c>
      <c r="B4238" s="170" t="s">
        <v>13269</v>
      </c>
      <c r="C4238" s="170">
        <v>131</v>
      </c>
      <c r="I4238" s="170"/>
    </row>
    <row r="4239" spans="1:9" x14ac:dyDescent="0.3">
      <c r="A4239" s="170" t="s">
        <v>2035</v>
      </c>
      <c r="B4239" s="170" t="s">
        <v>13268</v>
      </c>
      <c r="C4239" s="170">
        <v>757</v>
      </c>
      <c r="I4239" s="170"/>
    </row>
    <row r="4240" spans="1:9" x14ac:dyDescent="0.3">
      <c r="A4240" s="170" t="s">
        <v>3876</v>
      </c>
      <c r="B4240" s="170" t="s">
        <v>13267</v>
      </c>
      <c r="C4240" s="170">
        <v>36</v>
      </c>
      <c r="I4240" s="170"/>
    </row>
    <row r="4241" spans="1:9" x14ac:dyDescent="0.3">
      <c r="A4241" s="170" t="s">
        <v>2034</v>
      </c>
      <c r="B4241" s="170" t="s">
        <v>13266</v>
      </c>
      <c r="C4241" s="170">
        <v>229</v>
      </c>
      <c r="I4241" s="170"/>
    </row>
    <row r="4242" spans="1:9" x14ac:dyDescent="0.3">
      <c r="A4242" s="170" t="s">
        <v>2033</v>
      </c>
      <c r="B4242" s="170" t="s">
        <v>13265</v>
      </c>
      <c r="C4242" s="170">
        <v>1585</v>
      </c>
      <c r="I4242" s="170"/>
    </row>
    <row r="4243" spans="1:9" x14ac:dyDescent="0.3">
      <c r="A4243" s="170" t="s">
        <v>2032</v>
      </c>
      <c r="B4243" s="170" t="s">
        <v>13264</v>
      </c>
      <c r="C4243" s="170">
        <v>67</v>
      </c>
      <c r="I4243" s="170"/>
    </row>
    <row r="4244" spans="1:9" x14ac:dyDescent="0.3">
      <c r="A4244" s="170" t="s">
        <v>2031</v>
      </c>
      <c r="B4244" s="170" t="s">
        <v>13263</v>
      </c>
      <c r="C4244" s="170">
        <v>67</v>
      </c>
      <c r="I4244" s="170"/>
    </row>
    <row r="4245" spans="1:9" x14ac:dyDescent="0.3">
      <c r="A4245" s="170" t="s">
        <v>2030</v>
      </c>
      <c r="B4245" s="170" t="s">
        <v>13262</v>
      </c>
      <c r="C4245" s="170">
        <v>67</v>
      </c>
      <c r="I4245" s="170"/>
    </row>
    <row r="4246" spans="1:9" x14ac:dyDescent="0.3">
      <c r="A4246" s="170" t="s">
        <v>2029</v>
      </c>
      <c r="B4246" s="170" t="s">
        <v>13261</v>
      </c>
      <c r="C4246" s="170">
        <v>776</v>
      </c>
      <c r="I4246" s="170"/>
    </row>
    <row r="4247" spans="1:9" x14ac:dyDescent="0.3">
      <c r="A4247" s="170" t="s">
        <v>2028</v>
      </c>
      <c r="B4247" s="170" t="s">
        <v>13260</v>
      </c>
      <c r="C4247" s="170">
        <v>303</v>
      </c>
      <c r="I4247" s="170"/>
    </row>
    <row r="4248" spans="1:9" x14ac:dyDescent="0.3">
      <c r="A4248" s="170" t="s">
        <v>3875</v>
      </c>
      <c r="B4248" s="170" t="s">
        <v>13259</v>
      </c>
      <c r="C4248" s="170">
        <v>36</v>
      </c>
      <c r="I4248" s="170"/>
    </row>
    <row r="4249" spans="1:9" x14ac:dyDescent="0.3">
      <c r="A4249" s="170" t="s">
        <v>2027</v>
      </c>
      <c r="B4249" s="170" t="s">
        <v>13258</v>
      </c>
      <c r="C4249" s="170">
        <v>303</v>
      </c>
      <c r="I4249" s="170"/>
    </row>
    <row r="4250" spans="1:9" x14ac:dyDescent="0.3">
      <c r="A4250" s="170" t="s">
        <v>2026</v>
      </c>
      <c r="B4250" s="170" t="s">
        <v>13257</v>
      </c>
      <c r="C4250" s="170">
        <v>798</v>
      </c>
      <c r="I4250" s="170"/>
    </row>
    <row r="4251" spans="1:9" x14ac:dyDescent="0.3">
      <c r="A4251" s="170" t="s">
        <v>2025</v>
      </c>
      <c r="B4251" s="170" t="s">
        <v>13256</v>
      </c>
      <c r="C4251" s="170">
        <v>28</v>
      </c>
      <c r="I4251" s="170"/>
    </row>
    <row r="4252" spans="1:9" x14ac:dyDescent="0.3">
      <c r="A4252" s="170" t="s">
        <v>2024</v>
      </c>
      <c r="B4252" s="170" t="s">
        <v>13255</v>
      </c>
      <c r="C4252" s="170">
        <v>798</v>
      </c>
      <c r="I4252" s="170"/>
    </row>
    <row r="4253" spans="1:9" x14ac:dyDescent="0.3">
      <c r="A4253" s="170" t="s">
        <v>2023</v>
      </c>
      <c r="B4253" s="170" t="s">
        <v>12726</v>
      </c>
      <c r="C4253" s="170">
        <v>125</v>
      </c>
      <c r="I4253" s="170"/>
    </row>
    <row r="4254" spans="1:9" x14ac:dyDescent="0.3">
      <c r="A4254" s="170" t="s">
        <v>2022</v>
      </c>
      <c r="B4254" s="170" t="s">
        <v>12726</v>
      </c>
      <c r="C4254" s="170">
        <v>125</v>
      </c>
      <c r="I4254" s="170"/>
    </row>
    <row r="4255" spans="1:9" x14ac:dyDescent="0.3">
      <c r="A4255" s="170" t="s">
        <v>2021</v>
      </c>
      <c r="B4255" s="170" t="s">
        <v>13254</v>
      </c>
      <c r="C4255" s="170">
        <v>28</v>
      </c>
      <c r="I4255" s="170"/>
    </row>
    <row r="4256" spans="1:9" x14ac:dyDescent="0.3">
      <c r="A4256" s="170" t="s">
        <v>2020</v>
      </c>
      <c r="B4256" s="170" t="s">
        <v>2019</v>
      </c>
      <c r="C4256" s="170">
        <v>114</v>
      </c>
      <c r="I4256" s="170"/>
    </row>
    <row r="4257" spans="1:9" x14ac:dyDescent="0.3">
      <c r="A4257" s="170" t="s">
        <v>2018</v>
      </c>
      <c r="B4257" s="170" t="s">
        <v>13053</v>
      </c>
      <c r="C4257" s="170">
        <v>796</v>
      </c>
      <c r="I4257" s="170"/>
    </row>
    <row r="4258" spans="1:9" x14ac:dyDescent="0.3">
      <c r="A4258" s="170" t="s">
        <v>4670</v>
      </c>
      <c r="B4258" s="170" t="s">
        <v>13253</v>
      </c>
      <c r="C4258" s="170">
        <v>2112</v>
      </c>
      <c r="I4258" s="170"/>
    </row>
    <row r="4259" spans="1:9" x14ac:dyDescent="0.3">
      <c r="A4259" s="170" t="s">
        <v>3874</v>
      </c>
      <c r="B4259" s="170" t="s">
        <v>13252</v>
      </c>
      <c r="C4259" s="170">
        <v>36</v>
      </c>
      <c r="I4259" s="170"/>
    </row>
    <row r="4260" spans="1:9" x14ac:dyDescent="0.3">
      <c r="A4260" s="170" t="s">
        <v>2017</v>
      </c>
      <c r="B4260" s="170" t="s">
        <v>12726</v>
      </c>
      <c r="C4260" s="170">
        <v>125</v>
      </c>
      <c r="I4260" s="170"/>
    </row>
    <row r="4261" spans="1:9" x14ac:dyDescent="0.3">
      <c r="A4261" s="170" t="s">
        <v>2016</v>
      </c>
      <c r="B4261" s="170" t="s">
        <v>13251</v>
      </c>
      <c r="C4261" s="170">
        <v>131</v>
      </c>
      <c r="I4261" s="170"/>
    </row>
    <row r="4262" spans="1:9" x14ac:dyDescent="0.3">
      <c r="A4262" s="170" t="s">
        <v>2015</v>
      </c>
      <c r="B4262" s="170" t="s">
        <v>13250</v>
      </c>
      <c r="C4262" s="170">
        <v>131</v>
      </c>
      <c r="I4262" s="170"/>
    </row>
    <row r="4263" spans="1:9" x14ac:dyDescent="0.3">
      <c r="A4263" s="170" t="s">
        <v>2014</v>
      </c>
      <c r="B4263" s="170" t="s">
        <v>13249</v>
      </c>
      <c r="C4263" s="170">
        <v>131</v>
      </c>
      <c r="I4263" s="170"/>
    </row>
    <row r="4264" spans="1:9" x14ac:dyDescent="0.3">
      <c r="A4264" s="170" t="s">
        <v>2013</v>
      </c>
      <c r="B4264" s="170" t="s">
        <v>13248</v>
      </c>
      <c r="C4264" s="170">
        <v>131</v>
      </c>
      <c r="I4264" s="170"/>
    </row>
    <row r="4265" spans="1:9" x14ac:dyDescent="0.3">
      <c r="A4265" s="170" t="s">
        <v>2012</v>
      </c>
      <c r="B4265" s="170" t="s">
        <v>2011</v>
      </c>
      <c r="C4265" s="170">
        <v>809</v>
      </c>
      <c r="I4265" s="170"/>
    </row>
    <row r="4266" spans="1:9" x14ac:dyDescent="0.3">
      <c r="A4266" s="170" t="s">
        <v>2010</v>
      </c>
      <c r="B4266" s="170" t="s">
        <v>8167</v>
      </c>
      <c r="C4266" s="170">
        <v>2112</v>
      </c>
      <c r="I4266" s="170"/>
    </row>
    <row r="4267" spans="1:9" x14ac:dyDescent="0.3">
      <c r="A4267" s="170" t="s">
        <v>2009</v>
      </c>
      <c r="B4267" s="170" t="s">
        <v>13247</v>
      </c>
      <c r="C4267" s="170">
        <v>2112</v>
      </c>
      <c r="I4267" s="170"/>
    </row>
    <row r="4268" spans="1:9" x14ac:dyDescent="0.3">
      <c r="A4268" s="170" t="s">
        <v>3873</v>
      </c>
      <c r="B4268" s="170" t="s">
        <v>13246</v>
      </c>
      <c r="C4268" s="170">
        <v>36</v>
      </c>
      <c r="I4268" s="170"/>
    </row>
    <row r="4269" spans="1:9" x14ac:dyDescent="0.3">
      <c r="A4269" s="170" t="s">
        <v>2008</v>
      </c>
      <c r="B4269" s="170" t="s">
        <v>444</v>
      </c>
      <c r="C4269" s="170">
        <v>971</v>
      </c>
      <c r="I4269" s="170"/>
    </row>
    <row r="4270" spans="1:9" x14ac:dyDescent="0.3">
      <c r="A4270" s="170" t="s">
        <v>2007</v>
      </c>
      <c r="B4270" s="170" t="s">
        <v>13245</v>
      </c>
      <c r="C4270" s="170">
        <v>37</v>
      </c>
      <c r="I4270" s="170"/>
    </row>
    <row r="4271" spans="1:9" x14ac:dyDescent="0.3">
      <c r="A4271" s="170" t="s">
        <v>2006</v>
      </c>
      <c r="B4271" s="170" t="s">
        <v>13244</v>
      </c>
      <c r="C4271" s="170">
        <v>67</v>
      </c>
      <c r="I4271" s="170"/>
    </row>
    <row r="4272" spans="1:9" x14ac:dyDescent="0.3">
      <c r="A4272" s="170" t="s">
        <v>2005</v>
      </c>
      <c r="B4272" s="170" t="s">
        <v>13243</v>
      </c>
      <c r="C4272" s="170">
        <v>67</v>
      </c>
      <c r="I4272" s="170"/>
    </row>
    <row r="4273" spans="1:9" x14ac:dyDescent="0.3">
      <c r="A4273" s="170" t="s">
        <v>2004</v>
      </c>
      <c r="B4273" s="170" t="s">
        <v>13242</v>
      </c>
      <c r="C4273" s="170">
        <v>67</v>
      </c>
      <c r="I4273" s="170"/>
    </row>
    <row r="4274" spans="1:9" x14ac:dyDescent="0.3">
      <c r="A4274" s="170" t="s">
        <v>2003</v>
      </c>
      <c r="B4274" s="170" t="s">
        <v>13241</v>
      </c>
      <c r="C4274" s="170">
        <v>392</v>
      </c>
      <c r="I4274" s="170"/>
    </row>
    <row r="4275" spans="1:9" x14ac:dyDescent="0.3">
      <c r="A4275" s="170" t="s">
        <v>4067</v>
      </c>
      <c r="B4275" s="170" t="s">
        <v>13240</v>
      </c>
      <c r="C4275" s="170">
        <v>2112</v>
      </c>
      <c r="I4275" s="170"/>
    </row>
    <row r="4276" spans="1:9" x14ac:dyDescent="0.3">
      <c r="A4276" s="170" t="s">
        <v>3872</v>
      </c>
      <c r="B4276" s="170" t="s">
        <v>13239</v>
      </c>
      <c r="C4276" s="170">
        <v>36</v>
      </c>
      <c r="I4276" s="170"/>
    </row>
    <row r="4277" spans="1:9" x14ac:dyDescent="0.3">
      <c r="A4277" s="170" t="s">
        <v>2002</v>
      </c>
      <c r="B4277" s="170" t="s">
        <v>13238</v>
      </c>
      <c r="C4277" s="170">
        <v>392</v>
      </c>
      <c r="I4277" s="170"/>
    </row>
    <row r="4278" spans="1:9" x14ac:dyDescent="0.3">
      <c r="A4278" s="170" t="s">
        <v>2001</v>
      </c>
      <c r="B4278" s="170" t="s">
        <v>13237</v>
      </c>
      <c r="C4278" s="170">
        <v>392</v>
      </c>
      <c r="I4278" s="170"/>
    </row>
    <row r="4279" spans="1:9" x14ac:dyDescent="0.3">
      <c r="A4279" s="170" t="s">
        <v>2000</v>
      </c>
      <c r="B4279" s="170" t="s">
        <v>13236</v>
      </c>
      <c r="C4279" s="170">
        <v>392</v>
      </c>
      <c r="I4279" s="170"/>
    </row>
    <row r="4280" spans="1:9" x14ac:dyDescent="0.3">
      <c r="A4280" s="170" t="s">
        <v>1999</v>
      </c>
      <c r="B4280" s="170" t="s">
        <v>13235</v>
      </c>
      <c r="C4280" s="170">
        <v>702</v>
      </c>
      <c r="I4280" s="170"/>
    </row>
    <row r="4281" spans="1:9" x14ac:dyDescent="0.3">
      <c r="A4281" s="170" t="s">
        <v>1998</v>
      </c>
      <c r="B4281" s="170" t="s">
        <v>13234</v>
      </c>
      <c r="C4281" s="170">
        <v>702</v>
      </c>
      <c r="I4281" s="170"/>
    </row>
    <row r="4282" spans="1:9" x14ac:dyDescent="0.3">
      <c r="A4282" s="170" t="s">
        <v>1997</v>
      </c>
      <c r="B4282" s="170" t="s">
        <v>1996</v>
      </c>
      <c r="C4282" s="170">
        <v>1713</v>
      </c>
      <c r="I4282" s="170"/>
    </row>
    <row r="4283" spans="1:9" x14ac:dyDescent="0.3">
      <c r="A4283" s="170" t="s">
        <v>1995</v>
      </c>
      <c r="B4283" s="170" t="s">
        <v>1994</v>
      </c>
      <c r="C4283" s="170">
        <v>111</v>
      </c>
      <c r="I4283" s="170"/>
    </row>
    <row r="4284" spans="1:9" x14ac:dyDescent="0.3">
      <c r="A4284" s="170" t="s">
        <v>3871</v>
      </c>
      <c r="B4284" s="170" t="s">
        <v>11982</v>
      </c>
      <c r="C4284" s="170">
        <v>36</v>
      </c>
      <c r="I4284" s="170"/>
    </row>
    <row r="4285" spans="1:9" x14ac:dyDescent="0.3">
      <c r="A4285" s="170" t="s">
        <v>1993</v>
      </c>
      <c r="B4285" s="170" t="s">
        <v>1992</v>
      </c>
      <c r="C4285" s="170">
        <v>111</v>
      </c>
      <c r="I4285" s="170"/>
    </row>
    <row r="4286" spans="1:9" x14ac:dyDescent="0.3">
      <c r="A4286" s="170" t="s">
        <v>1991</v>
      </c>
      <c r="B4286" s="170" t="s">
        <v>5128</v>
      </c>
      <c r="C4286" s="170">
        <v>724</v>
      </c>
      <c r="I4286" s="170"/>
    </row>
    <row r="4287" spans="1:9" x14ac:dyDescent="0.3">
      <c r="A4287" s="170" t="s">
        <v>1990</v>
      </c>
      <c r="B4287" s="170" t="s">
        <v>4110</v>
      </c>
      <c r="C4287" s="170">
        <v>724</v>
      </c>
      <c r="I4287" s="170"/>
    </row>
    <row r="4288" spans="1:9" x14ac:dyDescent="0.3">
      <c r="A4288" s="170" t="s">
        <v>1989</v>
      </c>
      <c r="B4288" s="170" t="s">
        <v>13233</v>
      </c>
      <c r="C4288" s="170">
        <v>724</v>
      </c>
      <c r="I4288" s="170"/>
    </row>
    <row r="4289" spans="1:9" x14ac:dyDescent="0.3">
      <c r="A4289" s="170" t="s">
        <v>1988</v>
      </c>
      <c r="B4289" s="170" t="s">
        <v>13232</v>
      </c>
      <c r="C4289" s="170">
        <v>519</v>
      </c>
      <c r="I4289" s="170"/>
    </row>
    <row r="4290" spans="1:9" x14ac:dyDescent="0.3">
      <c r="A4290" s="170" t="s">
        <v>1987</v>
      </c>
      <c r="B4290" s="170" t="s">
        <v>13231</v>
      </c>
      <c r="C4290" s="170">
        <v>519</v>
      </c>
      <c r="I4290" s="170"/>
    </row>
    <row r="4291" spans="1:9" x14ac:dyDescent="0.3">
      <c r="A4291" s="170" t="s">
        <v>1986</v>
      </c>
      <c r="B4291" s="170" t="s">
        <v>13230</v>
      </c>
      <c r="C4291" s="170">
        <v>519</v>
      </c>
      <c r="I4291" s="170"/>
    </row>
    <row r="4292" spans="1:9" x14ac:dyDescent="0.3">
      <c r="A4292" s="170" t="s">
        <v>1985</v>
      </c>
      <c r="B4292" s="170" t="s">
        <v>5129</v>
      </c>
      <c r="C4292" s="170">
        <v>724</v>
      </c>
      <c r="I4292" s="170"/>
    </row>
    <row r="4293" spans="1:9" x14ac:dyDescent="0.3">
      <c r="A4293" s="170" t="s">
        <v>3870</v>
      </c>
      <c r="B4293" s="170" t="s">
        <v>11987</v>
      </c>
      <c r="C4293" s="170">
        <v>36</v>
      </c>
      <c r="I4293" s="170"/>
    </row>
    <row r="4294" spans="1:9" x14ac:dyDescent="0.3">
      <c r="A4294" s="170" t="s">
        <v>1984</v>
      </c>
      <c r="B4294" s="170" t="s">
        <v>13229</v>
      </c>
      <c r="C4294" s="170">
        <v>724</v>
      </c>
      <c r="I4294" s="170"/>
    </row>
    <row r="4295" spans="1:9" x14ac:dyDescent="0.3">
      <c r="A4295" s="170" t="s">
        <v>1983</v>
      </c>
      <c r="B4295" s="170" t="s">
        <v>13228</v>
      </c>
      <c r="C4295" s="170">
        <v>724</v>
      </c>
      <c r="I4295" s="170"/>
    </row>
    <row r="4296" spans="1:9" x14ac:dyDescent="0.3">
      <c r="A4296" s="170" t="s">
        <v>1982</v>
      </c>
      <c r="B4296" s="170" t="s">
        <v>5130</v>
      </c>
      <c r="C4296" s="170">
        <v>724</v>
      </c>
      <c r="I4296" s="170"/>
    </row>
    <row r="4297" spans="1:9" x14ac:dyDescent="0.3">
      <c r="A4297" s="170" t="s">
        <v>1981</v>
      </c>
      <c r="B4297" s="170" t="s">
        <v>5129</v>
      </c>
      <c r="C4297" s="170">
        <v>724</v>
      </c>
      <c r="I4297" s="170"/>
    </row>
    <row r="4298" spans="1:9" x14ac:dyDescent="0.3">
      <c r="A4298" s="170" t="s">
        <v>1980</v>
      </c>
      <c r="B4298" s="170" t="s">
        <v>5128</v>
      </c>
      <c r="C4298" s="170">
        <v>724</v>
      </c>
      <c r="I4298" s="170"/>
    </row>
    <row r="4299" spans="1:9" x14ac:dyDescent="0.3">
      <c r="A4299" s="170" t="s">
        <v>1979</v>
      </c>
      <c r="B4299" s="170" t="s">
        <v>5130</v>
      </c>
      <c r="C4299" s="170">
        <v>724</v>
      </c>
      <c r="I4299" s="170"/>
    </row>
    <row r="4300" spans="1:9" x14ac:dyDescent="0.3">
      <c r="A4300" s="170" t="s">
        <v>1978</v>
      </c>
      <c r="B4300" s="170" t="s">
        <v>4110</v>
      </c>
      <c r="C4300" s="170">
        <v>724</v>
      </c>
      <c r="I4300" s="170"/>
    </row>
    <row r="4301" spans="1:9" x14ac:dyDescent="0.3">
      <c r="A4301" s="170" t="s">
        <v>1977</v>
      </c>
      <c r="B4301" s="170" t="s">
        <v>1953</v>
      </c>
      <c r="C4301" s="170">
        <v>724</v>
      </c>
      <c r="I4301" s="170"/>
    </row>
    <row r="4302" spans="1:9" x14ac:dyDescent="0.3">
      <c r="A4302" s="170" t="s">
        <v>1976</v>
      </c>
      <c r="B4302" s="170" t="s">
        <v>1953</v>
      </c>
      <c r="C4302" s="170">
        <v>724</v>
      </c>
      <c r="I4302" s="170"/>
    </row>
    <row r="4303" spans="1:9" x14ac:dyDescent="0.3">
      <c r="A4303" s="170" t="s">
        <v>1975</v>
      </c>
      <c r="B4303" s="170" t="s">
        <v>1953</v>
      </c>
      <c r="C4303" s="170">
        <v>724</v>
      </c>
      <c r="I4303" s="170"/>
    </row>
    <row r="4304" spans="1:9" x14ac:dyDescent="0.3">
      <c r="A4304" s="170" t="s">
        <v>1974</v>
      </c>
      <c r="B4304" s="170" t="s">
        <v>5131</v>
      </c>
      <c r="C4304" s="170">
        <v>724</v>
      </c>
      <c r="I4304" s="170"/>
    </row>
    <row r="4305" spans="1:9" x14ac:dyDescent="0.3">
      <c r="A4305" s="170" t="s">
        <v>1973</v>
      </c>
      <c r="B4305" s="170" t="s">
        <v>5131</v>
      </c>
      <c r="C4305" s="170">
        <v>724</v>
      </c>
      <c r="I4305" s="170"/>
    </row>
    <row r="4306" spans="1:9" x14ac:dyDescent="0.3">
      <c r="A4306" s="170" t="s">
        <v>1972</v>
      </c>
      <c r="B4306" s="170" t="s">
        <v>5131</v>
      </c>
      <c r="C4306" s="170">
        <v>724</v>
      </c>
      <c r="I4306" s="170"/>
    </row>
    <row r="4307" spans="1:9" x14ac:dyDescent="0.3">
      <c r="A4307" s="170" t="s">
        <v>1971</v>
      </c>
      <c r="B4307" s="170" t="s">
        <v>5131</v>
      </c>
      <c r="C4307" s="170">
        <v>724</v>
      </c>
      <c r="I4307" s="170"/>
    </row>
    <row r="4308" spans="1:9" x14ac:dyDescent="0.3">
      <c r="A4308" s="170" t="s">
        <v>1970</v>
      </c>
      <c r="B4308" s="170" t="s">
        <v>5131</v>
      </c>
      <c r="C4308" s="170">
        <v>724</v>
      </c>
      <c r="I4308" s="170"/>
    </row>
    <row r="4309" spans="1:9" x14ac:dyDescent="0.3">
      <c r="A4309" s="170" t="s">
        <v>1969</v>
      </c>
      <c r="B4309" s="170" t="s">
        <v>5132</v>
      </c>
      <c r="C4309" s="170">
        <v>724</v>
      </c>
      <c r="I4309" s="170"/>
    </row>
    <row r="4310" spans="1:9" x14ac:dyDescent="0.3">
      <c r="A4310" s="170" t="s">
        <v>1968</v>
      </c>
      <c r="B4310" s="170" t="s">
        <v>5131</v>
      </c>
      <c r="C4310" s="170">
        <v>724</v>
      </c>
      <c r="I4310" s="170"/>
    </row>
    <row r="4311" spans="1:9" x14ac:dyDescent="0.3">
      <c r="A4311" s="170" t="s">
        <v>1967</v>
      </c>
      <c r="B4311" s="170" t="s">
        <v>12956</v>
      </c>
      <c r="C4311" s="170">
        <v>817</v>
      </c>
      <c r="I4311" s="170"/>
    </row>
    <row r="4312" spans="1:9" x14ac:dyDescent="0.3">
      <c r="A4312" s="170" t="s">
        <v>3869</v>
      </c>
      <c r="B4312" s="170" t="s">
        <v>11670</v>
      </c>
      <c r="C4312" s="170">
        <v>36</v>
      </c>
      <c r="I4312" s="170"/>
    </row>
    <row r="4313" spans="1:9" x14ac:dyDescent="0.3">
      <c r="A4313" s="170" t="s">
        <v>1966</v>
      </c>
      <c r="B4313" s="170" t="s">
        <v>5131</v>
      </c>
      <c r="C4313" s="170">
        <v>724</v>
      </c>
      <c r="I4313" s="170"/>
    </row>
    <row r="4314" spans="1:9" x14ac:dyDescent="0.3">
      <c r="A4314" s="170" t="s">
        <v>1965</v>
      </c>
      <c r="B4314" s="170" t="s">
        <v>5131</v>
      </c>
      <c r="C4314" s="170">
        <v>724</v>
      </c>
      <c r="I4314" s="170"/>
    </row>
    <row r="4315" spans="1:9" x14ac:dyDescent="0.3">
      <c r="A4315" s="170" t="s">
        <v>1964</v>
      </c>
      <c r="B4315" s="170" t="s">
        <v>1953</v>
      </c>
      <c r="C4315" s="170">
        <v>724</v>
      </c>
      <c r="I4315" s="170"/>
    </row>
    <row r="4316" spans="1:9" x14ac:dyDescent="0.3">
      <c r="A4316" s="170" t="s">
        <v>1963</v>
      </c>
      <c r="B4316" s="170" t="s">
        <v>5131</v>
      </c>
      <c r="C4316" s="170">
        <v>724</v>
      </c>
      <c r="I4316" s="170"/>
    </row>
    <row r="4317" spans="1:9" x14ac:dyDescent="0.3">
      <c r="A4317" s="170" t="s">
        <v>1962</v>
      </c>
      <c r="B4317" s="170" t="s">
        <v>5131</v>
      </c>
      <c r="C4317" s="170">
        <v>724</v>
      </c>
      <c r="I4317" s="170"/>
    </row>
    <row r="4318" spans="1:9" x14ac:dyDescent="0.3">
      <c r="A4318" s="170" t="s">
        <v>1961</v>
      </c>
      <c r="B4318" s="170" t="s">
        <v>5131</v>
      </c>
      <c r="C4318" s="170">
        <v>724</v>
      </c>
      <c r="I4318" s="170"/>
    </row>
    <row r="4319" spans="1:9" x14ac:dyDescent="0.3">
      <c r="A4319" s="170" t="s">
        <v>1960</v>
      </c>
      <c r="B4319" s="170" t="s">
        <v>5131</v>
      </c>
      <c r="C4319" s="170">
        <v>724</v>
      </c>
      <c r="I4319" s="170"/>
    </row>
    <row r="4320" spans="1:9" x14ac:dyDescent="0.3">
      <c r="A4320" s="170" t="s">
        <v>1959</v>
      </c>
      <c r="B4320" s="170" t="s">
        <v>5133</v>
      </c>
      <c r="C4320" s="170">
        <v>724</v>
      </c>
      <c r="I4320" s="170"/>
    </row>
    <row r="4321" spans="1:9" x14ac:dyDescent="0.3">
      <c r="A4321" s="170" t="s">
        <v>3868</v>
      </c>
      <c r="B4321" s="170" t="s">
        <v>13227</v>
      </c>
      <c r="C4321" s="170">
        <v>41</v>
      </c>
      <c r="I4321" s="170"/>
    </row>
    <row r="4322" spans="1:9" x14ac:dyDescent="0.3">
      <c r="A4322" s="170" t="s">
        <v>1958</v>
      </c>
      <c r="B4322" s="170" t="s">
        <v>5133</v>
      </c>
      <c r="C4322" s="170">
        <v>724</v>
      </c>
      <c r="I4322" s="170"/>
    </row>
    <row r="4323" spans="1:9" x14ac:dyDescent="0.3">
      <c r="A4323" s="170" t="s">
        <v>1957</v>
      </c>
      <c r="B4323" s="170" t="s">
        <v>444</v>
      </c>
      <c r="C4323" s="170">
        <v>724</v>
      </c>
      <c r="I4323" s="170"/>
    </row>
    <row r="4324" spans="1:9" x14ac:dyDescent="0.3">
      <c r="A4324" s="170" t="s">
        <v>1956</v>
      </c>
      <c r="B4324" s="170" t="s">
        <v>444</v>
      </c>
      <c r="C4324" s="170">
        <v>724</v>
      </c>
      <c r="I4324" s="170"/>
    </row>
    <row r="4325" spans="1:9" x14ac:dyDescent="0.3">
      <c r="A4325" s="170" t="s">
        <v>1955</v>
      </c>
      <c r="B4325" s="170" t="s">
        <v>5131</v>
      </c>
      <c r="C4325" s="170">
        <v>724</v>
      </c>
      <c r="I4325" s="170"/>
    </row>
    <row r="4326" spans="1:9" x14ac:dyDescent="0.3">
      <c r="A4326" s="170" t="s">
        <v>1954</v>
      </c>
      <c r="B4326" s="170" t="s">
        <v>4671</v>
      </c>
      <c r="C4326" s="170">
        <v>724</v>
      </c>
      <c r="I4326" s="170"/>
    </row>
    <row r="4327" spans="1:9" x14ac:dyDescent="0.3">
      <c r="A4327" s="170" t="s">
        <v>1952</v>
      </c>
      <c r="B4327" s="170" t="s">
        <v>5131</v>
      </c>
      <c r="C4327" s="170">
        <v>724</v>
      </c>
      <c r="I4327" s="170"/>
    </row>
    <row r="4328" spans="1:9" x14ac:dyDescent="0.3">
      <c r="A4328" s="170" t="s">
        <v>1951</v>
      </c>
      <c r="B4328" s="170" t="s">
        <v>13226</v>
      </c>
      <c r="C4328" s="170">
        <v>60</v>
      </c>
      <c r="I4328" s="170"/>
    </row>
    <row r="4329" spans="1:9" x14ac:dyDescent="0.3">
      <c r="A4329" s="170" t="s">
        <v>1950</v>
      </c>
      <c r="B4329" s="170" t="s">
        <v>13225</v>
      </c>
      <c r="C4329" s="170">
        <v>60</v>
      </c>
      <c r="I4329" s="170"/>
    </row>
    <row r="4330" spans="1:9" x14ac:dyDescent="0.3">
      <c r="A4330" s="170" t="s">
        <v>1949</v>
      </c>
      <c r="B4330" s="170" t="s">
        <v>13224</v>
      </c>
      <c r="C4330" s="170">
        <v>724</v>
      </c>
      <c r="I4330" s="170"/>
    </row>
    <row r="4331" spans="1:9" x14ac:dyDescent="0.3">
      <c r="A4331" s="170" t="s">
        <v>1948</v>
      </c>
      <c r="B4331" s="170" t="s">
        <v>5128</v>
      </c>
      <c r="C4331" s="170">
        <v>724</v>
      </c>
      <c r="I4331" s="170"/>
    </row>
    <row r="4332" spans="1:9" x14ac:dyDescent="0.3">
      <c r="A4332" s="170" t="s">
        <v>1947</v>
      </c>
      <c r="B4332" s="170" t="s">
        <v>4110</v>
      </c>
      <c r="C4332" s="170">
        <v>724</v>
      </c>
      <c r="I4332" s="170"/>
    </row>
    <row r="4333" spans="1:9" x14ac:dyDescent="0.3">
      <c r="A4333" s="170" t="s">
        <v>1946</v>
      </c>
      <c r="B4333" s="170" t="s">
        <v>13223</v>
      </c>
      <c r="C4333" s="170">
        <v>724</v>
      </c>
      <c r="I4333" s="170"/>
    </row>
    <row r="4334" spans="1:9" x14ac:dyDescent="0.3">
      <c r="A4334" s="170" t="s">
        <v>1945</v>
      </c>
      <c r="B4334" s="170" t="s">
        <v>5131</v>
      </c>
      <c r="C4334" s="170">
        <v>724</v>
      </c>
      <c r="I4334" s="170"/>
    </row>
    <row r="4335" spans="1:9" x14ac:dyDescent="0.3">
      <c r="A4335" s="170" t="s">
        <v>1944</v>
      </c>
      <c r="B4335" s="170" t="s">
        <v>13222</v>
      </c>
      <c r="C4335" s="170">
        <v>1157</v>
      </c>
      <c r="I4335" s="170"/>
    </row>
    <row r="4336" spans="1:9" x14ac:dyDescent="0.3">
      <c r="A4336" s="170" t="s">
        <v>3867</v>
      </c>
      <c r="B4336" s="170" t="s">
        <v>13221</v>
      </c>
      <c r="C4336" s="170">
        <v>28</v>
      </c>
      <c r="I4336" s="170"/>
    </row>
    <row r="4337" spans="1:9" x14ac:dyDescent="0.3">
      <c r="A4337" s="170" t="s">
        <v>1943</v>
      </c>
      <c r="B4337" s="170" t="s">
        <v>5131</v>
      </c>
      <c r="C4337" s="170">
        <v>724</v>
      </c>
      <c r="I4337" s="170"/>
    </row>
    <row r="4338" spans="1:9" x14ac:dyDescent="0.3">
      <c r="A4338" s="170" t="s">
        <v>1942</v>
      </c>
      <c r="B4338" s="170" t="s">
        <v>13220</v>
      </c>
      <c r="C4338" s="170">
        <v>131</v>
      </c>
      <c r="I4338" s="170"/>
    </row>
    <row r="4339" spans="1:9" x14ac:dyDescent="0.3">
      <c r="A4339" s="170" t="s">
        <v>1941</v>
      </c>
      <c r="B4339" s="170" t="s">
        <v>13219</v>
      </c>
      <c r="C4339" s="170">
        <v>131</v>
      </c>
      <c r="I4339" s="170"/>
    </row>
    <row r="4340" spans="1:9" x14ac:dyDescent="0.3">
      <c r="A4340" s="170" t="s">
        <v>3866</v>
      </c>
      <c r="B4340" s="170" t="s">
        <v>13218</v>
      </c>
      <c r="C4340" s="170">
        <v>36</v>
      </c>
      <c r="I4340" s="170"/>
    </row>
    <row r="4341" spans="1:9" x14ac:dyDescent="0.3">
      <c r="A4341" s="170" t="s">
        <v>3865</v>
      </c>
      <c r="B4341" s="170" t="s">
        <v>13217</v>
      </c>
      <c r="C4341" s="170">
        <v>36</v>
      </c>
      <c r="I4341" s="170"/>
    </row>
    <row r="4342" spans="1:9" x14ac:dyDescent="0.3">
      <c r="A4342" s="170" t="s">
        <v>1940</v>
      </c>
      <c r="B4342" s="170" t="s">
        <v>13216</v>
      </c>
      <c r="C4342" s="170">
        <v>125</v>
      </c>
      <c r="I4342" s="170"/>
    </row>
    <row r="4343" spans="1:9" x14ac:dyDescent="0.3">
      <c r="A4343" s="170" t="s">
        <v>1939</v>
      </c>
      <c r="B4343" s="170" t="s">
        <v>1938</v>
      </c>
      <c r="C4343" s="170">
        <v>77</v>
      </c>
      <c r="I4343" s="170"/>
    </row>
    <row r="4344" spans="1:9" x14ac:dyDescent="0.3">
      <c r="A4344" s="170" t="s">
        <v>1937</v>
      </c>
      <c r="B4344" s="170" t="s">
        <v>13215</v>
      </c>
      <c r="C4344" s="170">
        <v>815</v>
      </c>
      <c r="I4344" s="170"/>
    </row>
    <row r="4345" spans="1:9" x14ac:dyDescent="0.3">
      <c r="A4345" s="170" t="s">
        <v>1936</v>
      </c>
      <c r="B4345" s="170" t="s">
        <v>13214</v>
      </c>
      <c r="C4345" s="170">
        <v>766</v>
      </c>
      <c r="I4345" s="170"/>
    </row>
    <row r="4346" spans="1:9" x14ac:dyDescent="0.3">
      <c r="A4346" s="170" t="s">
        <v>1935</v>
      </c>
      <c r="B4346" s="170" t="s">
        <v>13213</v>
      </c>
      <c r="C4346" s="170">
        <v>67</v>
      </c>
      <c r="I4346" s="170"/>
    </row>
    <row r="4347" spans="1:9" x14ac:dyDescent="0.3">
      <c r="A4347" s="170" t="s">
        <v>4066</v>
      </c>
      <c r="B4347" s="170" t="s">
        <v>13212</v>
      </c>
      <c r="C4347" s="170">
        <v>2112</v>
      </c>
      <c r="I4347" s="170"/>
    </row>
    <row r="4348" spans="1:9" x14ac:dyDescent="0.3">
      <c r="A4348" s="170" t="s">
        <v>3864</v>
      </c>
      <c r="B4348" s="170" t="s">
        <v>11986</v>
      </c>
      <c r="C4348" s="170">
        <v>36</v>
      </c>
      <c r="I4348" s="170"/>
    </row>
    <row r="4349" spans="1:9" x14ac:dyDescent="0.3">
      <c r="A4349" s="170" t="s">
        <v>1934</v>
      </c>
      <c r="B4349" s="170" t="s">
        <v>13211</v>
      </c>
      <c r="C4349" s="170">
        <v>67</v>
      </c>
      <c r="I4349" s="170"/>
    </row>
    <row r="4350" spans="1:9" x14ac:dyDescent="0.3">
      <c r="A4350" s="170" t="s">
        <v>1933</v>
      </c>
      <c r="B4350" s="170" t="s">
        <v>13210</v>
      </c>
      <c r="C4350" s="170">
        <v>281</v>
      </c>
      <c r="I4350" s="170"/>
    </row>
    <row r="4351" spans="1:9" x14ac:dyDescent="0.3">
      <c r="A4351" s="170" t="s">
        <v>1932</v>
      </c>
      <c r="B4351" s="170" t="s">
        <v>13209</v>
      </c>
      <c r="C4351" s="170">
        <v>281</v>
      </c>
      <c r="I4351" s="170"/>
    </row>
    <row r="4352" spans="1:9" x14ac:dyDescent="0.3">
      <c r="A4352" s="170" t="s">
        <v>1931</v>
      </c>
      <c r="B4352" s="170" t="s">
        <v>13208</v>
      </c>
      <c r="C4352" s="170">
        <v>281</v>
      </c>
      <c r="I4352" s="170"/>
    </row>
    <row r="4353" spans="1:9" x14ac:dyDescent="0.3">
      <c r="A4353" s="170" t="s">
        <v>1930</v>
      </c>
      <c r="B4353" s="170" t="s">
        <v>13207</v>
      </c>
      <c r="C4353" s="170">
        <v>1330</v>
      </c>
      <c r="I4353" s="170"/>
    </row>
    <row r="4354" spans="1:9" x14ac:dyDescent="0.3">
      <c r="A4354" s="170" t="s">
        <v>1929</v>
      </c>
      <c r="B4354" s="170" t="s">
        <v>13206</v>
      </c>
      <c r="C4354" s="170">
        <v>768</v>
      </c>
      <c r="I4354" s="170"/>
    </row>
    <row r="4355" spans="1:9" x14ac:dyDescent="0.3">
      <c r="A4355" s="170" t="s">
        <v>1928</v>
      </c>
      <c r="B4355" s="170" t="s">
        <v>13205</v>
      </c>
      <c r="C4355" s="170">
        <v>1330</v>
      </c>
      <c r="I4355" s="170"/>
    </row>
    <row r="4356" spans="1:9" x14ac:dyDescent="0.3">
      <c r="A4356" s="170" t="s">
        <v>1927</v>
      </c>
      <c r="B4356" s="170" t="s">
        <v>13204</v>
      </c>
      <c r="C4356" s="170">
        <v>768</v>
      </c>
      <c r="I4356" s="170"/>
    </row>
    <row r="4357" spans="1:9" x14ac:dyDescent="0.3">
      <c r="A4357" s="170" t="s">
        <v>1926</v>
      </c>
      <c r="B4357" s="170" t="s">
        <v>13203</v>
      </c>
      <c r="C4357" s="170">
        <v>1330</v>
      </c>
      <c r="I4357" s="170"/>
    </row>
    <row r="4358" spans="1:9" x14ac:dyDescent="0.3">
      <c r="A4358" s="170" t="s">
        <v>3863</v>
      </c>
      <c r="B4358" s="170" t="s">
        <v>13202</v>
      </c>
      <c r="C4358" s="170">
        <v>36</v>
      </c>
      <c r="I4358" s="170"/>
    </row>
    <row r="4359" spans="1:9" x14ac:dyDescent="0.3">
      <c r="A4359" s="170" t="s">
        <v>1925</v>
      </c>
      <c r="B4359" s="170" t="s">
        <v>1924</v>
      </c>
      <c r="C4359" s="170">
        <v>77</v>
      </c>
      <c r="I4359" s="170"/>
    </row>
    <row r="4360" spans="1:9" x14ac:dyDescent="0.3">
      <c r="A4360" s="170" t="s">
        <v>1923</v>
      </c>
      <c r="B4360" s="170" t="s">
        <v>13201</v>
      </c>
      <c r="C4360" s="170">
        <v>724</v>
      </c>
      <c r="I4360" s="170"/>
    </row>
    <row r="4361" spans="1:9" x14ac:dyDescent="0.3">
      <c r="A4361" s="170" t="s">
        <v>1922</v>
      </c>
      <c r="B4361" s="170" t="s">
        <v>11042</v>
      </c>
      <c r="C4361" s="170">
        <v>34</v>
      </c>
      <c r="I4361" s="170"/>
    </row>
    <row r="4362" spans="1:9" x14ac:dyDescent="0.3">
      <c r="A4362" s="170" t="s">
        <v>1922</v>
      </c>
      <c r="B4362" s="170" t="s">
        <v>11042</v>
      </c>
      <c r="C4362" s="170">
        <v>34</v>
      </c>
      <c r="I4362" s="170"/>
    </row>
    <row r="4363" spans="1:9" x14ac:dyDescent="0.3">
      <c r="A4363" s="170" t="s">
        <v>1921</v>
      </c>
      <c r="B4363" s="170" t="s">
        <v>13200</v>
      </c>
      <c r="C4363" s="170">
        <v>724</v>
      </c>
      <c r="I4363" s="170"/>
    </row>
    <row r="4364" spans="1:9" x14ac:dyDescent="0.3">
      <c r="A4364" s="170" t="s">
        <v>1920</v>
      </c>
      <c r="B4364" s="170" t="s">
        <v>13199</v>
      </c>
      <c r="C4364" s="170">
        <v>724</v>
      </c>
      <c r="I4364" s="170"/>
    </row>
    <row r="4365" spans="1:9" x14ac:dyDescent="0.3">
      <c r="A4365" s="170" t="s">
        <v>1919</v>
      </c>
      <c r="B4365" s="170" t="s">
        <v>13198</v>
      </c>
      <c r="C4365" s="170">
        <v>724</v>
      </c>
      <c r="I4365" s="170"/>
    </row>
    <row r="4366" spans="1:9" x14ac:dyDescent="0.3">
      <c r="A4366" s="170" t="s">
        <v>1918</v>
      </c>
      <c r="B4366" s="170" t="s">
        <v>13197</v>
      </c>
      <c r="C4366" s="170">
        <v>724</v>
      </c>
      <c r="I4366" s="170"/>
    </row>
    <row r="4367" spans="1:9" x14ac:dyDescent="0.3">
      <c r="A4367" s="170" t="s">
        <v>1917</v>
      </c>
      <c r="B4367" s="170" t="s">
        <v>13196</v>
      </c>
      <c r="C4367" s="170">
        <v>724</v>
      </c>
      <c r="I4367" s="170"/>
    </row>
    <row r="4368" spans="1:9" x14ac:dyDescent="0.3">
      <c r="A4368" s="170" t="s">
        <v>1916</v>
      </c>
      <c r="B4368" s="170" t="s">
        <v>13195</v>
      </c>
      <c r="C4368" s="170">
        <v>760</v>
      </c>
      <c r="I4368" s="170"/>
    </row>
    <row r="4369" spans="1:9" x14ac:dyDescent="0.3">
      <c r="A4369" s="170" t="s">
        <v>1915</v>
      </c>
      <c r="B4369" s="170" t="s">
        <v>13194</v>
      </c>
      <c r="C4369" s="170">
        <v>724</v>
      </c>
      <c r="I4369" s="170"/>
    </row>
    <row r="4370" spans="1:9" x14ac:dyDescent="0.3">
      <c r="A4370" s="170" t="s">
        <v>3862</v>
      </c>
      <c r="B4370" s="170" t="s">
        <v>13193</v>
      </c>
      <c r="C4370" s="170">
        <v>36</v>
      </c>
      <c r="I4370" s="170"/>
    </row>
    <row r="4371" spans="1:9" x14ac:dyDescent="0.3">
      <c r="A4371" s="170" t="s">
        <v>1914</v>
      </c>
      <c r="B4371" s="170" t="s">
        <v>13192</v>
      </c>
      <c r="C4371" s="170">
        <v>724</v>
      </c>
      <c r="I4371" s="170"/>
    </row>
    <row r="4372" spans="1:9" x14ac:dyDescent="0.3">
      <c r="A4372" s="170" t="s">
        <v>1913</v>
      </c>
      <c r="B4372" s="170" t="s">
        <v>13191</v>
      </c>
      <c r="C4372" s="170">
        <v>724</v>
      </c>
      <c r="I4372" s="170"/>
    </row>
    <row r="4373" spans="1:9" x14ac:dyDescent="0.3">
      <c r="A4373" s="170" t="s">
        <v>1912</v>
      </c>
      <c r="B4373" s="170" t="s">
        <v>13190</v>
      </c>
      <c r="C4373" s="170">
        <v>724</v>
      </c>
      <c r="I4373" s="170"/>
    </row>
    <row r="4374" spans="1:9" x14ac:dyDescent="0.3">
      <c r="A4374" s="170" t="s">
        <v>1911</v>
      </c>
      <c r="B4374" s="170" t="s">
        <v>13189</v>
      </c>
      <c r="C4374" s="170">
        <v>724</v>
      </c>
      <c r="I4374" s="170"/>
    </row>
    <row r="4375" spans="1:9" x14ac:dyDescent="0.3">
      <c r="A4375" s="170" t="s">
        <v>1910</v>
      </c>
      <c r="B4375" s="170" t="s">
        <v>13188</v>
      </c>
      <c r="C4375" s="170">
        <v>724</v>
      </c>
      <c r="I4375" s="170"/>
    </row>
    <row r="4376" spans="1:9" x14ac:dyDescent="0.3">
      <c r="A4376" s="170" t="s">
        <v>1909</v>
      </c>
      <c r="B4376" s="170" t="s">
        <v>13187</v>
      </c>
      <c r="C4376" s="170">
        <v>724</v>
      </c>
      <c r="I4376" s="170"/>
    </row>
    <row r="4377" spans="1:9" x14ac:dyDescent="0.3">
      <c r="A4377" s="170" t="s">
        <v>1908</v>
      </c>
      <c r="B4377" s="170" t="s">
        <v>13186</v>
      </c>
      <c r="C4377" s="170">
        <v>724</v>
      </c>
      <c r="I4377" s="170"/>
    </row>
    <row r="4378" spans="1:9" x14ac:dyDescent="0.3">
      <c r="A4378" s="170" t="s">
        <v>1907</v>
      </c>
      <c r="B4378" s="170" t="s">
        <v>13185</v>
      </c>
      <c r="C4378" s="170">
        <v>724</v>
      </c>
      <c r="I4378" s="170"/>
    </row>
    <row r="4379" spans="1:9" x14ac:dyDescent="0.3">
      <c r="A4379" s="170" t="s">
        <v>1906</v>
      </c>
      <c r="B4379" s="170" t="s">
        <v>13184</v>
      </c>
      <c r="C4379" s="170">
        <v>724</v>
      </c>
      <c r="I4379" s="170"/>
    </row>
    <row r="4380" spans="1:9" x14ac:dyDescent="0.3">
      <c r="A4380" s="170" t="s">
        <v>1905</v>
      </c>
      <c r="B4380" s="170" t="s">
        <v>13183</v>
      </c>
      <c r="C4380" s="170">
        <v>724</v>
      </c>
      <c r="I4380" s="170"/>
    </row>
    <row r="4381" spans="1:9" x14ac:dyDescent="0.3">
      <c r="A4381" s="170" t="s">
        <v>3861</v>
      </c>
      <c r="B4381" s="170" t="s">
        <v>13182</v>
      </c>
      <c r="C4381" s="170">
        <v>36</v>
      </c>
      <c r="I4381" s="170"/>
    </row>
    <row r="4382" spans="1:9" x14ac:dyDescent="0.3">
      <c r="A4382" s="170" t="s">
        <v>1904</v>
      </c>
      <c r="B4382" s="170" t="s">
        <v>13181</v>
      </c>
      <c r="C4382" s="170">
        <v>724</v>
      </c>
      <c r="I4382" s="170"/>
    </row>
    <row r="4383" spans="1:9" x14ac:dyDescent="0.3">
      <c r="A4383" s="170" t="s">
        <v>1903</v>
      </c>
      <c r="B4383" s="170" t="s">
        <v>13180</v>
      </c>
      <c r="C4383" s="170">
        <v>724</v>
      </c>
      <c r="I4383" s="170"/>
    </row>
    <row r="4384" spans="1:9" x14ac:dyDescent="0.3">
      <c r="A4384" s="170" t="s">
        <v>1902</v>
      </c>
      <c r="B4384" s="170" t="s">
        <v>13179</v>
      </c>
      <c r="C4384" s="170">
        <v>724</v>
      </c>
      <c r="I4384" s="170"/>
    </row>
    <row r="4385" spans="1:9" x14ac:dyDescent="0.3">
      <c r="A4385" s="170" t="s">
        <v>1901</v>
      </c>
      <c r="B4385" s="170" t="s">
        <v>13178</v>
      </c>
      <c r="C4385" s="170">
        <v>724</v>
      </c>
      <c r="I4385" s="170"/>
    </row>
    <row r="4386" spans="1:9" x14ac:dyDescent="0.3">
      <c r="A4386" s="170" t="s">
        <v>1900</v>
      </c>
      <c r="B4386" s="170" t="s">
        <v>13177</v>
      </c>
      <c r="C4386" s="170">
        <v>724</v>
      </c>
      <c r="I4386" s="170"/>
    </row>
    <row r="4387" spans="1:9" x14ac:dyDescent="0.3">
      <c r="A4387" s="170" t="s">
        <v>1899</v>
      </c>
      <c r="B4387" s="170" t="s">
        <v>13176</v>
      </c>
      <c r="C4387" s="170">
        <v>724</v>
      </c>
      <c r="I4387" s="170"/>
    </row>
    <row r="4388" spans="1:9" x14ac:dyDescent="0.3">
      <c r="A4388" s="170" t="s">
        <v>1898</v>
      </c>
      <c r="B4388" s="170" t="s">
        <v>13175</v>
      </c>
      <c r="C4388" s="170">
        <v>724</v>
      </c>
      <c r="I4388" s="170"/>
    </row>
    <row r="4389" spans="1:9" x14ac:dyDescent="0.3">
      <c r="A4389" s="170" t="s">
        <v>1897</v>
      </c>
      <c r="B4389" s="170" t="s">
        <v>13174</v>
      </c>
      <c r="C4389" s="170">
        <v>724</v>
      </c>
      <c r="I4389" s="170"/>
    </row>
    <row r="4390" spans="1:9" x14ac:dyDescent="0.3">
      <c r="A4390" s="170" t="s">
        <v>1896</v>
      </c>
      <c r="B4390" s="170" t="s">
        <v>13173</v>
      </c>
      <c r="C4390" s="170">
        <v>724</v>
      </c>
      <c r="I4390" s="170"/>
    </row>
    <row r="4391" spans="1:9" x14ac:dyDescent="0.3">
      <c r="A4391" s="170" t="s">
        <v>1895</v>
      </c>
      <c r="B4391" s="170" t="s">
        <v>13172</v>
      </c>
      <c r="C4391" s="170">
        <v>724</v>
      </c>
      <c r="I4391" s="170"/>
    </row>
    <row r="4392" spans="1:9" x14ac:dyDescent="0.3">
      <c r="A4392" s="170" t="s">
        <v>3860</v>
      </c>
      <c r="B4392" s="170" t="s">
        <v>13171</v>
      </c>
      <c r="C4392" s="170">
        <v>41</v>
      </c>
      <c r="I4392" s="170"/>
    </row>
    <row r="4393" spans="1:9" x14ac:dyDescent="0.3">
      <c r="A4393" s="170" t="s">
        <v>1894</v>
      </c>
      <c r="B4393" s="170" t="s">
        <v>13170</v>
      </c>
      <c r="C4393" s="170">
        <v>724</v>
      </c>
      <c r="I4393" s="170"/>
    </row>
    <row r="4394" spans="1:9" x14ac:dyDescent="0.3">
      <c r="A4394" s="170" t="s">
        <v>1893</v>
      </c>
      <c r="B4394" s="170" t="s">
        <v>13169</v>
      </c>
      <c r="C4394" s="170">
        <v>724</v>
      </c>
      <c r="I4394" s="170"/>
    </row>
    <row r="4395" spans="1:9" x14ac:dyDescent="0.3">
      <c r="A4395" s="170" t="s">
        <v>1892</v>
      </c>
      <c r="B4395" s="170" t="s">
        <v>13168</v>
      </c>
      <c r="C4395" s="170">
        <v>724</v>
      </c>
      <c r="I4395" s="170"/>
    </row>
    <row r="4396" spans="1:9" x14ac:dyDescent="0.3">
      <c r="A4396" s="170" t="s">
        <v>1891</v>
      </c>
      <c r="B4396" s="170" t="s">
        <v>13167</v>
      </c>
      <c r="C4396" s="170">
        <v>724</v>
      </c>
      <c r="I4396" s="170"/>
    </row>
    <row r="4397" spans="1:9" x14ac:dyDescent="0.3">
      <c r="A4397" s="170" t="s">
        <v>1890</v>
      </c>
      <c r="B4397" s="170" t="s">
        <v>13166</v>
      </c>
      <c r="C4397" s="170">
        <v>724</v>
      </c>
      <c r="I4397" s="170"/>
    </row>
    <row r="4398" spans="1:9" x14ac:dyDescent="0.3">
      <c r="A4398" s="170" t="s">
        <v>1889</v>
      </c>
      <c r="B4398" s="170" t="s">
        <v>13165</v>
      </c>
      <c r="C4398" s="170">
        <v>724</v>
      </c>
      <c r="I4398" s="170"/>
    </row>
    <row r="4399" spans="1:9" x14ac:dyDescent="0.3">
      <c r="A4399" s="170" t="s">
        <v>1888</v>
      </c>
      <c r="B4399" s="170" t="s">
        <v>13164</v>
      </c>
      <c r="C4399" s="170">
        <v>724</v>
      </c>
      <c r="I4399" s="170"/>
    </row>
    <row r="4400" spans="1:9" x14ac:dyDescent="0.3">
      <c r="A4400" s="170" t="s">
        <v>1887</v>
      </c>
      <c r="B4400" s="170" t="s">
        <v>13163</v>
      </c>
      <c r="C4400" s="170">
        <v>724</v>
      </c>
      <c r="I4400" s="170"/>
    </row>
    <row r="4401" spans="1:9" x14ac:dyDescent="0.3">
      <c r="A4401" s="170" t="s">
        <v>1886</v>
      </c>
      <c r="B4401" s="170" t="s">
        <v>13162</v>
      </c>
      <c r="C4401" s="170">
        <v>724</v>
      </c>
      <c r="I4401" s="170"/>
    </row>
    <row r="4402" spans="1:9" x14ac:dyDescent="0.3">
      <c r="A4402" s="170" t="s">
        <v>3859</v>
      </c>
      <c r="B4402" s="170" t="s">
        <v>13161</v>
      </c>
      <c r="C4402" s="170">
        <v>41</v>
      </c>
      <c r="I4402" s="170"/>
    </row>
    <row r="4403" spans="1:9" x14ac:dyDescent="0.3">
      <c r="A4403" s="170" t="s">
        <v>1885</v>
      </c>
      <c r="B4403" s="170" t="s">
        <v>13160</v>
      </c>
      <c r="C4403" s="170">
        <v>724</v>
      </c>
      <c r="I4403" s="170"/>
    </row>
    <row r="4404" spans="1:9" x14ac:dyDescent="0.3">
      <c r="A4404" s="170" t="s">
        <v>1884</v>
      </c>
      <c r="B4404" s="170" t="s">
        <v>13159</v>
      </c>
      <c r="C4404" s="170">
        <v>724</v>
      </c>
      <c r="I4404" s="170"/>
    </row>
    <row r="4405" spans="1:9" x14ac:dyDescent="0.3">
      <c r="A4405" s="170" t="s">
        <v>1883</v>
      </c>
      <c r="B4405" s="170" t="s">
        <v>13158</v>
      </c>
      <c r="C4405" s="170">
        <v>724</v>
      </c>
      <c r="I4405" s="170"/>
    </row>
    <row r="4406" spans="1:9" x14ac:dyDescent="0.3">
      <c r="A4406" s="170" t="s">
        <v>1882</v>
      </c>
      <c r="B4406" s="170" t="s">
        <v>13157</v>
      </c>
      <c r="C4406" s="170">
        <v>724</v>
      </c>
      <c r="I4406" s="170"/>
    </row>
    <row r="4407" spans="1:9" x14ac:dyDescent="0.3">
      <c r="A4407" s="170" t="s">
        <v>1881</v>
      </c>
      <c r="B4407" s="170" t="s">
        <v>13156</v>
      </c>
      <c r="C4407" s="170">
        <v>724</v>
      </c>
      <c r="I4407" s="170"/>
    </row>
    <row r="4408" spans="1:9" x14ac:dyDescent="0.3">
      <c r="A4408" s="170" t="s">
        <v>1880</v>
      </c>
      <c r="B4408" s="170" t="s">
        <v>13155</v>
      </c>
      <c r="C4408" s="170">
        <v>380</v>
      </c>
      <c r="I4408" s="170"/>
    </row>
    <row r="4409" spans="1:9" x14ac:dyDescent="0.3">
      <c r="A4409" s="170" t="s">
        <v>1879</v>
      </c>
      <c r="B4409" s="170" t="s">
        <v>13154</v>
      </c>
      <c r="C4409" s="170">
        <v>724</v>
      </c>
      <c r="I4409" s="170"/>
    </row>
    <row r="4410" spans="1:9" x14ac:dyDescent="0.3">
      <c r="A4410" s="170" t="s">
        <v>1878</v>
      </c>
      <c r="B4410" s="170" t="s">
        <v>13153</v>
      </c>
      <c r="C4410" s="170">
        <v>724</v>
      </c>
      <c r="I4410" s="170"/>
    </row>
    <row r="4411" spans="1:9" x14ac:dyDescent="0.3">
      <c r="A4411" s="170" t="s">
        <v>1877</v>
      </c>
      <c r="B4411" s="170" t="s">
        <v>13152</v>
      </c>
      <c r="C4411" s="170">
        <v>724</v>
      </c>
      <c r="I4411" s="170"/>
    </row>
    <row r="4412" spans="1:9" x14ac:dyDescent="0.3">
      <c r="A4412" s="170" t="s">
        <v>1876</v>
      </c>
      <c r="B4412" s="170" t="s">
        <v>5128</v>
      </c>
      <c r="C4412" s="170">
        <v>724</v>
      </c>
      <c r="I4412" s="170"/>
    </row>
    <row r="4413" spans="1:9" x14ac:dyDescent="0.3">
      <c r="A4413" s="170" t="s">
        <v>1875</v>
      </c>
      <c r="B4413" s="170" t="s">
        <v>2321</v>
      </c>
      <c r="C4413" s="170">
        <v>724</v>
      </c>
      <c r="I4413" s="170"/>
    </row>
    <row r="4414" spans="1:9" x14ac:dyDescent="0.3">
      <c r="A4414" s="170" t="s">
        <v>1874</v>
      </c>
      <c r="B4414" s="170" t="s">
        <v>5128</v>
      </c>
      <c r="C4414" s="170">
        <v>724</v>
      </c>
      <c r="I4414" s="170"/>
    </row>
    <row r="4415" spans="1:9" x14ac:dyDescent="0.3">
      <c r="A4415" s="170" t="s">
        <v>1873</v>
      </c>
      <c r="B4415" s="170" t="s">
        <v>444</v>
      </c>
      <c r="C4415" s="170">
        <v>724</v>
      </c>
      <c r="I4415" s="170"/>
    </row>
    <row r="4416" spans="1:9" x14ac:dyDescent="0.3">
      <c r="A4416" s="170" t="s">
        <v>1872</v>
      </c>
      <c r="B4416" s="170" t="s">
        <v>5129</v>
      </c>
      <c r="C4416" s="170">
        <v>724</v>
      </c>
      <c r="I4416" s="170"/>
    </row>
    <row r="4417" spans="1:9" x14ac:dyDescent="0.3">
      <c r="A4417" s="170" t="s">
        <v>1871</v>
      </c>
      <c r="B4417" s="170" t="s">
        <v>13151</v>
      </c>
      <c r="C4417" s="170">
        <v>113</v>
      </c>
      <c r="I4417" s="170"/>
    </row>
    <row r="4418" spans="1:9" x14ac:dyDescent="0.3">
      <c r="A4418" s="170" t="s">
        <v>1870</v>
      </c>
      <c r="B4418" s="170" t="s">
        <v>13150</v>
      </c>
      <c r="C4418" s="170">
        <v>724</v>
      </c>
      <c r="I4418" s="170"/>
    </row>
    <row r="4419" spans="1:9" x14ac:dyDescent="0.3">
      <c r="A4419" s="170" t="s">
        <v>1869</v>
      </c>
      <c r="B4419" s="170" t="s">
        <v>13149</v>
      </c>
      <c r="C4419" s="170">
        <v>77</v>
      </c>
      <c r="I4419" s="170"/>
    </row>
    <row r="4420" spans="1:9" x14ac:dyDescent="0.3">
      <c r="A4420" s="170" t="s">
        <v>3858</v>
      </c>
      <c r="B4420" s="170" t="s">
        <v>13148</v>
      </c>
      <c r="C4420" s="170">
        <v>41</v>
      </c>
      <c r="I4420" s="170"/>
    </row>
    <row r="4421" spans="1:9" x14ac:dyDescent="0.3">
      <c r="A4421" s="170" t="s">
        <v>1868</v>
      </c>
      <c r="B4421" s="170" t="s">
        <v>13147</v>
      </c>
      <c r="C4421" s="170">
        <v>827</v>
      </c>
      <c r="I4421" s="170"/>
    </row>
    <row r="4422" spans="1:9" x14ac:dyDescent="0.3">
      <c r="A4422" s="170" t="s">
        <v>1867</v>
      </c>
      <c r="B4422" s="170" t="s">
        <v>12726</v>
      </c>
      <c r="C4422" s="170">
        <v>125</v>
      </c>
      <c r="I4422" s="170"/>
    </row>
    <row r="4423" spans="1:9" x14ac:dyDescent="0.3">
      <c r="A4423" s="170" t="s">
        <v>1866</v>
      </c>
      <c r="B4423" s="170" t="s">
        <v>13146</v>
      </c>
      <c r="C4423" s="170">
        <v>683</v>
      </c>
      <c r="I4423" s="170"/>
    </row>
    <row r="4424" spans="1:9" x14ac:dyDescent="0.3">
      <c r="A4424" s="170" t="s">
        <v>1865</v>
      </c>
      <c r="B4424" s="170" t="s">
        <v>13145</v>
      </c>
      <c r="C4424" s="170">
        <v>41</v>
      </c>
      <c r="I4424" s="170"/>
    </row>
    <row r="4425" spans="1:9" x14ac:dyDescent="0.3">
      <c r="A4425" s="170" t="s">
        <v>1864</v>
      </c>
      <c r="B4425" s="170" t="s">
        <v>13144</v>
      </c>
      <c r="C4425" s="170">
        <v>41</v>
      </c>
      <c r="I4425" s="170"/>
    </row>
    <row r="4426" spans="1:9" x14ac:dyDescent="0.3">
      <c r="A4426" s="170" t="s">
        <v>1863</v>
      </c>
      <c r="B4426" s="170" t="s">
        <v>13143</v>
      </c>
      <c r="C4426" s="170">
        <v>41</v>
      </c>
      <c r="I4426" s="170"/>
    </row>
    <row r="4427" spans="1:9" x14ac:dyDescent="0.3">
      <c r="A4427" s="170" t="s">
        <v>3857</v>
      </c>
      <c r="B4427" s="170" t="s">
        <v>13142</v>
      </c>
      <c r="C4427" s="170">
        <v>41</v>
      </c>
      <c r="I4427" s="170"/>
    </row>
    <row r="4428" spans="1:9" x14ac:dyDescent="0.3">
      <c r="A4428" s="170" t="s">
        <v>1862</v>
      </c>
      <c r="B4428" s="170" t="s">
        <v>13141</v>
      </c>
      <c r="C4428" s="170">
        <v>67</v>
      </c>
      <c r="I4428" s="170"/>
    </row>
    <row r="4429" spans="1:9" x14ac:dyDescent="0.3">
      <c r="A4429" s="170" t="s">
        <v>1861</v>
      </c>
      <c r="B4429" s="170" t="s">
        <v>13140</v>
      </c>
      <c r="C4429" s="170">
        <v>67</v>
      </c>
      <c r="I4429" s="170"/>
    </row>
    <row r="4430" spans="1:9" x14ac:dyDescent="0.3">
      <c r="A4430" s="170" t="s">
        <v>1860</v>
      </c>
      <c r="B4430" s="170" t="s">
        <v>13139</v>
      </c>
      <c r="C4430" s="170">
        <v>67</v>
      </c>
      <c r="I4430" s="170"/>
    </row>
    <row r="4431" spans="1:9" x14ac:dyDescent="0.3">
      <c r="A4431" s="170" t="s">
        <v>1859</v>
      </c>
      <c r="B4431" s="170" t="s">
        <v>13138</v>
      </c>
      <c r="C4431" s="170">
        <v>515</v>
      </c>
      <c r="I4431" s="170"/>
    </row>
    <row r="4432" spans="1:9" x14ac:dyDescent="0.3">
      <c r="A4432" s="170" t="s">
        <v>1858</v>
      </c>
      <c r="B4432" s="170" t="s">
        <v>13137</v>
      </c>
      <c r="C4432" s="170">
        <v>515</v>
      </c>
      <c r="I4432" s="170"/>
    </row>
    <row r="4433" spans="1:9" x14ac:dyDescent="0.3">
      <c r="A4433" s="170" t="s">
        <v>1857</v>
      </c>
      <c r="B4433" s="170" t="s">
        <v>13136</v>
      </c>
      <c r="C4433" s="170">
        <v>515</v>
      </c>
      <c r="I4433" s="170"/>
    </row>
    <row r="4434" spans="1:9" x14ac:dyDescent="0.3">
      <c r="A4434" s="170" t="s">
        <v>3856</v>
      </c>
      <c r="B4434" s="170" t="s">
        <v>13135</v>
      </c>
      <c r="C4434" s="170">
        <v>41</v>
      </c>
      <c r="I4434" s="170"/>
    </row>
    <row r="4435" spans="1:9" x14ac:dyDescent="0.3">
      <c r="A4435" s="170" t="s">
        <v>1856</v>
      </c>
      <c r="B4435" s="170" t="s">
        <v>13134</v>
      </c>
      <c r="C4435" s="170">
        <v>515</v>
      </c>
      <c r="I4435" s="170"/>
    </row>
    <row r="4436" spans="1:9" x14ac:dyDescent="0.3">
      <c r="A4436" s="170" t="s">
        <v>1855</v>
      </c>
      <c r="B4436" s="170" t="s">
        <v>13133</v>
      </c>
      <c r="C4436" s="170">
        <v>515</v>
      </c>
      <c r="I4436" s="170"/>
    </row>
    <row r="4437" spans="1:9" x14ac:dyDescent="0.3">
      <c r="A4437" s="170" t="s">
        <v>1854</v>
      </c>
      <c r="B4437" s="170" t="s">
        <v>13132</v>
      </c>
      <c r="C4437" s="170">
        <v>515</v>
      </c>
      <c r="I4437" s="170"/>
    </row>
    <row r="4438" spans="1:9" x14ac:dyDescent="0.3">
      <c r="A4438" s="170" t="s">
        <v>1853</v>
      </c>
      <c r="B4438" s="170" t="s">
        <v>13131</v>
      </c>
      <c r="C4438" s="170">
        <v>627</v>
      </c>
      <c r="I4438" s="170"/>
    </row>
    <row r="4439" spans="1:9" x14ac:dyDescent="0.3">
      <c r="A4439" s="170" t="s">
        <v>1852</v>
      </c>
      <c r="B4439" s="170" t="s">
        <v>13130</v>
      </c>
      <c r="C4439" s="170">
        <v>36</v>
      </c>
      <c r="I4439" s="170"/>
    </row>
    <row r="4440" spans="1:9" x14ac:dyDescent="0.3">
      <c r="A4440" s="170" t="s">
        <v>1851</v>
      </c>
      <c r="B4440" s="170" t="s">
        <v>13129</v>
      </c>
      <c r="C4440" s="170">
        <v>36</v>
      </c>
      <c r="I4440" s="170"/>
    </row>
    <row r="4441" spans="1:9" x14ac:dyDescent="0.3">
      <c r="A4441" s="170" t="s">
        <v>1850</v>
      </c>
      <c r="B4441" s="170" t="s">
        <v>13128</v>
      </c>
      <c r="C4441" s="170">
        <v>515</v>
      </c>
      <c r="I4441" s="170"/>
    </row>
    <row r="4442" spans="1:9" x14ac:dyDescent="0.3">
      <c r="A4442" s="170" t="s">
        <v>4065</v>
      </c>
      <c r="B4442" s="170" t="s">
        <v>13127</v>
      </c>
      <c r="C4442" s="170">
        <v>2112</v>
      </c>
      <c r="I4442" s="170"/>
    </row>
    <row r="4443" spans="1:9" x14ac:dyDescent="0.3">
      <c r="A4443" s="170" t="s">
        <v>3855</v>
      </c>
      <c r="B4443" s="170" t="s">
        <v>13126</v>
      </c>
      <c r="C4443" s="170">
        <v>41</v>
      </c>
      <c r="I4443" s="170"/>
    </row>
    <row r="4444" spans="1:9" x14ac:dyDescent="0.3">
      <c r="A4444" s="170" t="s">
        <v>1849</v>
      </c>
      <c r="B4444" s="170" t="s">
        <v>13125</v>
      </c>
      <c r="C4444" s="170">
        <v>515</v>
      </c>
      <c r="I4444" s="170"/>
    </row>
    <row r="4445" spans="1:9" x14ac:dyDescent="0.3">
      <c r="A4445" s="170" t="s">
        <v>3854</v>
      </c>
      <c r="B4445" s="170" t="s">
        <v>13124</v>
      </c>
      <c r="C4445" s="170">
        <v>41</v>
      </c>
      <c r="I4445" s="170"/>
    </row>
    <row r="4446" spans="1:9" x14ac:dyDescent="0.3">
      <c r="A4446" s="170" t="s">
        <v>1848</v>
      </c>
      <c r="B4446" s="170" t="s">
        <v>13053</v>
      </c>
      <c r="C4446" s="170">
        <v>796</v>
      </c>
      <c r="I4446" s="170"/>
    </row>
    <row r="4447" spans="1:9" x14ac:dyDescent="0.3">
      <c r="A4447" s="170" t="s">
        <v>1846</v>
      </c>
      <c r="B4447" s="170" t="s">
        <v>1847</v>
      </c>
      <c r="C4447" s="170">
        <v>36</v>
      </c>
      <c r="I4447" s="170"/>
    </row>
    <row r="4448" spans="1:9" x14ac:dyDescent="0.3">
      <c r="A4448" s="170" t="s">
        <v>1845</v>
      </c>
      <c r="B4448" s="170" t="s">
        <v>13123</v>
      </c>
      <c r="C4448" s="170">
        <v>321</v>
      </c>
      <c r="I4448" s="170"/>
    </row>
    <row r="4449" spans="1:9" x14ac:dyDescent="0.3">
      <c r="A4449" s="170" t="s">
        <v>1844</v>
      </c>
      <c r="B4449" s="170" t="s">
        <v>13122</v>
      </c>
      <c r="C4449" s="170">
        <v>60</v>
      </c>
      <c r="I4449" s="170"/>
    </row>
    <row r="4450" spans="1:9" x14ac:dyDescent="0.3">
      <c r="A4450" s="170" t="s">
        <v>1843</v>
      </c>
      <c r="B4450" s="170" t="s">
        <v>1842</v>
      </c>
      <c r="C4450" s="170">
        <v>77</v>
      </c>
      <c r="I4450" s="170"/>
    </row>
    <row r="4451" spans="1:9" x14ac:dyDescent="0.3">
      <c r="A4451" s="170" t="s">
        <v>1840</v>
      </c>
      <c r="B4451" s="170" t="s">
        <v>1841</v>
      </c>
      <c r="C4451" s="170">
        <v>372</v>
      </c>
      <c r="I4451" s="170"/>
    </row>
    <row r="4452" spans="1:9" x14ac:dyDescent="0.3">
      <c r="A4452" s="170" t="s">
        <v>3853</v>
      </c>
      <c r="B4452" s="170" t="s">
        <v>13121</v>
      </c>
      <c r="C4452" s="170">
        <v>41</v>
      </c>
      <c r="I4452" s="170"/>
    </row>
    <row r="4453" spans="1:9" x14ac:dyDescent="0.3">
      <c r="A4453" s="170" t="s">
        <v>1838</v>
      </c>
      <c r="B4453" s="170" t="s">
        <v>1839</v>
      </c>
      <c r="C4453" s="170">
        <v>67</v>
      </c>
      <c r="I4453" s="170"/>
    </row>
    <row r="4454" spans="1:9" x14ac:dyDescent="0.3">
      <c r="A4454" s="170" t="s">
        <v>1837</v>
      </c>
      <c r="B4454" s="170" t="s">
        <v>13120</v>
      </c>
      <c r="C4454" s="170">
        <v>760</v>
      </c>
      <c r="I4454" s="170"/>
    </row>
    <row r="4455" spans="1:9" x14ac:dyDescent="0.3">
      <c r="A4455" s="170" t="s">
        <v>1836</v>
      </c>
      <c r="B4455" s="170" t="s">
        <v>13119</v>
      </c>
      <c r="C4455" s="170">
        <v>28</v>
      </c>
      <c r="I4455" s="170"/>
    </row>
    <row r="4456" spans="1:9" x14ac:dyDescent="0.3">
      <c r="A4456" s="170" t="s">
        <v>1835</v>
      </c>
      <c r="B4456" s="170" t="s">
        <v>13118</v>
      </c>
      <c r="C4456" s="170">
        <v>67</v>
      </c>
      <c r="I4456" s="170"/>
    </row>
    <row r="4457" spans="1:9" x14ac:dyDescent="0.3">
      <c r="A4457" s="170" t="s">
        <v>1834</v>
      </c>
      <c r="B4457" s="170" t="s">
        <v>13117</v>
      </c>
      <c r="C4457" s="170">
        <v>67</v>
      </c>
      <c r="I4457" s="170"/>
    </row>
    <row r="4458" spans="1:9" x14ac:dyDescent="0.3">
      <c r="A4458" s="170" t="s">
        <v>1833</v>
      </c>
      <c r="B4458" s="170" t="s">
        <v>13116</v>
      </c>
      <c r="C4458" s="170">
        <v>28</v>
      </c>
      <c r="I4458" s="170"/>
    </row>
    <row r="4459" spans="1:9" x14ac:dyDescent="0.3">
      <c r="A4459" s="170" t="s">
        <v>3852</v>
      </c>
      <c r="B4459" s="170" t="s">
        <v>13115</v>
      </c>
      <c r="C4459" s="170">
        <v>41</v>
      </c>
      <c r="I4459" s="170"/>
    </row>
    <row r="4460" spans="1:9" x14ac:dyDescent="0.3">
      <c r="A4460" s="170" t="s">
        <v>1832</v>
      </c>
      <c r="B4460" s="170" t="s">
        <v>13053</v>
      </c>
      <c r="C4460" s="170">
        <v>796</v>
      </c>
      <c r="I4460" s="170"/>
    </row>
    <row r="4461" spans="1:9" x14ac:dyDescent="0.3">
      <c r="A4461" s="170" t="s">
        <v>1831</v>
      </c>
      <c r="B4461" s="170" t="s">
        <v>13114</v>
      </c>
      <c r="C4461" s="170">
        <v>760</v>
      </c>
      <c r="I4461" s="170"/>
    </row>
    <row r="4462" spans="1:9" x14ac:dyDescent="0.3">
      <c r="A4462" s="170" t="s">
        <v>1830</v>
      </c>
      <c r="B4462" s="170" t="s">
        <v>13114</v>
      </c>
      <c r="C4462" s="170">
        <v>760</v>
      </c>
      <c r="I4462" s="170"/>
    </row>
    <row r="4463" spans="1:9" x14ac:dyDescent="0.3">
      <c r="A4463" s="170" t="s">
        <v>1829</v>
      </c>
      <c r="B4463" s="170" t="s">
        <v>13113</v>
      </c>
      <c r="C4463" s="170">
        <v>256</v>
      </c>
      <c r="I4463" s="170"/>
    </row>
    <row r="4464" spans="1:9" x14ac:dyDescent="0.3">
      <c r="A4464" s="170" t="s">
        <v>1827</v>
      </c>
      <c r="B4464" s="170" t="s">
        <v>1828</v>
      </c>
      <c r="C4464" s="170">
        <v>36</v>
      </c>
      <c r="I4464" s="170"/>
    </row>
    <row r="4465" spans="1:9" x14ac:dyDescent="0.3">
      <c r="A4465" s="170" t="s">
        <v>1825</v>
      </c>
      <c r="B4465" s="170" t="s">
        <v>1826</v>
      </c>
      <c r="C4465" s="170">
        <v>36</v>
      </c>
      <c r="I4465" s="170"/>
    </row>
    <row r="4466" spans="1:9" x14ac:dyDescent="0.3">
      <c r="A4466" s="170" t="s">
        <v>1824</v>
      </c>
      <c r="B4466" s="170" t="s">
        <v>13112</v>
      </c>
      <c r="C4466" s="170">
        <v>67</v>
      </c>
      <c r="I4466" s="170"/>
    </row>
    <row r="4467" spans="1:9" x14ac:dyDescent="0.3">
      <c r="A4467" s="170" t="s">
        <v>1823</v>
      </c>
      <c r="B4467" s="170" t="s">
        <v>13111</v>
      </c>
      <c r="C4467" s="170">
        <v>828</v>
      </c>
      <c r="I4467" s="170"/>
    </row>
    <row r="4468" spans="1:9" x14ac:dyDescent="0.3">
      <c r="A4468" s="170" t="s">
        <v>1821</v>
      </c>
      <c r="B4468" s="170" t="s">
        <v>13110</v>
      </c>
      <c r="C4468" s="170">
        <v>515</v>
      </c>
      <c r="I4468" s="170"/>
    </row>
    <row r="4469" spans="1:9" x14ac:dyDescent="0.3">
      <c r="A4469" s="170" t="s">
        <v>1820</v>
      </c>
      <c r="B4469" s="170" t="s">
        <v>12956</v>
      </c>
      <c r="C4469" s="170">
        <v>817</v>
      </c>
      <c r="I4469" s="170"/>
    </row>
    <row r="4470" spans="1:9" x14ac:dyDescent="0.3">
      <c r="A4470" s="170" t="s">
        <v>1819</v>
      </c>
      <c r="B4470" s="170" t="s">
        <v>12956</v>
      </c>
      <c r="C4470" s="170">
        <v>817</v>
      </c>
      <c r="I4470" s="170"/>
    </row>
    <row r="4471" spans="1:9" x14ac:dyDescent="0.3">
      <c r="A4471" s="170" t="s">
        <v>1818</v>
      </c>
      <c r="B4471" s="170" t="s">
        <v>12956</v>
      </c>
      <c r="C4471" s="170">
        <v>817</v>
      </c>
      <c r="I4471" s="170"/>
    </row>
    <row r="4472" spans="1:9" x14ac:dyDescent="0.3">
      <c r="A4472" s="170" t="s">
        <v>1817</v>
      </c>
      <c r="B4472" s="170" t="s">
        <v>13109</v>
      </c>
      <c r="C4472" s="170">
        <v>464</v>
      </c>
      <c r="I4472" s="170"/>
    </row>
    <row r="4473" spans="1:9" x14ac:dyDescent="0.3">
      <c r="A4473" s="170" t="s">
        <v>1815</v>
      </c>
      <c r="B4473" s="170" t="s">
        <v>1816</v>
      </c>
      <c r="C4473" s="170">
        <v>67</v>
      </c>
      <c r="I4473" s="170"/>
    </row>
    <row r="4474" spans="1:9" x14ac:dyDescent="0.3">
      <c r="A4474" s="170" t="s">
        <v>5134</v>
      </c>
      <c r="B4474" s="170" t="s">
        <v>13108</v>
      </c>
      <c r="C4474" s="170">
        <v>694</v>
      </c>
      <c r="I4474" s="170"/>
    </row>
    <row r="4475" spans="1:9" x14ac:dyDescent="0.3">
      <c r="A4475" s="170" t="s">
        <v>3851</v>
      </c>
      <c r="B4475" s="170" t="s">
        <v>13107</v>
      </c>
      <c r="C4475" s="170">
        <v>41</v>
      </c>
      <c r="I4475" s="170"/>
    </row>
    <row r="4476" spans="1:9" x14ac:dyDescent="0.3">
      <c r="A4476" s="170" t="s">
        <v>5135</v>
      </c>
      <c r="B4476" s="170" t="s">
        <v>13106</v>
      </c>
      <c r="C4476" s="170">
        <v>694</v>
      </c>
      <c r="I4476" s="170"/>
    </row>
    <row r="4477" spans="1:9" x14ac:dyDescent="0.3">
      <c r="A4477" s="170" t="s">
        <v>5136</v>
      </c>
      <c r="B4477" s="170" t="s">
        <v>13106</v>
      </c>
      <c r="C4477" s="170">
        <v>694</v>
      </c>
      <c r="I4477" s="170"/>
    </row>
    <row r="4478" spans="1:9" x14ac:dyDescent="0.3">
      <c r="A4478" s="170" t="s">
        <v>1814</v>
      </c>
      <c r="B4478" s="170" t="s">
        <v>13105</v>
      </c>
      <c r="C4478" s="170">
        <v>857</v>
      </c>
      <c r="I4478" s="170"/>
    </row>
    <row r="4479" spans="1:9" x14ac:dyDescent="0.3">
      <c r="A4479" s="170" t="s">
        <v>1814</v>
      </c>
      <c r="B4479" s="170" t="s">
        <v>13105</v>
      </c>
      <c r="C4479" s="170">
        <v>857</v>
      </c>
      <c r="I4479" s="170"/>
    </row>
    <row r="4480" spans="1:9" x14ac:dyDescent="0.3">
      <c r="A4480" s="170" t="s">
        <v>1813</v>
      </c>
      <c r="B4480" s="170" t="s">
        <v>13053</v>
      </c>
      <c r="C4480" s="170">
        <v>796</v>
      </c>
      <c r="I4480" s="170"/>
    </row>
    <row r="4481" spans="1:9" x14ac:dyDescent="0.3">
      <c r="A4481" s="170" t="s">
        <v>1812</v>
      </c>
      <c r="B4481" s="170" t="s">
        <v>1811</v>
      </c>
      <c r="C4481" s="170">
        <v>77</v>
      </c>
      <c r="I4481" s="170"/>
    </row>
    <row r="4482" spans="1:9" x14ac:dyDescent="0.3">
      <c r="A4482" s="170" t="s">
        <v>1810</v>
      </c>
      <c r="B4482" s="170" t="s">
        <v>13104</v>
      </c>
      <c r="C4482" s="170">
        <v>157</v>
      </c>
      <c r="I4482" s="170"/>
    </row>
    <row r="4483" spans="1:9" x14ac:dyDescent="0.3">
      <c r="A4483" s="170" t="s">
        <v>1809</v>
      </c>
      <c r="B4483" s="170" t="s">
        <v>13103</v>
      </c>
      <c r="C4483" s="170">
        <v>260</v>
      </c>
      <c r="I4483" s="170"/>
    </row>
    <row r="4484" spans="1:9" x14ac:dyDescent="0.3">
      <c r="A4484" s="170" t="s">
        <v>1808</v>
      </c>
      <c r="B4484" s="170" t="s">
        <v>13102</v>
      </c>
      <c r="C4484" s="170">
        <v>260</v>
      </c>
      <c r="I4484" s="170"/>
    </row>
    <row r="4485" spans="1:9" x14ac:dyDescent="0.3">
      <c r="A4485" s="170" t="s">
        <v>1806</v>
      </c>
      <c r="B4485" s="170" t="s">
        <v>1807</v>
      </c>
      <c r="C4485" s="170">
        <v>36</v>
      </c>
      <c r="I4485" s="170"/>
    </row>
    <row r="4486" spans="1:9" x14ac:dyDescent="0.3">
      <c r="A4486" s="170" t="s">
        <v>3850</v>
      </c>
      <c r="B4486" s="170" t="s">
        <v>13101</v>
      </c>
      <c r="C4486" s="170">
        <v>41</v>
      </c>
      <c r="I4486" s="170"/>
    </row>
    <row r="4487" spans="1:9" x14ac:dyDescent="0.3">
      <c r="A4487" s="170" t="s">
        <v>1805</v>
      </c>
      <c r="B4487" s="170" t="s">
        <v>13100</v>
      </c>
      <c r="C4487" s="170">
        <v>724</v>
      </c>
      <c r="I4487" s="170"/>
    </row>
    <row r="4488" spans="1:9" x14ac:dyDescent="0.3">
      <c r="A4488" s="170" t="s">
        <v>1804</v>
      </c>
      <c r="B4488" s="170" t="s">
        <v>13099</v>
      </c>
      <c r="C4488" s="170">
        <v>724</v>
      </c>
      <c r="I4488" s="170"/>
    </row>
    <row r="4489" spans="1:9" x14ac:dyDescent="0.3">
      <c r="A4489" s="170" t="s">
        <v>1803</v>
      </c>
      <c r="B4489" s="170" t="s">
        <v>13098</v>
      </c>
      <c r="C4489" s="170">
        <v>724</v>
      </c>
      <c r="I4489" s="170"/>
    </row>
    <row r="4490" spans="1:9" x14ac:dyDescent="0.3">
      <c r="A4490" s="170" t="s">
        <v>1802</v>
      </c>
      <c r="B4490" s="170" t="s">
        <v>13097</v>
      </c>
      <c r="C4490" s="170">
        <v>724</v>
      </c>
      <c r="I4490" s="170"/>
    </row>
    <row r="4491" spans="1:9" x14ac:dyDescent="0.3">
      <c r="A4491" s="170" t="s">
        <v>1801</v>
      </c>
      <c r="B4491" s="170" t="s">
        <v>13096</v>
      </c>
      <c r="C4491" s="170">
        <v>67</v>
      </c>
      <c r="I4491" s="170"/>
    </row>
    <row r="4492" spans="1:9" x14ac:dyDescent="0.3">
      <c r="A4492" s="170" t="s">
        <v>1800</v>
      </c>
      <c r="B4492" s="170" t="s">
        <v>13095</v>
      </c>
      <c r="C4492" s="170">
        <v>260</v>
      </c>
      <c r="I4492" s="170"/>
    </row>
    <row r="4493" spans="1:9" x14ac:dyDescent="0.3">
      <c r="A4493" s="170" t="s">
        <v>1799</v>
      </c>
      <c r="B4493" s="170" t="s">
        <v>13094</v>
      </c>
      <c r="C4493" s="170">
        <v>760</v>
      </c>
      <c r="I4493" s="170"/>
    </row>
    <row r="4494" spans="1:9" x14ac:dyDescent="0.3">
      <c r="A4494" s="170" t="s">
        <v>1798</v>
      </c>
      <c r="B4494" s="170" t="s">
        <v>13093</v>
      </c>
      <c r="C4494" s="170">
        <v>77</v>
      </c>
      <c r="I4494" s="170"/>
    </row>
    <row r="4495" spans="1:9" x14ac:dyDescent="0.3">
      <c r="A4495" s="170" t="s">
        <v>1797</v>
      </c>
      <c r="B4495" s="170" t="s">
        <v>13092</v>
      </c>
      <c r="C4495" s="170">
        <v>760</v>
      </c>
      <c r="I4495" s="170"/>
    </row>
    <row r="4496" spans="1:9" x14ac:dyDescent="0.3">
      <c r="A4496" s="170" t="s">
        <v>1796</v>
      </c>
      <c r="B4496" s="170" t="s">
        <v>13091</v>
      </c>
      <c r="C4496" s="170">
        <v>724</v>
      </c>
      <c r="I4496" s="170"/>
    </row>
    <row r="4497" spans="1:9" x14ac:dyDescent="0.3">
      <c r="A4497" s="170" t="s">
        <v>1795</v>
      </c>
      <c r="B4497" s="170" t="s">
        <v>13090</v>
      </c>
      <c r="C4497" s="170">
        <v>724</v>
      </c>
      <c r="I4497" s="170"/>
    </row>
    <row r="4498" spans="1:9" x14ac:dyDescent="0.3">
      <c r="A4498" s="170" t="s">
        <v>1794</v>
      </c>
      <c r="B4498" s="170" t="s">
        <v>13089</v>
      </c>
      <c r="C4498" s="170">
        <v>260</v>
      </c>
      <c r="I4498" s="170"/>
    </row>
    <row r="4499" spans="1:9" x14ac:dyDescent="0.3">
      <c r="A4499" s="170" t="s">
        <v>13088</v>
      </c>
      <c r="B4499" s="170" t="s">
        <v>13087</v>
      </c>
      <c r="C4499" s="170">
        <v>525</v>
      </c>
      <c r="I4499" s="170"/>
    </row>
    <row r="4500" spans="1:9" x14ac:dyDescent="0.3">
      <c r="A4500" s="170" t="s">
        <v>1793</v>
      </c>
      <c r="B4500" s="170" t="s">
        <v>13086</v>
      </c>
      <c r="C4500" s="170">
        <v>724</v>
      </c>
      <c r="I4500" s="170"/>
    </row>
    <row r="4501" spans="1:9" x14ac:dyDescent="0.3">
      <c r="A4501" s="170" t="s">
        <v>1792</v>
      </c>
      <c r="B4501" s="170" t="s">
        <v>13085</v>
      </c>
      <c r="C4501" s="170">
        <v>260</v>
      </c>
      <c r="I4501" s="170"/>
    </row>
    <row r="4502" spans="1:9" x14ac:dyDescent="0.3">
      <c r="A4502" s="170" t="s">
        <v>1791</v>
      </c>
      <c r="B4502" s="170" t="s">
        <v>13084</v>
      </c>
      <c r="C4502" s="170">
        <v>724</v>
      </c>
      <c r="I4502" s="170"/>
    </row>
    <row r="4503" spans="1:9" x14ac:dyDescent="0.3">
      <c r="A4503" s="170" t="s">
        <v>1790</v>
      </c>
      <c r="B4503" s="170" t="s">
        <v>13083</v>
      </c>
      <c r="C4503" s="170">
        <v>260</v>
      </c>
      <c r="I4503" s="170"/>
    </row>
    <row r="4504" spans="1:9" x14ac:dyDescent="0.3">
      <c r="A4504" s="170" t="s">
        <v>1789</v>
      </c>
      <c r="B4504" s="170" t="s">
        <v>13082</v>
      </c>
      <c r="C4504" s="170">
        <v>260</v>
      </c>
      <c r="I4504" s="170"/>
    </row>
    <row r="4505" spans="1:9" x14ac:dyDescent="0.3">
      <c r="A4505" s="170" t="s">
        <v>1788</v>
      </c>
      <c r="B4505" s="170" t="s">
        <v>13081</v>
      </c>
      <c r="C4505" s="170">
        <v>131</v>
      </c>
      <c r="I4505" s="170"/>
    </row>
    <row r="4506" spans="1:9" x14ac:dyDescent="0.3">
      <c r="A4506" s="170" t="s">
        <v>1787</v>
      </c>
      <c r="B4506" s="170" t="s">
        <v>13080</v>
      </c>
      <c r="C4506" s="170">
        <v>131</v>
      </c>
      <c r="I4506" s="170"/>
    </row>
    <row r="4507" spans="1:9" x14ac:dyDescent="0.3">
      <c r="A4507" s="170" t="s">
        <v>1786</v>
      </c>
      <c r="B4507" s="170" t="s">
        <v>13079</v>
      </c>
      <c r="C4507" s="170">
        <v>131</v>
      </c>
      <c r="I4507" s="170"/>
    </row>
    <row r="4508" spans="1:9" x14ac:dyDescent="0.3">
      <c r="A4508" s="170" t="s">
        <v>1785</v>
      </c>
      <c r="B4508" s="170" t="s">
        <v>13078</v>
      </c>
      <c r="C4508" s="170">
        <v>131</v>
      </c>
      <c r="I4508" s="170"/>
    </row>
    <row r="4509" spans="1:9" x14ac:dyDescent="0.3">
      <c r="A4509" s="170" t="s">
        <v>1784</v>
      </c>
      <c r="B4509" s="170" t="s">
        <v>13077</v>
      </c>
      <c r="C4509" s="170">
        <v>131</v>
      </c>
      <c r="I4509" s="170"/>
    </row>
    <row r="4510" spans="1:9" x14ac:dyDescent="0.3">
      <c r="A4510" s="170" t="s">
        <v>1783</v>
      </c>
      <c r="B4510" s="170" t="s">
        <v>13076</v>
      </c>
      <c r="C4510" s="170">
        <v>470</v>
      </c>
      <c r="I4510" s="170"/>
    </row>
    <row r="4511" spans="1:9" x14ac:dyDescent="0.3">
      <c r="A4511" s="170" t="s">
        <v>1782</v>
      </c>
      <c r="B4511" s="170" t="s">
        <v>12830</v>
      </c>
      <c r="C4511" s="170">
        <v>854</v>
      </c>
      <c r="I4511" s="170"/>
    </row>
    <row r="4512" spans="1:9" x14ac:dyDescent="0.3">
      <c r="A4512" s="170" t="s">
        <v>1781</v>
      </c>
      <c r="B4512" s="170" t="s">
        <v>13075</v>
      </c>
      <c r="C4512" s="170">
        <v>67</v>
      </c>
      <c r="I4512" s="170"/>
    </row>
    <row r="4513" spans="1:9" x14ac:dyDescent="0.3">
      <c r="A4513" s="170" t="s">
        <v>1780</v>
      </c>
      <c r="B4513" s="170" t="s">
        <v>13074</v>
      </c>
      <c r="C4513" s="170">
        <v>67</v>
      </c>
      <c r="I4513" s="170"/>
    </row>
    <row r="4514" spans="1:9" x14ac:dyDescent="0.3">
      <c r="A4514" s="170" t="s">
        <v>1779</v>
      </c>
      <c r="B4514" s="170" t="s">
        <v>13073</v>
      </c>
      <c r="C4514" s="170">
        <v>67</v>
      </c>
      <c r="I4514" s="170"/>
    </row>
    <row r="4515" spans="1:9" x14ac:dyDescent="0.3">
      <c r="A4515" s="170" t="s">
        <v>3849</v>
      </c>
      <c r="B4515" s="170" t="s">
        <v>13072</v>
      </c>
      <c r="C4515" s="170">
        <v>140</v>
      </c>
      <c r="I4515" s="170"/>
    </row>
    <row r="4516" spans="1:9" x14ac:dyDescent="0.3">
      <c r="A4516" s="170" t="s">
        <v>1778</v>
      </c>
      <c r="B4516" s="170" t="s">
        <v>13071</v>
      </c>
      <c r="C4516" s="170">
        <v>67</v>
      </c>
      <c r="I4516" s="170"/>
    </row>
    <row r="4517" spans="1:9" x14ac:dyDescent="0.3">
      <c r="A4517" s="170" t="s">
        <v>1776</v>
      </c>
      <c r="B4517" s="170" t="s">
        <v>1777</v>
      </c>
      <c r="C4517" s="170">
        <v>67</v>
      </c>
      <c r="I4517" s="170"/>
    </row>
    <row r="4518" spans="1:9" x14ac:dyDescent="0.3">
      <c r="A4518" s="170" t="s">
        <v>1775</v>
      </c>
      <c r="B4518" s="170" t="s">
        <v>13070</v>
      </c>
      <c r="C4518" s="170">
        <v>677</v>
      </c>
      <c r="I4518" s="170"/>
    </row>
    <row r="4519" spans="1:9" x14ac:dyDescent="0.3">
      <c r="A4519" s="170" t="s">
        <v>1774</v>
      </c>
      <c r="B4519" s="170" t="s">
        <v>13069</v>
      </c>
      <c r="C4519" s="170">
        <v>113</v>
      </c>
      <c r="I4519" s="170"/>
    </row>
    <row r="4520" spans="1:9" x14ac:dyDescent="0.3">
      <c r="A4520" s="170" t="s">
        <v>1773</v>
      </c>
      <c r="B4520" s="170" t="s">
        <v>13068</v>
      </c>
      <c r="C4520" s="170">
        <v>113</v>
      </c>
      <c r="I4520" s="170"/>
    </row>
    <row r="4521" spans="1:9" x14ac:dyDescent="0.3">
      <c r="A4521" s="170" t="s">
        <v>1772</v>
      </c>
      <c r="B4521" s="170" t="s">
        <v>13067</v>
      </c>
      <c r="C4521" s="170">
        <v>113</v>
      </c>
      <c r="I4521" s="170"/>
    </row>
    <row r="4522" spans="1:9" x14ac:dyDescent="0.3">
      <c r="A4522" s="170" t="s">
        <v>1771</v>
      </c>
      <c r="B4522" s="170" t="s">
        <v>13066</v>
      </c>
      <c r="C4522" s="170">
        <v>113</v>
      </c>
      <c r="I4522" s="170"/>
    </row>
    <row r="4523" spans="1:9" x14ac:dyDescent="0.3">
      <c r="A4523" s="170" t="s">
        <v>1770</v>
      </c>
      <c r="B4523" s="170" t="s">
        <v>13065</v>
      </c>
      <c r="C4523" s="170">
        <v>113</v>
      </c>
      <c r="I4523" s="170"/>
    </row>
    <row r="4524" spans="1:9" x14ac:dyDescent="0.3">
      <c r="A4524" s="170" t="s">
        <v>1769</v>
      </c>
      <c r="B4524" s="170" t="s">
        <v>13064</v>
      </c>
      <c r="C4524" s="170">
        <v>113</v>
      </c>
      <c r="I4524" s="170"/>
    </row>
    <row r="4525" spans="1:9" x14ac:dyDescent="0.3">
      <c r="A4525" s="170" t="s">
        <v>1768</v>
      </c>
      <c r="B4525" s="170" t="s">
        <v>13063</v>
      </c>
      <c r="C4525" s="170">
        <v>113</v>
      </c>
      <c r="I4525" s="170"/>
    </row>
    <row r="4526" spans="1:9" x14ac:dyDescent="0.3">
      <c r="A4526" s="170" t="s">
        <v>1767</v>
      </c>
      <c r="B4526" s="170" t="s">
        <v>13062</v>
      </c>
      <c r="C4526" s="170">
        <v>113</v>
      </c>
      <c r="I4526" s="170"/>
    </row>
    <row r="4527" spans="1:9" x14ac:dyDescent="0.3">
      <c r="A4527" s="170" t="s">
        <v>1766</v>
      </c>
      <c r="B4527" s="170" t="s">
        <v>13061</v>
      </c>
      <c r="C4527" s="170">
        <v>113</v>
      </c>
      <c r="I4527" s="170"/>
    </row>
    <row r="4528" spans="1:9" x14ac:dyDescent="0.3">
      <c r="A4528" s="170" t="s">
        <v>1765</v>
      </c>
      <c r="B4528" s="170" t="s">
        <v>13060</v>
      </c>
      <c r="C4528" s="170">
        <v>113</v>
      </c>
      <c r="I4528" s="170"/>
    </row>
    <row r="4529" spans="1:9" x14ac:dyDescent="0.3">
      <c r="A4529" s="170" t="s">
        <v>1764</v>
      </c>
      <c r="B4529" s="170" t="s">
        <v>13059</v>
      </c>
      <c r="C4529" s="170">
        <v>113</v>
      </c>
      <c r="I4529" s="170"/>
    </row>
    <row r="4530" spans="1:9" x14ac:dyDescent="0.3">
      <c r="A4530" s="170" t="s">
        <v>1763</v>
      </c>
      <c r="B4530" s="170" t="s">
        <v>13058</v>
      </c>
      <c r="C4530" s="170">
        <v>113</v>
      </c>
      <c r="I4530" s="170"/>
    </row>
    <row r="4531" spans="1:9" x14ac:dyDescent="0.3">
      <c r="A4531" s="170" t="s">
        <v>1762</v>
      </c>
      <c r="B4531" s="170" t="s">
        <v>13057</v>
      </c>
      <c r="C4531" s="170">
        <v>113</v>
      </c>
      <c r="I4531" s="170"/>
    </row>
    <row r="4532" spans="1:9" x14ac:dyDescent="0.3">
      <c r="A4532" s="170" t="s">
        <v>1761</v>
      </c>
      <c r="B4532" s="170" t="s">
        <v>13056</v>
      </c>
      <c r="C4532" s="170">
        <v>113</v>
      </c>
      <c r="I4532" s="170"/>
    </row>
    <row r="4533" spans="1:9" x14ac:dyDescent="0.3">
      <c r="A4533" s="170" t="s">
        <v>1760</v>
      </c>
      <c r="B4533" s="170" t="s">
        <v>13055</v>
      </c>
      <c r="C4533" s="170">
        <v>113</v>
      </c>
      <c r="I4533" s="170"/>
    </row>
    <row r="4534" spans="1:9" x14ac:dyDescent="0.3">
      <c r="A4534" s="170" t="s">
        <v>3848</v>
      </c>
      <c r="B4534" s="170" t="s">
        <v>13054</v>
      </c>
      <c r="C4534" s="170">
        <v>330</v>
      </c>
      <c r="I4534" s="170"/>
    </row>
    <row r="4535" spans="1:9" x14ac:dyDescent="0.3">
      <c r="A4535" s="170" t="s">
        <v>1759</v>
      </c>
      <c r="B4535" s="170" t="s">
        <v>13053</v>
      </c>
      <c r="C4535" s="170">
        <v>796</v>
      </c>
      <c r="I4535" s="170"/>
    </row>
    <row r="4536" spans="1:9" x14ac:dyDescent="0.3">
      <c r="A4536" s="170" t="s">
        <v>1758</v>
      </c>
      <c r="B4536" s="170" t="s">
        <v>12818</v>
      </c>
      <c r="C4536" s="170">
        <v>597</v>
      </c>
      <c r="I4536" s="170"/>
    </row>
    <row r="4537" spans="1:9" x14ac:dyDescent="0.3">
      <c r="A4537" s="170" t="s">
        <v>1757</v>
      </c>
      <c r="B4537" s="170" t="s">
        <v>13052</v>
      </c>
      <c r="C4537" s="170">
        <v>83</v>
      </c>
      <c r="I4537" s="170"/>
    </row>
    <row r="4538" spans="1:9" x14ac:dyDescent="0.3">
      <c r="A4538" s="170" t="s">
        <v>1756</v>
      </c>
      <c r="B4538" s="170" t="s">
        <v>13051</v>
      </c>
      <c r="C4538" s="170">
        <v>702</v>
      </c>
      <c r="I4538" s="170"/>
    </row>
    <row r="4539" spans="1:9" x14ac:dyDescent="0.3">
      <c r="A4539" s="170" t="s">
        <v>1755</v>
      </c>
      <c r="B4539" s="170" t="s">
        <v>13050</v>
      </c>
      <c r="C4539" s="170">
        <v>83</v>
      </c>
      <c r="I4539" s="170"/>
    </row>
    <row r="4540" spans="1:9" x14ac:dyDescent="0.3">
      <c r="A4540" s="170" t="s">
        <v>1754</v>
      </c>
      <c r="B4540" s="170" t="s">
        <v>13049</v>
      </c>
      <c r="C4540" s="170">
        <v>702</v>
      </c>
      <c r="I4540" s="170"/>
    </row>
    <row r="4541" spans="1:9" x14ac:dyDescent="0.3">
      <c r="A4541" s="170" t="s">
        <v>1753</v>
      </c>
      <c r="B4541" s="170" t="s">
        <v>13048</v>
      </c>
      <c r="C4541" s="170">
        <v>702</v>
      </c>
      <c r="I4541" s="170"/>
    </row>
    <row r="4542" spans="1:9" x14ac:dyDescent="0.3">
      <c r="A4542" s="170" t="s">
        <v>1752</v>
      </c>
      <c r="B4542" s="170" t="s">
        <v>13047</v>
      </c>
      <c r="C4542" s="170">
        <v>702</v>
      </c>
      <c r="I4542" s="170"/>
    </row>
    <row r="4543" spans="1:9" x14ac:dyDescent="0.3">
      <c r="A4543" s="170" t="s">
        <v>1751</v>
      </c>
      <c r="B4543" s="170" t="s">
        <v>13046</v>
      </c>
      <c r="C4543" s="170">
        <v>470</v>
      </c>
      <c r="I4543" s="170"/>
    </row>
    <row r="4544" spans="1:9" x14ac:dyDescent="0.3">
      <c r="A4544" s="170" t="s">
        <v>1750</v>
      </c>
      <c r="B4544" s="170" t="s">
        <v>13045</v>
      </c>
      <c r="C4544" s="170">
        <v>702</v>
      </c>
      <c r="I4544" s="170"/>
    </row>
    <row r="4545" spans="1:9" x14ac:dyDescent="0.3">
      <c r="A4545" s="170" t="s">
        <v>3847</v>
      </c>
      <c r="B4545" s="170" t="s">
        <v>13044</v>
      </c>
      <c r="C4545" s="170">
        <v>1192</v>
      </c>
      <c r="I4545" s="170"/>
    </row>
    <row r="4546" spans="1:9" x14ac:dyDescent="0.3">
      <c r="A4546" s="170" t="s">
        <v>1749</v>
      </c>
      <c r="B4546" s="170" t="s">
        <v>13043</v>
      </c>
      <c r="C4546" s="170">
        <v>470</v>
      </c>
      <c r="I4546" s="170"/>
    </row>
    <row r="4547" spans="1:9" x14ac:dyDescent="0.3">
      <c r="A4547" s="170" t="s">
        <v>1748</v>
      </c>
      <c r="B4547" s="170" t="s">
        <v>13042</v>
      </c>
      <c r="C4547" s="170">
        <v>702</v>
      </c>
      <c r="I4547" s="170"/>
    </row>
    <row r="4548" spans="1:9" x14ac:dyDescent="0.3">
      <c r="A4548" s="170" t="s">
        <v>1747</v>
      </c>
      <c r="B4548" s="170" t="s">
        <v>13041</v>
      </c>
      <c r="C4548" s="170">
        <v>702</v>
      </c>
      <c r="I4548" s="170"/>
    </row>
    <row r="4549" spans="1:9" x14ac:dyDescent="0.3">
      <c r="A4549" s="170" t="s">
        <v>1746</v>
      </c>
      <c r="B4549" s="170" t="s">
        <v>13040</v>
      </c>
      <c r="C4549" s="170">
        <v>702</v>
      </c>
      <c r="I4549" s="170"/>
    </row>
    <row r="4550" spans="1:9" x14ac:dyDescent="0.3">
      <c r="A4550" s="170" t="s">
        <v>1745</v>
      </c>
      <c r="B4550" s="170" t="s">
        <v>13039</v>
      </c>
      <c r="C4550" s="170">
        <v>702</v>
      </c>
      <c r="I4550" s="170"/>
    </row>
    <row r="4551" spans="1:9" x14ac:dyDescent="0.3">
      <c r="A4551" s="170" t="s">
        <v>1744</v>
      </c>
      <c r="B4551" s="170" t="s">
        <v>13038</v>
      </c>
      <c r="C4551" s="170">
        <v>702</v>
      </c>
      <c r="I4551" s="170"/>
    </row>
    <row r="4552" spans="1:9" x14ac:dyDescent="0.3">
      <c r="A4552" s="170" t="s">
        <v>1743</v>
      </c>
      <c r="B4552" s="170" t="s">
        <v>13037</v>
      </c>
      <c r="C4552" s="170">
        <v>702</v>
      </c>
      <c r="I4552" s="170"/>
    </row>
    <row r="4553" spans="1:9" x14ac:dyDescent="0.3">
      <c r="A4553" s="170" t="s">
        <v>1742</v>
      </c>
      <c r="B4553" s="170" t="s">
        <v>13036</v>
      </c>
      <c r="C4553" s="170">
        <v>83</v>
      </c>
      <c r="I4553" s="170"/>
    </row>
    <row r="4554" spans="1:9" x14ac:dyDescent="0.3">
      <c r="A4554" s="170" t="s">
        <v>1741</v>
      </c>
      <c r="B4554" s="170" t="s">
        <v>13035</v>
      </c>
      <c r="C4554" s="170">
        <v>83</v>
      </c>
      <c r="I4554" s="170"/>
    </row>
    <row r="4555" spans="1:9" x14ac:dyDescent="0.3">
      <c r="A4555" s="170" t="s">
        <v>1740</v>
      </c>
      <c r="B4555" s="170" t="s">
        <v>13034</v>
      </c>
      <c r="C4555" s="170">
        <v>83</v>
      </c>
      <c r="I4555" s="170"/>
    </row>
    <row r="4556" spans="1:9" x14ac:dyDescent="0.3">
      <c r="A4556" s="170" t="s">
        <v>3846</v>
      </c>
      <c r="B4556" s="170" t="s">
        <v>13033</v>
      </c>
      <c r="C4556" s="170">
        <v>41</v>
      </c>
      <c r="I4556" s="170"/>
    </row>
    <row r="4557" spans="1:9" x14ac:dyDescent="0.3">
      <c r="A4557" s="170" t="s">
        <v>1739</v>
      </c>
      <c r="B4557" s="170" t="s">
        <v>13032</v>
      </c>
      <c r="C4557" s="170">
        <v>83</v>
      </c>
      <c r="I4557" s="170"/>
    </row>
    <row r="4558" spans="1:9" x14ac:dyDescent="0.3">
      <c r="A4558" s="170" t="s">
        <v>1738</v>
      </c>
      <c r="B4558" s="170" t="s">
        <v>13031</v>
      </c>
      <c r="C4558" s="170">
        <v>83</v>
      </c>
      <c r="I4558" s="170"/>
    </row>
    <row r="4559" spans="1:9" x14ac:dyDescent="0.3">
      <c r="A4559" s="170" t="s">
        <v>1737</v>
      </c>
      <c r="B4559" s="170" t="s">
        <v>13030</v>
      </c>
      <c r="C4559" s="170">
        <v>83</v>
      </c>
      <c r="I4559" s="170"/>
    </row>
    <row r="4560" spans="1:9" x14ac:dyDescent="0.3">
      <c r="A4560" s="170" t="s">
        <v>1736</v>
      </c>
      <c r="B4560" s="170" t="s">
        <v>13029</v>
      </c>
      <c r="C4560" s="170">
        <v>83</v>
      </c>
      <c r="I4560" s="170"/>
    </row>
    <row r="4561" spans="1:9" x14ac:dyDescent="0.3">
      <c r="A4561" s="170" t="s">
        <v>1735</v>
      </c>
      <c r="B4561" s="170" t="s">
        <v>13028</v>
      </c>
      <c r="C4561" s="170">
        <v>83</v>
      </c>
      <c r="I4561" s="170"/>
    </row>
    <row r="4562" spans="1:9" x14ac:dyDescent="0.3">
      <c r="A4562" s="170" t="s">
        <v>1734</v>
      </c>
      <c r="B4562" s="170" t="s">
        <v>13027</v>
      </c>
      <c r="C4562" s="170">
        <v>83</v>
      </c>
      <c r="I4562" s="170"/>
    </row>
    <row r="4563" spans="1:9" x14ac:dyDescent="0.3">
      <c r="A4563" s="170" t="s">
        <v>1733</v>
      </c>
      <c r="B4563" s="170" t="s">
        <v>13026</v>
      </c>
      <c r="C4563" s="170">
        <v>83</v>
      </c>
      <c r="I4563" s="170"/>
    </row>
    <row r="4564" spans="1:9" x14ac:dyDescent="0.3">
      <c r="A4564" s="170" t="s">
        <v>1732</v>
      </c>
      <c r="B4564" s="170" t="s">
        <v>13025</v>
      </c>
      <c r="C4564" s="170">
        <v>83</v>
      </c>
      <c r="I4564" s="170"/>
    </row>
    <row r="4565" spans="1:9" x14ac:dyDescent="0.3">
      <c r="A4565" s="170" t="s">
        <v>1731</v>
      </c>
      <c r="B4565" s="170" t="s">
        <v>13024</v>
      </c>
      <c r="C4565" s="170">
        <v>83</v>
      </c>
      <c r="I4565" s="170"/>
    </row>
    <row r="4566" spans="1:9" x14ac:dyDescent="0.3">
      <c r="A4566" s="170" t="s">
        <v>1730</v>
      </c>
      <c r="B4566" s="170" t="s">
        <v>13023</v>
      </c>
      <c r="C4566" s="170">
        <v>83</v>
      </c>
      <c r="I4566" s="170"/>
    </row>
    <row r="4567" spans="1:9" x14ac:dyDescent="0.3">
      <c r="A4567" s="170" t="s">
        <v>3845</v>
      </c>
      <c r="B4567" s="170" t="s">
        <v>13022</v>
      </c>
      <c r="C4567" s="170">
        <v>41</v>
      </c>
      <c r="I4567" s="170"/>
    </row>
    <row r="4568" spans="1:9" x14ac:dyDescent="0.3">
      <c r="A4568" s="170" t="s">
        <v>1729</v>
      </c>
      <c r="B4568" s="170" t="s">
        <v>13021</v>
      </c>
      <c r="C4568" s="170">
        <v>83</v>
      </c>
      <c r="I4568" s="170"/>
    </row>
    <row r="4569" spans="1:9" x14ac:dyDescent="0.3">
      <c r="A4569" s="170" t="s">
        <v>1728</v>
      </c>
      <c r="B4569" s="170" t="s">
        <v>13020</v>
      </c>
      <c r="C4569" s="170">
        <v>83</v>
      </c>
      <c r="I4569" s="170"/>
    </row>
    <row r="4570" spans="1:9" x14ac:dyDescent="0.3">
      <c r="A4570" s="170" t="s">
        <v>1727</v>
      </c>
      <c r="B4570" s="170" t="s">
        <v>13019</v>
      </c>
      <c r="C4570" s="170">
        <v>83</v>
      </c>
      <c r="I4570" s="170"/>
    </row>
    <row r="4571" spans="1:9" x14ac:dyDescent="0.3">
      <c r="A4571" s="170" t="s">
        <v>1726</v>
      </c>
      <c r="B4571" s="170" t="s">
        <v>13018</v>
      </c>
      <c r="C4571" s="170">
        <v>83</v>
      </c>
      <c r="I4571" s="170"/>
    </row>
    <row r="4572" spans="1:9" x14ac:dyDescent="0.3">
      <c r="A4572" s="170" t="s">
        <v>1725</v>
      </c>
      <c r="B4572" s="170" t="s">
        <v>13017</v>
      </c>
      <c r="C4572" s="170">
        <v>83</v>
      </c>
      <c r="I4572" s="170"/>
    </row>
    <row r="4573" spans="1:9" x14ac:dyDescent="0.3">
      <c r="A4573" s="170" t="s">
        <v>1724</v>
      </c>
      <c r="B4573" s="170" t="s">
        <v>13016</v>
      </c>
      <c r="C4573" s="170">
        <v>83</v>
      </c>
      <c r="I4573" s="170"/>
    </row>
    <row r="4574" spans="1:9" x14ac:dyDescent="0.3">
      <c r="A4574" s="170" t="s">
        <v>1723</v>
      </c>
      <c r="B4574" s="170" t="s">
        <v>13015</v>
      </c>
      <c r="C4574" s="170">
        <v>83</v>
      </c>
      <c r="I4574" s="170"/>
    </row>
    <row r="4575" spans="1:9" x14ac:dyDescent="0.3">
      <c r="A4575" s="170" t="s">
        <v>1722</v>
      </c>
      <c r="B4575" s="170" t="s">
        <v>13014</v>
      </c>
      <c r="C4575" s="170">
        <v>83</v>
      </c>
      <c r="I4575" s="170"/>
    </row>
    <row r="4576" spans="1:9" x14ac:dyDescent="0.3">
      <c r="A4576" s="170" t="s">
        <v>1721</v>
      </c>
      <c r="B4576" s="170" t="s">
        <v>13013</v>
      </c>
      <c r="C4576" s="170">
        <v>83</v>
      </c>
      <c r="I4576" s="170"/>
    </row>
    <row r="4577" spans="1:9" x14ac:dyDescent="0.3">
      <c r="A4577" s="170" t="s">
        <v>1720</v>
      </c>
      <c r="B4577" s="170" t="s">
        <v>13012</v>
      </c>
      <c r="C4577" s="170">
        <v>83</v>
      </c>
      <c r="I4577" s="170"/>
    </row>
    <row r="4578" spans="1:9" x14ac:dyDescent="0.3">
      <c r="A4578" s="170" t="s">
        <v>3844</v>
      </c>
      <c r="B4578" s="170" t="s">
        <v>13011</v>
      </c>
      <c r="C4578" s="170">
        <v>41</v>
      </c>
      <c r="I4578" s="170"/>
    </row>
    <row r="4579" spans="1:9" x14ac:dyDescent="0.3">
      <c r="A4579" s="170" t="s">
        <v>1719</v>
      </c>
      <c r="B4579" s="170" t="s">
        <v>13010</v>
      </c>
      <c r="C4579" s="170">
        <v>83</v>
      </c>
      <c r="I4579" s="170"/>
    </row>
    <row r="4580" spans="1:9" x14ac:dyDescent="0.3">
      <c r="A4580" s="170" t="s">
        <v>1718</v>
      </c>
      <c r="B4580" s="170" t="s">
        <v>13009</v>
      </c>
      <c r="C4580" s="170">
        <v>83</v>
      </c>
      <c r="I4580" s="170"/>
    </row>
    <row r="4581" spans="1:9" x14ac:dyDescent="0.3">
      <c r="A4581" s="170" t="s">
        <v>1717</v>
      </c>
      <c r="B4581" s="170" t="s">
        <v>13008</v>
      </c>
      <c r="C4581" s="170">
        <v>733</v>
      </c>
      <c r="I4581" s="170"/>
    </row>
    <row r="4582" spans="1:9" x14ac:dyDescent="0.3">
      <c r="A4582" s="170" t="s">
        <v>1715</v>
      </c>
      <c r="B4582" s="170" t="s">
        <v>1716</v>
      </c>
      <c r="C4582" s="170">
        <v>36</v>
      </c>
      <c r="I4582" s="170"/>
    </row>
    <row r="4583" spans="1:9" x14ac:dyDescent="0.3">
      <c r="A4583" s="170" t="s">
        <v>1713</v>
      </c>
      <c r="B4583" s="170" t="s">
        <v>1714</v>
      </c>
      <c r="C4583" s="170">
        <v>36</v>
      </c>
      <c r="I4583" s="170"/>
    </row>
    <row r="4584" spans="1:9" x14ac:dyDescent="0.3">
      <c r="A4584" s="170" t="s">
        <v>1712</v>
      </c>
      <c r="B4584" s="170" t="s">
        <v>13007</v>
      </c>
      <c r="C4584" s="170">
        <v>210</v>
      </c>
      <c r="I4584" s="170"/>
    </row>
    <row r="4585" spans="1:9" x14ac:dyDescent="0.3">
      <c r="A4585" s="170" t="s">
        <v>1711</v>
      </c>
      <c r="B4585" s="170" t="s">
        <v>13006</v>
      </c>
      <c r="C4585" s="170">
        <v>724</v>
      </c>
      <c r="I4585" s="170"/>
    </row>
    <row r="4586" spans="1:9" x14ac:dyDescent="0.3">
      <c r="A4586" s="170" t="s">
        <v>1710</v>
      </c>
      <c r="B4586" s="170" t="s">
        <v>13005</v>
      </c>
      <c r="C4586" s="170">
        <v>724</v>
      </c>
      <c r="I4586" s="170"/>
    </row>
    <row r="4587" spans="1:9" x14ac:dyDescent="0.3">
      <c r="A4587" s="170" t="s">
        <v>1709</v>
      </c>
      <c r="B4587" s="170" t="s">
        <v>13004</v>
      </c>
      <c r="C4587" s="170">
        <v>724</v>
      </c>
      <c r="I4587" s="170"/>
    </row>
    <row r="4588" spans="1:9" x14ac:dyDescent="0.3">
      <c r="A4588" s="170" t="s">
        <v>1708</v>
      </c>
      <c r="B4588" s="170" t="s">
        <v>13003</v>
      </c>
      <c r="C4588" s="170">
        <v>724</v>
      </c>
      <c r="I4588" s="170"/>
    </row>
    <row r="4589" spans="1:9" x14ac:dyDescent="0.3">
      <c r="A4589" s="170" t="s">
        <v>3843</v>
      </c>
      <c r="B4589" s="170" t="s">
        <v>13002</v>
      </c>
      <c r="C4589" s="170">
        <v>41</v>
      </c>
      <c r="I4589" s="170"/>
    </row>
    <row r="4590" spans="1:9" x14ac:dyDescent="0.3">
      <c r="A4590" s="170" t="s">
        <v>1707</v>
      </c>
      <c r="B4590" s="170" t="s">
        <v>13001</v>
      </c>
      <c r="C4590" s="170">
        <v>724</v>
      </c>
      <c r="I4590" s="170"/>
    </row>
    <row r="4591" spans="1:9" x14ac:dyDescent="0.3">
      <c r="A4591" s="170" t="s">
        <v>1706</v>
      </c>
      <c r="B4591" s="170" t="s">
        <v>1705</v>
      </c>
      <c r="C4591" s="170">
        <v>77</v>
      </c>
      <c r="I4591" s="170"/>
    </row>
    <row r="4592" spans="1:9" x14ac:dyDescent="0.3">
      <c r="A4592" s="170" t="s">
        <v>1704</v>
      </c>
      <c r="B4592" s="170" t="s">
        <v>1703</v>
      </c>
      <c r="C4592" s="170">
        <v>77</v>
      </c>
      <c r="I4592" s="170"/>
    </row>
    <row r="4593" spans="1:9" x14ac:dyDescent="0.3">
      <c r="A4593" s="170" t="s">
        <v>1702</v>
      </c>
      <c r="B4593" s="170" t="s">
        <v>1701</v>
      </c>
      <c r="C4593" s="170">
        <v>77</v>
      </c>
      <c r="I4593" s="170"/>
    </row>
    <row r="4594" spans="1:9" x14ac:dyDescent="0.3">
      <c r="A4594" s="170" t="s">
        <v>1700</v>
      </c>
      <c r="B4594" s="170" t="s">
        <v>13000</v>
      </c>
      <c r="C4594" s="170">
        <v>303</v>
      </c>
      <c r="I4594" s="170"/>
    </row>
    <row r="4595" spans="1:9" x14ac:dyDescent="0.3">
      <c r="A4595" s="170" t="s">
        <v>1699</v>
      </c>
      <c r="B4595" s="170" t="s">
        <v>12999</v>
      </c>
      <c r="C4595" s="170">
        <v>1743</v>
      </c>
      <c r="I4595" s="170"/>
    </row>
    <row r="4596" spans="1:9" x14ac:dyDescent="0.3">
      <c r="A4596" s="170" t="s">
        <v>1698</v>
      </c>
      <c r="B4596" s="170" t="s">
        <v>12998</v>
      </c>
      <c r="C4596" s="170">
        <v>519</v>
      </c>
      <c r="I4596" s="170"/>
    </row>
    <row r="4597" spans="1:9" x14ac:dyDescent="0.3">
      <c r="A4597" s="170" t="s">
        <v>3842</v>
      </c>
      <c r="B4597" s="170" t="s">
        <v>12997</v>
      </c>
      <c r="C4597" s="170">
        <v>41</v>
      </c>
      <c r="I4597" s="170"/>
    </row>
    <row r="4598" spans="1:9" x14ac:dyDescent="0.3">
      <c r="A4598" s="170" t="s">
        <v>1697</v>
      </c>
      <c r="B4598" s="170" t="s">
        <v>12996</v>
      </c>
      <c r="C4598" s="170">
        <v>303</v>
      </c>
      <c r="I4598" s="170"/>
    </row>
    <row r="4599" spans="1:9" x14ac:dyDescent="0.3">
      <c r="A4599" s="170" t="s">
        <v>1696</v>
      </c>
      <c r="B4599" s="170" t="s">
        <v>12995</v>
      </c>
      <c r="C4599" s="170">
        <v>131</v>
      </c>
      <c r="I4599" s="170"/>
    </row>
    <row r="4600" spans="1:9" x14ac:dyDescent="0.3">
      <c r="A4600" s="170" t="s">
        <v>1695</v>
      </c>
      <c r="B4600" s="170" t="s">
        <v>12994</v>
      </c>
      <c r="C4600" s="170">
        <v>131</v>
      </c>
      <c r="I4600" s="170"/>
    </row>
    <row r="4601" spans="1:9" x14ac:dyDescent="0.3">
      <c r="A4601" s="170" t="s">
        <v>1694</v>
      </c>
      <c r="B4601" s="170" t="s">
        <v>12993</v>
      </c>
      <c r="C4601" s="170">
        <v>962</v>
      </c>
      <c r="I4601" s="170"/>
    </row>
    <row r="4602" spans="1:9" x14ac:dyDescent="0.3">
      <c r="A4602" s="170" t="s">
        <v>1693</v>
      </c>
      <c r="B4602" s="170" t="s">
        <v>12992</v>
      </c>
      <c r="C4602" s="170">
        <v>962</v>
      </c>
      <c r="I4602" s="170"/>
    </row>
    <row r="4603" spans="1:9" x14ac:dyDescent="0.3">
      <c r="A4603" s="170" t="s">
        <v>1692</v>
      </c>
      <c r="B4603" s="170" t="s">
        <v>12991</v>
      </c>
      <c r="C4603" s="170">
        <v>1157</v>
      </c>
      <c r="I4603" s="170"/>
    </row>
    <row r="4604" spans="1:9" x14ac:dyDescent="0.3">
      <c r="A4604" s="170" t="s">
        <v>1691</v>
      </c>
      <c r="B4604" s="170" t="s">
        <v>12990</v>
      </c>
      <c r="C4604" s="170">
        <v>303</v>
      </c>
      <c r="I4604" s="170"/>
    </row>
    <row r="4605" spans="1:9" x14ac:dyDescent="0.3">
      <c r="A4605" s="170" t="s">
        <v>1690</v>
      </c>
      <c r="B4605" s="170" t="s">
        <v>12989</v>
      </c>
      <c r="C4605" s="170">
        <v>303</v>
      </c>
      <c r="I4605" s="170"/>
    </row>
    <row r="4606" spans="1:9" x14ac:dyDescent="0.3">
      <c r="A4606" s="170" t="s">
        <v>1689</v>
      </c>
      <c r="B4606" s="170" t="s">
        <v>12988</v>
      </c>
      <c r="C4606" s="170">
        <v>1658</v>
      </c>
      <c r="I4606" s="170"/>
    </row>
    <row r="4607" spans="1:9" x14ac:dyDescent="0.3">
      <c r="A4607" s="170" t="s">
        <v>1688</v>
      </c>
      <c r="B4607" s="170" t="s">
        <v>12987</v>
      </c>
      <c r="C4607" s="170">
        <v>1157</v>
      </c>
      <c r="I4607" s="170"/>
    </row>
    <row r="4608" spans="1:9" x14ac:dyDescent="0.3">
      <c r="A4608" s="170" t="s">
        <v>1687</v>
      </c>
      <c r="B4608" s="170" t="s">
        <v>12986</v>
      </c>
      <c r="C4608" s="170">
        <v>757</v>
      </c>
      <c r="I4608" s="170"/>
    </row>
    <row r="4609" spans="1:9" x14ac:dyDescent="0.3">
      <c r="A4609" s="170" t="s">
        <v>1686</v>
      </c>
      <c r="B4609" s="170" t="s">
        <v>12985</v>
      </c>
      <c r="C4609" s="170">
        <v>724</v>
      </c>
      <c r="I4609" s="170"/>
    </row>
    <row r="4610" spans="1:9" x14ac:dyDescent="0.3">
      <c r="A4610" s="170" t="s">
        <v>1685</v>
      </c>
      <c r="B4610" s="170" t="s">
        <v>12984</v>
      </c>
      <c r="C4610" s="170">
        <v>724</v>
      </c>
      <c r="I4610" s="170"/>
    </row>
    <row r="4611" spans="1:9" x14ac:dyDescent="0.3">
      <c r="A4611" s="170" t="s">
        <v>1684</v>
      </c>
      <c r="B4611" s="170" t="s">
        <v>12983</v>
      </c>
      <c r="C4611" s="170">
        <v>724</v>
      </c>
      <c r="I4611" s="170"/>
    </row>
    <row r="4612" spans="1:9" x14ac:dyDescent="0.3">
      <c r="A4612" s="170" t="s">
        <v>1683</v>
      </c>
      <c r="B4612" s="170" t="s">
        <v>12982</v>
      </c>
      <c r="C4612" s="170">
        <v>67</v>
      </c>
      <c r="I4612" s="170"/>
    </row>
    <row r="4613" spans="1:9" x14ac:dyDescent="0.3">
      <c r="A4613" s="170" t="s">
        <v>3841</v>
      </c>
      <c r="B4613" s="170" t="s">
        <v>12981</v>
      </c>
      <c r="C4613" s="170">
        <v>41</v>
      </c>
      <c r="I4613" s="170"/>
    </row>
    <row r="4614" spans="1:9" x14ac:dyDescent="0.3">
      <c r="A4614" s="170" t="s">
        <v>1682</v>
      </c>
      <c r="B4614" s="170" t="s">
        <v>12980</v>
      </c>
      <c r="C4614" s="170">
        <v>1743</v>
      </c>
      <c r="I4614" s="170"/>
    </row>
    <row r="4615" spans="1:9" x14ac:dyDescent="0.3">
      <c r="A4615" s="170" t="s">
        <v>1681</v>
      </c>
      <c r="B4615" s="170" t="s">
        <v>12979</v>
      </c>
      <c r="C4615" s="170">
        <v>1743</v>
      </c>
      <c r="I4615" s="170"/>
    </row>
    <row r="4616" spans="1:9" x14ac:dyDescent="0.3">
      <c r="A4616" s="170" t="s">
        <v>1680</v>
      </c>
      <c r="B4616" s="170" t="s">
        <v>12978</v>
      </c>
      <c r="C4616" s="170">
        <v>677</v>
      </c>
      <c r="I4616" s="170"/>
    </row>
    <row r="4617" spans="1:9" x14ac:dyDescent="0.3">
      <c r="A4617" s="170" t="s">
        <v>1679</v>
      </c>
      <c r="B4617" s="170" t="s">
        <v>1678</v>
      </c>
      <c r="C4617" s="170">
        <v>71</v>
      </c>
      <c r="I4617" s="170"/>
    </row>
    <row r="4618" spans="1:9" x14ac:dyDescent="0.3">
      <c r="A4618" s="170" t="s">
        <v>1677</v>
      </c>
      <c r="B4618" s="170" t="s">
        <v>5133</v>
      </c>
      <c r="C4618" s="170">
        <v>724</v>
      </c>
      <c r="I4618" s="170"/>
    </row>
    <row r="4619" spans="1:9" x14ac:dyDescent="0.3">
      <c r="A4619" s="170" t="s">
        <v>3840</v>
      </c>
      <c r="B4619" s="170" t="s">
        <v>12977</v>
      </c>
      <c r="C4619" s="170">
        <v>41</v>
      </c>
      <c r="I4619" s="170"/>
    </row>
    <row r="4620" spans="1:9" x14ac:dyDescent="0.3">
      <c r="A4620" s="170" t="s">
        <v>1676</v>
      </c>
      <c r="B4620" s="170" t="s">
        <v>1675</v>
      </c>
      <c r="C4620" s="170">
        <v>71</v>
      </c>
      <c r="I4620" s="170"/>
    </row>
    <row r="4621" spans="1:9" x14ac:dyDescent="0.3">
      <c r="A4621" s="170" t="s">
        <v>1674</v>
      </c>
      <c r="B4621" s="170" t="s">
        <v>1673</v>
      </c>
      <c r="C4621" s="170">
        <v>71</v>
      </c>
      <c r="I4621" s="170"/>
    </row>
    <row r="4622" spans="1:9" x14ac:dyDescent="0.3">
      <c r="A4622" s="170" t="s">
        <v>1672</v>
      </c>
      <c r="B4622" s="170" t="s">
        <v>1671</v>
      </c>
      <c r="C4622" s="170">
        <v>71</v>
      </c>
      <c r="I4622" s="170"/>
    </row>
    <row r="4623" spans="1:9" x14ac:dyDescent="0.3">
      <c r="A4623" s="170" t="s">
        <v>1670</v>
      </c>
      <c r="B4623" s="170" t="s">
        <v>1669</v>
      </c>
      <c r="C4623" s="170">
        <v>71</v>
      </c>
      <c r="I4623" s="170"/>
    </row>
    <row r="4624" spans="1:9" x14ac:dyDescent="0.3">
      <c r="A4624" s="170" t="s">
        <v>1668</v>
      </c>
      <c r="B4624" s="170" t="s">
        <v>12976</v>
      </c>
      <c r="C4624" s="170">
        <v>724</v>
      </c>
      <c r="I4624" s="170"/>
    </row>
    <row r="4625" spans="1:9" x14ac:dyDescent="0.3">
      <c r="A4625" s="170" t="s">
        <v>1667</v>
      </c>
      <c r="B4625" s="170" t="s">
        <v>12975</v>
      </c>
      <c r="C4625" s="170">
        <v>724</v>
      </c>
      <c r="I4625" s="170"/>
    </row>
    <row r="4626" spans="1:9" x14ac:dyDescent="0.3">
      <c r="A4626" s="170" t="s">
        <v>1666</v>
      </c>
      <c r="B4626" s="170" t="s">
        <v>12974</v>
      </c>
      <c r="C4626" s="170">
        <v>724</v>
      </c>
      <c r="I4626" s="170"/>
    </row>
    <row r="4627" spans="1:9" x14ac:dyDescent="0.3">
      <c r="A4627" s="170" t="s">
        <v>1665</v>
      </c>
      <c r="B4627" s="170" t="s">
        <v>12973</v>
      </c>
      <c r="C4627" s="170">
        <v>724</v>
      </c>
      <c r="I4627" s="170"/>
    </row>
    <row r="4628" spans="1:9" x14ac:dyDescent="0.3">
      <c r="A4628" s="170" t="s">
        <v>1664</v>
      </c>
      <c r="B4628" s="170" t="s">
        <v>12972</v>
      </c>
      <c r="C4628" s="170">
        <v>36</v>
      </c>
      <c r="I4628" s="170"/>
    </row>
    <row r="4629" spans="1:9" x14ac:dyDescent="0.3">
      <c r="A4629" s="170" t="s">
        <v>1663</v>
      </c>
      <c r="B4629" s="170" t="s">
        <v>12971</v>
      </c>
      <c r="C4629" s="170">
        <v>36</v>
      </c>
      <c r="I4629" s="170"/>
    </row>
    <row r="4630" spans="1:9" x14ac:dyDescent="0.3">
      <c r="A4630" s="170" t="s">
        <v>3839</v>
      </c>
      <c r="B4630" s="170" t="s">
        <v>12970</v>
      </c>
      <c r="C4630" s="170">
        <v>41</v>
      </c>
      <c r="I4630" s="170"/>
    </row>
    <row r="4631" spans="1:9" x14ac:dyDescent="0.3">
      <c r="A4631" s="170" t="s">
        <v>1662</v>
      </c>
      <c r="B4631" s="170" t="s">
        <v>12969</v>
      </c>
      <c r="C4631" s="170">
        <v>677</v>
      </c>
      <c r="I4631" s="170"/>
    </row>
    <row r="4632" spans="1:9" x14ac:dyDescent="0.3">
      <c r="A4632" s="170" t="s">
        <v>1661</v>
      </c>
      <c r="B4632" s="170" t="s">
        <v>12968</v>
      </c>
      <c r="C4632" s="170">
        <v>762</v>
      </c>
      <c r="I4632" s="170"/>
    </row>
    <row r="4633" spans="1:9" x14ac:dyDescent="0.3">
      <c r="A4633" s="170" t="s">
        <v>3838</v>
      </c>
      <c r="B4633" s="170" t="s">
        <v>12967</v>
      </c>
      <c r="C4633" s="170">
        <v>41</v>
      </c>
      <c r="I4633" s="170"/>
    </row>
    <row r="4634" spans="1:9" x14ac:dyDescent="0.3">
      <c r="A4634" s="170" t="s">
        <v>1660</v>
      </c>
      <c r="B4634" s="170" t="s">
        <v>12966</v>
      </c>
      <c r="C4634" s="170">
        <v>67</v>
      </c>
      <c r="I4634" s="170"/>
    </row>
    <row r="4635" spans="1:9" x14ac:dyDescent="0.3">
      <c r="A4635" s="170" t="s">
        <v>1659</v>
      </c>
      <c r="B4635" s="170" t="s">
        <v>12965</v>
      </c>
      <c r="C4635" s="170">
        <v>67</v>
      </c>
      <c r="I4635" s="170"/>
    </row>
    <row r="4636" spans="1:9" x14ac:dyDescent="0.3">
      <c r="A4636" s="170" t="s">
        <v>1658</v>
      </c>
      <c r="B4636" s="170" t="s">
        <v>12964</v>
      </c>
      <c r="C4636" s="170">
        <v>67</v>
      </c>
      <c r="I4636" s="170"/>
    </row>
    <row r="4637" spans="1:9" x14ac:dyDescent="0.3">
      <c r="A4637" s="170" t="s">
        <v>1657</v>
      </c>
      <c r="B4637" s="170" t="s">
        <v>1656</v>
      </c>
      <c r="C4637" s="170">
        <v>1157</v>
      </c>
      <c r="I4637" s="170"/>
    </row>
    <row r="4638" spans="1:9" x14ac:dyDescent="0.3">
      <c r="A4638" s="170" t="s">
        <v>1655</v>
      </c>
      <c r="B4638" s="170" t="s">
        <v>12963</v>
      </c>
      <c r="C4638" s="170">
        <v>724</v>
      </c>
      <c r="I4638" s="170"/>
    </row>
    <row r="4639" spans="1:9" x14ac:dyDescent="0.3">
      <c r="A4639" s="170" t="s">
        <v>1654</v>
      </c>
      <c r="B4639" s="170" t="s">
        <v>12962</v>
      </c>
      <c r="C4639" s="170">
        <v>724</v>
      </c>
      <c r="I4639" s="170"/>
    </row>
    <row r="4640" spans="1:9" x14ac:dyDescent="0.3">
      <c r="A4640" s="170" t="s">
        <v>1653</v>
      </c>
      <c r="B4640" s="170" t="s">
        <v>12961</v>
      </c>
      <c r="C4640" s="170">
        <v>724</v>
      </c>
      <c r="I4640" s="170"/>
    </row>
    <row r="4641" spans="1:9" x14ac:dyDescent="0.3">
      <c r="A4641" s="170" t="s">
        <v>1652</v>
      </c>
      <c r="B4641" s="170" t="s">
        <v>12960</v>
      </c>
      <c r="C4641" s="170">
        <v>724</v>
      </c>
      <c r="I4641" s="170"/>
    </row>
    <row r="4642" spans="1:9" x14ac:dyDescent="0.3">
      <c r="A4642" s="170" t="s">
        <v>1651</v>
      </c>
      <c r="B4642" s="170" t="s">
        <v>12959</v>
      </c>
      <c r="C4642" s="170">
        <v>702</v>
      </c>
      <c r="I4642" s="170"/>
    </row>
    <row r="4643" spans="1:9" x14ac:dyDescent="0.3">
      <c r="A4643" s="170" t="s">
        <v>3837</v>
      </c>
      <c r="B4643" s="170" t="s">
        <v>12958</v>
      </c>
      <c r="C4643" s="170">
        <v>41</v>
      </c>
      <c r="I4643" s="170"/>
    </row>
    <row r="4644" spans="1:9" x14ac:dyDescent="0.3">
      <c r="A4644" s="170" t="s">
        <v>1650</v>
      </c>
      <c r="B4644" s="170" t="s">
        <v>12957</v>
      </c>
      <c r="C4644" s="170">
        <v>702</v>
      </c>
      <c r="I4644" s="170"/>
    </row>
    <row r="4645" spans="1:9" x14ac:dyDescent="0.3">
      <c r="A4645" s="170" t="s">
        <v>1649</v>
      </c>
      <c r="B4645" s="170" t="s">
        <v>12956</v>
      </c>
      <c r="C4645" s="170">
        <v>817</v>
      </c>
      <c r="I4645" s="170"/>
    </row>
    <row r="4646" spans="1:9" x14ac:dyDescent="0.3">
      <c r="A4646" s="170" t="s">
        <v>1648</v>
      </c>
      <c r="B4646" s="170" t="s">
        <v>12955</v>
      </c>
      <c r="C4646" s="170">
        <v>681</v>
      </c>
      <c r="I4646" s="170"/>
    </row>
    <row r="4647" spans="1:9" x14ac:dyDescent="0.3">
      <c r="A4647" s="170" t="s">
        <v>1647</v>
      </c>
      <c r="B4647" s="170" t="s">
        <v>12954</v>
      </c>
      <c r="C4647" s="170">
        <v>724</v>
      </c>
      <c r="I4647" s="170"/>
    </row>
    <row r="4648" spans="1:9" x14ac:dyDescent="0.3">
      <c r="A4648" s="170" t="s">
        <v>1646</v>
      </c>
      <c r="B4648" s="170" t="s">
        <v>12953</v>
      </c>
      <c r="C4648" s="170">
        <v>634</v>
      </c>
      <c r="I4648" s="170"/>
    </row>
    <row r="4649" spans="1:9" x14ac:dyDescent="0.3">
      <c r="A4649" s="170" t="s">
        <v>12952</v>
      </c>
      <c r="B4649" s="170" t="s">
        <v>12951</v>
      </c>
      <c r="C4649" s="170">
        <v>773</v>
      </c>
      <c r="I4649" s="170"/>
    </row>
    <row r="4650" spans="1:9" x14ac:dyDescent="0.3">
      <c r="A4650" s="170" t="s">
        <v>1645</v>
      </c>
      <c r="B4650" s="170" t="s">
        <v>12950</v>
      </c>
      <c r="C4650" s="170">
        <v>210</v>
      </c>
      <c r="I4650" s="170"/>
    </row>
    <row r="4651" spans="1:9" x14ac:dyDescent="0.3">
      <c r="A4651" s="170" t="s">
        <v>1644</v>
      </c>
      <c r="B4651" s="170" t="s">
        <v>1643</v>
      </c>
      <c r="C4651" s="170">
        <v>210</v>
      </c>
      <c r="I4651" s="170"/>
    </row>
    <row r="4652" spans="1:9" x14ac:dyDescent="0.3">
      <c r="A4652" s="170" t="s">
        <v>3836</v>
      </c>
      <c r="B4652" s="170" t="s">
        <v>12949</v>
      </c>
      <c r="C4652" s="170">
        <v>41</v>
      </c>
      <c r="I4652" s="170"/>
    </row>
    <row r="4653" spans="1:9" x14ac:dyDescent="0.3">
      <c r="A4653" s="170" t="s">
        <v>1642</v>
      </c>
      <c r="B4653" s="170" t="s">
        <v>12948</v>
      </c>
      <c r="C4653" s="170">
        <v>870</v>
      </c>
      <c r="I4653" s="170"/>
    </row>
    <row r="4654" spans="1:9" x14ac:dyDescent="0.3">
      <c r="A4654" s="170" t="s">
        <v>1641</v>
      </c>
      <c r="B4654" s="170" t="s">
        <v>12947</v>
      </c>
      <c r="C4654" s="170">
        <v>392</v>
      </c>
      <c r="I4654" s="170"/>
    </row>
    <row r="4655" spans="1:9" x14ac:dyDescent="0.3">
      <c r="A4655" s="170" t="s">
        <v>1640</v>
      </c>
      <c r="B4655" s="170" t="s">
        <v>12946</v>
      </c>
      <c r="C4655" s="170">
        <v>392</v>
      </c>
      <c r="I4655" s="170"/>
    </row>
    <row r="4656" spans="1:9" x14ac:dyDescent="0.3">
      <c r="A4656" s="170" t="s">
        <v>1639</v>
      </c>
      <c r="B4656" s="170" t="s">
        <v>12945</v>
      </c>
      <c r="C4656" s="170">
        <v>392</v>
      </c>
      <c r="I4656" s="170"/>
    </row>
    <row r="4657" spans="1:9" x14ac:dyDescent="0.3">
      <c r="A4657" s="170" t="s">
        <v>1638</v>
      </c>
      <c r="B4657" s="170" t="s">
        <v>12944</v>
      </c>
      <c r="C4657" s="170">
        <v>392</v>
      </c>
      <c r="I4657" s="170"/>
    </row>
    <row r="4658" spans="1:9" x14ac:dyDescent="0.3">
      <c r="A4658" s="170" t="s">
        <v>1637</v>
      </c>
      <c r="B4658" s="170" t="s">
        <v>12943</v>
      </c>
      <c r="C4658" s="170">
        <v>392</v>
      </c>
      <c r="I4658" s="170"/>
    </row>
    <row r="4659" spans="1:9" x14ac:dyDescent="0.3">
      <c r="A4659" s="170" t="s">
        <v>1636</v>
      </c>
      <c r="B4659" s="170" t="s">
        <v>12942</v>
      </c>
      <c r="C4659" s="170">
        <v>67</v>
      </c>
      <c r="I4659" s="170"/>
    </row>
    <row r="4660" spans="1:9" x14ac:dyDescent="0.3">
      <c r="A4660" s="170" t="s">
        <v>1635</v>
      </c>
      <c r="B4660" s="170" t="s">
        <v>12941</v>
      </c>
      <c r="C4660" s="170">
        <v>392</v>
      </c>
      <c r="I4660" s="170"/>
    </row>
    <row r="4661" spans="1:9" x14ac:dyDescent="0.3">
      <c r="A4661" s="170" t="s">
        <v>1634</v>
      </c>
      <c r="B4661" s="170" t="s">
        <v>12940</v>
      </c>
      <c r="C4661" s="170">
        <v>392</v>
      </c>
      <c r="I4661" s="170"/>
    </row>
    <row r="4662" spans="1:9" x14ac:dyDescent="0.3">
      <c r="A4662" s="170" t="s">
        <v>1633</v>
      </c>
      <c r="B4662" s="170" t="s">
        <v>12939</v>
      </c>
      <c r="C4662" s="170">
        <v>392</v>
      </c>
      <c r="I4662" s="170"/>
    </row>
    <row r="4663" spans="1:9" x14ac:dyDescent="0.3">
      <c r="A4663" s="170" t="s">
        <v>1632</v>
      </c>
      <c r="B4663" s="170" t="s">
        <v>12939</v>
      </c>
      <c r="C4663" s="170">
        <v>392</v>
      </c>
      <c r="I4663" s="170"/>
    </row>
    <row r="4664" spans="1:9" x14ac:dyDescent="0.3">
      <c r="A4664" s="170" t="s">
        <v>3835</v>
      </c>
      <c r="B4664" s="170" t="s">
        <v>12938</v>
      </c>
      <c r="C4664" s="170">
        <v>41</v>
      </c>
      <c r="I4664" s="170"/>
    </row>
    <row r="4665" spans="1:9" x14ac:dyDescent="0.3">
      <c r="A4665" s="170" t="s">
        <v>1631</v>
      </c>
      <c r="B4665" s="170" t="s">
        <v>12937</v>
      </c>
      <c r="C4665" s="170">
        <v>392</v>
      </c>
      <c r="I4665" s="170"/>
    </row>
    <row r="4666" spans="1:9" x14ac:dyDescent="0.3">
      <c r="A4666" s="170" t="s">
        <v>1630</v>
      </c>
      <c r="B4666" s="170" t="s">
        <v>12936</v>
      </c>
      <c r="C4666" s="170">
        <v>392</v>
      </c>
      <c r="I4666" s="170"/>
    </row>
    <row r="4667" spans="1:9" x14ac:dyDescent="0.3">
      <c r="A4667" s="170" t="s">
        <v>1629</v>
      </c>
      <c r="B4667" s="170" t="s">
        <v>12935</v>
      </c>
      <c r="C4667" s="170">
        <v>392</v>
      </c>
      <c r="I4667" s="170"/>
    </row>
    <row r="4668" spans="1:9" x14ac:dyDescent="0.3">
      <c r="A4668" s="170" t="s">
        <v>1628</v>
      </c>
      <c r="B4668" s="170" t="s">
        <v>12934</v>
      </c>
      <c r="C4668" s="170">
        <v>392</v>
      </c>
      <c r="I4668" s="170"/>
    </row>
    <row r="4669" spans="1:9" x14ac:dyDescent="0.3">
      <c r="A4669" s="170" t="s">
        <v>1627</v>
      </c>
      <c r="B4669" s="170" t="s">
        <v>12933</v>
      </c>
      <c r="C4669" s="170">
        <v>392</v>
      </c>
      <c r="I4669" s="170"/>
    </row>
    <row r="4670" spans="1:9" x14ac:dyDescent="0.3">
      <c r="A4670" s="170" t="s">
        <v>1626</v>
      </c>
      <c r="B4670" s="170" t="s">
        <v>12932</v>
      </c>
      <c r="C4670" s="170">
        <v>392</v>
      </c>
      <c r="I4670" s="170"/>
    </row>
    <row r="4671" spans="1:9" x14ac:dyDescent="0.3">
      <c r="A4671" s="170" t="s">
        <v>1625</v>
      </c>
      <c r="B4671" s="170" t="s">
        <v>12931</v>
      </c>
      <c r="C4671" s="170">
        <v>392</v>
      </c>
      <c r="I4671" s="170"/>
    </row>
    <row r="4672" spans="1:9" x14ac:dyDescent="0.3">
      <c r="A4672" s="170" t="s">
        <v>1624</v>
      </c>
      <c r="B4672" s="170" t="s">
        <v>12930</v>
      </c>
      <c r="C4672" s="170">
        <v>392</v>
      </c>
      <c r="I4672" s="170"/>
    </row>
    <row r="4673" spans="1:9" x14ac:dyDescent="0.3">
      <c r="A4673" s="170" t="s">
        <v>1623</v>
      </c>
      <c r="B4673" s="170" t="s">
        <v>12929</v>
      </c>
      <c r="C4673" s="170">
        <v>392</v>
      </c>
      <c r="I4673" s="170"/>
    </row>
    <row r="4674" spans="1:9" x14ac:dyDescent="0.3">
      <c r="A4674" s="170" t="s">
        <v>1622</v>
      </c>
      <c r="B4674" s="170" t="s">
        <v>12928</v>
      </c>
      <c r="C4674" s="170">
        <v>392</v>
      </c>
      <c r="I4674" s="170"/>
    </row>
    <row r="4675" spans="1:9" x14ac:dyDescent="0.3">
      <c r="A4675" s="170" t="s">
        <v>3834</v>
      </c>
      <c r="B4675" s="170" t="s">
        <v>12927</v>
      </c>
      <c r="C4675" s="170">
        <v>41</v>
      </c>
      <c r="I4675" s="170"/>
    </row>
    <row r="4676" spans="1:9" x14ac:dyDescent="0.3">
      <c r="A4676" s="170" t="s">
        <v>1621</v>
      </c>
      <c r="B4676" s="170" t="s">
        <v>12926</v>
      </c>
      <c r="C4676" s="170">
        <v>392</v>
      </c>
      <c r="I4676" s="170"/>
    </row>
    <row r="4677" spans="1:9" x14ac:dyDescent="0.3">
      <c r="A4677" s="170" t="s">
        <v>1620</v>
      </c>
      <c r="B4677" s="170" t="s">
        <v>12925</v>
      </c>
      <c r="C4677" s="170">
        <v>392</v>
      </c>
      <c r="I4677" s="170"/>
    </row>
    <row r="4678" spans="1:9" x14ac:dyDescent="0.3">
      <c r="A4678" s="170" t="s">
        <v>1619</v>
      </c>
      <c r="B4678" s="170" t="s">
        <v>1605</v>
      </c>
      <c r="C4678" s="170">
        <v>862</v>
      </c>
      <c r="I4678" s="170"/>
    </row>
    <row r="4679" spans="1:9" x14ac:dyDescent="0.3">
      <c r="A4679" s="170" t="s">
        <v>1618</v>
      </c>
      <c r="B4679" s="170" t="s">
        <v>12924</v>
      </c>
      <c r="C4679" s="170">
        <v>988</v>
      </c>
      <c r="I4679" s="170"/>
    </row>
    <row r="4680" spans="1:9" x14ac:dyDescent="0.3">
      <c r="A4680" s="170" t="s">
        <v>1617</v>
      </c>
      <c r="B4680" s="170" t="s">
        <v>12923</v>
      </c>
      <c r="C4680" s="170">
        <v>36</v>
      </c>
      <c r="I4680" s="170"/>
    </row>
    <row r="4681" spans="1:9" x14ac:dyDescent="0.3">
      <c r="A4681" s="170" t="s">
        <v>1616</v>
      </c>
      <c r="B4681" s="170" t="s">
        <v>12922</v>
      </c>
      <c r="C4681" s="170">
        <v>760</v>
      </c>
      <c r="I4681" s="170"/>
    </row>
    <row r="4682" spans="1:9" x14ac:dyDescent="0.3">
      <c r="A4682" s="170" t="s">
        <v>1615</v>
      </c>
      <c r="B4682" s="170" t="s">
        <v>12921</v>
      </c>
      <c r="C4682" s="170">
        <v>760</v>
      </c>
      <c r="I4682" s="170"/>
    </row>
    <row r="4683" spans="1:9" x14ac:dyDescent="0.3">
      <c r="A4683" s="170" t="s">
        <v>1614</v>
      </c>
      <c r="B4683" s="170" t="s">
        <v>1613</v>
      </c>
      <c r="C4683" s="170">
        <v>2002</v>
      </c>
      <c r="I4683" s="170"/>
    </row>
    <row r="4684" spans="1:9" x14ac:dyDescent="0.3">
      <c r="A4684" s="170" t="s">
        <v>3833</v>
      </c>
      <c r="B4684" s="170" t="s">
        <v>12920</v>
      </c>
      <c r="C4684" s="170">
        <v>41</v>
      </c>
      <c r="I4684" s="170"/>
    </row>
    <row r="4685" spans="1:9" x14ac:dyDescent="0.3">
      <c r="A4685" s="170" t="s">
        <v>1612</v>
      </c>
      <c r="B4685" s="170" t="s">
        <v>1611</v>
      </c>
      <c r="C4685" s="170">
        <v>863</v>
      </c>
      <c r="I4685" s="170"/>
    </row>
    <row r="4686" spans="1:9" x14ac:dyDescent="0.3">
      <c r="A4686" s="170" t="s">
        <v>1610</v>
      </c>
      <c r="B4686" s="170" t="s">
        <v>1611</v>
      </c>
      <c r="C4686" s="170">
        <v>863</v>
      </c>
      <c r="I4686" s="170"/>
    </row>
    <row r="4687" spans="1:9" x14ac:dyDescent="0.3">
      <c r="A4687" s="170" t="s">
        <v>1609</v>
      </c>
      <c r="B4687" s="170" t="s">
        <v>12919</v>
      </c>
      <c r="C4687" s="170">
        <v>881</v>
      </c>
      <c r="I4687" s="170"/>
    </row>
    <row r="4688" spans="1:9" x14ac:dyDescent="0.3">
      <c r="A4688" s="170" t="s">
        <v>1608</v>
      </c>
      <c r="B4688" s="170" t="s">
        <v>1605</v>
      </c>
      <c r="C4688" s="170">
        <v>862</v>
      </c>
      <c r="I4688" s="170"/>
    </row>
    <row r="4689" spans="1:9" x14ac:dyDescent="0.3">
      <c r="A4689" s="170" t="s">
        <v>1607</v>
      </c>
      <c r="B4689" s="170" t="s">
        <v>1605</v>
      </c>
      <c r="C4689" s="170">
        <v>862</v>
      </c>
      <c r="I4689" s="170"/>
    </row>
    <row r="4690" spans="1:9" x14ac:dyDescent="0.3">
      <c r="A4690" s="170" t="s">
        <v>4064</v>
      </c>
      <c r="B4690" s="170" t="s">
        <v>12918</v>
      </c>
      <c r="C4690" s="170">
        <v>2112</v>
      </c>
      <c r="I4690" s="170"/>
    </row>
    <row r="4691" spans="1:9" x14ac:dyDescent="0.3">
      <c r="A4691" s="170" t="s">
        <v>3832</v>
      </c>
      <c r="B4691" s="170" t="s">
        <v>12917</v>
      </c>
      <c r="C4691" s="170">
        <v>41</v>
      </c>
      <c r="I4691" s="170"/>
    </row>
    <row r="4692" spans="1:9" x14ac:dyDescent="0.3">
      <c r="A4692" s="170" t="s">
        <v>1606</v>
      </c>
      <c r="B4692" s="170" t="s">
        <v>1605</v>
      </c>
      <c r="C4692" s="170">
        <v>862</v>
      </c>
      <c r="I4692" s="170"/>
    </row>
    <row r="4693" spans="1:9" x14ac:dyDescent="0.3">
      <c r="A4693" s="170" t="s">
        <v>1604</v>
      </c>
      <c r="B4693" s="170" t="s">
        <v>1605</v>
      </c>
      <c r="C4693" s="170">
        <v>862</v>
      </c>
      <c r="I4693" s="170"/>
    </row>
    <row r="4694" spans="1:9" x14ac:dyDescent="0.3">
      <c r="A4694" s="170" t="s">
        <v>1603</v>
      </c>
      <c r="B4694" s="170" t="s">
        <v>12912</v>
      </c>
      <c r="C4694" s="170">
        <v>164</v>
      </c>
      <c r="I4694" s="170"/>
    </row>
    <row r="4695" spans="1:9" x14ac:dyDescent="0.3">
      <c r="A4695" s="170" t="s">
        <v>1603</v>
      </c>
      <c r="B4695" s="170" t="s">
        <v>12912</v>
      </c>
      <c r="C4695" s="170">
        <v>164</v>
      </c>
      <c r="I4695" s="170"/>
    </row>
    <row r="4696" spans="1:9" x14ac:dyDescent="0.3">
      <c r="A4696" s="170" t="s">
        <v>1603</v>
      </c>
      <c r="B4696" s="170" t="s">
        <v>12912</v>
      </c>
      <c r="C4696" s="170">
        <v>164</v>
      </c>
      <c r="I4696" s="170"/>
    </row>
    <row r="4697" spans="1:9" x14ac:dyDescent="0.3">
      <c r="A4697" s="170" t="s">
        <v>1602</v>
      </c>
      <c r="B4697" s="170" t="s">
        <v>12916</v>
      </c>
      <c r="C4697" s="170">
        <v>67</v>
      </c>
      <c r="I4697" s="170"/>
    </row>
    <row r="4698" spans="1:9" x14ac:dyDescent="0.3">
      <c r="A4698" s="170" t="s">
        <v>1601</v>
      </c>
      <c r="B4698" s="170" t="s">
        <v>12915</v>
      </c>
      <c r="C4698" s="170">
        <v>67</v>
      </c>
      <c r="I4698" s="170"/>
    </row>
    <row r="4699" spans="1:9" x14ac:dyDescent="0.3">
      <c r="A4699" s="170" t="s">
        <v>1600</v>
      </c>
      <c r="B4699" s="170" t="s">
        <v>12732</v>
      </c>
      <c r="C4699" s="170">
        <v>893</v>
      </c>
      <c r="I4699" s="170"/>
    </row>
    <row r="4700" spans="1:9" x14ac:dyDescent="0.3">
      <c r="A4700" s="170" t="s">
        <v>1599</v>
      </c>
      <c r="B4700" s="170" t="s">
        <v>12914</v>
      </c>
      <c r="C4700" s="170">
        <v>847</v>
      </c>
      <c r="I4700" s="170"/>
    </row>
    <row r="4701" spans="1:9" x14ac:dyDescent="0.3">
      <c r="A4701" s="170" t="s">
        <v>1598</v>
      </c>
      <c r="B4701" s="170" t="s">
        <v>12912</v>
      </c>
      <c r="C4701" s="170">
        <v>164</v>
      </c>
      <c r="I4701" s="170"/>
    </row>
    <row r="4702" spans="1:9" x14ac:dyDescent="0.3">
      <c r="A4702" s="170" t="s">
        <v>1598</v>
      </c>
      <c r="B4702" s="170" t="s">
        <v>12912</v>
      </c>
      <c r="C4702" s="170">
        <v>164</v>
      </c>
      <c r="I4702" s="170"/>
    </row>
    <row r="4703" spans="1:9" x14ac:dyDescent="0.3">
      <c r="A4703" s="170" t="s">
        <v>1598</v>
      </c>
      <c r="B4703" s="170" t="s">
        <v>12912</v>
      </c>
      <c r="C4703" s="170">
        <v>164</v>
      </c>
      <c r="I4703" s="170"/>
    </row>
    <row r="4704" spans="1:9" x14ac:dyDescent="0.3">
      <c r="A4704" s="170" t="s">
        <v>1597</v>
      </c>
      <c r="B4704" s="170" t="s">
        <v>12912</v>
      </c>
      <c r="C4704" s="170">
        <v>164</v>
      </c>
      <c r="I4704" s="170"/>
    </row>
    <row r="4705" spans="1:9" x14ac:dyDescent="0.3">
      <c r="A4705" s="170" t="s">
        <v>1597</v>
      </c>
      <c r="B4705" s="170" t="s">
        <v>12912</v>
      </c>
      <c r="C4705" s="170">
        <v>164</v>
      </c>
      <c r="I4705" s="170"/>
    </row>
    <row r="4706" spans="1:9" x14ac:dyDescent="0.3">
      <c r="A4706" s="170" t="s">
        <v>1597</v>
      </c>
      <c r="B4706" s="170" t="s">
        <v>12912</v>
      </c>
      <c r="C4706" s="170">
        <v>164</v>
      </c>
      <c r="I4706" s="170"/>
    </row>
    <row r="4707" spans="1:9" x14ac:dyDescent="0.3">
      <c r="A4707" s="170" t="s">
        <v>1596</v>
      </c>
      <c r="B4707" s="170" t="s">
        <v>12912</v>
      </c>
      <c r="C4707" s="170">
        <v>164</v>
      </c>
      <c r="I4707" s="170"/>
    </row>
    <row r="4708" spans="1:9" x14ac:dyDescent="0.3">
      <c r="A4708" s="170" t="s">
        <v>1596</v>
      </c>
      <c r="B4708" s="170" t="s">
        <v>12912</v>
      </c>
      <c r="C4708" s="170">
        <v>164</v>
      </c>
      <c r="I4708" s="170"/>
    </row>
    <row r="4709" spans="1:9" x14ac:dyDescent="0.3">
      <c r="A4709" s="170" t="s">
        <v>1596</v>
      </c>
      <c r="B4709" s="170" t="s">
        <v>12912</v>
      </c>
      <c r="C4709" s="170">
        <v>164</v>
      </c>
      <c r="I4709" s="170"/>
    </row>
    <row r="4710" spans="1:9" x14ac:dyDescent="0.3">
      <c r="A4710" s="170" t="s">
        <v>3831</v>
      </c>
      <c r="B4710" s="170" t="s">
        <v>12913</v>
      </c>
      <c r="C4710" s="170">
        <v>41</v>
      </c>
      <c r="I4710" s="170"/>
    </row>
    <row r="4711" spans="1:9" x14ac:dyDescent="0.3">
      <c r="A4711" s="170" t="s">
        <v>1595</v>
      </c>
      <c r="B4711" s="170" t="s">
        <v>12912</v>
      </c>
      <c r="C4711" s="170">
        <v>164</v>
      </c>
      <c r="I4711" s="170"/>
    </row>
    <row r="4712" spans="1:9" x14ac:dyDescent="0.3">
      <c r="A4712" s="170" t="s">
        <v>1595</v>
      </c>
      <c r="B4712" s="170" t="s">
        <v>12912</v>
      </c>
      <c r="C4712" s="170">
        <v>164</v>
      </c>
      <c r="I4712" s="170"/>
    </row>
    <row r="4713" spans="1:9" x14ac:dyDescent="0.3">
      <c r="A4713" s="170" t="s">
        <v>1595</v>
      </c>
      <c r="B4713" s="170" t="s">
        <v>12912</v>
      </c>
      <c r="C4713" s="170">
        <v>164</v>
      </c>
      <c r="I4713" s="170"/>
    </row>
    <row r="4714" spans="1:9" x14ac:dyDescent="0.3">
      <c r="A4714" s="170" t="s">
        <v>1594</v>
      </c>
      <c r="B4714" s="170" t="s">
        <v>12912</v>
      </c>
      <c r="C4714" s="170">
        <v>164</v>
      </c>
      <c r="I4714" s="170"/>
    </row>
    <row r="4715" spans="1:9" x14ac:dyDescent="0.3">
      <c r="A4715" s="170" t="s">
        <v>1594</v>
      </c>
      <c r="B4715" s="170" t="s">
        <v>12912</v>
      </c>
      <c r="C4715" s="170">
        <v>164</v>
      </c>
      <c r="I4715" s="170"/>
    </row>
    <row r="4716" spans="1:9" x14ac:dyDescent="0.3">
      <c r="A4716" s="170" t="s">
        <v>1594</v>
      </c>
      <c r="B4716" s="170" t="s">
        <v>12912</v>
      </c>
      <c r="C4716" s="170">
        <v>164</v>
      </c>
      <c r="I4716" s="170"/>
    </row>
    <row r="4717" spans="1:9" x14ac:dyDescent="0.3">
      <c r="A4717" s="170" t="s">
        <v>1593</v>
      </c>
      <c r="B4717" s="170" t="s">
        <v>12912</v>
      </c>
      <c r="C4717" s="170">
        <v>164</v>
      </c>
      <c r="I4717" s="170"/>
    </row>
    <row r="4718" spans="1:9" x14ac:dyDescent="0.3">
      <c r="A4718" s="170" t="s">
        <v>1593</v>
      </c>
      <c r="B4718" s="170" t="s">
        <v>12912</v>
      </c>
      <c r="C4718" s="170">
        <v>164</v>
      </c>
      <c r="I4718" s="170"/>
    </row>
    <row r="4719" spans="1:9" x14ac:dyDescent="0.3">
      <c r="A4719" s="170" t="s">
        <v>1593</v>
      </c>
      <c r="B4719" s="170" t="s">
        <v>12912</v>
      </c>
      <c r="C4719" s="170">
        <v>164</v>
      </c>
      <c r="I4719" s="170"/>
    </row>
    <row r="4720" spans="1:9" x14ac:dyDescent="0.3">
      <c r="A4720" s="170" t="s">
        <v>1592</v>
      </c>
      <c r="B4720" s="170" t="s">
        <v>12912</v>
      </c>
      <c r="C4720" s="170">
        <v>164</v>
      </c>
      <c r="I4720" s="170"/>
    </row>
    <row r="4721" spans="1:9" x14ac:dyDescent="0.3">
      <c r="A4721" s="170" t="s">
        <v>1592</v>
      </c>
      <c r="B4721" s="170" t="s">
        <v>12912</v>
      </c>
      <c r="C4721" s="170">
        <v>164</v>
      </c>
      <c r="I4721" s="170"/>
    </row>
    <row r="4722" spans="1:9" x14ac:dyDescent="0.3">
      <c r="A4722" s="170" t="s">
        <v>1592</v>
      </c>
      <c r="B4722" s="170" t="s">
        <v>12912</v>
      </c>
      <c r="C4722" s="170">
        <v>164</v>
      </c>
      <c r="I4722" s="170"/>
    </row>
    <row r="4723" spans="1:9" x14ac:dyDescent="0.3">
      <c r="A4723" s="170" t="s">
        <v>1591</v>
      </c>
      <c r="B4723" s="170" t="s">
        <v>12912</v>
      </c>
      <c r="C4723" s="170">
        <v>164</v>
      </c>
      <c r="I4723" s="170"/>
    </row>
    <row r="4724" spans="1:9" x14ac:dyDescent="0.3">
      <c r="A4724" s="170" t="s">
        <v>1591</v>
      </c>
      <c r="B4724" s="170" t="s">
        <v>12912</v>
      </c>
      <c r="C4724" s="170">
        <v>164</v>
      </c>
      <c r="I4724" s="170"/>
    </row>
    <row r="4725" spans="1:9" x14ac:dyDescent="0.3">
      <c r="A4725" s="170" t="s">
        <v>1591</v>
      </c>
      <c r="B4725" s="170" t="s">
        <v>12912</v>
      </c>
      <c r="C4725" s="170">
        <v>164</v>
      </c>
      <c r="I4725" s="170"/>
    </row>
    <row r="4726" spans="1:9" x14ac:dyDescent="0.3">
      <c r="A4726" s="170" t="s">
        <v>1590</v>
      </c>
      <c r="B4726" s="170" t="s">
        <v>12912</v>
      </c>
      <c r="C4726" s="170">
        <v>164</v>
      </c>
      <c r="I4726" s="170"/>
    </row>
    <row r="4727" spans="1:9" x14ac:dyDescent="0.3">
      <c r="A4727" s="170" t="s">
        <v>1590</v>
      </c>
      <c r="B4727" s="170" t="s">
        <v>12912</v>
      </c>
      <c r="C4727" s="170">
        <v>164</v>
      </c>
      <c r="I4727" s="170"/>
    </row>
    <row r="4728" spans="1:9" x14ac:dyDescent="0.3">
      <c r="A4728" s="170" t="s">
        <v>1590</v>
      </c>
      <c r="B4728" s="170" t="s">
        <v>12912</v>
      </c>
      <c r="C4728" s="170">
        <v>164</v>
      </c>
      <c r="I4728" s="170"/>
    </row>
    <row r="4729" spans="1:9" x14ac:dyDescent="0.3">
      <c r="A4729" s="170" t="s">
        <v>1589</v>
      </c>
      <c r="B4729" s="170" t="s">
        <v>12912</v>
      </c>
      <c r="C4729" s="170">
        <v>164</v>
      </c>
      <c r="I4729" s="170"/>
    </row>
    <row r="4730" spans="1:9" x14ac:dyDescent="0.3">
      <c r="A4730" s="170" t="s">
        <v>1589</v>
      </c>
      <c r="B4730" s="170" t="s">
        <v>12912</v>
      </c>
      <c r="C4730" s="170">
        <v>164</v>
      </c>
      <c r="I4730" s="170"/>
    </row>
    <row r="4731" spans="1:9" x14ac:dyDescent="0.3">
      <c r="A4731" s="170" t="s">
        <v>1589</v>
      </c>
      <c r="B4731" s="170" t="s">
        <v>12912</v>
      </c>
      <c r="C4731" s="170">
        <v>164</v>
      </c>
      <c r="I4731" s="170"/>
    </row>
    <row r="4732" spans="1:9" x14ac:dyDescent="0.3">
      <c r="A4732" s="170" t="s">
        <v>1588</v>
      </c>
      <c r="B4732" s="170" t="s">
        <v>12912</v>
      </c>
      <c r="C4732" s="170">
        <v>164</v>
      </c>
      <c r="I4732" s="170"/>
    </row>
    <row r="4733" spans="1:9" x14ac:dyDescent="0.3">
      <c r="A4733" s="170" t="s">
        <v>1588</v>
      </c>
      <c r="B4733" s="170" t="s">
        <v>12912</v>
      </c>
      <c r="C4733" s="170">
        <v>164</v>
      </c>
      <c r="I4733" s="170"/>
    </row>
    <row r="4734" spans="1:9" x14ac:dyDescent="0.3">
      <c r="A4734" s="170" t="s">
        <v>1588</v>
      </c>
      <c r="B4734" s="170" t="s">
        <v>12912</v>
      </c>
      <c r="C4734" s="170">
        <v>164</v>
      </c>
      <c r="I4734" s="170"/>
    </row>
    <row r="4735" spans="1:9" x14ac:dyDescent="0.3">
      <c r="A4735" s="170" t="s">
        <v>1587</v>
      </c>
      <c r="B4735" s="170" t="s">
        <v>12912</v>
      </c>
      <c r="C4735" s="170">
        <v>164</v>
      </c>
      <c r="I4735" s="170"/>
    </row>
    <row r="4736" spans="1:9" x14ac:dyDescent="0.3">
      <c r="A4736" s="170" t="s">
        <v>1587</v>
      </c>
      <c r="B4736" s="170" t="s">
        <v>12912</v>
      </c>
      <c r="C4736" s="170">
        <v>164</v>
      </c>
      <c r="I4736" s="170"/>
    </row>
    <row r="4737" spans="1:9" x14ac:dyDescent="0.3">
      <c r="A4737" s="170" t="s">
        <v>1587</v>
      </c>
      <c r="B4737" s="170" t="s">
        <v>12912</v>
      </c>
      <c r="C4737" s="170">
        <v>164</v>
      </c>
      <c r="I4737" s="170"/>
    </row>
    <row r="4738" spans="1:9" x14ac:dyDescent="0.3">
      <c r="A4738" s="170" t="s">
        <v>1586</v>
      </c>
      <c r="B4738" s="170" t="s">
        <v>12912</v>
      </c>
      <c r="C4738" s="170">
        <v>164</v>
      </c>
      <c r="I4738" s="170"/>
    </row>
    <row r="4739" spans="1:9" x14ac:dyDescent="0.3">
      <c r="A4739" s="170" t="s">
        <v>1586</v>
      </c>
      <c r="B4739" s="170" t="s">
        <v>12912</v>
      </c>
      <c r="C4739" s="170">
        <v>164</v>
      </c>
      <c r="I4739" s="170"/>
    </row>
    <row r="4740" spans="1:9" x14ac:dyDescent="0.3">
      <c r="A4740" s="170" t="s">
        <v>1586</v>
      </c>
      <c r="B4740" s="170" t="s">
        <v>12912</v>
      </c>
      <c r="C4740" s="170">
        <v>164</v>
      </c>
      <c r="I4740" s="170"/>
    </row>
    <row r="4741" spans="1:9" x14ac:dyDescent="0.3">
      <c r="A4741" s="170" t="s">
        <v>1585</v>
      </c>
      <c r="B4741" s="170" t="s">
        <v>12912</v>
      </c>
      <c r="C4741" s="170">
        <v>164</v>
      </c>
      <c r="I4741" s="170"/>
    </row>
    <row r="4742" spans="1:9" x14ac:dyDescent="0.3">
      <c r="A4742" s="170" t="s">
        <v>1585</v>
      </c>
      <c r="B4742" s="170" t="s">
        <v>12912</v>
      </c>
      <c r="C4742" s="170">
        <v>164</v>
      </c>
      <c r="I4742" s="170"/>
    </row>
    <row r="4743" spans="1:9" x14ac:dyDescent="0.3">
      <c r="A4743" s="170" t="s">
        <v>1585</v>
      </c>
      <c r="B4743" s="170" t="s">
        <v>12912</v>
      </c>
      <c r="C4743" s="170">
        <v>164</v>
      </c>
      <c r="I4743" s="170"/>
    </row>
    <row r="4744" spans="1:9" x14ac:dyDescent="0.3">
      <c r="A4744" s="170" t="s">
        <v>1584</v>
      </c>
      <c r="B4744" s="170" t="s">
        <v>12912</v>
      </c>
      <c r="C4744" s="170">
        <v>164</v>
      </c>
      <c r="I4744" s="170"/>
    </row>
    <row r="4745" spans="1:9" x14ac:dyDescent="0.3">
      <c r="A4745" s="170" t="s">
        <v>1584</v>
      </c>
      <c r="B4745" s="170" t="s">
        <v>12912</v>
      </c>
      <c r="C4745" s="170">
        <v>164</v>
      </c>
      <c r="I4745" s="170"/>
    </row>
    <row r="4746" spans="1:9" x14ac:dyDescent="0.3">
      <c r="A4746" s="170" t="s">
        <v>1584</v>
      </c>
      <c r="B4746" s="170" t="s">
        <v>12912</v>
      </c>
      <c r="C4746" s="170">
        <v>164</v>
      </c>
      <c r="I4746" s="170"/>
    </row>
    <row r="4747" spans="1:9" x14ac:dyDescent="0.3">
      <c r="A4747" s="170" t="s">
        <v>1583</v>
      </c>
      <c r="B4747" s="170" t="s">
        <v>12912</v>
      </c>
      <c r="C4747" s="170">
        <v>164</v>
      </c>
      <c r="I4747" s="170"/>
    </row>
    <row r="4748" spans="1:9" x14ac:dyDescent="0.3">
      <c r="A4748" s="170" t="s">
        <v>1583</v>
      </c>
      <c r="B4748" s="170" t="s">
        <v>12912</v>
      </c>
      <c r="C4748" s="170">
        <v>164</v>
      </c>
      <c r="I4748" s="170"/>
    </row>
    <row r="4749" spans="1:9" x14ac:dyDescent="0.3">
      <c r="A4749" s="170" t="s">
        <v>1583</v>
      </c>
      <c r="B4749" s="170" t="s">
        <v>12912</v>
      </c>
      <c r="C4749" s="170">
        <v>164</v>
      </c>
      <c r="I4749" s="170"/>
    </row>
    <row r="4750" spans="1:9" x14ac:dyDescent="0.3">
      <c r="A4750" s="170" t="s">
        <v>1582</v>
      </c>
      <c r="B4750" s="170" t="s">
        <v>12912</v>
      </c>
      <c r="C4750" s="170">
        <v>164</v>
      </c>
      <c r="I4750" s="170"/>
    </row>
    <row r="4751" spans="1:9" x14ac:dyDescent="0.3">
      <c r="A4751" s="170" t="s">
        <v>1582</v>
      </c>
      <c r="B4751" s="170" t="s">
        <v>12912</v>
      </c>
      <c r="C4751" s="170">
        <v>164</v>
      </c>
      <c r="I4751" s="170"/>
    </row>
    <row r="4752" spans="1:9" x14ac:dyDescent="0.3">
      <c r="A4752" s="170" t="s">
        <v>1582</v>
      </c>
      <c r="B4752" s="170" t="s">
        <v>12912</v>
      </c>
      <c r="C4752" s="170">
        <v>164</v>
      </c>
      <c r="I4752" s="170"/>
    </row>
    <row r="4753" spans="1:9" x14ac:dyDescent="0.3">
      <c r="A4753" s="170" t="s">
        <v>1581</v>
      </c>
      <c r="B4753" s="170" t="s">
        <v>12911</v>
      </c>
      <c r="C4753" s="170">
        <v>131</v>
      </c>
      <c r="I4753" s="170"/>
    </row>
    <row r="4754" spans="1:9" x14ac:dyDescent="0.3">
      <c r="A4754" s="170" t="s">
        <v>1580</v>
      </c>
      <c r="B4754" s="170" t="s">
        <v>12910</v>
      </c>
      <c r="C4754" s="170">
        <v>131</v>
      </c>
      <c r="I4754" s="170"/>
    </row>
    <row r="4755" spans="1:9" x14ac:dyDescent="0.3">
      <c r="A4755" s="170" t="s">
        <v>1579</v>
      </c>
      <c r="B4755" s="170" t="s">
        <v>12909</v>
      </c>
      <c r="C4755" s="170">
        <v>131</v>
      </c>
      <c r="I4755" s="170"/>
    </row>
    <row r="4756" spans="1:9" x14ac:dyDescent="0.3">
      <c r="A4756" s="170" t="s">
        <v>1578</v>
      </c>
      <c r="B4756" s="170" t="s">
        <v>12908</v>
      </c>
      <c r="C4756" s="170">
        <v>321</v>
      </c>
      <c r="I4756" s="170"/>
    </row>
    <row r="4757" spans="1:9" x14ac:dyDescent="0.3">
      <c r="A4757" s="170" t="s">
        <v>1577</v>
      </c>
      <c r="B4757" s="170" t="s">
        <v>12907</v>
      </c>
      <c r="C4757" s="170">
        <v>67</v>
      </c>
      <c r="I4757" s="170"/>
    </row>
    <row r="4758" spans="1:9" x14ac:dyDescent="0.3">
      <c r="A4758" s="170" t="s">
        <v>1576</v>
      </c>
      <c r="B4758" s="170" t="s">
        <v>12818</v>
      </c>
      <c r="C4758" s="170">
        <v>597</v>
      </c>
      <c r="I4758" s="170"/>
    </row>
    <row r="4759" spans="1:9" x14ac:dyDescent="0.3">
      <c r="A4759" s="170" t="s">
        <v>1575</v>
      </c>
      <c r="B4759" s="170" t="s">
        <v>12906</v>
      </c>
      <c r="C4759" s="170">
        <v>36</v>
      </c>
      <c r="I4759" s="170"/>
    </row>
    <row r="4760" spans="1:9" x14ac:dyDescent="0.3">
      <c r="A4760" s="170" t="s">
        <v>1574</v>
      </c>
      <c r="B4760" s="170" t="s">
        <v>12905</v>
      </c>
      <c r="C4760" s="170">
        <v>921</v>
      </c>
      <c r="I4760" s="170"/>
    </row>
    <row r="4761" spans="1:9" x14ac:dyDescent="0.3">
      <c r="A4761" s="170" t="s">
        <v>1573</v>
      </c>
      <c r="B4761" s="170" t="s">
        <v>12886</v>
      </c>
      <c r="C4761" s="170">
        <v>831</v>
      </c>
      <c r="I4761" s="170"/>
    </row>
    <row r="4762" spans="1:9" x14ac:dyDescent="0.3">
      <c r="A4762" s="170" t="s">
        <v>1573</v>
      </c>
      <c r="B4762" s="170" t="s">
        <v>12886</v>
      </c>
      <c r="C4762" s="170">
        <v>831</v>
      </c>
      <c r="I4762" s="170"/>
    </row>
    <row r="4763" spans="1:9" x14ac:dyDescent="0.3">
      <c r="A4763" s="170" t="s">
        <v>1573</v>
      </c>
      <c r="B4763" s="170" t="s">
        <v>12886</v>
      </c>
      <c r="C4763" s="170">
        <v>831</v>
      </c>
      <c r="I4763" s="170"/>
    </row>
    <row r="4764" spans="1:9" x14ac:dyDescent="0.3">
      <c r="A4764" s="170" t="s">
        <v>1573</v>
      </c>
      <c r="B4764" s="170" t="s">
        <v>12886</v>
      </c>
      <c r="C4764" s="170">
        <v>831</v>
      </c>
      <c r="I4764" s="170"/>
    </row>
    <row r="4765" spans="1:9" x14ac:dyDescent="0.3">
      <c r="A4765" s="170" t="s">
        <v>1573</v>
      </c>
      <c r="B4765" s="170" t="s">
        <v>12886</v>
      </c>
      <c r="C4765" s="170">
        <v>831</v>
      </c>
      <c r="I4765" s="170"/>
    </row>
    <row r="4766" spans="1:9" x14ac:dyDescent="0.3">
      <c r="A4766" s="170" t="s">
        <v>1572</v>
      </c>
      <c r="B4766" s="170" t="s">
        <v>12886</v>
      </c>
      <c r="C4766" s="170">
        <v>831</v>
      </c>
      <c r="I4766" s="170"/>
    </row>
    <row r="4767" spans="1:9" x14ac:dyDescent="0.3">
      <c r="A4767" s="170" t="s">
        <v>1572</v>
      </c>
      <c r="B4767" s="170" t="s">
        <v>12886</v>
      </c>
      <c r="C4767" s="170">
        <v>831</v>
      </c>
      <c r="I4767" s="170"/>
    </row>
    <row r="4768" spans="1:9" x14ac:dyDescent="0.3">
      <c r="A4768" s="170" t="s">
        <v>1572</v>
      </c>
      <c r="B4768" s="170" t="s">
        <v>12886</v>
      </c>
      <c r="C4768" s="170">
        <v>831</v>
      </c>
      <c r="I4768" s="170"/>
    </row>
    <row r="4769" spans="1:9" x14ac:dyDescent="0.3">
      <c r="A4769" s="170" t="s">
        <v>1572</v>
      </c>
      <c r="B4769" s="170" t="s">
        <v>12886</v>
      </c>
      <c r="C4769" s="170">
        <v>831</v>
      </c>
      <c r="I4769" s="170"/>
    </row>
    <row r="4770" spans="1:9" x14ac:dyDescent="0.3">
      <c r="A4770" s="170" t="s">
        <v>1572</v>
      </c>
      <c r="B4770" s="170" t="s">
        <v>12886</v>
      </c>
      <c r="C4770" s="170">
        <v>831</v>
      </c>
      <c r="I4770" s="170"/>
    </row>
    <row r="4771" spans="1:9" x14ac:dyDescent="0.3">
      <c r="A4771" s="170" t="s">
        <v>1571</v>
      </c>
      <c r="B4771" s="170" t="s">
        <v>12904</v>
      </c>
      <c r="C4771" s="170">
        <v>83</v>
      </c>
      <c r="I4771" s="170"/>
    </row>
    <row r="4772" spans="1:9" x14ac:dyDescent="0.3">
      <c r="A4772" s="170" t="s">
        <v>1570</v>
      </c>
      <c r="B4772" s="170" t="s">
        <v>12903</v>
      </c>
      <c r="C4772" s="170">
        <v>83</v>
      </c>
      <c r="I4772" s="170"/>
    </row>
    <row r="4773" spans="1:9" x14ac:dyDescent="0.3">
      <c r="A4773" s="170" t="s">
        <v>3830</v>
      </c>
      <c r="B4773" s="170" t="s">
        <v>12902</v>
      </c>
      <c r="C4773" s="170">
        <v>41</v>
      </c>
      <c r="I4773" s="170"/>
    </row>
    <row r="4774" spans="1:9" x14ac:dyDescent="0.3">
      <c r="A4774" s="170" t="s">
        <v>1569</v>
      </c>
      <c r="B4774" s="170" t="s">
        <v>12901</v>
      </c>
      <c r="C4774" s="170">
        <v>67</v>
      </c>
      <c r="I4774" s="170"/>
    </row>
    <row r="4775" spans="1:9" x14ac:dyDescent="0.3">
      <c r="A4775" s="170" t="s">
        <v>1568</v>
      </c>
      <c r="B4775" s="170" t="s">
        <v>12900</v>
      </c>
      <c r="C4775" s="170">
        <v>36</v>
      </c>
      <c r="I4775" s="170"/>
    </row>
    <row r="4776" spans="1:9" x14ac:dyDescent="0.3">
      <c r="A4776" s="170" t="s">
        <v>1567</v>
      </c>
      <c r="B4776" s="170" t="s">
        <v>12899</v>
      </c>
      <c r="C4776" s="170">
        <v>36</v>
      </c>
      <c r="I4776" s="170"/>
    </row>
    <row r="4777" spans="1:9" x14ac:dyDescent="0.3">
      <c r="A4777" s="170" t="s">
        <v>1566</v>
      </c>
      <c r="B4777" s="170" t="s">
        <v>12898</v>
      </c>
      <c r="C4777" s="170">
        <v>36</v>
      </c>
      <c r="I4777" s="170"/>
    </row>
    <row r="4778" spans="1:9" x14ac:dyDescent="0.3">
      <c r="A4778" s="170" t="s">
        <v>1565</v>
      </c>
      <c r="B4778" s="170" t="s">
        <v>12897</v>
      </c>
      <c r="C4778" s="170">
        <v>36</v>
      </c>
      <c r="I4778" s="170"/>
    </row>
    <row r="4779" spans="1:9" x14ac:dyDescent="0.3">
      <c r="A4779" s="170" t="s">
        <v>1564</v>
      </c>
      <c r="B4779" s="170" t="s">
        <v>12896</v>
      </c>
      <c r="C4779" s="170">
        <v>883</v>
      </c>
      <c r="I4779" s="170"/>
    </row>
    <row r="4780" spans="1:9" x14ac:dyDescent="0.3">
      <c r="A4780" s="170" t="s">
        <v>1563</v>
      </c>
      <c r="B4780" s="170" t="s">
        <v>12895</v>
      </c>
      <c r="C4780" s="170">
        <v>77</v>
      </c>
      <c r="I4780" s="170"/>
    </row>
    <row r="4781" spans="1:9" x14ac:dyDescent="0.3">
      <c r="A4781" s="170" t="s">
        <v>1562</v>
      </c>
      <c r="B4781" s="170" t="s">
        <v>12726</v>
      </c>
      <c r="C4781" s="170">
        <v>125</v>
      </c>
      <c r="I4781" s="170"/>
    </row>
    <row r="4782" spans="1:9" x14ac:dyDescent="0.3">
      <c r="A4782" s="170" t="s">
        <v>3829</v>
      </c>
      <c r="B4782" s="170" t="s">
        <v>12887</v>
      </c>
      <c r="C4782" s="170">
        <v>41</v>
      </c>
      <c r="I4782" s="170"/>
    </row>
    <row r="4783" spans="1:9" x14ac:dyDescent="0.3">
      <c r="A4783" s="170" t="s">
        <v>1561</v>
      </c>
      <c r="B4783" s="170" t="s">
        <v>12894</v>
      </c>
      <c r="C4783" s="170">
        <v>67</v>
      </c>
      <c r="I4783" s="170"/>
    </row>
    <row r="4784" spans="1:9" x14ac:dyDescent="0.3">
      <c r="A4784" s="170" t="s">
        <v>1559</v>
      </c>
      <c r="B4784" s="170" t="s">
        <v>1560</v>
      </c>
      <c r="C4784" s="170">
        <v>67</v>
      </c>
      <c r="I4784" s="170"/>
    </row>
    <row r="4785" spans="1:9" x14ac:dyDescent="0.3">
      <c r="A4785" s="170" t="s">
        <v>1558</v>
      </c>
      <c r="B4785" s="170" t="s">
        <v>12893</v>
      </c>
      <c r="C4785" s="170">
        <v>36</v>
      </c>
      <c r="I4785" s="170"/>
    </row>
    <row r="4786" spans="1:9" x14ac:dyDescent="0.3">
      <c r="A4786" s="170" t="s">
        <v>1557</v>
      </c>
      <c r="B4786" s="170" t="s">
        <v>12892</v>
      </c>
      <c r="C4786" s="170">
        <v>36</v>
      </c>
      <c r="I4786" s="170"/>
    </row>
    <row r="4787" spans="1:9" x14ac:dyDescent="0.3">
      <c r="A4787" s="170" t="s">
        <v>1556</v>
      </c>
      <c r="B4787" s="170" t="s">
        <v>12891</v>
      </c>
      <c r="C4787" s="170">
        <v>36</v>
      </c>
      <c r="I4787" s="170"/>
    </row>
    <row r="4788" spans="1:9" x14ac:dyDescent="0.3">
      <c r="A4788" s="170" t="s">
        <v>1555</v>
      </c>
      <c r="B4788" s="170" t="s">
        <v>1554</v>
      </c>
      <c r="C4788" s="170">
        <v>865</v>
      </c>
      <c r="I4788" s="170"/>
    </row>
    <row r="4789" spans="1:9" x14ac:dyDescent="0.3">
      <c r="A4789" s="170" t="s">
        <v>1553</v>
      </c>
      <c r="B4789" s="170" t="s">
        <v>12890</v>
      </c>
      <c r="C4789" s="170">
        <v>67</v>
      </c>
      <c r="I4789" s="170"/>
    </row>
    <row r="4790" spans="1:9" x14ac:dyDescent="0.3">
      <c r="A4790" s="170" t="s">
        <v>1552</v>
      </c>
      <c r="B4790" s="170" t="s">
        <v>12889</v>
      </c>
      <c r="C4790" s="170">
        <v>260</v>
      </c>
      <c r="I4790" s="170"/>
    </row>
    <row r="4791" spans="1:9" x14ac:dyDescent="0.3">
      <c r="A4791" s="170" t="s">
        <v>1551</v>
      </c>
      <c r="B4791" s="170" t="s">
        <v>12888</v>
      </c>
      <c r="C4791" s="170">
        <v>67</v>
      </c>
      <c r="I4791" s="170"/>
    </row>
    <row r="4792" spans="1:9" x14ac:dyDescent="0.3">
      <c r="A4792" s="170" t="s">
        <v>3828</v>
      </c>
      <c r="B4792" s="170" t="s">
        <v>12887</v>
      </c>
      <c r="C4792" s="170">
        <v>41</v>
      </c>
      <c r="I4792" s="170"/>
    </row>
    <row r="4793" spans="1:9" x14ac:dyDescent="0.3">
      <c r="A4793" s="170" t="s">
        <v>1550</v>
      </c>
      <c r="B4793" s="170" t="s">
        <v>12886</v>
      </c>
      <c r="C4793" s="170">
        <v>831</v>
      </c>
      <c r="I4793" s="170"/>
    </row>
    <row r="4794" spans="1:9" x14ac:dyDescent="0.3">
      <c r="A4794" s="170" t="s">
        <v>1550</v>
      </c>
      <c r="B4794" s="170" t="s">
        <v>12886</v>
      </c>
      <c r="C4794" s="170">
        <v>831</v>
      </c>
      <c r="I4794" s="170"/>
    </row>
    <row r="4795" spans="1:9" x14ac:dyDescent="0.3">
      <c r="A4795" s="170" t="s">
        <v>1550</v>
      </c>
      <c r="B4795" s="170" t="s">
        <v>12886</v>
      </c>
      <c r="C4795" s="170">
        <v>831</v>
      </c>
      <c r="I4795" s="170"/>
    </row>
    <row r="4796" spans="1:9" x14ac:dyDescent="0.3">
      <c r="A4796" s="170" t="s">
        <v>1550</v>
      </c>
      <c r="B4796" s="170" t="s">
        <v>12886</v>
      </c>
      <c r="C4796" s="170">
        <v>831</v>
      </c>
      <c r="I4796" s="170"/>
    </row>
    <row r="4797" spans="1:9" x14ac:dyDescent="0.3">
      <c r="A4797" s="170" t="s">
        <v>1550</v>
      </c>
      <c r="B4797" s="170" t="s">
        <v>12886</v>
      </c>
      <c r="C4797" s="170">
        <v>831</v>
      </c>
      <c r="I4797" s="170"/>
    </row>
    <row r="4798" spans="1:9" x14ac:dyDescent="0.3">
      <c r="A4798" s="170" t="s">
        <v>1549</v>
      </c>
      <c r="B4798" s="170" t="s">
        <v>12886</v>
      </c>
      <c r="C4798" s="170">
        <v>831</v>
      </c>
      <c r="I4798" s="170"/>
    </row>
    <row r="4799" spans="1:9" x14ac:dyDescent="0.3">
      <c r="A4799" s="170" t="s">
        <v>1549</v>
      </c>
      <c r="B4799" s="170" t="s">
        <v>12886</v>
      </c>
      <c r="C4799" s="170">
        <v>831</v>
      </c>
      <c r="I4799" s="170"/>
    </row>
    <row r="4800" spans="1:9" x14ac:dyDescent="0.3">
      <c r="A4800" s="170" t="s">
        <v>1549</v>
      </c>
      <c r="B4800" s="170" t="s">
        <v>12886</v>
      </c>
      <c r="C4800" s="170">
        <v>831</v>
      </c>
      <c r="I4800" s="170"/>
    </row>
    <row r="4801" spans="1:9" x14ac:dyDescent="0.3">
      <c r="A4801" s="170" t="s">
        <v>1549</v>
      </c>
      <c r="B4801" s="170" t="s">
        <v>12886</v>
      </c>
      <c r="C4801" s="170">
        <v>831</v>
      </c>
      <c r="I4801" s="170"/>
    </row>
    <row r="4802" spans="1:9" x14ac:dyDescent="0.3">
      <c r="A4802" s="170" t="s">
        <v>1549</v>
      </c>
      <c r="B4802" s="170" t="s">
        <v>12886</v>
      </c>
      <c r="C4802" s="170">
        <v>831</v>
      </c>
      <c r="I4802" s="170"/>
    </row>
    <row r="4803" spans="1:9" x14ac:dyDescent="0.3">
      <c r="A4803" s="170" t="s">
        <v>1548</v>
      </c>
      <c r="B4803" s="170" t="s">
        <v>12885</v>
      </c>
      <c r="C4803" s="170">
        <v>1330</v>
      </c>
      <c r="I4803" s="170"/>
    </row>
    <row r="4804" spans="1:9" x14ac:dyDescent="0.3">
      <c r="A4804" s="170" t="s">
        <v>1547</v>
      </c>
      <c r="B4804" s="170" t="s">
        <v>12884</v>
      </c>
      <c r="C4804" s="170">
        <v>894</v>
      </c>
      <c r="I4804" s="170"/>
    </row>
    <row r="4805" spans="1:9" x14ac:dyDescent="0.3">
      <c r="A4805" s="170" t="s">
        <v>1546</v>
      </c>
      <c r="B4805" s="170" t="s">
        <v>12884</v>
      </c>
      <c r="C4805" s="170">
        <v>894</v>
      </c>
      <c r="I4805" s="170"/>
    </row>
    <row r="4806" spans="1:9" x14ac:dyDescent="0.3">
      <c r="A4806" s="170" t="s">
        <v>1545</v>
      </c>
      <c r="B4806" s="170" t="s">
        <v>12883</v>
      </c>
      <c r="C4806" s="170">
        <v>894</v>
      </c>
      <c r="I4806" s="170"/>
    </row>
    <row r="4807" spans="1:9" x14ac:dyDescent="0.3">
      <c r="A4807" s="170" t="s">
        <v>1544</v>
      </c>
      <c r="B4807" s="170" t="s">
        <v>12883</v>
      </c>
      <c r="C4807" s="170">
        <v>894</v>
      </c>
      <c r="I4807" s="170"/>
    </row>
    <row r="4808" spans="1:9" x14ac:dyDescent="0.3">
      <c r="A4808" s="170" t="s">
        <v>1543</v>
      </c>
      <c r="B4808" s="170" t="s">
        <v>12882</v>
      </c>
      <c r="C4808" s="170">
        <v>67</v>
      </c>
      <c r="I4808" s="170"/>
    </row>
    <row r="4809" spans="1:9" x14ac:dyDescent="0.3">
      <c r="A4809" s="170" t="s">
        <v>1542</v>
      </c>
      <c r="B4809" s="170" t="s">
        <v>12881</v>
      </c>
      <c r="C4809" s="170">
        <v>1743</v>
      </c>
      <c r="I4809" s="170"/>
    </row>
    <row r="4810" spans="1:9" x14ac:dyDescent="0.3">
      <c r="A4810" s="170" t="s">
        <v>1541</v>
      </c>
      <c r="B4810" s="170" t="s">
        <v>12880</v>
      </c>
      <c r="C4810" s="170">
        <v>1743</v>
      </c>
      <c r="I4810" s="170"/>
    </row>
    <row r="4811" spans="1:9" x14ac:dyDescent="0.3">
      <c r="A4811" s="170" t="s">
        <v>1540</v>
      </c>
      <c r="B4811" s="170" t="s">
        <v>12879</v>
      </c>
      <c r="C4811" s="170">
        <v>392</v>
      </c>
      <c r="I4811" s="170"/>
    </row>
    <row r="4812" spans="1:9" x14ac:dyDescent="0.3">
      <c r="A4812" s="170" t="s">
        <v>1539</v>
      </c>
      <c r="B4812" s="170" t="s">
        <v>12878</v>
      </c>
      <c r="C4812" s="170">
        <v>392</v>
      </c>
      <c r="I4812" s="170"/>
    </row>
    <row r="4813" spans="1:9" x14ac:dyDescent="0.3">
      <c r="A4813" s="170" t="s">
        <v>1538</v>
      </c>
      <c r="B4813" s="170" t="s">
        <v>12877</v>
      </c>
      <c r="C4813" s="170">
        <v>392</v>
      </c>
      <c r="I4813" s="170"/>
    </row>
    <row r="4814" spans="1:9" x14ac:dyDescent="0.3">
      <c r="A4814" s="170" t="s">
        <v>1537</v>
      </c>
      <c r="B4814" s="170" t="s">
        <v>12876</v>
      </c>
      <c r="C4814" s="170">
        <v>392</v>
      </c>
      <c r="I4814" s="170"/>
    </row>
    <row r="4815" spans="1:9" x14ac:dyDescent="0.3">
      <c r="A4815" s="170" t="s">
        <v>1536</v>
      </c>
      <c r="B4815" s="170" t="s">
        <v>12875</v>
      </c>
      <c r="C4815" s="170">
        <v>392</v>
      </c>
      <c r="I4815" s="170"/>
    </row>
    <row r="4816" spans="1:9" x14ac:dyDescent="0.3">
      <c r="A4816" s="170" t="s">
        <v>1535</v>
      </c>
      <c r="B4816" s="170" t="s">
        <v>12875</v>
      </c>
      <c r="C4816" s="170">
        <v>392</v>
      </c>
      <c r="I4816" s="170"/>
    </row>
    <row r="4817" spans="1:9" x14ac:dyDescent="0.3">
      <c r="A4817" s="170" t="s">
        <v>1534</v>
      </c>
      <c r="B4817" s="170" t="s">
        <v>12874</v>
      </c>
      <c r="C4817" s="170">
        <v>392</v>
      </c>
      <c r="I4817" s="170"/>
    </row>
    <row r="4818" spans="1:9" x14ac:dyDescent="0.3">
      <c r="A4818" s="170" t="s">
        <v>1533</v>
      </c>
      <c r="B4818" s="170" t="s">
        <v>12873</v>
      </c>
      <c r="C4818" s="170">
        <v>392</v>
      </c>
      <c r="I4818" s="170"/>
    </row>
    <row r="4819" spans="1:9" x14ac:dyDescent="0.3">
      <c r="A4819" s="170" t="s">
        <v>1532</v>
      </c>
      <c r="B4819" s="170" t="s">
        <v>12872</v>
      </c>
      <c r="C4819" s="170">
        <v>392</v>
      </c>
      <c r="I4819" s="170"/>
    </row>
    <row r="4820" spans="1:9" x14ac:dyDescent="0.3">
      <c r="A4820" s="170" t="s">
        <v>1531</v>
      </c>
      <c r="B4820" s="170" t="s">
        <v>12732</v>
      </c>
      <c r="C4820" s="170">
        <v>893</v>
      </c>
      <c r="I4820" s="170"/>
    </row>
    <row r="4821" spans="1:9" x14ac:dyDescent="0.3">
      <c r="A4821" s="170" t="s">
        <v>1530</v>
      </c>
      <c r="B4821" s="170" t="s">
        <v>12871</v>
      </c>
      <c r="C4821" s="170">
        <v>67</v>
      </c>
      <c r="I4821" s="170"/>
    </row>
    <row r="4822" spans="1:9" x14ac:dyDescent="0.3">
      <c r="A4822" s="170" t="s">
        <v>1528</v>
      </c>
      <c r="B4822" s="170" t="s">
        <v>1529</v>
      </c>
      <c r="C4822" s="170">
        <v>67</v>
      </c>
      <c r="I4822" s="170"/>
    </row>
    <row r="4823" spans="1:9" x14ac:dyDescent="0.3">
      <c r="A4823" s="170" t="s">
        <v>1527</v>
      </c>
      <c r="B4823" s="170" t="s">
        <v>12870</v>
      </c>
      <c r="C4823" s="170">
        <v>896</v>
      </c>
      <c r="I4823" s="170"/>
    </row>
    <row r="4824" spans="1:9" x14ac:dyDescent="0.3">
      <c r="A4824" s="170" t="s">
        <v>1526</v>
      </c>
      <c r="B4824" s="170" t="s">
        <v>12580</v>
      </c>
      <c r="C4824" s="170">
        <v>36</v>
      </c>
      <c r="I4824" s="170"/>
    </row>
    <row r="4825" spans="1:9" x14ac:dyDescent="0.3">
      <c r="A4825" s="170" t="s">
        <v>1525</v>
      </c>
      <c r="B4825" s="170" t="s">
        <v>12869</v>
      </c>
      <c r="C4825" s="170">
        <v>35</v>
      </c>
      <c r="I4825" s="170"/>
    </row>
    <row r="4826" spans="1:9" x14ac:dyDescent="0.3">
      <c r="A4826" s="170" t="s">
        <v>1524</v>
      </c>
      <c r="B4826" s="170" t="s">
        <v>12868</v>
      </c>
      <c r="C4826" s="170">
        <v>131</v>
      </c>
      <c r="I4826" s="170"/>
    </row>
    <row r="4827" spans="1:9" x14ac:dyDescent="0.3">
      <c r="A4827" s="170" t="s">
        <v>1523</v>
      </c>
      <c r="B4827" s="170" t="s">
        <v>12867</v>
      </c>
      <c r="C4827" s="170">
        <v>36</v>
      </c>
      <c r="I4827" s="170"/>
    </row>
    <row r="4828" spans="1:9" x14ac:dyDescent="0.3">
      <c r="A4828" s="170" t="s">
        <v>1522</v>
      </c>
      <c r="B4828" s="170" t="s">
        <v>12866</v>
      </c>
      <c r="C4828" s="170">
        <v>36</v>
      </c>
      <c r="I4828" s="170"/>
    </row>
    <row r="4829" spans="1:9" x14ac:dyDescent="0.3">
      <c r="A4829" s="170" t="s">
        <v>1521</v>
      </c>
      <c r="B4829" s="170" t="s">
        <v>12865</v>
      </c>
      <c r="C4829" s="170">
        <v>451</v>
      </c>
      <c r="I4829" s="170"/>
    </row>
    <row r="4830" spans="1:9" x14ac:dyDescent="0.3">
      <c r="A4830" s="170" t="s">
        <v>1520</v>
      </c>
      <c r="B4830" s="170" t="s">
        <v>1519</v>
      </c>
      <c r="C4830" s="170">
        <v>451</v>
      </c>
      <c r="I4830" s="170"/>
    </row>
    <row r="4831" spans="1:9" x14ac:dyDescent="0.3">
      <c r="A4831" s="170" t="s">
        <v>1518</v>
      </c>
      <c r="B4831" s="170" t="s">
        <v>1517</v>
      </c>
      <c r="C4831" s="170">
        <v>451</v>
      </c>
      <c r="I4831" s="170"/>
    </row>
    <row r="4832" spans="1:9" x14ac:dyDescent="0.3">
      <c r="A4832" s="170" t="s">
        <v>1516</v>
      </c>
      <c r="B4832" s="170" t="s">
        <v>12864</v>
      </c>
      <c r="C4832" s="170">
        <v>210</v>
      </c>
      <c r="I4832" s="170"/>
    </row>
    <row r="4833" spans="1:9" x14ac:dyDescent="0.3">
      <c r="A4833" s="170" t="s">
        <v>1514</v>
      </c>
      <c r="B4833" s="170" t="s">
        <v>1515</v>
      </c>
      <c r="C4833" s="170">
        <v>36</v>
      </c>
      <c r="I4833" s="170"/>
    </row>
    <row r="4834" spans="1:9" x14ac:dyDescent="0.3">
      <c r="A4834" s="170" t="s">
        <v>1512</v>
      </c>
      <c r="B4834" s="170" t="s">
        <v>1513</v>
      </c>
      <c r="C4834" s="170">
        <v>36</v>
      </c>
      <c r="I4834" s="170"/>
    </row>
    <row r="4835" spans="1:9" x14ac:dyDescent="0.3">
      <c r="A4835" s="170" t="s">
        <v>1510</v>
      </c>
      <c r="B4835" s="170" t="s">
        <v>1511</v>
      </c>
      <c r="C4835" s="170">
        <v>36</v>
      </c>
      <c r="I4835" s="170"/>
    </row>
    <row r="4836" spans="1:9" x14ac:dyDescent="0.3">
      <c r="A4836" s="170" t="s">
        <v>1508</v>
      </c>
      <c r="B4836" s="170" t="s">
        <v>1509</v>
      </c>
      <c r="C4836" s="170">
        <v>36</v>
      </c>
      <c r="I4836" s="170"/>
    </row>
    <row r="4837" spans="1:9" x14ac:dyDescent="0.3">
      <c r="A4837" s="170" t="s">
        <v>4063</v>
      </c>
      <c r="B4837" s="170" t="s">
        <v>12863</v>
      </c>
      <c r="C4837" s="170">
        <v>2112</v>
      </c>
      <c r="I4837" s="170"/>
    </row>
    <row r="4838" spans="1:9" x14ac:dyDescent="0.3">
      <c r="A4838" s="170" t="s">
        <v>3827</v>
      </c>
      <c r="B4838" s="170" t="s">
        <v>12862</v>
      </c>
      <c r="C4838" s="170">
        <v>36</v>
      </c>
      <c r="I4838" s="170"/>
    </row>
    <row r="4839" spans="1:9" x14ac:dyDescent="0.3">
      <c r="A4839" s="170" t="s">
        <v>1507</v>
      </c>
      <c r="B4839" s="170" t="s">
        <v>12861</v>
      </c>
      <c r="C4839" s="170">
        <v>67</v>
      </c>
      <c r="I4839" s="170"/>
    </row>
    <row r="4840" spans="1:9" x14ac:dyDescent="0.3">
      <c r="A4840" s="170" t="s">
        <v>1506</v>
      </c>
      <c r="B4840" s="170" t="s">
        <v>12860</v>
      </c>
      <c r="C4840" s="170">
        <v>67</v>
      </c>
      <c r="I4840" s="170"/>
    </row>
    <row r="4841" spans="1:9" x14ac:dyDescent="0.3">
      <c r="A4841" s="170" t="s">
        <v>1505</v>
      </c>
      <c r="B4841" s="170" t="s">
        <v>12859</v>
      </c>
      <c r="C4841" s="170">
        <v>67</v>
      </c>
      <c r="I4841" s="170"/>
    </row>
    <row r="4842" spans="1:9" x14ac:dyDescent="0.3">
      <c r="A4842" s="170" t="s">
        <v>1504</v>
      </c>
      <c r="B4842" s="170" t="s">
        <v>12858</v>
      </c>
      <c r="C4842" s="170">
        <v>67</v>
      </c>
      <c r="I4842" s="170"/>
    </row>
    <row r="4843" spans="1:9" x14ac:dyDescent="0.3">
      <c r="A4843" s="170" t="s">
        <v>1503</v>
      </c>
      <c r="B4843" s="170" t="s">
        <v>12857</v>
      </c>
      <c r="C4843" s="170">
        <v>282</v>
      </c>
      <c r="I4843" s="170"/>
    </row>
    <row r="4844" spans="1:9" x14ac:dyDescent="0.3">
      <c r="A4844" s="170" t="s">
        <v>1502</v>
      </c>
      <c r="B4844" s="170" t="s">
        <v>12856</v>
      </c>
      <c r="C4844" s="170">
        <v>282</v>
      </c>
      <c r="I4844" s="170"/>
    </row>
    <row r="4845" spans="1:9" x14ac:dyDescent="0.3">
      <c r="A4845" s="170" t="s">
        <v>1501</v>
      </c>
      <c r="B4845" s="170" t="s">
        <v>12855</v>
      </c>
      <c r="C4845" s="170">
        <v>282</v>
      </c>
      <c r="I4845" s="170"/>
    </row>
    <row r="4846" spans="1:9" x14ac:dyDescent="0.3">
      <c r="A4846" s="170" t="s">
        <v>1500</v>
      </c>
      <c r="B4846" s="170" t="s">
        <v>12854</v>
      </c>
      <c r="C4846" s="170">
        <v>282</v>
      </c>
      <c r="I4846" s="170"/>
    </row>
    <row r="4847" spans="1:9" x14ac:dyDescent="0.3">
      <c r="A4847" s="170" t="s">
        <v>1499</v>
      </c>
      <c r="B4847" s="170" t="s">
        <v>12853</v>
      </c>
      <c r="C4847" s="170">
        <v>282</v>
      </c>
      <c r="I4847" s="170"/>
    </row>
    <row r="4848" spans="1:9" x14ac:dyDescent="0.3">
      <c r="A4848" s="170" t="s">
        <v>1498</v>
      </c>
      <c r="B4848" s="170" t="s">
        <v>12852</v>
      </c>
      <c r="C4848" s="170">
        <v>282</v>
      </c>
      <c r="I4848" s="170"/>
    </row>
    <row r="4849" spans="1:9" x14ac:dyDescent="0.3">
      <c r="A4849" s="170" t="s">
        <v>3826</v>
      </c>
      <c r="B4849" s="170" t="s">
        <v>12851</v>
      </c>
      <c r="C4849" s="170">
        <v>36</v>
      </c>
      <c r="I4849" s="170"/>
    </row>
    <row r="4850" spans="1:9" x14ac:dyDescent="0.3">
      <c r="A4850" s="170" t="s">
        <v>1496</v>
      </c>
      <c r="B4850" s="170" t="s">
        <v>12850</v>
      </c>
      <c r="C4850" s="170">
        <v>282</v>
      </c>
      <c r="I4850" s="170"/>
    </row>
    <row r="4851" spans="1:9" x14ac:dyDescent="0.3">
      <c r="A4851" s="170" t="s">
        <v>1495</v>
      </c>
      <c r="B4851" s="170" t="s">
        <v>12849</v>
      </c>
      <c r="C4851" s="170">
        <v>282</v>
      </c>
      <c r="I4851" s="170"/>
    </row>
    <row r="4852" spans="1:9" x14ac:dyDescent="0.3">
      <c r="A4852" s="170" t="s">
        <v>1494</v>
      </c>
      <c r="B4852" s="170" t="s">
        <v>12848</v>
      </c>
      <c r="C4852" s="170">
        <v>282</v>
      </c>
      <c r="I4852" s="170"/>
    </row>
    <row r="4853" spans="1:9" x14ac:dyDescent="0.3">
      <c r="A4853" s="170" t="s">
        <v>1493</v>
      </c>
      <c r="B4853" s="170" t="s">
        <v>12847</v>
      </c>
      <c r="C4853" s="170">
        <v>282</v>
      </c>
      <c r="I4853" s="170"/>
    </row>
    <row r="4854" spans="1:9" x14ac:dyDescent="0.3">
      <c r="A4854" s="170" t="s">
        <v>1492</v>
      </c>
      <c r="B4854" s="170" t="s">
        <v>12846</v>
      </c>
      <c r="C4854" s="170">
        <v>282</v>
      </c>
      <c r="I4854" s="170"/>
    </row>
    <row r="4855" spans="1:9" x14ac:dyDescent="0.3">
      <c r="A4855" s="170" t="s">
        <v>1491</v>
      </c>
      <c r="B4855" s="170" t="s">
        <v>12845</v>
      </c>
      <c r="C4855" s="170">
        <v>282</v>
      </c>
      <c r="I4855" s="170"/>
    </row>
    <row r="4856" spans="1:9" x14ac:dyDescent="0.3">
      <c r="A4856" s="170" t="s">
        <v>1490</v>
      </c>
      <c r="B4856" s="170" t="s">
        <v>12844</v>
      </c>
      <c r="C4856" s="170">
        <v>282</v>
      </c>
      <c r="I4856" s="170"/>
    </row>
    <row r="4857" spans="1:9" x14ac:dyDescent="0.3">
      <c r="A4857" s="170" t="s">
        <v>1489</v>
      </c>
      <c r="B4857" s="170" t="s">
        <v>12843</v>
      </c>
      <c r="C4857" s="170">
        <v>282</v>
      </c>
      <c r="I4857" s="170"/>
    </row>
    <row r="4858" spans="1:9" x14ac:dyDescent="0.3">
      <c r="A4858" s="170" t="s">
        <v>1488</v>
      </c>
      <c r="B4858" s="170" t="s">
        <v>12842</v>
      </c>
      <c r="C4858" s="170">
        <v>282</v>
      </c>
      <c r="I4858" s="170"/>
    </row>
    <row r="4859" spans="1:9" x14ac:dyDescent="0.3">
      <c r="A4859" s="170" t="s">
        <v>1487</v>
      </c>
      <c r="B4859" s="170" t="s">
        <v>12841</v>
      </c>
      <c r="C4859" s="170">
        <v>282</v>
      </c>
      <c r="I4859" s="170"/>
    </row>
    <row r="4860" spans="1:9" x14ac:dyDescent="0.3">
      <c r="A4860" s="170" t="s">
        <v>3825</v>
      </c>
      <c r="B4860" s="170" t="s">
        <v>12840</v>
      </c>
      <c r="C4860" s="170">
        <v>36</v>
      </c>
      <c r="I4860" s="170"/>
    </row>
    <row r="4861" spans="1:9" x14ac:dyDescent="0.3">
      <c r="A4861" s="170" t="s">
        <v>1486</v>
      </c>
      <c r="B4861" s="170" t="s">
        <v>12839</v>
      </c>
      <c r="C4861" s="170">
        <v>282</v>
      </c>
      <c r="I4861" s="170"/>
    </row>
    <row r="4862" spans="1:9" x14ac:dyDescent="0.3">
      <c r="A4862" s="170" t="s">
        <v>1485</v>
      </c>
      <c r="B4862" s="170" t="s">
        <v>12838</v>
      </c>
      <c r="C4862" s="170">
        <v>884</v>
      </c>
      <c r="I4862" s="170"/>
    </row>
    <row r="4863" spans="1:9" x14ac:dyDescent="0.3">
      <c r="A4863" s="170" t="s">
        <v>1485</v>
      </c>
      <c r="B4863" s="170" t="s">
        <v>12838</v>
      </c>
      <c r="C4863" s="170">
        <v>884</v>
      </c>
      <c r="I4863" s="170"/>
    </row>
    <row r="4864" spans="1:9" x14ac:dyDescent="0.3">
      <c r="A4864" s="170" t="s">
        <v>1484</v>
      </c>
      <c r="B4864" s="170" t="s">
        <v>12837</v>
      </c>
      <c r="C4864" s="170">
        <v>36</v>
      </c>
      <c r="I4864" s="170"/>
    </row>
    <row r="4865" spans="1:9" x14ac:dyDescent="0.3">
      <c r="A4865" s="170" t="s">
        <v>1483</v>
      </c>
      <c r="B4865" s="170" t="s">
        <v>12836</v>
      </c>
      <c r="C4865" s="170">
        <v>36</v>
      </c>
      <c r="I4865" s="170"/>
    </row>
    <row r="4866" spans="1:9" x14ac:dyDescent="0.3">
      <c r="A4866" s="170" t="s">
        <v>1482</v>
      </c>
      <c r="B4866" s="170" t="s">
        <v>12835</v>
      </c>
      <c r="C4866" s="170">
        <v>303</v>
      </c>
      <c r="I4866" s="170"/>
    </row>
    <row r="4867" spans="1:9" x14ac:dyDescent="0.3">
      <c r="A4867" s="170" t="s">
        <v>1481</v>
      </c>
      <c r="B4867" s="170" t="s">
        <v>8040</v>
      </c>
      <c r="C4867" s="170">
        <v>876</v>
      </c>
      <c r="I4867" s="170"/>
    </row>
    <row r="4868" spans="1:9" x14ac:dyDescent="0.3">
      <c r="A4868" s="170" t="s">
        <v>1480</v>
      </c>
      <c r="B4868" s="170" t="s">
        <v>12834</v>
      </c>
      <c r="C4868" s="170">
        <v>875</v>
      </c>
      <c r="I4868" s="170"/>
    </row>
    <row r="4869" spans="1:9" x14ac:dyDescent="0.3">
      <c r="A4869" s="170" t="s">
        <v>1479</v>
      </c>
      <c r="B4869" s="170" t="s">
        <v>12834</v>
      </c>
      <c r="C4869" s="170">
        <v>875</v>
      </c>
      <c r="I4869" s="170"/>
    </row>
    <row r="4870" spans="1:9" x14ac:dyDescent="0.3">
      <c r="A4870" s="170" t="s">
        <v>1478</v>
      </c>
      <c r="B4870" s="170" t="s">
        <v>12833</v>
      </c>
      <c r="C4870" s="170">
        <v>143</v>
      </c>
      <c r="I4870" s="170"/>
    </row>
    <row r="4871" spans="1:9" x14ac:dyDescent="0.3">
      <c r="A4871" s="170" t="s">
        <v>3824</v>
      </c>
      <c r="B4871" s="170" t="s">
        <v>12832</v>
      </c>
      <c r="C4871" s="170">
        <v>36</v>
      </c>
      <c r="I4871" s="170"/>
    </row>
    <row r="4872" spans="1:9" x14ac:dyDescent="0.3">
      <c r="A4872" s="170" t="s">
        <v>1477</v>
      </c>
      <c r="B4872" s="170" t="s">
        <v>12831</v>
      </c>
      <c r="C4872" s="170">
        <v>321</v>
      </c>
      <c r="I4872" s="170"/>
    </row>
    <row r="4873" spans="1:9" x14ac:dyDescent="0.3">
      <c r="A4873" s="170" t="s">
        <v>1476</v>
      </c>
      <c r="B4873" s="170" t="s">
        <v>12830</v>
      </c>
      <c r="C4873" s="170">
        <v>854</v>
      </c>
      <c r="I4873" s="170"/>
    </row>
    <row r="4874" spans="1:9" x14ac:dyDescent="0.3">
      <c r="A4874" s="170" t="s">
        <v>1475</v>
      </c>
      <c r="B4874" s="170" t="s">
        <v>12829</v>
      </c>
      <c r="C4874" s="170">
        <v>260</v>
      </c>
      <c r="I4874" s="170"/>
    </row>
    <row r="4875" spans="1:9" x14ac:dyDescent="0.3">
      <c r="A4875" s="170" t="s">
        <v>1474</v>
      </c>
      <c r="B4875" s="170" t="s">
        <v>1473</v>
      </c>
      <c r="C4875" s="170">
        <v>77</v>
      </c>
      <c r="I4875" s="170"/>
    </row>
    <row r="4876" spans="1:9" x14ac:dyDescent="0.3">
      <c r="A4876" s="170" t="s">
        <v>1472</v>
      </c>
      <c r="B4876" s="170" t="s">
        <v>4110</v>
      </c>
      <c r="C4876" s="170">
        <v>724</v>
      </c>
      <c r="I4876" s="170"/>
    </row>
    <row r="4877" spans="1:9" x14ac:dyDescent="0.3">
      <c r="A4877" s="170" t="s">
        <v>1471</v>
      </c>
      <c r="B4877" s="170" t="s">
        <v>444</v>
      </c>
      <c r="C4877" s="170">
        <v>724</v>
      </c>
      <c r="I4877" s="170"/>
    </row>
    <row r="4878" spans="1:9" x14ac:dyDescent="0.3">
      <c r="A4878" s="170" t="s">
        <v>3823</v>
      </c>
      <c r="B4878" s="170" t="s">
        <v>12828</v>
      </c>
      <c r="C4878" s="170">
        <v>36</v>
      </c>
      <c r="I4878" s="170"/>
    </row>
    <row r="4879" spans="1:9" x14ac:dyDescent="0.3">
      <c r="A4879" s="170" t="s">
        <v>1469</v>
      </c>
      <c r="B4879" s="170" t="s">
        <v>1470</v>
      </c>
      <c r="C4879" s="170">
        <v>36</v>
      </c>
      <c r="I4879" s="170"/>
    </row>
    <row r="4880" spans="1:9" x14ac:dyDescent="0.3">
      <c r="A4880" s="170" t="s">
        <v>1468</v>
      </c>
      <c r="B4880" s="170" t="s">
        <v>12827</v>
      </c>
      <c r="C4880" s="170">
        <v>67</v>
      </c>
      <c r="I4880" s="170"/>
    </row>
    <row r="4881" spans="1:9" x14ac:dyDescent="0.3">
      <c r="A4881" s="170" t="s">
        <v>1467</v>
      </c>
      <c r="B4881" s="170" t="s">
        <v>12826</v>
      </c>
      <c r="C4881" s="170">
        <v>67</v>
      </c>
      <c r="I4881" s="170"/>
    </row>
    <row r="4882" spans="1:9" x14ac:dyDescent="0.3">
      <c r="A4882" s="170" t="s">
        <v>1466</v>
      </c>
      <c r="B4882" s="170" t="s">
        <v>5137</v>
      </c>
      <c r="C4882" s="170">
        <v>724</v>
      </c>
      <c r="I4882" s="170"/>
    </row>
    <row r="4883" spans="1:9" x14ac:dyDescent="0.3">
      <c r="A4883" s="170" t="s">
        <v>1465</v>
      </c>
      <c r="B4883" s="170" t="s">
        <v>12825</v>
      </c>
      <c r="C4883" s="170">
        <v>83</v>
      </c>
      <c r="I4883" s="170"/>
    </row>
    <row r="4884" spans="1:9" x14ac:dyDescent="0.3">
      <c r="A4884" s="170" t="s">
        <v>1464</v>
      </c>
      <c r="B4884" s="170" t="s">
        <v>12824</v>
      </c>
      <c r="C4884" s="170">
        <v>83</v>
      </c>
      <c r="I4884" s="170"/>
    </row>
    <row r="4885" spans="1:9" x14ac:dyDescent="0.3">
      <c r="A4885" s="170" t="s">
        <v>1463</v>
      </c>
      <c r="B4885" s="170" t="s">
        <v>12823</v>
      </c>
      <c r="C4885" s="170">
        <v>83</v>
      </c>
      <c r="I4885" s="170"/>
    </row>
    <row r="4886" spans="1:9" x14ac:dyDescent="0.3">
      <c r="A4886" s="170" t="s">
        <v>1462</v>
      </c>
      <c r="B4886" s="170" t="s">
        <v>12822</v>
      </c>
      <c r="C4886" s="170">
        <v>83</v>
      </c>
      <c r="I4886" s="170"/>
    </row>
    <row r="4887" spans="1:9" x14ac:dyDescent="0.3">
      <c r="A4887" s="170" t="s">
        <v>1461</v>
      </c>
      <c r="B4887" s="170" t="s">
        <v>12821</v>
      </c>
      <c r="C4887" s="170">
        <v>83</v>
      </c>
      <c r="I4887" s="170"/>
    </row>
    <row r="4888" spans="1:9" x14ac:dyDescent="0.3">
      <c r="A4888" s="170" t="s">
        <v>1460</v>
      </c>
      <c r="B4888" s="170" t="s">
        <v>12820</v>
      </c>
      <c r="C4888" s="170">
        <v>83</v>
      </c>
      <c r="I4888" s="170"/>
    </row>
    <row r="4889" spans="1:9" x14ac:dyDescent="0.3">
      <c r="A4889" s="170" t="s">
        <v>1459</v>
      </c>
      <c r="B4889" s="170" t="s">
        <v>12819</v>
      </c>
      <c r="C4889" s="170">
        <v>83</v>
      </c>
      <c r="I4889" s="170"/>
    </row>
    <row r="4890" spans="1:9" x14ac:dyDescent="0.3">
      <c r="A4890" s="170" t="s">
        <v>1458</v>
      </c>
      <c r="B4890" s="170" t="s">
        <v>12818</v>
      </c>
      <c r="C4890" s="170">
        <v>597</v>
      </c>
      <c r="I4890" s="170"/>
    </row>
    <row r="4891" spans="1:9" x14ac:dyDescent="0.3">
      <c r="A4891" s="170" t="s">
        <v>1457</v>
      </c>
      <c r="B4891" s="170" t="s">
        <v>12817</v>
      </c>
      <c r="C4891" s="170">
        <v>678</v>
      </c>
      <c r="I4891" s="170"/>
    </row>
    <row r="4892" spans="1:9" x14ac:dyDescent="0.3">
      <c r="A4892" s="170" t="s">
        <v>1456</v>
      </c>
      <c r="B4892" s="170" t="s">
        <v>12816</v>
      </c>
      <c r="C4892" s="170">
        <v>678</v>
      </c>
      <c r="I4892" s="170"/>
    </row>
    <row r="4893" spans="1:9" x14ac:dyDescent="0.3">
      <c r="A4893" s="170" t="s">
        <v>1455</v>
      </c>
      <c r="B4893" s="170" t="s">
        <v>12815</v>
      </c>
      <c r="C4893" s="170">
        <v>678</v>
      </c>
      <c r="I4893" s="170"/>
    </row>
    <row r="4894" spans="1:9" x14ac:dyDescent="0.3">
      <c r="A4894" s="170" t="s">
        <v>1454</v>
      </c>
      <c r="B4894" s="170" t="s">
        <v>12814</v>
      </c>
      <c r="C4894" s="170">
        <v>379</v>
      </c>
      <c r="I4894" s="170"/>
    </row>
    <row r="4895" spans="1:9" x14ac:dyDescent="0.3">
      <c r="A4895" s="170" t="s">
        <v>1453</v>
      </c>
      <c r="B4895" s="170" t="s">
        <v>12813</v>
      </c>
      <c r="C4895" s="170">
        <v>77</v>
      </c>
      <c r="I4895" s="170"/>
    </row>
    <row r="4896" spans="1:9" x14ac:dyDescent="0.3">
      <c r="A4896" s="170" t="s">
        <v>1452</v>
      </c>
      <c r="B4896" s="170" t="s">
        <v>12732</v>
      </c>
      <c r="C4896" s="170">
        <v>893</v>
      </c>
      <c r="I4896" s="170"/>
    </row>
    <row r="4897" spans="1:9" x14ac:dyDescent="0.3">
      <c r="A4897" s="170" t="s">
        <v>1451</v>
      </c>
      <c r="B4897" s="170" t="s">
        <v>11523</v>
      </c>
      <c r="C4897" s="170">
        <v>711</v>
      </c>
      <c r="I4897" s="170"/>
    </row>
    <row r="4898" spans="1:9" x14ac:dyDescent="0.3">
      <c r="A4898" s="170" t="s">
        <v>1450</v>
      </c>
      <c r="B4898" s="170" t="s">
        <v>12812</v>
      </c>
      <c r="C4898" s="170">
        <v>909</v>
      </c>
      <c r="I4898" s="170"/>
    </row>
    <row r="4899" spans="1:9" x14ac:dyDescent="0.3">
      <c r="A4899" s="170" t="s">
        <v>1449</v>
      </c>
      <c r="B4899" s="170" t="s">
        <v>12732</v>
      </c>
      <c r="C4899" s="170">
        <v>893</v>
      </c>
      <c r="I4899" s="170"/>
    </row>
    <row r="4900" spans="1:9" x14ac:dyDescent="0.3">
      <c r="A4900" s="170" t="s">
        <v>1448</v>
      </c>
      <c r="B4900" s="170" t="s">
        <v>12580</v>
      </c>
      <c r="C4900" s="170">
        <v>36</v>
      </c>
      <c r="I4900" s="170"/>
    </row>
    <row r="4901" spans="1:9" x14ac:dyDescent="0.3">
      <c r="A4901" s="170" t="s">
        <v>1447</v>
      </c>
      <c r="B4901" s="170" t="s">
        <v>12580</v>
      </c>
      <c r="C4901" s="170">
        <v>36</v>
      </c>
      <c r="I4901" s="170"/>
    </row>
    <row r="4902" spans="1:9" x14ac:dyDescent="0.3">
      <c r="A4902" s="170" t="s">
        <v>1446</v>
      </c>
      <c r="B4902" s="170" t="s">
        <v>444</v>
      </c>
      <c r="C4902" s="170">
        <v>724</v>
      </c>
      <c r="I4902" s="170"/>
    </row>
    <row r="4903" spans="1:9" x14ac:dyDescent="0.3">
      <c r="A4903" s="170" t="s">
        <v>1445</v>
      </c>
      <c r="B4903" s="170" t="s">
        <v>444</v>
      </c>
      <c r="C4903" s="170">
        <v>724</v>
      </c>
      <c r="I4903" s="170"/>
    </row>
    <row r="4904" spans="1:9" x14ac:dyDescent="0.3">
      <c r="A4904" s="170" t="s">
        <v>1444</v>
      </c>
      <c r="B4904" s="170" t="s">
        <v>444</v>
      </c>
      <c r="C4904" s="170">
        <v>724</v>
      </c>
      <c r="I4904" s="170"/>
    </row>
    <row r="4905" spans="1:9" x14ac:dyDescent="0.3">
      <c r="A4905" s="170" t="s">
        <v>1443</v>
      </c>
      <c r="B4905" s="170" t="s">
        <v>12811</v>
      </c>
      <c r="C4905" s="170">
        <v>724</v>
      </c>
      <c r="I4905" s="170"/>
    </row>
    <row r="4906" spans="1:9" x14ac:dyDescent="0.3">
      <c r="A4906" s="170" t="s">
        <v>1442</v>
      </c>
      <c r="B4906" s="170" t="s">
        <v>12810</v>
      </c>
      <c r="C4906" s="170">
        <v>724</v>
      </c>
      <c r="I4906" s="170"/>
    </row>
    <row r="4907" spans="1:9" x14ac:dyDescent="0.3">
      <c r="A4907" s="170" t="s">
        <v>1441</v>
      </c>
      <c r="B4907" s="170" t="s">
        <v>444</v>
      </c>
      <c r="C4907" s="170">
        <v>724</v>
      </c>
      <c r="I4907" s="170"/>
    </row>
    <row r="4908" spans="1:9" x14ac:dyDescent="0.3">
      <c r="A4908" s="170" t="s">
        <v>1440</v>
      </c>
      <c r="B4908" s="170" t="s">
        <v>4110</v>
      </c>
      <c r="C4908" s="170">
        <v>724</v>
      </c>
      <c r="I4908" s="170"/>
    </row>
    <row r="4909" spans="1:9" x14ac:dyDescent="0.3">
      <c r="A4909" s="170" t="s">
        <v>1439</v>
      </c>
      <c r="B4909" s="170" t="s">
        <v>444</v>
      </c>
      <c r="C4909" s="170">
        <v>724</v>
      </c>
      <c r="I4909" s="170"/>
    </row>
    <row r="4910" spans="1:9" x14ac:dyDescent="0.3">
      <c r="A4910" s="170" t="s">
        <v>1438</v>
      </c>
      <c r="B4910" s="170" t="s">
        <v>5138</v>
      </c>
      <c r="C4910" s="170">
        <v>724</v>
      </c>
      <c r="I4910" s="170"/>
    </row>
    <row r="4911" spans="1:9" x14ac:dyDescent="0.3">
      <c r="A4911" s="170" t="s">
        <v>1437</v>
      </c>
      <c r="B4911" s="170" t="s">
        <v>5130</v>
      </c>
      <c r="C4911" s="170">
        <v>724</v>
      </c>
      <c r="I4911" s="170"/>
    </row>
    <row r="4912" spans="1:9" x14ac:dyDescent="0.3">
      <c r="A4912" s="170" t="s">
        <v>1436</v>
      </c>
      <c r="B4912" s="170" t="s">
        <v>12809</v>
      </c>
      <c r="C4912" s="170">
        <v>724</v>
      </c>
      <c r="I4912" s="170"/>
    </row>
    <row r="4913" spans="1:9" x14ac:dyDescent="0.3">
      <c r="A4913" s="170" t="s">
        <v>1435</v>
      </c>
      <c r="B4913" s="170" t="s">
        <v>12808</v>
      </c>
      <c r="C4913" s="170">
        <v>35</v>
      </c>
      <c r="I4913" s="170"/>
    </row>
    <row r="4914" spans="1:9" x14ac:dyDescent="0.3">
      <c r="A4914" s="170" t="s">
        <v>1434</v>
      </c>
      <c r="B4914" s="170" t="s">
        <v>12807</v>
      </c>
      <c r="C4914" s="170">
        <v>35</v>
      </c>
      <c r="I4914" s="170"/>
    </row>
    <row r="4915" spans="1:9" x14ac:dyDescent="0.3">
      <c r="A4915" s="170" t="s">
        <v>1433</v>
      </c>
      <c r="B4915" s="170" t="s">
        <v>12806</v>
      </c>
      <c r="C4915" s="170">
        <v>1330</v>
      </c>
      <c r="I4915" s="170"/>
    </row>
    <row r="4916" spans="1:9" x14ac:dyDescent="0.3">
      <c r="A4916" s="170" t="s">
        <v>1432</v>
      </c>
      <c r="B4916" s="170" t="s">
        <v>12805</v>
      </c>
      <c r="C4916" s="170">
        <v>111</v>
      </c>
      <c r="I4916" s="170"/>
    </row>
    <row r="4917" spans="1:9" x14ac:dyDescent="0.3">
      <c r="A4917" s="170" t="s">
        <v>1431</v>
      </c>
      <c r="B4917" s="170" t="s">
        <v>12804</v>
      </c>
      <c r="C4917" s="170">
        <v>67</v>
      </c>
      <c r="I4917" s="170"/>
    </row>
    <row r="4918" spans="1:9" x14ac:dyDescent="0.3">
      <c r="A4918" s="170" t="s">
        <v>1430</v>
      </c>
      <c r="B4918" s="170" t="s">
        <v>12803</v>
      </c>
      <c r="C4918" s="170">
        <v>303</v>
      </c>
      <c r="I4918" s="170"/>
    </row>
    <row r="4919" spans="1:9" x14ac:dyDescent="0.3">
      <c r="A4919" s="170" t="s">
        <v>1429</v>
      </c>
      <c r="B4919" s="170" t="s">
        <v>12802</v>
      </c>
      <c r="C4919" s="170">
        <v>927</v>
      </c>
      <c r="I4919" s="170"/>
    </row>
    <row r="4920" spans="1:9" x14ac:dyDescent="0.3">
      <c r="A4920" s="170" t="s">
        <v>1428</v>
      </c>
      <c r="B4920" s="170" t="s">
        <v>12801</v>
      </c>
      <c r="C4920" s="170">
        <v>927</v>
      </c>
      <c r="I4920" s="170"/>
    </row>
    <row r="4921" spans="1:9" x14ac:dyDescent="0.3">
      <c r="A4921" s="170" t="s">
        <v>1427</v>
      </c>
      <c r="B4921" s="170" t="s">
        <v>1426</v>
      </c>
      <c r="C4921" s="170">
        <v>36</v>
      </c>
      <c r="I4921" s="170"/>
    </row>
    <row r="4922" spans="1:9" x14ac:dyDescent="0.3">
      <c r="A4922" s="170" t="s">
        <v>1425</v>
      </c>
      <c r="B4922" s="170" t="s">
        <v>1426</v>
      </c>
      <c r="C4922" s="170">
        <v>36</v>
      </c>
      <c r="I4922" s="170"/>
    </row>
    <row r="4923" spans="1:9" x14ac:dyDescent="0.3">
      <c r="A4923" s="170" t="s">
        <v>1424</v>
      </c>
      <c r="B4923" s="170" t="s">
        <v>12800</v>
      </c>
      <c r="C4923" s="170">
        <v>210</v>
      </c>
      <c r="I4923" s="170"/>
    </row>
    <row r="4924" spans="1:9" x14ac:dyDescent="0.3">
      <c r="A4924" s="170" t="s">
        <v>1423</v>
      </c>
      <c r="B4924" s="170" t="s">
        <v>12799</v>
      </c>
      <c r="C4924" s="170">
        <v>210</v>
      </c>
      <c r="I4924" s="170"/>
    </row>
    <row r="4925" spans="1:9" x14ac:dyDescent="0.3">
      <c r="A4925" s="170" t="s">
        <v>1422</v>
      </c>
      <c r="B4925" s="170" t="s">
        <v>12797</v>
      </c>
      <c r="C4925" s="170">
        <v>164</v>
      </c>
      <c r="I4925" s="170"/>
    </row>
    <row r="4926" spans="1:9" x14ac:dyDescent="0.3">
      <c r="A4926" s="170" t="s">
        <v>1422</v>
      </c>
      <c r="B4926" s="170" t="s">
        <v>12797</v>
      </c>
      <c r="C4926" s="170">
        <v>164</v>
      </c>
      <c r="I4926" s="170"/>
    </row>
    <row r="4927" spans="1:9" x14ac:dyDescent="0.3">
      <c r="A4927" s="170" t="s">
        <v>1422</v>
      </c>
      <c r="B4927" s="170" t="s">
        <v>12797</v>
      </c>
      <c r="C4927" s="170">
        <v>164</v>
      </c>
      <c r="I4927" s="170"/>
    </row>
    <row r="4928" spans="1:9" x14ac:dyDescent="0.3">
      <c r="A4928" s="170" t="s">
        <v>1421</v>
      </c>
      <c r="B4928" s="170" t="s">
        <v>12797</v>
      </c>
      <c r="C4928" s="170">
        <v>164</v>
      </c>
      <c r="I4928" s="170"/>
    </row>
    <row r="4929" spans="1:9" x14ac:dyDescent="0.3">
      <c r="A4929" s="170" t="s">
        <v>1421</v>
      </c>
      <c r="B4929" s="170" t="s">
        <v>12797</v>
      </c>
      <c r="C4929" s="170">
        <v>164</v>
      </c>
      <c r="I4929" s="170"/>
    </row>
    <row r="4930" spans="1:9" x14ac:dyDescent="0.3">
      <c r="A4930" s="170" t="s">
        <v>1421</v>
      </c>
      <c r="B4930" s="170" t="s">
        <v>12797</v>
      </c>
      <c r="C4930" s="170">
        <v>164</v>
      </c>
      <c r="I4930" s="170"/>
    </row>
    <row r="4931" spans="1:9" x14ac:dyDescent="0.3">
      <c r="A4931" s="170" t="s">
        <v>1420</v>
      </c>
      <c r="B4931" s="170" t="s">
        <v>12797</v>
      </c>
      <c r="C4931" s="170">
        <v>164</v>
      </c>
      <c r="I4931" s="170"/>
    </row>
    <row r="4932" spans="1:9" x14ac:dyDescent="0.3">
      <c r="A4932" s="170" t="s">
        <v>1420</v>
      </c>
      <c r="B4932" s="170" t="s">
        <v>12797</v>
      </c>
      <c r="C4932" s="170">
        <v>164</v>
      </c>
      <c r="I4932" s="170"/>
    </row>
    <row r="4933" spans="1:9" x14ac:dyDescent="0.3">
      <c r="A4933" s="170" t="s">
        <v>1420</v>
      </c>
      <c r="B4933" s="170" t="s">
        <v>12797</v>
      </c>
      <c r="C4933" s="170">
        <v>164</v>
      </c>
      <c r="I4933" s="170"/>
    </row>
    <row r="4934" spans="1:9" x14ac:dyDescent="0.3">
      <c r="A4934" s="170" t="s">
        <v>1419</v>
      </c>
      <c r="B4934" s="170" t="s">
        <v>12797</v>
      </c>
      <c r="C4934" s="170">
        <v>164</v>
      </c>
      <c r="I4934" s="170"/>
    </row>
    <row r="4935" spans="1:9" x14ac:dyDescent="0.3">
      <c r="A4935" s="170" t="s">
        <v>1419</v>
      </c>
      <c r="B4935" s="170" t="s">
        <v>12797</v>
      </c>
      <c r="C4935" s="170">
        <v>164</v>
      </c>
      <c r="I4935" s="170"/>
    </row>
    <row r="4936" spans="1:9" x14ac:dyDescent="0.3">
      <c r="A4936" s="170" t="s">
        <v>1419</v>
      </c>
      <c r="B4936" s="170" t="s">
        <v>12797</v>
      </c>
      <c r="C4936" s="170">
        <v>164</v>
      </c>
      <c r="I4936" s="170"/>
    </row>
    <row r="4937" spans="1:9" x14ac:dyDescent="0.3">
      <c r="A4937" s="170" t="s">
        <v>4062</v>
      </c>
      <c r="B4937" s="170" t="s">
        <v>12798</v>
      </c>
      <c r="C4937" s="170">
        <v>1330</v>
      </c>
      <c r="I4937" s="170"/>
    </row>
    <row r="4938" spans="1:9" x14ac:dyDescent="0.3">
      <c r="A4938" s="170" t="s">
        <v>1418</v>
      </c>
      <c r="B4938" s="170" t="s">
        <v>12797</v>
      </c>
      <c r="C4938" s="170">
        <v>164</v>
      </c>
      <c r="I4938" s="170"/>
    </row>
    <row r="4939" spans="1:9" x14ac:dyDescent="0.3">
      <c r="A4939" s="170" t="s">
        <v>1418</v>
      </c>
      <c r="B4939" s="170" t="s">
        <v>12797</v>
      </c>
      <c r="C4939" s="170">
        <v>164</v>
      </c>
      <c r="I4939" s="170"/>
    </row>
    <row r="4940" spans="1:9" x14ac:dyDescent="0.3">
      <c r="A4940" s="170" t="s">
        <v>1418</v>
      </c>
      <c r="B4940" s="170" t="s">
        <v>12797</v>
      </c>
      <c r="C4940" s="170">
        <v>164</v>
      </c>
      <c r="I4940" s="170"/>
    </row>
    <row r="4941" spans="1:9" x14ac:dyDescent="0.3">
      <c r="A4941" s="170" t="s">
        <v>1417</v>
      </c>
      <c r="B4941" s="170" t="s">
        <v>12797</v>
      </c>
      <c r="C4941" s="170">
        <v>164</v>
      </c>
      <c r="I4941" s="170"/>
    </row>
    <row r="4942" spans="1:9" x14ac:dyDescent="0.3">
      <c r="A4942" s="170" t="s">
        <v>1417</v>
      </c>
      <c r="B4942" s="170" t="s">
        <v>12797</v>
      </c>
      <c r="C4942" s="170">
        <v>164</v>
      </c>
      <c r="I4942" s="170"/>
    </row>
    <row r="4943" spans="1:9" x14ac:dyDescent="0.3">
      <c r="A4943" s="170" t="s">
        <v>1417</v>
      </c>
      <c r="B4943" s="170" t="s">
        <v>12797</v>
      </c>
      <c r="C4943" s="170">
        <v>164</v>
      </c>
      <c r="I4943" s="170"/>
    </row>
    <row r="4944" spans="1:9" x14ac:dyDescent="0.3">
      <c r="A4944" s="170" t="s">
        <v>1416</v>
      </c>
      <c r="B4944" s="170" t="s">
        <v>12797</v>
      </c>
      <c r="C4944" s="170">
        <v>164</v>
      </c>
      <c r="I4944" s="170"/>
    </row>
    <row r="4945" spans="1:9" x14ac:dyDescent="0.3">
      <c r="A4945" s="170" t="s">
        <v>1416</v>
      </c>
      <c r="B4945" s="170" t="s">
        <v>12797</v>
      </c>
      <c r="C4945" s="170">
        <v>164</v>
      </c>
      <c r="I4945" s="170"/>
    </row>
    <row r="4946" spans="1:9" x14ac:dyDescent="0.3">
      <c r="A4946" s="170" t="s">
        <v>1416</v>
      </c>
      <c r="B4946" s="170" t="s">
        <v>12797</v>
      </c>
      <c r="C4946" s="170">
        <v>164</v>
      </c>
      <c r="I4946" s="170"/>
    </row>
    <row r="4947" spans="1:9" x14ac:dyDescent="0.3">
      <c r="A4947" s="170" t="s">
        <v>1415</v>
      </c>
      <c r="B4947" s="170" t="s">
        <v>12797</v>
      </c>
      <c r="C4947" s="170">
        <v>164</v>
      </c>
      <c r="I4947" s="170"/>
    </row>
    <row r="4948" spans="1:9" x14ac:dyDescent="0.3">
      <c r="A4948" s="170" t="s">
        <v>1415</v>
      </c>
      <c r="B4948" s="170" t="s">
        <v>12797</v>
      </c>
      <c r="C4948" s="170">
        <v>164</v>
      </c>
      <c r="I4948" s="170"/>
    </row>
    <row r="4949" spans="1:9" x14ac:dyDescent="0.3">
      <c r="A4949" s="170" t="s">
        <v>1415</v>
      </c>
      <c r="B4949" s="170" t="s">
        <v>12797</v>
      </c>
      <c r="C4949" s="170">
        <v>164</v>
      </c>
      <c r="I4949" s="170"/>
    </row>
    <row r="4950" spans="1:9" x14ac:dyDescent="0.3">
      <c r="A4950" s="170" t="s">
        <v>1414</v>
      </c>
      <c r="B4950" s="170" t="s">
        <v>12797</v>
      </c>
      <c r="C4950" s="170">
        <v>164</v>
      </c>
      <c r="I4950" s="170"/>
    </row>
    <row r="4951" spans="1:9" x14ac:dyDescent="0.3">
      <c r="A4951" s="170" t="s">
        <v>1414</v>
      </c>
      <c r="B4951" s="170" t="s">
        <v>12797</v>
      </c>
      <c r="C4951" s="170">
        <v>164</v>
      </c>
      <c r="I4951" s="170"/>
    </row>
    <row r="4952" spans="1:9" x14ac:dyDescent="0.3">
      <c r="A4952" s="170" t="s">
        <v>1414</v>
      </c>
      <c r="B4952" s="170" t="s">
        <v>12797</v>
      </c>
      <c r="C4952" s="170">
        <v>164</v>
      </c>
      <c r="I4952" s="170"/>
    </row>
    <row r="4953" spans="1:9" x14ac:dyDescent="0.3">
      <c r="A4953" s="170" t="s">
        <v>1413</v>
      </c>
      <c r="B4953" s="170" t="s">
        <v>12797</v>
      </c>
      <c r="C4953" s="170">
        <v>164</v>
      </c>
      <c r="I4953" s="170"/>
    </row>
    <row r="4954" spans="1:9" x14ac:dyDescent="0.3">
      <c r="A4954" s="170" t="s">
        <v>1413</v>
      </c>
      <c r="B4954" s="170" t="s">
        <v>12797</v>
      </c>
      <c r="C4954" s="170">
        <v>164</v>
      </c>
      <c r="I4954" s="170"/>
    </row>
    <row r="4955" spans="1:9" x14ac:dyDescent="0.3">
      <c r="A4955" s="170" t="s">
        <v>1413</v>
      </c>
      <c r="B4955" s="170" t="s">
        <v>12797</v>
      </c>
      <c r="C4955" s="170">
        <v>164</v>
      </c>
      <c r="I4955" s="170"/>
    </row>
    <row r="4956" spans="1:9" x14ac:dyDescent="0.3">
      <c r="A4956" s="170" t="s">
        <v>1412</v>
      </c>
      <c r="B4956" s="170" t="s">
        <v>1370</v>
      </c>
      <c r="C4956" s="170">
        <v>36</v>
      </c>
      <c r="I4956" s="170"/>
    </row>
    <row r="4957" spans="1:9" x14ac:dyDescent="0.3">
      <c r="A4957" s="170" t="s">
        <v>1411</v>
      </c>
      <c r="B4957" s="170" t="s">
        <v>1370</v>
      </c>
      <c r="C4957" s="170">
        <v>36</v>
      </c>
      <c r="I4957" s="170"/>
    </row>
    <row r="4958" spans="1:9" x14ac:dyDescent="0.3">
      <c r="A4958" s="170" t="s">
        <v>1410</v>
      </c>
      <c r="B4958" s="170" t="s">
        <v>1370</v>
      </c>
      <c r="C4958" s="170">
        <v>36</v>
      </c>
      <c r="I4958" s="170"/>
    </row>
    <row r="4959" spans="1:9" x14ac:dyDescent="0.3">
      <c r="A4959" s="170" t="s">
        <v>1409</v>
      </c>
      <c r="B4959" s="170" t="s">
        <v>12796</v>
      </c>
      <c r="C4959" s="170">
        <v>303</v>
      </c>
      <c r="I4959" s="170"/>
    </row>
    <row r="4960" spans="1:9" x14ac:dyDescent="0.3">
      <c r="A4960" s="170" t="s">
        <v>3822</v>
      </c>
      <c r="B4960" s="170" t="s">
        <v>12795</v>
      </c>
      <c r="C4960" s="170">
        <v>728</v>
      </c>
      <c r="I4960" s="170"/>
    </row>
    <row r="4961" spans="1:9" x14ac:dyDescent="0.3">
      <c r="A4961" s="170" t="s">
        <v>3822</v>
      </c>
      <c r="B4961" s="170" t="s">
        <v>12795</v>
      </c>
      <c r="C4961" s="170">
        <v>728</v>
      </c>
      <c r="I4961" s="170"/>
    </row>
    <row r="4962" spans="1:9" x14ac:dyDescent="0.3">
      <c r="A4962" s="170" t="s">
        <v>1407</v>
      </c>
      <c r="B4962" s="170" t="s">
        <v>1408</v>
      </c>
      <c r="C4962" s="170">
        <v>36</v>
      </c>
      <c r="I4962" s="170"/>
    </row>
    <row r="4963" spans="1:9" x14ac:dyDescent="0.3">
      <c r="A4963" s="170" t="s">
        <v>1406</v>
      </c>
      <c r="B4963" s="170" t="s">
        <v>12732</v>
      </c>
      <c r="C4963" s="170">
        <v>893</v>
      </c>
      <c r="I4963" s="170"/>
    </row>
    <row r="4964" spans="1:9" x14ac:dyDescent="0.3">
      <c r="A4964" s="170" t="s">
        <v>1405</v>
      </c>
      <c r="B4964" s="170" t="s">
        <v>1404</v>
      </c>
      <c r="C4964" s="170">
        <v>36</v>
      </c>
      <c r="I4964" s="170"/>
    </row>
    <row r="4965" spans="1:9" x14ac:dyDescent="0.3">
      <c r="A4965" s="170" t="s">
        <v>1403</v>
      </c>
      <c r="B4965" s="170" t="s">
        <v>1404</v>
      </c>
      <c r="C4965" s="170">
        <v>36</v>
      </c>
      <c r="I4965" s="170"/>
    </row>
    <row r="4966" spans="1:9" x14ac:dyDescent="0.3">
      <c r="A4966" s="170" t="s">
        <v>1402</v>
      </c>
      <c r="B4966" s="170" t="s">
        <v>1370</v>
      </c>
      <c r="C4966" s="170">
        <v>36</v>
      </c>
      <c r="I4966" s="170"/>
    </row>
    <row r="4967" spans="1:9" x14ac:dyDescent="0.3">
      <c r="A4967" s="170" t="s">
        <v>1401</v>
      </c>
      <c r="B4967" s="170" t="s">
        <v>1370</v>
      </c>
      <c r="C4967" s="170">
        <v>36</v>
      </c>
      <c r="I4967" s="170"/>
    </row>
    <row r="4968" spans="1:9" x14ac:dyDescent="0.3">
      <c r="A4968" s="170" t="s">
        <v>1400</v>
      </c>
      <c r="B4968" s="170" t="s">
        <v>1370</v>
      </c>
      <c r="C4968" s="170">
        <v>36</v>
      </c>
      <c r="I4968" s="170"/>
    </row>
    <row r="4969" spans="1:9" x14ac:dyDescent="0.3">
      <c r="A4969" s="170" t="s">
        <v>1398</v>
      </c>
      <c r="B4969" s="170" t="s">
        <v>1399</v>
      </c>
      <c r="C4969" s="170">
        <v>36</v>
      </c>
      <c r="I4969" s="170"/>
    </row>
    <row r="4970" spans="1:9" x14ac:dyDescent="0.3">
      <c r="A4970" s="170" t="s">
        <v>1396</v>
      </c>
      <c r="B4970" s="170" t="s">
        <v>1397</v>
      </c>
      <c r="C4970" s="170">
        <v>36</v>
      </c>
      <c r="I4970" s="170"/>
    </row>
    <row r="4971" spans="1:9" x14ac:dyDescent="0.3">
      <c r="A4971" s="170" t="s">
        <v>1394</v>
      </c>
      <c r="B4971" s="170" t="s">
        <v>1395</v>
      </c>
      <c r="C4971" s="170">
        <v>36</v>
      </c>
      <c r="I4971" s="170"/>
    </row>
    <row r="4972" spans="1:9" x14ac:dyDescent="0.3">
      <c r="A4972" s="170" t="s">
        <v>1392</v>
      </c>
      <c r="B4972" s="170" t="s">
        <v>1393</v>
      </c>
      <c r="C4972" s="170">
        <v>36</v>
      </c>
      <c r="I4972" s="170"/>
    </row>
    <row r="4973" spans="1:9" x14ac:dyDescent="0.3">
      <c r="A4973" s="170" t="s">
        <v>1391</v>
      </c>
      <c r="B4973" s="170" t="s">
        <v>1370</v>
      </c>
      <c r="C4973" s="170">
        <v>36</v>
      </c>
      <c r="I4973" s="170"/>
    </row>
    <row r="4974" spans="1:9" x14ac:dyDescent="0.3">
      <c r="A4974" s="170" t="s">
        <v>1390</v>
      </c>
      <c r="B4974" s="170" t="s">
        <v>1370</v>
      </c>
      <c r="C4974" s="170">
        <v>36</v>
      </c>
      <c r="I4974" s="170"/>
    </row>
    <row r="4975" spans="1:9" x14ac:dyDescent="0.3">
      <c r="A4975" s="170" t="s">
        <v>1389</v>
      </c>
      <c r="B4975" s="170" t="s">
        <v>1370</v>
      </c>
      <c r="C4975" s="170">
        <v>36</v>
      </c>
      <c r="I4975" s="170"/>
    </row>
    <row r="4976" spans="1:9" x14ac:dyDescent="0.3">
      <c r="A4976" s="170" t="s">
        <v>1387</v>
      </c>
      <c r="B4976" s="170" t="s">
        <v>1388</v>
      </c>
      <c r="C4976" s="170">
        <v>36</v>
      </c>
      <c r="I4976" s="170"/>
    </row>
    <row r="4977" spans="1:9" x14ac:dyDescent="0.3">
      <c r="A4977" s="170" t="s">
        <v>1387</v>
      </c>
      <c r="B4977" s="170" t="s">
        <v>1388</v>
      </c>
      <c r="C4977" s="170">
        <v>36</v>
      </c>
      <c r="I4977" s="170"/>
    </row>
    <row r="4978" spans="1:9" x14ac:dyDescent="0.3">
      <c r="A4978" s="170" t="s">
        <v>1387</v>
      </c>
      <c r="B4978" s="170" t="s">
        <v>1388</v>
      </c>
      <c r="C4978" s="170">
        <v>36</v>
      </c>
      <c r="I4978" s="170"/>
    </row>
    <row r="4979" spans="1:9" x14ac:dyDescent="0.3">
      <c r="A4979" s="170" t="s">
        <v>1386</v>
      </c>
      <c r="B4979" s="170" t="s">
        <v>12794</v>
      </c>
      <c r="C4979" s="170">
        <v>131</v>
      </c>
      <c r="I4979" s="170"/>
    </row>
    <row r="4980" spans="1:9" x14ac:dyDescent="0.3">
      <c r="A4980" s="170" t="s">
        <v>1385</v>
      </c>
      <c r="B4980" s="170" t="s">
        <v>12793</v>
      </c>
      <c r="C4980" s="170">
        <v>131</v>
      </c>
      <c r="I4980" s="170"/>
    </row>
    <row r="4981" spans="1:9" x14ac:dyDescent="0.3">
      <c r="A4981" s="170" t="s">
        <v>1384</v>
      </c>
      <c r="B4981" s="170" t="s">
        <v>12792</v>
      </c>
      <c r="C4981" s="170">
        <v>962</v>
      </c>
      <c r="I4981" s="170"/>
    </row>
    <row r="4982" spans="1:9" x14ac:dyDescent="0.3">
      <c r="A4982" s="170" t="s">
        <v>1383</v>
      </c>
      <c r="B4982" s="170" t="s">
        <v>12791</v>
      </c>
      <c r="C4982" s="170">
        <v>962</v>
      </c>
      <c r="I4982" s="170"/>
    </row>
    <row r="4983" spans="1:9" x14ac:dyDescent="0.3">
      <c r="A4983" s="170" t="s">
        <v>1382</v>
      </c>
      <c r="B4983" s="170" t="s">
        <v>12790</v>
      </c>
      <c r="C4983" s="170">
        <v>210</v>
      </c>
      <c r="I4983" s="170"/>
    </row>
    <row r="4984" spans="1:9" x14ac:dyDescent="0.3">
      <c r="A4984" s="170" t="s">
        <v>1381</v>
      </c>
      <c r="B4984" s="170" t="s">
        <v>12789</v>
      </c>
      <c r="C4984" s="170">
        <v>210</v>
      </c>
      <c r="I4984" s="170"/>
    </row>
    <row r="4985" spans="1:9" x14ac:dyDescent="0.3">
      <c r="A4985" s="170" t="s">
        <v>1380</v>
      </c>
      <c r="B4985" s="170" t="s">
        <v>12788</v>
      </c>
      <c r="C4985" s="170">
        <v>769</v>
      </c>
      <c r="I4985" s="170"/>
    </row>
    <row r="4986" spans="1:9" x14ac:dyDescent="0.3">
      <c r="A4986" s="170" t="s">
        <v>1379</v>
      </c>
      <c r="B4986" s="170" t="s">
        <v>12787</v>
      </c>
      <c r="C4986" s="170">
        <v>138</v>
      </c>
      <c r="I4986" s="170"/>
    </row>
    <row r="4987" spans="1:9" x14ac:dyDescent="0.3">
      <c r="A4987" s="170" t="s">
        <v>1379</v>
      </c>
      <c r="B4987" s="170" t="s">
        <v>12787</v>
      </c>
      <c r="C4987" s="170">
        <v>138</v>
      </c>
      <c r="I4987" s="170"/>
    </row>
    <row r="4988" spans="1:9" x14ac:dyDescent="0.3">
      <c r="A4988" s="170" t="s">
        <v>1379</v>
      </c>
      <c r="B4988" s="170" t="s">
        <v>12787</v>
      </c>
      <c r="C4988" s="170">
        <v>138</v>
      </c>
      <c r="I4988" s="170"/>
    </row>
    <row r="4989" spans="1:9" x14ac:dyDescent="0.3">
      <c r="A4989" s="170" t="s">
        <v>1378</v>
      </c>
      <c r="B4989" s="170" t="s">
        <v>12786</v>
      </c>
      <c r="C4989" s="170">
        <v>927</v>
      </c>
      <c r="I4989" s="170"/>
    </row>
    <row r="4990" spans="1:9" x14ac:dyDescent="0.3">
      <c r="A4990" s="170" t="s">
        <v>1377</v>
      </c>
      <c r="B4990" s="170" t="s">
        <v>12785</v>
      </c>
      <c r="C4990" s="170">
        <v>303</v>
      </c>
      <c r="I4990" s="170"/>
    </row>
    <row r="4991" spans="1:9" x14ac:dyDescent="0.3">
      <c r="A4991" s="170" t="s">
        <v>1376</v>
      </c>
      <c r="B4991" s="170" t="s">
        <v>12784</v>
      </c>
      <c r="C4991" s="170">
        <v>67</v>
      </c>
      <c r="I4991" s="170"/>
    </row>
    <row r="4992" spans="1:9" x14ac:dyDescent="0.3">
      <c r="A4992" s="170" t="s">
        <v>1375</v>
      </c>
      <c r="B4992" s="170" t="s">
        <v>12783</v>
      </c>
      <c r="C4992" s="170">
        <v>67</v>
      </c>
      <c r="I4992" s="170"/>
    </row>
    <row r="4993" spans="1:9" x14ac:dyDescent="0.3">
      <c r="A4993" s="170" t="s">
        <v>1374</v>
      </c>
      <c r="B4993" s="170" t="s">
        <v>12782</v>
      </c>
      <c r="C4993" s="170">
        <v>131</v>
      </c>
      <c r="I4993" s="170"/>
    </row>
    <row r="4994" spans="1:9" x14ac:dyDescent="0.3">
      <c r="A4994" s="170" t="s">
        <v>1373</v>
      </c>
      <c r="B4994" s="170" t="s">
        <v>12781</v>
      </c>
      <c r="C4994" s="170">
        <v>210</v>
      </c>
      <c r="I4994" s="170"/>
    </row>
    <row r="4995" spans="1:9" x14ac:dyDescent="0.3">
      <c r="A4995" s="170" t="s">
        <v>1372</v>
      </c>
      <c r="B4995" s="170" t="s">
        <v>1370</v>
      </c>
      <c r="C4995" s="170">
        <v>36</v>
      </c>
      <c r="I4995" s="170"/>
    </row>
    <row r="4996" spans="1:9" x14ac:dyDescent="0.3">
      <c r="A4996" s="170" t="s">
        <v>1371</v>
      </c>
      <c r="B4996" s="170" t="s">
        <v>1370</v>
      </c>
      <c r="C4996" s="170">
        <v>36</v>
      </c>
      <c r="I4996" s="170"/>
    </row>
    <row r="4997" spans="1:9" x14ac:dyDescent="0.3">
      <c r="A4997" s="170" t="s">
        <v>1369</v>
      </c>
      <c r="B4997" s="170" t="s">
        <v>1370</v>
      </c>
      <c r="C4997" s="170">
        <v>36</v>
      </c>
      <c r="I4997" s="170"/>
    </row>
    <row r="4998" spans="1:9" x14ac:dyDescent="0.3">
      <c r="A4998" s="170" t="s">
        <v>1368</v>
      </c>
      <c r="B4998" s="170" t="s">
        <v>1367</v>
      </c>
      <c r="C4998" s="170">
        <v>71</v>
      </c>
      <c r="I4998" s="170"/>
    </row>
    <row r="4999" spans="1:9" x14ac:dyDescent="0.3">
      <c r="A4999" s="170" t="s">
        <v>1366</v>
      </c>
      <c r="B4999" s="170" t="s">
        <v>1365</v>
      </c>
      <c r="C4999" s="170">
        <v>71</v>
      </c>
      <c r="I4999" s="170"/>
    </row>
    <row r="5000" spans="1:9" x14ac:dyDescent="0.3">
      <c r="A5000" s="170" t="s">
        <v>1363</v>
      </c>
      <c r="B5000" s="170" t="s">
        <v>1364</v>
      </c>
      <c r="C5000" s="170">
        <v>36</v>
      </c>
      <c r="I5000" s="170"/>
    </row>
    <row r="5001" spans="1:9" x14ac:dyDescent="0.3">
      <c r="A5001" s="170" t="s">
        <v>1362</v>
      </c>
      <c r="B5001" s="170" t="s">
        <v>11531</v>
      </c>
      <c r="C5001" s="170">
        <v>303</v>
      </c>
      <c r="I5001" s="170"/>
    </row>
    <row r="5002" spans="1:9" x14ac:dyDescent="0.3">
      <c r="A5002" s="170" t="s">
        <v>1361</v>
      </c>
      <c r="B5002" s="170" t="s">
        <v>950</v>
      </c>
      <c r="C5002" s="170">
        <v>768</v>
      </c>
      <c r="I5002" s="170"/>
    </row>
    <row r="5003" spans="1:9" x14ac:dyDescent="0.3">
      <c r="A5003" s="170" t="s">
        <v>1359</v>
      </c>
      <c r="B5003" s="170" t="s">
        <v>1360</v>
      </c>
      <c r="C5003" s="170">
        <v>36</v>
      </c>
      <c r="I5003" s="170"/>
    </row>
    <row r="5004" spans="1:9" x14ac:dyDescent="0.3">
      <c r="A5004" s="170" t="s">
        <v>1357</v>
      </c>
      <c r="B5004" s="170" t="s">
        <v>1358</v>
      </c>
      <c r="C5004" s="170">
        <v>36</v>
      </c>
      <c r="I5004" s="170"/>
    </row>
    <row r="5005" spans="1:9" x14ac:dyDescent="0.3">
      <c r="A5005" s="170" t="s">
        <v>1355</v>
      </c>
      <c r="B5005" s="170" t="s">
        <v>1356</v>
      </c>
      <c r="C5005" s="170">
        <v>36</v>
      </c>
      <c r="I5005" s="170"/>
    </row>
    <row r="5006" spans="1:9" x14ac:dyDescent="0.3">
      <c r="A5006" s="170" t="s">
        <v>1354</v>
      </c>
      <c r="B5006" s="170" t="s">
        <v>12780</v>
      </c>
      <c r="C5006" s="170">
        <v>303</v>
      </c>
      <c r="I5006" s="170"/>
    </row>
    <row r="5007" spans="1:9" x14ac:dyDescent="0.3">
      <c r="A5007" s="170" t="s">
        <v>1353</v>
      </c>
      <c r="B5007" s="170" t="s">
        <v>12779</v>
      </c>
      <c r="C5007" s="170">
        <v>597</v>
      </c>
      <c r="I5007" s="170"/>
    </row>
    <row r="5008" spans="1:9" x14ac:dyDescent="0.3">
      <c r="A5008" s="170" t="s">
        <v>1352</v>
      </c>
      <c r="B5008" s="170" t="s">
        <v>12778</v>
      </c>
      <c r="C5008" s="170">
        <v>321</v>
      </c>
      <c r="I5008" s="170"/>
    </row>
    <row r="5009" spans="1:9" x14ac:dyDescent="0.3">
      <c r="A5009" s="170" t="s">
        <v>1351</v>
      </c>
      <c r="B5009" s="170" t="s">
        <v>12777</v>
      </c>
      <c r="C5009" s="170">
        <v>321</v>
      </c>
      <c r="I5009" s="170"/>
    </row>
    <row r="5010" spans="1:9" x14ac:dyDescent="0.3">
      <c r="A5010" s="170" t="s">
        <v>3821</v>
      </c>
      <c r="B5010" s="170" t="s">
        <v>3819</v>
      </c>
      <c r="C5010" s="170">
        <v>899</v>
      </c>
      <c r="I5010" s="170"/>
    </row>
    <row r="5011" spans="1:9" x14ac:dyDescent="0.3">
      <c r="A5011" s="170" t="s">
        <v>1350</v>
      </c>
      <c r="B5011" s="170" t="s">
        <v>12776</v>
      </c>
      <c r="C5011" s="170">
        <v>321</v>
      </c>
      <c r="I5011" s="170"/>
    </row>
    <row r="5012" spans="1:9" x14ac:dyDescent="0.3">
      <c r="A5012" s="170" t="s">
        <v>1349</v>
      </c>
      <c r="B5012" s="170" t="s">
        <v>12561</v>
      </c>
      <c r="C5012" s="170">
        <v>321</v>
      </c>
      <c r="I5012" s="170"/>
    </row>
    <row r="5013" spans="1:9" x14ac:dyDescent="0.3">
      <c r="A5013" s="170" t="s">
        <v>1348</v>
      </c>
      <c r="B5013" s="170" t="s">
        <v>12775</v>
      </c>
      <c r="C5013" s="170">
        <v>321</v>
      </c>
      <c r="I5013" s="170"/>
    </row>
    <row r="5014" spans="1:9" x14ac:dyDescent="0.3">
      <c r="A5014" s="170" t="s">
        <v>1347</v>
      </c>
      <c r="B5014" s="170" t="s">
        <v>12774</v>
      </c>
      <c r="C5014" s="170">
        <v>231</v>
      </c>
      <c r="I5014" s="170"/>
    </row>
    <row r="5015" spans="1:9" x14ac:dyDescent="0.3">
      <c r="A5015" s="170" t="s">
        <v>1346</v>
      </c>
      <c r="B5015" s="170" t="s">
        <v>806</v>
      </c>
      <c r="C5015" s="170">
        <v>36</v>
      </c>
      <c r="I5015" s="170"/>
    </row>
    <row r="5016" spans="1:9" x14ac:dyDescent="0.3">
      <c r="A5016" s="170" t="s">
        <v>1345</v>
      </c>
      <c r="B5016" s="170" t="s">
        <v>804</v>
      </c>
      <c r="C5016" s="170">
        <v>36</v>
      </c>
      <c r="I5016" s="170"/>
    </row>
    <row r="5017" spans="1:9" x14ac:dyDescent="0.3">
      <c r="A5017" s="170" t="s">
        <v>1344</v>
      </c>
      <c r="B5017" s="170" t="s">
        <v>12773</v>
      </c>
      <c r="C5017" s="170">
        <v>321</v>
      </c>
      <c r="I5017" s="170"/>
    </row>
    <row r="5018" spans="1:9" x14ac:dyDescent="0.3">
      <c r="A5018" s="170" t="s">
        <v>1343</v>
      </c>
      <c r="B5018" s="170" t="s">
        <v>12772</v>
      </c>
      <c r="C5018" s="170">
        <v>157</v>
      </c>
      <c r="I5018" s="170"/>
    </row>
    <row r="5019" spans="1:9" x14ac:dyDescent="0.3">
      <c r="A5019" s="170" t="s">
        <v>1342</v>
      </c>
      <c r="B5019" s="170" t="s">
        <v>12771</v>
      </c>
      <c r="C5019" s="170">
        <v>321</v>
      </c>
      <c r="I5019" s="170"/>
    </row>
    <row r="5020" spans="1:9" x14ac:dyDescent="0.3">
      <c r="A5020" s="170" t="s">
        <v>1341</v>
      </c>
      <c r="B5020" s="170" t="s">
        <v>12770</v>
      </c>
      <c r="C5020" s="170">
        <v>321</v>
      </c>
      <c r="I5020" s="170"/>
    </row>
    <row r="5021" spans="1:9" x14ac:dyDescent="0.3">
      <c r="A5021" s="170" t="s">
        <v>3820</v>
      </c>
      <c r="B5021" s="170" t="s">
        <v>12769</v>
      </c>
      <c r="C5021" s="170">
        <v>899</v>
      </c>
      <c r="I5021" s="170"/>
    </row>
    <row r="5022" spans="1:9" x14ac:dyDescent="0.3">
      <c r="A5022" s="170" t="s">
        <v>1340</v>
      </c>
      <c r="B5022" s="170" t="s">
        <v>12768</v>
      </c>
      <c r="C5022" s="170">
        <v>321</v>
      </c>
      <c r="I5022" s="170"/>
    </row>
    <row r="5023" spans="1:9" x14ac:dyDescent="0.3">
      <c r="A5023" s="170" t="s">
        <v>1339</v>
      </c>
      <c r="B5023" s="170" t="s">
        <v>12767</v>
      </c>
      <c r="C5023" s="170">
        <v>321</v>
      </c>
      <c r="I5023" s="170"/>
    </row>
    <row r="5024" spans="1:9" x14ac:dyDescent="0.3">
      <c r="A5024" s="170" t="s">
        <v>1338</v>
      </c>
      <c r="B5024" s="170" t="s">
        <v>12766</v>
      </c>
      <c r="C5024" s="170">
        <v>321</v>
      </c>
      <c r="I5024" s="170"/>
    </row>
    <row r="5025" spans="1:9" x14ac:dyDescent="0.3">
      <c r="A5025" s="170" t="s">
        <v>1337</v>
      </c>
      <c r="B5025" s="170" t="s">
        <v>12765</v>
      </c>
      <c r="C5025" s="170">
        <v>321</v>
      </c>
      <c r="I5025" s="170"/>
    </row>
    <row r="5026" spans="1:9" x14ac:dyDescent="0.3">
      <c r="A5026" s="170" t="s">
        <v>1336</v>
      </c>
      <c r="B5026" s="170" t="s">
        <v>12764</v>
      </c>
      <c r="C5026" s="170">
        <v>683</v>
      </c>
      <c r="I5026" s="170"/>
    </row>
    <row r="5027" spans="1:9" x14ac:dyDescent="0.3">
      <c r="A5027" s="170" t="s">
        <v>1335</v>
      </c>
      <c r="B5027" s="170" t="s">
        <v>12063</v>
      </c>
      <c r="C5027" s="170">
        <v>683</v>
      </c>
      <c r="I5027" s="170"/>
    </row>
    <row r="5028" spans="1:9" x14ac:dyDescent="0.3">
      <c r="A5028" s="170" t="s">
        <v>1334</v>
      </c>
      <c r="B5028" s="170" t="s">
        <v>12763</v>
      </c>
      <c r="C5028" s="170">
        <v>113</v>
      </c>
      <c r="I5028" s="170"/>
    </row>
    <row r="5029" spans="1:9" x14ac:dyDescent="0.3">
      <c r="A5029" s="170" t="s">
        <v>3818</v>
      </c>
      <c r="B5029" s="170" t="s">
        <v>12762</v>
      </c>
      <c r="C5029" s="170">
        <v>899</v>
      </c>
      <c r="I5029" s="170"/>
    </row>
    <row r="5030" spans="1:9" x14ac:dyDescent="0.3">
      <c r="A5030" s="170" t="s">
        <v>1333</v>
      </c>
      <c r="B5030" s="170" t="s">
        <v>1332</v>
      </c>
      <c r="C5030" s="170">
        <v>77</v>
      </c>
      <c r="I5030" s="170"/>
    </row>
    <row r="5031" spans="1:9" x14ac:dyDescent="0.3">
      <c r="A5031" s="170" t="s">
        <v>1331</v>
      </c>
      <c r="B5031" s="170" t="s">
        <v>1330</v>
      </c>
      <c r="C5031" s="170">
        <v>77</v>
      </c>
      <c r="I5031" s="170"/>
    </row>
    <row r="5032" spans="1:9" x14ac:dyDescent="0.3">
      <c r="A5032" s="170" t="s">
        <v>1329</v>
      </c>
      <c r="B5032" s="170" t="s">
        <v>12761</v>
      </c>
      <c r="C5032" s="170">
        <v>67</v>
      </c>
      <c r="I5032" s="170"/>
    </row>
    <row r="5033" spans="1:9" x14ac:dyDescent="0.3">
      <c r="A5033" s="170" t="s">
        <v>1328</v>
      </c>
      <c r="B5033" s="170" t="s">
        <v>12760</v>
      </c>
      <c r="C5033" s="170">
        <v>67</v>
      </c>
      <c r="I5033" s="170"/>
    </row>
    <row r="5034" spans="1:9" x14ac:dyDescent="0.3">
      <c r="A5034" s="170" t="s">
        <v>1327</v>
      </c>
      <c r="B5034" s="170" t="s">
        <v>12759</v>
      </c>
      <c r="C5034" s="170">
        <v>67</v>
      </c>
      <c r="I5034" s="170"/>
    </row>
    <row r="5035" spans="1:9" x14ac:dyDescent="0.3">
      <c r="A5035" s="170" t="s">
        <v>1326</v>
      </c>
      <c r="B5035" s="170" t="s">
        <v>12758</v>
      </c>
      <c r="C5035" s="170">
        <v>67</v>
      </c>
      <c r="I5035" s="170"/>
    </row>
    <row r="5036" spans="1:9" x14ac:dyDescent="0.3">
      <c r="A5036" s="170" t="s">
        <v>3817</v>
      </c>
      <c r="B5036" s="170" t="s">
        <v>12757</v>
      </c>
      <c r="C5036" s="170">
        <v>1631</v>
      </c>
      <c r="I5036" s="170"/>
    </row>
    <row r="5037" spans="1:9" x14ac:dyDescent="0.3">
      <c r="A5037" s="170" t="s">
        <v>1325</v>
      </c>
      <c r="B5037" s="170" t="s">
        <v>12580</v>
      </c>
      <c r="C5037" s="170">
        <v>36</v>
      </c>
      <c r="I5037" s="170"/>
    </row>
    <row r="5038" spans="1:9" x14ac:dyDescent="0.3">
      <c r="A5038" s="170" t="s">
        <v>1324</v>
      </c>
      <c r="B5038" s="170" t="s">
        <v>12580</v>
      </c>
      <c r="C5038" s="170">
        <v>36</v>
      </c>
      <c r="I5038" s="170"/>
    </row>
    <row r="5039" spans="1:9" x14ac:dyDescent="0.3">
      <c r="A5039" s="170" t="s">
        <v>1323</v>
      </c>
      <c r="B5039" s="170" t="s">
        <v>806</v>
      </c>
      <c r="C5039" s="170">
        <v>36</v>
      </c>
      <c r="I5039" s="170"/>
    </row>
    <row r="5040" spans="1:9" x14ac:dyDescent="0.3">
      <c r="A5040" s="170" t="s">
        <v>4061</v>
      </c>
      <c r="B5040" s="170" t="s">
        <v>12756</v>
      </c>
      <c r="C5040" s="170">
        <v>1330</v>
      </c>
      <c r="I5040" s="170"/>
    </row>
    <row r="5041" spans="1:9" x14ac:dyDescent="0.3">
      <c r="A5041" s="170" t="s">
        <v>1322</v>
      </c>
      <c r="B5041" s="170" t="s">
        <v>804</v>
      </c>
      <c r="C5041" s="170">
        <v>36</v>
      </c>
      <c r="I5041" s="170"/>
    </row>
    <row r="5042" spans="1:9" x14ac:dyDescent="0.3">
      <c r="A5042" s="170" t="s">
        <v>1321</v>
      </c>
      <c r="B5042" s="170" t="s">
        <v>12755</v>
      </c>
      <c r="C5042" s="170">
        <v>83</v>
      </c>
      <c r="I5042" s="170"/>
    </row>
    <row r="5043" spans="1:9" x14ac:dyDescent="0.3">
      <c r="A5043" s="170" t="s">
        <v>1320</v>
      </c>
      <c r="B5043" s="170" t="s">
        <v>4110</v>
      </c>
      <c r="C5043" s="170">
        <v>724</v>
      </c>
      <c r="I5043" s="170"/>
    </row>
    <row r="5044" spans="1:9" x14ac:dyDescent="0.3">
      <c r="A5044" s="170" t="s">
        <v>1319</v>
      </c>
      <c r="B5044" s="170" t="s">
        <v>12754</v>
      </c>
      <c r="C5044" s="170">
        <v>282</v>
      </c>
      <c r="I5044" s="170"/>
    </row>
    <row r="5045" spans="1:9" x14ac:dyDescent="0.3">
      <c r="A5045" s="170" t="s">
        <v>1318</v>
      </c>
      <c r="B5045" s="170" t="s">
        <v>12753</v>
      </c>
      <c r="C5045" s="170">
        <v>724</v>
      </c>
      <c r="I5045" s="170"/>
    </row>
    <row r="5046" spans="1:9" x14ac:dyDescent="0.3">
      <c r="A5046" s="170" t="s">
        <v>1316</v>
      </c>
      <c r="B5046" s="170" t="s">
        <v>1317</v>
      </c>
      <c r="C5046" s="170">
        <v>77</v>
      </c>
      <c r="I5046" s="170"/>
    </row>
    <row r="5047" spans="1:9" x14ac:dyDescent="0.3">
      <c r="A5047" s="170" t="s">
        <v>1315</v>
      </c>
      <c r="B5047" s="170" t="s">
        <v>12752</v>
      </c>
      <c r="C5047" s="170">
        <v>724</v>
      </c>
      <c r="I5047" s="170"/>
    </row>
    <row r="5048" spans="1:9" x14ac:dyDescent="0.3">
      <c r="A5048" s="170" t="s">
        <v>1314</v>
      </c>
      <c r="B5048" s="170" t="s">
        <v>12751</v>
      </c>
      <c r="C5048" s="170">
        <v>303</v>
      </c>
      <c r="I5048" s="170"/>
    </row>
    <row r="5049" spans="1:9" x14ac:dyDescent="0.3">
      <c r="A5049" s="170" t="s">
        <v>1313</v>
      </c>
      <c r="B5049" s="170" t="s">
        <v>12750</v>
      </c>
      <c r="C5049" s="170">
        <v>768</v>
      </c>
      <c r="I5049" s="170"/>
    </row>
    <row r="5050" spans="1:9" x14ac:dyDescent="0.3">
      <c r="A5050" s="170" t="s">
        <v>1312</v>
      </c>
      <c r="B5050" s="170" t="s">
        <v>12749</v>
      </c>
      <c r="C5050" s="170">
        <v>60</v>
      </c>
      <c r="I5050" s="170"/>
    </row>
    <row r="5051" spans="1:9" x14ac:dyDescent="0.3">
      <c r="A5051" s="170" t="s">
        <v>1311</v>
      </c>
      <c r="B5051" s="170" t="s">
        <v>12748</v>
      </c>
      <c r="C5051" s="170">
        <v>392</v>
      </c>
      <c r="I5051" s="170"/>
    </row>
    <row r="5052" spans="1:9" x14ac:dyDescent="0.3">
      <c r="A5052" s="170" t="s">
        <v>1310</v>
      </c>
      <c r="B5052" s="170" t="s">
        <v>12747</v>
      </c>
      <c r="C5052" s="170">
        <v>303</v>
      </c>
      <c r="I5052" s="170"/>
    </row>
    <row r="5053" spans="1:9" x14ac:dyDescent="0.3">
      <c r="A5053" s="170" t="s">
        <v>1309</v>
      </c>
      <c r="B5053" s="170" t="s">
        <v>12746</v>
      </c>
      <c r="C5053" s="170">
        <v>282</v>
      </c>
      <c r="I5053" s="170"/>
    </row>
    <row r="5054" spans="1:9" x14ac:dyDescent="0.3">
      <c r="A5054" s="170" t="s">
        <v>1308</v>
      </c>
      <c r="B5054" s="170" t="s">
        <v>12745</v>
      </c>
      <c r="C5054" s="170">
        <v>28</v>
      </c>
      <c r="I5054" s="170"/>
    </row>
    <row r="5055" spans="1:9" x14ac:dyDescent="0.3">
      <c r="A5055" s="170" t="s">
        <v>1307</v>
      </c>
      <c r="B5055" s="170" t="s">
        <v>12744</v>
      </c>
      <c r="C5055" s="170">
        <v>28</v>
      </c>
      <c r="I5055" s="170"/>
    </row>
    <row r="5056" spans="1:9" x14ac:dyDescent="0.3">
      <c r="A5056" s="170" t="s">
        <v>1305</v>
      </c>
      <c r="B5056" s="170" t="s">
        <v>1306</v>
      </c>
      <c r="C5056" s="170">
        <v>36</v>
      </c>
      <c r="I5056" s="170"/>
    </row>
    <row r="5057" spans="1:9" x14ac:dyDescent="0.3">
      <c r="A5057" s="170" t="s">
        <v>1304</v>
      </c>
      <c r="B5057" s="170" t="s">
        <v>12743</v>
      </c>
      <c r="C5057" s="170">
        <v>83</v>
      </c>
      <c r="I5057" s="170"/>
    </row>
    <row r="5058" spans="1:9" x14ac:dyDescent="0.3">
      <c r="A5058" s="170" t="s">
        <v>1303</v>
      </c>
      <c r="B5058" s="170" t="s">
        <v>12742</v>
      </c>
      <c r="C5058" s="170">
        <v>210</v>
      </c>
      <c r="I5058" s="170"/>
    </row>
    <row r="5059" spans="1:9" x14ac:dyDescent="0.3">
      <c r="A5059" s="170" t="s">
        <v>1302</v>
      </c>
      <c r="B5059" s="170" t="s">
        <v>12741</v>
      </c>
      <c r="C5059" s="170">
        <v>28</v>
      </c>
      <c r="I5059" s="170"/>
    </row>
    <row r="5060" spans="1:9" x14ac:dyDescent="0.3">
      <c r="A5060" s="170" t="s">
        <v>1301</v>
      </c>
      <c r="B5060" s="170" t="s">
        <v>12740</v>
      </c>
      <c r="C5060" s="170">
        <v>28</v>
      </c>
      <c r="I5060" s="170"/>
    </row>
    <row r="5061" spans="1:9" x14ac:dyDescent="0.3">
      <c r="A5061" s="170" t="s">
        <v>1300</v>
      </c>
      <c r="B5061" s="170" t="s">
        <v>12739</v>
      </c>
      <c r="C5061" s="170">
        <v>28</v>
      </c>
      <c r="I5061" s="170"/>
    </row>
    <row r="5062" spans="1:9" x14ac:dyDescent="0.3">
      <c r="A5062" s="170" t="s">
        <v>1299</v>
      </c>
      <c r="B5062" s="170" t="s">
        <v>12738</v>
      </c>
      <c r="C5062" s="170">
        <v>28</v>
      </c>
      <c r="I5062" s="170"/>
    </row>
    <row r="5063" spans="1:9" x14ac:dyDescent="0.3">
      <c r="A5063" s="170" t="s">
        <v>1298</v>
      </c>
      <c r="B5063" s="170" t="s">
        <v>12737</v>
      </c>
      <c r="C5063" s="170">
        <v>28</v>
      </c>
      <c r="I5063" s="170"/>
    </row>
    <row r="5064" spans="1:9" x14ac:dyDescent="0.3">
      <c r="A5064" s="170" t="s">
        <v>1297</v>
      </c>
      <c r="B5064" s="170" t="s">
        <v>12736</v>
      </c>
      <c r="C5064" s="170">
        <v>28</v>
      </c>
      <c r="I5064" s="170"/>
    </row>
    <row r="5065" spans="1:9" x14ac:dyDescent="0.3">
      <c r="A5065" s="170" t="s">
        <v>1296</v>
      </c>
      <c r="B5065" s="170" t="s">
        <v>12735</v>
      </c>
      <c r="C5065" s="170">
        <v>28</v>
      </c>
      <c r="I5065" s="170"/>
    </row>
    <row r="5066" spans="1:9" x14ac:dyDescent="0.3">
      <c r="A5066" s="170" t="s">
        <v>1295</v>
      </c>
      <c r="B5066" s="170" t="s">
        <v>12734</v>
      </c>
      <c r="C5066" s="170">
        <v>67</v>
      </c>
      <c r="I5066" s="170"/>
    </row>
    <row r="5067" spans="1:9" x14ac:dyDescent="0.3">
      <c r="A5067" s="170" t="s">
        <v>1294</v>
      </c>
      <c r="B5067" s="170" t="s">
        <v>12733</v>
      </c>
      <c r="C5067" s="170">
        <v>67</v>
      </c>
      <c r="I5067" s="170"/>
    </row>
    <row r="5068" spans="1:9" x14ac:dyDescent="0.3">
      <c r="A5068" s="170" t="s">
        <v>1293</v>
      </c>
      <c r="B5068" s="170" t="s">
        <v>12732</v>
      </c>
      <c r="C5068" s="170">
        <v>893</v>
      </c>
      <c r="I5068" s="170"/>
    </row>
    <row r="5069" spans="1:9" x14ac:dyDescent="0.3">
      <c r="A5069" s="170" t="s">
        <v>1292</v>
      </c>
      <c r="B5069" s="170" t="s">
        <v>12732</v>
      </c>
      <c r="C5069" s="170">
        <v>893</v>
      </c>
      <c r="I5069" s="170"/>
    </row>
    <row r="5070" spans="1:9" x14ac:dyDescent="0.3">
      <c r="A5070" s="170" t="s">
        <v>1291</v>
      </c>
      <c r="B5070" s="170" t="s">
        <v>12732</v>
      </c>
      <c r="C5070" s="170">
        <v>893</v>
      </c>
      <c r="I5070" s="170"/>
    </row>
    <row r="5071" spans="1:9" x14ac:dyDescent="0.3">
      <c r="A5071" s="170" t="s">
        <v>1290</v>
      </c>
      <c r="B5071" s="170" t="s">
        <v>12731</v>
      </c>
      <c r="C5071" s="170">
        <v>28</v>
      </c>
      <c r="I5071" s="170"/>
    </row>
    <row r="5072" spans="1:9" x14ac:dyDescent="0.3">
      <c r="A5072" s="170" t="s">
        <v>1289</v>
      </c>
      <c r="B5072" s="170" t="s">
        <v>12730</v>
      </c>
      <c r="C5072" s="170">
        <v>28</v>
      </c>
      <c r="I5072" s="170"/>
    </row>
    <row r="5073" spans="1:9" x14ac:dyDescent="0.3">
      <c r="A5073" s="170" t="s">
        <v>1288</v>
      </c>
      <c r="B5073" s="170" t="s">
        <v>12729</v>
      </c>
      <c r="C5073" s="170">
        <v>28</v>
      </c>
      <c r="I5073" s="170"/>
    </row>
    <row r="5074" spans="1:9" x14ac:dyDescent="0.3">
      <c r="A5074" s="170" t="s">
        <v>1287</v>
      </c>
      <c r="B5074" s="170" t="s">
        <v>12728</v>
      </c>
      <c r="C5074" s="170">
        <v>28</v>
      </c>
      <c r="I5074" s="170"/>
    </row>
    <row r="5075" spans="1:9" x14ac:dyDescent="0.3">
      <c r="A5075" s="170" t="s">
        <v>1286</v>
      </c>
      <c r="B5075" s="170" t="s">
        <v>12727</v>
      </c>
      <c r="C5075" s="170">
        <v>28</v>
      </c>
      <c r="I5075" s="170"/>
    </row>
    <row r="5076" spans="1:9" x14ac:dyDescent="0.3">
      <c r="A5076" s="170" t="s">
        <v>3816</v>
      </c>
      <c r="B5076" s="170" t="s">
        <v>818</v>
      </c>
      <c r="C5076" s="170">
        <v>157</v>
      </c>
      <c r="I5076" s="170"/>
    </row>
    <row r="5077" spans="1:9" x14ac:dyDescent="0.3">
      <c r="A5077" s="170" t="s">
        <v>1285</v>
      </c>
      <c r="B5077" s="170" t="s">
        <v>12726</v>
      </c>
      <c r="C5077" s="170">
        <v>125</v>
      </c>
      <c r="I5077" s="170"/>
    </row>
    <row r="5078" spans="1:9" x14ac:dyDescent="0.3">
      <c r="A5078" s="170" t="s">
        <v>1284</v>
      </c>
      <c r="B5078" s="170" t="s">
        <v>12725</v>
      </c>
      <c r="C5078" s="170">
        <v>470</v>
      </c>
      <c r="I5078" s="170"/>
    </row>
    <row r="5079" spans="1:9" x14ac:dyDescent="0.3">
      <c r="A5079" s="170" t="s">
        <v>1283</v>
      </c>
      <c r="B5079" s="170" t="s">
        <v>12724</v>
      </c>
      <c r="C5079" s="170">
        <v>932</v>
      </c>
      <c r="I5079" s="170"/>
    </row>
    <row r="5080" spans="1:9" x14ac:dyDescent="0.3">
      <c r="A5080" s="170" t="s">
        <v>1282</v>
      </c>
      <c r="B5080" s="170" t="s">
        <v>950</v>
      </c>
      <c r="C5080" s="170">
        <v>768</v>
      </c>
      <c r="I5080" s="170"/>
    </row>
    <row r="5081" spans="1:9" x14ac:dyDescent="0.3">
      <c r="A5081" s="170" t="s">
        <v>3814</v>
      </c>
      <c r="B5081" s="170" t="s">
        <v>3815</v>
      </c>
      <c r="C5081" s="170">
        <v>36</v>
      </c>
      <c r="I5081" s="170"/>
    </row>
    <row r="5082" spans="1:9" x14ac:dyDescent="0.3">
      <c r="A5082" s="170" t="s">
        <v>1281</v>
      </c>
      <c r="B5082" s="170" t="s">
        <v>12723</v>
      </c>
      <c r="C5082" s="170">
        <v>1998</v>
      </c>
      <c r="I5082" s="170"/>
    </row>
    <row r="5083" spans="1:9" x14ac:dyDescent="0.3">
      <c r="A5083" s="170" t="s">
        <v>1280</v>
      </c>
      <c r="B5083" s="170" t="s">
        <v>12722</v>
      </c>
      <c r="C5083" s="170">
        <v>1998</v>
      </c>
      <c r="I5083" s="170"/>
    </row>
    <row r="5084" spans="1:9" x14ac:dyDescent="0.3">
      <c r="A5084" s="170" t="s">
        <v>1279</v>
      </c>
      <c r="B5084" s="170" t="s">
        <v>12721</v>
      </c>
      <c r="C5084" s="170">
        <v>698</v>
      </c>
      <c r="I5084" s="170"/>
    </row>
    <row r="5085" spans="1:9" x14ac:dyDescent="0.3">
      <c r="A5085" s="170" t="s">
        <v>1278</v>
      </c>
      <c r="B5085" s="170" t="s">
        <v>5139</v>
      </c>
      <c r="C5085" s="170">
        <v>122</v>
      </c>
      <c r="I5085" s="170"/>
    </row>
    <row r="5086" spans="1:9" x14ac:dyDescent="0.3">
      <c r="A5086" s="170" t="s">
        <v>1277</v>
      </c>
      <c r="B5086" s="170" t="s">
        <v>5139</v>
      </c>
      <c r="C5086" s="170">
        <v>122</v>
      </c>
      <c r="I5086" s="170"/>
    </row>
    <row r="5087" spans="1:9" x14ac:dyDescent="0.3">
      <c r="A5087" s="170" t="s">
        <v>1276</v>
      </c>
      <c r="B5087" s="170" t="s">
        <v>12720</v>
      </c>
      <c r="C5087" s="170">
        <v>67</v>
      </c>
      <c r="I5087" s="170"/>
    </row>
    <row r="5088" spans="1:9" x14ac:dyDescent="0.3">
      <c r="A5088" s="170" t="s">
        <v>3813</v>
      </c>
      <c r="B5088" s="170" t="s">
        <v>12719</v>
      </c>
      <c r="C5088" s="170">
        <v>157</v>
      </c>
      <c r="I5088" s="170"/>
    </row>
    <row r="5089" spans="1:9" x14ac:dyDescent="0.3">
      <c r="A5089" s="170" t="s">
        <v>1275</v>
      </c>
      <c r="B5089" s="170" t="s">
        <v>12718</v>
      </c>
      <c r="C5089" s="170">
        <v>67</v>
      </c>
      <c r="I5089" s="170"/>
    </row>
    <row r="5090" spans="1:9" x14ac:dyDescent="0.3">
      <c r="A5090" s="170" t="s">
        <v>1274</v>
      </c>
      <c r="B5090" s="170" t="s">
        <v>12717</v>
      </c>
      <c r="C5090" s="170">
        <v>210</v>
      </c>
      <c r="I5090" s="170"/>
    </row>
    <row r="5091" spans="1:9" x14ac:dyDescent="0.3">
      <c r="A5091" s="170" t="s">
        <v>1273</v>
      </c>
      <c r="B5091" s="170" t="s">
        <v>12716</v>
      </c>
      <c r="C5091" s="170">
        <v>210</v>
      </c>
      <c r="I5091" s="170"/>
    </row>
    <row r="5092" spans="1:9" x14ac:dyDescent="0.3">
      <c r="A5092" s="170" t="s">
        <v>1272</v>
      </c>
      <c r="B5092" s="170" t="s">
        <v>12715</v>
      </c>
      <c r="C5092" s="170">
        <v>210</v>
      </c>
      <c r="I5092" s="170"/>
    </row>
    <row r="5093" spans="1:9" x14ac:dyDescent="0.3">
      <c r="A5093" s="170" t="s">
        <v>1271</v>
      </c>
      <c r="B5093" s="170" t="s">
        <v>12714</v>
      </c>
      <c r="C5093" s="170">
        <v>210</v>
      </c>
      <c r="I5093" s="170"/>
    </row>
    <row r="5094" spans="1:9" x14ac:dyDescent="0.3">
      <c r="A5094" s="170" t="s">
        <v>3812</v>
      </c>
      <c r="B5094" s="170" t="s">
        <v>12713</v>
      </c>
      <c r="C5094" s="170">
        <v>157</v>
      </c>
      <c r="I5094" s="170"/>
    </row>
    <row r="5095" spans="1:9" x14ac:dyDescent="0.3">
      <c r="A5095" s="170" t="s">
        <v>1270</v>
      </c>
      <c r="B5095" s="170" t="s">
        <v>12712</v>
      </c>
      <c r="C5095" s="170">
        <v>210</v>
      </c>
      <c r="I5095" s="170"/>
    </row>
    <row r="5096" spans="1:9" x14ac:dyDescent="0.3">
      <c r="A5096" s="170" t="s">
        <v>1269</v>
      </c>
      <c r="B5096" s="170" t="s">
        <v>12711</v>
      </c>
      <c r="C5096" s="170">
        <v>210</v>
      </c>
      <c r="I5096" s="170"/>
    </row>
    <row r="5097" spans="1:9" x14ac:dyDescent="0.3">
      <c r="A5097" s="170" t="s">
        <v>1268</v>
      </c>
      <c r="B5097" s="170" t="s">
        <v>12710</v>
      </c>
      <c r="C5097" s="170">
        <v>210</v>
      </c>
      <c r="I5097" s="170"/>
    </row>
    <row r="5098" spans="1:9" x14ac:dyDescent="0.3">
      <c r="A5098" s="170" t="s">
        <v>1267</v>
      </c>
      <c r="B5098" s="170" t="s">
        <v>12709</v>
      </c>
      <c r="C5098" s="170">
        <v>210</v>
      </c>
      <c r="I5098" s="170"/>
    </row>
    <row r="5099" spans="1:9" x14ac:dyDescent="0.3">
      <c r="A5099" s="170" t="s">
        <v>3811</v>
      </c>
      <c r="B5099" s="170" t="s">
        <v>12708</v>
      </c>
      <c r="C5099" s="170">
        <v>36</v>
      </c>
      <c r="I5099" s="170"/>
    </row>
    <row r="5100" spans="1:9" x14ac:dyDescent="0.3">
      <c r="A5100" s="170" t="s">
        <v>1266</v>
      </c>
      <c r="B5100" s="170" t="s">
        <v>12707</v>
      </c>
      <c r="C5100" s="170">
        <v>36</v>
      </c>
      <c r="I5100" s="170"/>
    </row>
    <row r="5101" spans="1:9" x14ac:dyDescent="0.3">
      <c r="A5101" s="170" t="s">
        <v>1265</v>
      </c>
      <c r="B5101" s="170" t="s">
        <v>12706</v>
      </c>
      <c r="C5101" s="170">
        <v>36</v>
      </c>
      <c r="I5101" s="170"/>
    </row>
    <row r="5102" spans="1:9" x14ac:dyDescent="0.3">
      <c r="A5102" s="170" t="s">
        <v>1264</v>
      </c>
      <c r="B5102" s="170" t="s">
        <v>5139</v>
      </c>
      <c r="C5102" s="170">
        <v>122</v>
      </c>
      <c r="I5102" s="170"/>
    </row>
    <row r="5103" spans="1:9" x14ac:dyDescent="0.3">
      <c r="A5103" s="170" t="s">
        <v>1263</v>
      </c>
      <c r="B5103" s="170" t="s">
        <v>926</v>
      </c>
      <c r="C5103" s="170">
        <v>36</v>
      </c>
      <c r="I5103" s="170"/>
    </row>
    <row r="5104" spans="1:9" x14ac:dyDescent="0.3">
      <c r="A5104" s="170" t="s">
        <v>1262</v>
      </c>
      <c r="B5104" s="170" t="s">
        <v>926</v>
      </c>
      <c r="C5104" s="170">
        <v>36</v>
      </c>
      <c r="I5104" s="170"/>
    </row>
    <row r="5105" spans="1:9" x14ac:dyDescent="0.3">
      <c r="A5105" s="170" t="s">
        <v>1261</v>
      </c>
      <c r="B5105" s="170" t="s">
        <v>926</v>
      </c>
      <c r="C5105" s="170">
        <v>36</v>
      </c>
      <c r="I5105" s="170"/>
    </row>
    <row r="5106" spans="1:9" x14ac:dyDescent="0.3">
      <c r="A5106" s="170" t="s">
        <v>1259</v>
      </c>
      <c r="B5106" s="170" t="s">
        <v>1260</v>
      </c>
      <c r="C5106" s="170">
        <v>36</v>
      </c>
      <c r="I5106" s="170"/>
    </row>
    <row r="5107" spans="1:9" x14ac:dyDescent="0.3">
      <c r="A5107" s="170" t="s">
        <v>1258</v>
      </c>
      <c r="B5107" s="170" t="s">
        <v>1257</v>
      </c>
      <c r="C5107" s="170">
        <v>77</v>
      </c>
      <c r="I5107" s="170"/>
    </row>
    <row r="5108" spans="1:9" x14ac:dyDescent="0.3">
      <c r="A5108" s="170" t="s">
        <v>1256</v>
      </c>
      <c r="B5108" s="170" t="s">
        <v>12705</v>
      </c>
      <c r="C5108" s="170">
        <v>28</v>
      </c>
      <c r="I5108" s="170"/>
    </row>
    <row r="5109" spans="1:9" x14ac:dyDescent="0.3">
      <c r="A5109" s="170" t="s">
        <v>1255</v>
      </c>
      <c r="B5109" s="170" t="s">
        <v>12580</v>
      </c>
      <c r="C5109" s="170">
        <v>36</v>
      </c>
      <c r="I5109" s="170"/>
    </row>
    <row r="5110" spans="1:9" x14ac:dyDescent="0.3">
      <c r="A5110" s="170" t="s">
        <v>3810</v>
      </c>
      <c r="B5110" s="170" t="s">
        <v>11500</v>
      </c>
      <c r="C5110" s="170">
        <v>157</v>
      </c>
      <c r="I5110" s="170"/>
    </row>
    <row r="5111" spans="1:9" x14ac:dyDescent="0.3">
      <c r="A5111" s="170" t="s">
        <v>1254</v>
      </c>
      <c r="B5111" s="170" t="s">
        <v>12704</v>
      </c>
      <c r="C5111" s="170">
        <v>1998</v>
      </c>
      <c r="I5111" s="170"/>
    </row>
    <row r="5112" spans="1:9" x14ac:dyDescent="0.3">
      <c r="A5112" s="170" t="s">
        <v>1253</v>
      </c>
      <c r="B5112" s="170" t="s">
        <v>12703</v>
      </c>
      <c r="C5112" s="170">
        <v>1998</v>
      </c>
      <c r="I5112" s="170"/>
    </row>
    <row r="5113" spans="1:9" x14ac:dyDescent="0.3">
      <c r="A5113" s="170" t="s">
        <v>1252</v>
      </c>
      <c r="B5113" s="170" t="s">
        <v>12702</v>
      </c>
      <c r="C5113" s="170">
        <v>1998</v>
      </c>
      <c r="I5113" s="170"/>
    </row>
    <row r="5114" spans="1:9" x14ac:dyDescent="0.3">
      <c r="A5114" s="170" t="s">
        <v>1251</v>
      </c>
      <c r="B5114" s="170" t="s">
        <v>12701</v>
      </c>
      <c r="C5114" s="170">
        <v>1998</v>
      </c>
      <c r="I5114" s="170"/>
    </row>
    <row r="5115" spans="1:9" x14ac:dyDescent="0.3">
      <c r="A5115" s="170" t="s">
        <v>1250</v>
      </c>
      <c r="B5115" s="170" t="s">
        <v>12700</v>
      </c>
      <c r="C5115" s="170">
        <v>1998</v>
      </c>
      <c r="I5115" s="170"/>
    </row>
    <row r="5116" spans="1:9" x14ac:dyDescent="0.3">
      <c r="A5116" s="170" t="s">
        <v>1249</v>
      </c>
      <c r="B5116" s="170" t="s">
        <v>12699</v>
      </c>
      <c r="C5116" s="170">
        <v>217</v>
      </c>
      <c r="I5116" s="170"/>
    </row>
    <row r="5117" spans="1:9" x14ac:dyDescent="0.3">
      <c r="A5117" s="170" t="s">
        <v>1247</v>
      </c>
      <c r="B5117" s="170" t="s">
        <v>12698</v>
      </c>
      <c r="C5117" s="170">
        <v>67</v>
      </c>
      <c r="I5117" s="170"/>
    </row>
    <row r="5118" spans="1:9" x14ac:dyDescent="0.3">
      <c r="A5118" s="170" t="s">
        <v>3809</v>
      </c>
      <c r="B5118" s="170" t="s">
        <v>12697</v>
      </c>
      <c r="C5118" s="170">
        <v>91</v>
      </c>
      <c r="I5118" s="170"/>
    </row>
    <row r="5119" spans="1:9" x14ac:dyDescent="0.3">
      <c r="A5119" s="170" t="s">
        <v>1246</v>
      </c>
      <c r="B5119" s="170" t="s">
        <v>12696</v>
      </c>
      <c r="C5119" s="170">
        <v>67</v>
      </c>
      <c r="I5119" s="170"/>
    </row>
    <row r="5120" spans="1:9" x14ac:dyDescent="0.3">
      <c r="A5120" s="170" t="s">
        <v>1245</v>
      </c>
      <c r="B5120" s="170" t="s">
        <v>12695</v>
      </c>
      <c r="C5120" s="170">
        <v>97</v>
      </c>
      <c r="I5120" s="170"/>
    </row>
    <row r="5121" spans="1:9" x14ac:dyDescent="0.3">
      <c r="A5121" s="170" t="s">
        <v>1244</v>
      </c>
      <c r="B5121" s="170" t="s">
        <v>12694</v>
      </c>
      <c r="C5121" s="170">
        <v>97</v>
      </c>
      <c r="I5121" s="170"/>
    </row>
    <row r="5122" spans="1:9" x14ac:dyDescent="0.3">
      <c r="A5122" s="170" t="s">
        <v>1243</v>
      </c>
      <c r="B5122" s="170" t="s">
        <v>12693</v>
      </c>
      <c r="C5122" s="170">
        <v>97</v>
      </c>
      <c r="I5122" s="170"/>
    </row>
    <row r="5123" spans="1:9" x14ac:dyDescent="0.3">
      <c r="A5123" s="170" t="s">
        <v>1242</v>
      </c>
      <c r="B5123" s="170" t="s">
        <v>12692</v>
      </c>
      <c r="C5123" s="170">
        <v>97</v>
      </c>
      <c r="I5123" s="170"/>
    </row>
    <row r="5124" spans="1:9" x14ac:dyDescent="0.3">
      <c r="A5124" s="170" t="s">
        <v>1241</v>
      </c>
      <c r="B5124" s="170" t="s">
        <v>12691</v>
      </c>
      <c r="C5124" s="170">
        <v>97</v>
      </c>
      <c r="I5124" s="170"/>
    </row>
    <row r="5125" spans="1:9" x14ac:dyDescent="0.3">
      <c r="A5125" s="170" t="s">
        <v>1240</v>
      </c>
      <c r="B5125" s="170" t="s">
        <v>12690</v>
      </c>
      <c r="C5125" s="170">
        <v>97</v>
      </c>
      <c r="I5125" s="170"/>
    </row>
    <row r="5126" spans="1:9" x14ac:dyDescent="0.3">
      <c r="A5126" s="170" t="s">
        <v>1239</v>
      </c>
      <c r="B5126" s="170" t="s">
        <v>12689</v>
      </c>
      <c r="C5126" s="170">
        <v>97</v>
      </c>
      <c r="I5126" s="170"/>
    </row>
    <row r="5127" spans="1:9" x14ac:dyDescent="0.3">
      <c r="A5127" s="170" t="s">
        <v>1238</v>
      </c>
      <c r="B5127" s="170" t="s">
        <v>12688</v>
      </c>
      <c r="C5127" s="170">
        <v>97</v>
      </c>
      <c r="I5127" s="170"/>
    </row>
    <row r="5128" spans="1:9" x14ac:dyDescent="0.3">
      <c r="A5128" s="170" t="s">
        <v>1237</v>
      </c>
      <c r="B5128" s="170" t="s">
        <v>12687</v>
      </c>
      <c r="C5128" s="170">
        <v>97</v>
      </c>
      <c r="I5128" s="170"/>
    </row>
    <row r="5129" spans="1:9" x14ac:dyDescent="0.3">
      <c r="A5129" s="170" t="s">
        <v>3807</v>
      </c>
      <c r="B5129" s="170" t="s">
        <v>3808</v>
      </c>
      <c r="C5129" s="170">
        <v>36</v>
      </c>
      <c r="I5129" s="170"/>
    </row>
    <row r="5130" spans="1:9" x14ac:dyDescent="0.3">
      <c r="A5130" s="170" t="s">
        <v>3807</v>
      </c>
      <c r="B5130" s="170" t="s">
        <v>3808</v>
      </c>
      <c r="C5130" s="170">
        <v>36</v>
      </c>
      <c r="I5130" s="170"/>
    </row>
    <row r="5131" spans="1:9" x14ac:dyDescent="0.3">
      <c r="A5131" s="170" t="s">
        <v>1236</v>
      </c>
      <c r="B5131" s="170" t="s">
        <v>12686</v>
      </c>
      <c r="C5131" s="170">
        <v>97</v>
      </c>
      <c r="I5131" s="170"/>
    </row>
    <row r="5132" spans="1:9" x14ac:dyDescent="0.3">
      <c r="A5132" s="170" t="s">
        <v>1235</v>
      </c>
      <c r="B5132" s="170" t="s">
        <v>12685</v>
      </c>
      <c r="C5132" s="170">
        <v>97</v>
      </c>
      <c r="I5132" s="170"/>
    </row>
    <row r="5133" spans="1:9" x14ac:dyDescent="0.3">
      <c r="A5133" s="170" t="s">
        <v>1234</v>
      </c>
      <c r="B5133" s="170" t="s">
        <v>12684</v>
      </c>
      <c r="C5133" s="170">
        <v>988</v>
      </c>
      <c r="I5133" s="170"/>
    </row>
    <row r="5134" spans="1:9" x14ac:dyDescent="0.3">
      <c r="A5134" s="170" t="s">
        <v>1233</v>
      </c>
      <c r="B5134" s="170" t="s">
        <v>12683</v>
      </c>
      <c r="C5134" s="170">
        <v>97</v>
      </c>
      <c r="I5134" s="170"/>
    </row>
    <row r="5135" spans="1:9" x14ac:dyDescent="0.3">
      <c r="A5135" s="170" t="s">
        <v>1232</v>
      </c>
      <c r="B5135" s="170" t="s">
        <v>12682</v>
      </c>
      <c r="C5135" s="170">
        <v>97</v>
      </c>
      <c r="I5135" s="170"/>
    </row>
    <row r="5136" spans="1:9" x14ac:dyDescent="0.3">
      <c r="A5136" s="170" t="s">
        <v>1231</v>
      </c>
      <c r="B5136" s="170" t="s">
        <v>12681</v>
      </c>
      <c r="C5136" s="170">
        <v>97</v>
      </c>
      <c r="I5136" s="170"/>
    </row>
    <row r="5137" spans="1:9" x14ac:dyDescent="0.3">
      <c r="A5137" s="170" t="s">
        <v>1230</v>
      </c>
      <c r="B5137" s="170" t="s">
        <v>12680</v>
      </c>
      <c r="C5137" s="170">
        <v>97</v>
      </c>
      <c r="I5137" s="170"/>
    </row>
    <row r="5138" spans="1:9" x14ac:dyDescent="0.3">
      <c r="A5138" s="170" t="s">
        <v>1229</v>
      </c>
      <c r="B5138" s="170" t="s">
        <v>12679</v>
      </c>
      <c r="C5138" s="170">
        <v>28</v>
      </c>
      <c r="I5138" s="170"/>
    </row>
    <row r="5139" spans="1:9" x14ac:dyDescent="0.3">
      <c r="A5139" s="170" t="s">
        <v>1228</v>
      </c>
      <c r="B5139" s="170" t="s">
        <v>12678</v>
      </c>
      <c r="C5139" s="170">
        <v>28</v>
      </c>
      <c r="I5139" s="170"/>
    </row>
    <row r="5140" spans="1:9" x14ac:dyDescent="0.3">
      <c r="A5140" s="170" t="s">
        <v>1227</v>
      </c>
      <c r="B5140" s="170" t="s">
        <v>12677</v>
      </c>
      <c r="C5140" s="170">
        <v>28</v>
      </c>
      <c r="I5140" s="170"/>
    </row>
    <row r="5141" spans="1:9" x14ac:dyDescent="0.3">
      <c r="A5141" s="170" t="s">
        <v>1226</v>
      </c>
      <c r="B5141" s="170" t="s">
        <v>950</v>
      </c>
      <c r="C5141" s="170">
        <v>768</v>
      </c>
      <c r="I5141" s="170"/>
    </row>
    <row r="5142" spans="1:9" x14ac:dyDescent="0.3">
      <c r="A5142" s="170" t="s">
        <v>1225</v>
      </c>
      <c r="B5142" s="170" t="s">
        <v>12676</v>
      </c>
      <c r="C5142" s="170">
        <v>83</v>
      </c>
      <c r="I5142" s="170"/>
    </row>
    <row r="5143" spans="1:9" x14ac:dyDescent="0.3">
      <c r="A5143" s="170" t="s">
        <v>1224</v>
      </c>
      <c r="B5143" s="170" t="s">
        <v>12675</v>
      </c>
      <c r="C5143" s="170">
        <v>724</v>
      </c>
      <c r="I5143" s="170"/>
    </row>
    <row r="5144" spans="1:9" x14ac:dyDescent="0.3">
      <c r="A5144" s="170" t="s">
        <v>1223</v>
      </c>
      <c r="B5144" s="170" t="s">
        <v>5131</v>
      </c>
      <c r="C5144" s="170">
        <v>724</v>
      </c>
      <c r="I5144" s="170"/>
    </row>
    <row r="5145" spans="1:9" x14ac:dyDescent="0.3">
      <c r="A5145" s="170" t="s">
        <v>1222</v>
      </c>
      <c r="B5145" s="170" t="s">
        <v>5133</v>
      </c>
      <c r="C5145" s="170">
        <v>724</v>
      </c>
      <c r="I5145" s="170"/>
    </row>
    <row r="5146" spans="1:9" x14ac:dyDescent="0.3">
      <c r="A5146" s="170" t="s">
        <v>1221</v>
      </c>
      <c r="B5146" s="170" t="s">
        <v>4672</v>
      </c>
      <c r="C5146" s="170">
        <v>724</v>
      </c>
      <c r="I5146" s="170"/>
    </row>
    <row r="5147" spans="1:9" x14ac:dyDescent="0.3">
      <c r="A5147" s="170" t="s">
        <v>1220</v>
      </c>
      <c r="B5147" s="170" t="s">
        <v>12674</v>
      </c>
      <c r="C5147" s="170">
        <v>1998</v>
      </c>
      <c r="I5147" s="170"/>
    </row>
    <row r="5148" spans="1:9" x14ac:dyDescent="0.3">
      <c r="A5148" s="170" t="s">
        <v>1219</v>
      </c>
      <c r="B5148" s="170" t="s">
        <v>755</v>
      </c>
      <c r="C5148" s="170">
        <v>36</v>
      </c>
      <c r="I5148" s="170"/>
    </row>
    <row r="5149" spans="1:9" x14ac:dyDescent="0.3">
      <c r="A5149" s="170" t="s">
        <v>1218</v>
      </c>
      <c r="B5149" s="170" t="s">
        <v>755</v>
      </c>
      <c r="C5149" s="170">
        <v>36</v>
      </c>
      <c r="I5149" s="170"/>
    </row>
    <row r="5150" spans="1:9" x14ac:dyDescent="0.3">
      <c r="A5150" s="170" t="s">
        <v>1217</v>
      </c>
      <c r="B5150" s="170" t="s">
        <v>5139</v>
      </c>
      <c r="C5150" s="170">
        <v>122</v>
      </c>
      <c r="I5150" s="170"/>
    </row>
    <row r="5151" spans="1:9" x14ac:dyDescent="0.3">
      <c r="A5151" s="170" t="s">
        <v>1216</v>
      </c>
      <c r="B5151" s="170" t="s">
        <v>12673</v>
      </c>
      <c r="C5151" s="170">
        <v>67</v>
      </c>
      <c r="I5151" s="170"/>
    </row>
    <row r="5152" spans="1:9" x14ac:dyDescent="0.3">
      <c r="A5152" s="170" t="s">
        <v>1215</v>
      </c>
      <c r="B5152" s="170" t="s">
        <v>12672</v>
      </c>
      <c r="C5152" s="170">
        <v>67</v>
      </c>
      <c r="I5152" s="170"/>
    </row>
    <row r="5153" spans="1:9" x14ac:dyDescent="0.3">
      <c r="A5153" s="170" t="s">
        <v>1214</v>
      </c>
      <c r="B5153" s="170" t="s">
        <v>12671</v>
      </c>
      <c r="C5153" s="170">
        <v>67</v>
      </c>
      <c r="I5153" s="170"/>
    </row>
    <row r="5154" spans="1:9" x14ac:dyDescent="0.3">
      <c r="A5154" s="170" t="s">
        <v>1213</v>
      </c>
      <c r="B5154" s="170" t="s">
        <v>12670</v>
      </c>
      <c r="C5154" s="170">
        <v>677</v>
      </c>
      <c r="I5154" s="170"/>
    </row>
    <row r="5155" spans="1:9" x14ac:dyDescent="0.3">
      <c r="A5155" s="170" t="s">
        <v>1212</v>
      </c>
      <c r="B5155" s="170" t="s">
        <v>5140</v>
      </c>
      <c r="C5155" s="170">
        <v>122</v>
      </c>
      <c r="I5155" s="170"/>
    </row>
    <row r="5156" spans="1:9" x14ac:dyDescent="0.3">
      <c r="A5156" s="170" t="s">
        <v>1211</v>
      </c>
      <c r="B5156" s="170" t="s">
        <v>5140</v>
      </c>
      <c r="C5156" s="170">
        <v>122</v>
      </c>
      <c r="I5156" s="170"/>
    </row>
    <row r="5157" spans="1:9" x14ac:dyDescent="0.3">
      <c r="A5157" s="170" t="s">
        <v>1210</v>
      </c>
      <c r="B5157" s="170" t="s">
        <v>12669</v>
      </c>
      <c r="C5157" s="170">
        <v>677</v>
      </c>
      <c r="I5157" s="170"/>
    </row>
    <row r="5158" spans="1:9" x14ac:dyDescent="0.3">
      <c r="A5158" s="170" t="s">
        <v>1209</v>
      </c>
      <c r="B5158" s="170" t="s">
        <v>12668</v>
      </c>
      <c r="C5158" s="170">
        <v>677</v>
      </c>
      <c r="I5158" s="170"/>
    </row>
    <row r="5159" spans="1:9" x14ac:dyDescent="0.3">
      <c r="A5159" s="170" t="s">
        <v>3806</v>
      </c>
      <c r="B5159" s="170" t="s">
        <v>12667</v>
      </c>
      <c r="C5159" s="170">
        <v>105</v>
      </c>
      <c r="I5159" s="170"/>
    </row>
    <row r="5160" spans="1:9" x14ac:dyDescent="0.3">
      <c r="A5160" s="170" t="s">
        <v>1208</v>
      </c>
      <c r="B5160" s="170" t="s">
        <v>12666</v>
      </c>
      <c r="C5160" s="170">
        <v>60</v>
      </c>
      <c r="I5160" s="170"/>
    </row>
    <row r="5161" spans="1:9" x14ac:dyDescent="0.3">
      <c r="A5161" s="170" t="s">
        <v>1207</v>
      </c>
      <c r="B5161" s="170" t="s">
        <v>12665</v>
      </c>
      <c r="C5161" s="170">
        <v>36</v>
      </c>
      <c r="I5161" s="170"/>
    </row>
    <row r="5162" spans="1:9" x14ac:dyDescent="0.3">
      <c r="A5162" s="170" t="s">
        <v>1206</v>
      </c>
      <c r="B5162" s="170" t="s">
        <v>12664</v>
      </c>
      <c r="C5162" s="170">
        <v>330</v>
      </c>
      <c r="I5162" s="170"/>
    </row>
    <row r="5163" spans="1:9" x14ac:dyDescent="0.3">
      <c r="A5163" s="170" t="s">
        <v>1206</v>
      </c>
      <c r="B5163" s="170" t="s">
        <v>12664</v>
      </c>
      <c r="C5163" s="170">
        <v>330</v>
      </c>
      <c r="I5163" s="170"/>
    </row>
    <row r="5164" spans="1:9" x14ac:dyDescent="0.3">
      <c r="A5164" s="170" t="s">
        <v>1206</v>
      </c>
      <c r="B5164" s="170" t="s">
        <v>12664</v>
      </c>
      <c r="C5164" s="170">
        <v>330</v>
      </c>
      <c r="I5164" s="170"/>
    </row>
    <row r="5165" spans="1:9" x14ac:dyDescent="0.3">
      <c r="A5165" s="170" t="s">
        <v>1205</v>
      </c>
      <c r="B5165" s="170" t="s">
        <v>804</v>
      </c>
      <c r="C5165" s="170">
        <v>36</v>
      </c>
      <c r="I5165" s="170"/>
    </row>
    <row r="5166" spans="1:9" x14ac:dyDescent="0.3">
      <c r="A5166" s="170" t="s">
        <v>1203</v>
      </c>
      <c r="B5166" s="170" t="s">
        <v>1204</v>
      </c>
      <c r="C5166" s="170">
        <v>36</v>
      </c>
      <c r="I5166" s="170"/>
    </row>
    <row r="5167" spans="1:9" x14ac:dyDescent="0.3">
      <c r="A5167" s="170" t="s">
        <v>1201</v>
      </c>
      <c r="B5167" s="170" t="s">
        <v>1202</v>
      </c>
      <c r="C5167" s="170">
        <v>36</v>
      </c>
      <c r="I5167" s="170"/>
    </row>
    <row r="5168" spans="1:9" x14ac:dyDescent="0.3">
      <c r="A5168" s="170" t="s">
        <v>1199</v>
      </c>
      <c r="B5168" s="170" t="s">
        <v>1200</v>
      </c>
      <c r="C5168" s="170">
        <v>36</v>
      </c>
      <c r="I5168" s="170"/>
    </row>
    <row r="5169" spans="1:9" x14ac:dyDescent="0.3">
      <c r="A5169" s="170" t="s">
        <v>1197</v>
      </c>
      <c r="B5169" s="170" t="s">
        <v>1198</v>
      </c>
      <c r="C5169" s="170">
        <v>36</v>
      </c>
      <c r="I5169" s="170"/>
    </row>
    <row r="5170" spans="1:9" x14ac:dyDescent="0.3">
      <c r="A5170" s="170" t="s">
        <v>1195</v>
      </c>
      <c r="B5170" s="170" t="s">
        <v>1196</v>
      </c>
      <c r="C5170" s="170">
        <v>36</v>
      </c>
      <c r="I5170" s="170"/>
    </row>
    <row r="5171" spans="1:9" x14ac:dyDescent="0.3">
      <c r="A5171" s="170" t="s">
        <v>1194</v>
      </c>
      <c r="B5171" s="170" t="s">
        <v>12663</v>
      </c>
      <c r="C5171" s="170">
        <v>727</v>
      </c>
      <c r="I5171" s="170"/>
    </row>
    <row r="5172" spans="1:9" x14ac:dyDescent="0.3">
      <c r="A5172" s="170" t="s">
        <v>3805</v>
      </c>
      <c r="B5172" s="170" t="s">
        <v>12662</v>
      </c>
      <c r="C5172" s="170">
        <v>1261</v>
      </c>
      <c r="I5172" s="170"/>
    </row>
    <row r="5173" spans="1:9" x14ac:dyDescent="0.3">
      <c r="A5173" s="170" t="s">
        <v>1193</v>
      </c>
      <c r="B5173" s="170" t="s">
        <v>5141</v>
      </c>
      <c r="C5173" s="170">
        <v>122</v>
      </c>
      <c r="I5173" s="170"/>
    </row>
    <row r="5174" spans="1:9" x14ac:dyDescent="0.3">
      <c r="A5174" s="170" t="s">
        <v>1192</v>
      </c>
      <c r="B5174" s="170" t="s">
        <v>5141</v>
      </c>
      <c r="C5174" s="170">
        <v>122</v>
      </c>
      <c r="I5174" s="170"/>
    </row>
    <row r="5175" spans="1:9" x14ac:dyDescent="0.3">
      <c r="A5175" s="170" t="s">
        <v>1191</v>
      </c>
      <c r="B5175" s="170" t="s">
        <v>5141</v>
      </c>
      <c r="C5175" s="170">
        <v>122</v>
      </c>
      <c r="I5175" s="170"/>
    </row>
    <row r="5176" spans="1:9" x14ac:dyDescent="0.3">
      <c r="A5176" s="170" t="s">
        <v>1190</v>
      </c>
      <c r="B5176" s="170" t="s">
        <v>5141</v>
      </c>
      <c r="C5176" s="170">
        <v>122</v>
      </c>
      <c r="I5176" s="170"/>
    </row>
    <row r="5177" spans="1:9" x14ac:dyDescent="0.3">
      <c r="A5177" s="170" t="s">
        <v>1189</v>
      </c>
      <c r="B5177" s="170" t="s">
        <v>12661</v>
      </c>
      <c r="C5177" s="170">
        <v>485</v>
      </c>
      <c r="I5177" s="170"/>
    </row>
    <row r="5178" spans="1:9" x14ac:dyDescent="0.3">
      <c r="A5178" s="170" t="s">
        <v>1188</v>
      </c>
      <c r="B5178" s="170" t="s">
        <v>12582</v>
      </c>
      <c r="C5178" s="170">
        <v>936</v>
      </c>
      <c r="I5178" s="170"/>
    </row>
    <row r="5179" spans="1:9" x14ac:dyDescent="0.3">
      <c r="A5179" s="170" t="s">
        <v>1187</v>
      </c>
      <c r="B5179" s="170" t="s">
        <v>1186</v>
      </c>
      <c r="C5179" s="170">
        <v>36</v>
      </c>
      <c r="I5179" s="170"/>
    </row>
    <row r="5180" spans="1:9" x14ac:dyDescent="0.3">
      <c r="A5180" s="170" t="s">
        <v>1185</v>
      </c>
      <c r="B5180" s="170" t="s">
        <v>1186</v>
      </c>
      <c r="C5180" s="170">
        <v>36</v>
      </c>
      <c r="I5180" s="170"/>
    </row>
    <row r="5181" spans="1:9" x14ac:dyDescent="0.3">
      <c r="A5181" s="170" t="s">
        <v>1184</v>
      </c>
      <c r="B5181" s="170" t="s">
        <v>12660</v>
      </c>
      <c r="C5181" s="170">
        <v>97</v>
      </c>
      <c r="I5181" s="170"/>
    </row>
    <row r="5182" spans="1:9" x14ac:dyDescent="0.3">
      <c r="A5182" s="170" t="s">
        <v>1183</v>
      </c>
      <c r="B5182" s="170" t="s">
        <v>997</v>
      </c>
      <c r="C5182" s="170">
        <v>36</v>
      </c>
      <c r="I5182" s="170"/>
    </row>
    <row r="5183" spans="1:9" x14ac:dyDescent="0.3">
      <c r="A5183" s="170" t="s">
        <v>1182</v>
      </c>
      <c r="B5183" s="170" t="s">
        <v>12659</v>
      </c>
      <c r="C5183" s="170">
        <v>67</v>
      </c>
      <c r="I5183" s="170"/>
    </row>
    <row r="5184" spans="1:9" x14ac:dyDescent="0.3">
      <c r="A5184" s="170" t="s">
        <v>1180</v>
      </c>
      <c r="B5184" s="170" t="s">
        <v>1181</v>
      </c>
      <c r="C5184" s="170">
        <v>36</v>
      </c>
      <c r="I5184" s="170"/>
    </row>
    <row r="5185" spans="1:9" x14ac:dyDescent="0.3">
      <c r="A5185" s="170" t="s">
        <v>1179</v>
      </c>
      <c r="B5185" s="170" t="s">
        <v>12658</v>
      </c>
      <c r="C5185" s="170">
        <v>37</v>
      </c>
      <c r="I5185" s="170"/>
    </row>
    <row r="5186" spans="1:9" x14ac:dyDescent="0.3">
      <c r="A5186" s="170" t="s">
        <v>1178</v>
      </c>
      <c r="B5186" s="170" t="s">
        <v>12657</v>
      </c>
      <c r="C5186" s="170">
        <v>547</v>
      </c>
      <c r="I5186" s="170"/>
    </row>
    <row r="5187" spans="1:9" x14ac:dyDescent="0.3">
      <c r="A5187" s="170" t="s">
        <v>1176</v>
      </c>
      <c r="B5187" s="170" t="s">
        <v>1177</v>
      </c>
      <c r="C5187" s="170">
        <v>114</v>
      </c>
      <c r="I5187" s="170"/>
    </row>
    <row r="5188" spans="1:9" x14ac:dyDescent="0.3">
      <c r="A5188" s="170" t="s">
        <v>3804</v>
      </c>
      <c r="B5188" s="170" t="s">
        <v>12656</v>
      </c>
      <c r="C5188" s="170">
        <v>36</v>
      </c>
      <c r="I5188" s="170"/>
    </row>
    <row r="5189" spans="1:9" x14ac:dyDescent="0.3">
      <c r="A5189" s="170" t="s">
        <v>1175</v>
      </c>
      <c r="B5189" s="170" t="s">
        <v>12655</v>
      </c>
      <c r="C5189" s="170">
        <v>83</v>
      </c>
      <c r="I5189" s="170"/>
    </row>
    <row r="5190" spans="1:9" x14ac:dyDescent="0.3">
      <c r="A5190" s="170" t="s">
        <v>1174</v>
      </c>
      <c r="B5190" s="170" t="s">
        <v>12654</v>
      </c>
      <c r="C5190" s="170">
        <v>724</v>
      </c>
      <c r="I5190" s="170"/>
    </row>
    <row r="5191" spans="1:9" x14ac:dyDescent="0.3">
      <c r="A5191" s="170" t="s">
        <v>1172</v>
      </c>
      <c r="B5191" s="170" t="s">
        <v>12653</v>
      </c>
      <c r="C5191" s="170">
        <v>77</v>
      </c>
      <c r="I5191" s="170"/>
    </row>
    <row r="5192" spans="1:9" x14ac:dyDescent="0.3">
      <c r="A5192" s="170" t="s">
        <v>1171</v>
      </c>
      <c r="B5192" s="170" t="s">
        <v>12652</v>
      </c>
      <c r="C5192" s="170">
        <v>77</v>
      </c>
      <c r="I5192" s="170"/>
    </row>
    <row r="5193" spans="1:9" x14ac:dyDescent="0.3">
      <c r="A5193" s="170" t="s">
        <v>1170</v>
      </c>
      <c r="B5193" s="170" t="s">
        <v>12651</v>
      </c>
      <c r="C5193" s="170">
        <v>515</v>
      </c>
      <c r="I5193" s="170"/>
    </row>
    <row r="5194" spans="1:9" x14ac:dyDescent="0.3">
      <c r="A5194" s="170" t="s">
        <v>1169</v>
      </c>
      <c r="B5194" s="170" t="s">
        <v>5142</v>
      </c>
      <c r="C5194" s="170">
        <v>122</v>
      </c>
      <c r="I5194" s="170"/>
    </row>
    <row r="5195" spans="1:9" x14ac:dyDescent="0.3">
      <c r="A5195" s="170" t="s">
        <v>1168</v>
      </c>
      <c r="B5195" s="170" t="s">
        <v>5142</v>
      </c>
      <c r="C5195" s="170">
        <v>122</v>
      </c>
      <c r="I5195" s="170"/>
    </row>
    <row r="5196" spans="1:9" x14ac:dyDescent="0.3">
      <c r="A5196" s="170" t="s">
        <v>1167</v>
      </c>
      <c r="B5196" s="170" t="s">
        <v>5142</v>
      </c>
      <c r="C5196" s="170">
        <v>122</v>
      </c>
      <c r="I5196" s="170"/>
    </row>
    <row r="5197" spans="1:9" x14ac:dyDescent="0.3">
      <c r="A5197" s="170" t="s">
        <v>1166</v>
      </c>
      <c r="B5197" s="170" t="s">
        <v>5142</v>
      </c>
      <c r="C5197" s="170">
        <v>122</v>
      </c>
      <c r="I5197" s="170"/>
    </row>
    <row r="5198" spans="1:9" x14ac:dyDescent="0.3">
      <c r="A5198" s="170" t="s">
        <v>1165</v>
      </c>
      <c r="B5198" s="170" t="s">
        <v>5142</v>
      </c>
      <c r="C5198" s="170">
        <v>122</v>
      </c>
      <c r="I5198" s="170"/>
    </row>
    <row r="5199" spans="1:9" x14ac:dyDescent="0.3">
      <c r="A5199" s="170" t="s">
        <v>1164</v>
      </c>
      <c r="B5199" s="170" t="s">
        <v>5142</v>
      </c>
      <c r="C5199" s="170">
        <v>122</v>
      </c>
      <c r="I5199" s="170"/>
    </row>
    <row r="5200" spans="1:9" x14ac:dyDescent="0.3">
      <c r="A5200" s="170" t="s">
        <v>1163</v>
      </c>
      <c r="B5200" s="170" t="s">
        <v>950</v>
      </c>
      <c r="C5200" s="170">
        <v>768</v>
      </c>
      <c r="I5200" s="170"/>
    </row>
    <row r="5201" spans="1:9" x14ac:dyDescent="0.3">
      <c r="A5201" s="170" t="s">
        <v>1162</v>
      </c>
      <c r="B5201" s="170" t="s">
        <v>12650</v>
      </c>
      <c r="C5201" s="170">
        <v>724</v>
      </c>
      <c r="I5201" s="170"/>
    </row>
    <row r="5202" spans="1:9" x14ac:dyDescent="0.3">
      <c r="A5202" s="170" t="s">
        <v>1161</v>
      </c>
      <c r="B5202" s="170" t="s">
        <v>1159</v>
      </c>
      <c r="C5202" s="170">
        <v>36</v>
      </c>
      <c r="I5202" s="170"/>
    </row>
    <row r="5203" spans="1:9" x14ac:dyDescent="0.3">
      <c r="A5203" s="170" t="s">
        <v>1160</v>
      </c>
      <c r="B5203" s="170" t="s">
        <v>1159</v>
      </c>
      <c r="C5203" s="170">
        <v>36</v>
      </c>
      <c r="I5203" s="170"/>
    </row>
    <row r="5204" spans="1:9" x14ac:dyDescent="0.3">
      <c r="A5204" s="170" t="s">
        <v>1158</v>
      </c>
      <c r="B5204" s="170" t="s">
        <v>1159</v>
      </c>
      <c r="C5204" s="170">
        <v>36</v>
      </c>
      <c r="I5204" s="170"/>
    </row>
    <row r="5205" spans="1:9" x14ac:dyDescent="0.3">
      <c r="A5205" s="170" t="s">
        <v>1157</v>
      </c>
      <c r="B5205" s="170" t="s">
        <v>12649</v>
      </c>
      <c r="C5205" s="170">
        <v>67</v>
      </c>
      <c r="I5205" s="170"/>
    </row>
    <row r="5206" spans="1:9" x14ac:dyDescent="0.3">
      <c r="A5206" s="170" t="s">
        <v>1156</v>
      </c>
      <c r="B5206" s="170" t="s">
        <v>12648</v>
      </c>
      <c r="C5206" s="170">
        <v>67</v>
      </c>
      <c r="I5206" s="170"/>
    </row>
    <row r="5207" spans="1:9" x14ac:dyDescent="0.3">
      <c r="A5207" s="170" t="s">
        <v>1155</v>
      </c>
      <c r="B5207" s="170" t="s">
        <v>950</v>
      </c>
      <c r="C5207" s="170">
        <v>768</v>
      </c>
      <c r="I5207" s="170"/>
    </row>
    <row r="5208" spans="1:9" x14ac:dyDescent="0.3">
      <c r="A5208" s="170" t="s">
        <v>1154</v>
      </c>
      <c r="B5208" s="170" t="s">
        <v>12647</v>
      </c>
      <c r="C5208" s="170">
        <v>392</v>
      </c>
      <c r="I5208" s="170"/>
    </row>
    <row r="5209" spans="1:9" x14ac:dyDescent="0.3">
      <c r="A5209" s="170" t="s">
        <v>4060</v>
      </c>
      <c r="B5209" s="170" t="s">
        <v>12646</v>
      </c>
      <c r="C5209" s="170">
        <v>1330</v>
      </c>
      <c r="I5209" s="170"/>
    </row>
    <row r="5210" spans="1:9" x14ac:dyDescent="0.3">
      <c r="A5210" s="170" t="s">
        <v>3802</v>
      </c>
      <c r="B5210" s="170" t="s">
        <v>3803</v>
      </c>
      <c r="C5210" s="170">
        <v>36</v>
      </c>
      <c r="I5210" s="170"/>
    </row>
    <row r="5211" spans="1:9" x14ac:dyDescent="0.3">
      <c r="A5211" s="170" t="s">
        <v>1153</v>
      </c>
      <c r="B5211" s="170" t="s">
        <v>12645</v>
      </c>
      <c r="C5211" s="170">
        <v>515</v>
      </c>
      <c r="I5211" s="170"/>
    </row>
    <row r="5212" spans="1:9" x14ac:dyDescent="0.3">
      <c r="A5212" s="170" t="s">
        <v>3800</v>
      </c>
      <c r="B5212" s="170" t="s">
        <v>3801</v>
      </c>
      <c r="C5212" s="170">
        <v>36</v>
      </c>
      <c r="I5212" s="170"/>
    </row>
    <row r="5213" spans="1:9" x14ac:dyDescent="0.3">
      <c r="A5213" s="170" t="s">
        <v>1152</v>
      </c>
      <c r="B5213" s="170" t="s">
        <v>12644</v>
      </c>
      <c r="C5213" s="170">
        <v>1998</v>
      </c>
      <c r="I5213" s="170"/>
    </row>
    <row r="5214" spans="1:9" x14ac:dyDescent="0.3">
      <c r="A5214" s="170" t="s">
        <v>1151</v>
      </c>
      <c r="B5214" s="170" t="s">
        <v>12643</v>
      </c>
      <c r="C5214" s="170">
        <v>515</v>
      </c>
      <c r="I5214" s="170"/>
    </row>
    <row r="5215" spans="1:9" x14ac:dyDescent="0.3">
      <c r="A5215" s="170" t="s">
        <v>1150</v>
      </c>
      <c r="B5215" s="170" t="s">
        <v>12642</v>
      </c>
      <c r="C5215" s="170">
        <v>515</v>
      </c>
      <c r="I5215" s="170"/>
    </row>
    <row r="5216" spans="1:9" x14ac:dyDescent="0.3">
      <c r="A5216" s="170" t="s">
        <v>1149</v>
      </c>
      <c r="B5216" s="170" t="s">
        <v>12641</v>
      </c>
      <c r="C5216" s="170">
        <v>515</v>
      </c>
      <c r="I5216" s="170"/>
    </row>
    <row r="5217" spans="1:9" x14ac:dyDescent="0.3">
      <c r="A5217" s="170" t="s">
        <v>1148</v>
      </c>
      <c r="B5217" s="170" t="s">
        <v>12640</v>
      </c>
      <c r="C5217" s="170">
        <v>515</v>
      </c>
      <c r="I5217" s="170"/>
    </row>
    <row r="5218" spans="1:9" x14ac:dyDescent="0.3">
      <c r="A5218" s="170" t="s">
        <v>1147</v>
      </c>
      <c r="B5218" s="170" t="s">
        <v>12639</v>
      </c>
      <c r="C5218" s="170">
        <v>515</v>
      </c>
      <c r="I5218" s="170"/>
    </row>
    <row r="5219" spans="1:9" x14ac:dyDescent="0.3">
      <c r="A5219" s="170" t="s">
        <v>1146</v>
      </c>
      <c r="B5219" s="170" t="s">
        <v>12638</v>
      </c>
      <c r="C5219" s="170">
        <v>515</v>
      </c>
      <c r="I5219" s="170"/>
    </row>
    <row r="5220" spans="1:9" x14ac:dyDescent="0.3">
      <c r="A5220" s="170" t="s">
        <v>1145</v>
      </c>
      <c r="B5220" s="170" t="s">
        <v>12637</v>
      </c>
      <c r="C5220" s="170">
        <v>515</v>
      </c>
      <c r="I5220" s="170"/>
    </row>
    <row r="5221" spans="1:9" x14ac:dyDescent="0.3">
      <c r="A5221" s="170" t="s">
        <v>3798</v>
      </c>
      <c r="B5221" s="170" t="s">
        <v>3799</v>
      </c>
      <c r="C5221" s="170">
        <v>36</v>
      </c>
      <c r="I5221" s="170"/>
    </row>
    <row r="5222" spans="1:9" x14ac:dyDescent="0.3">
      <c r="A5222" s="170" t="s">
        <v>1144</v>
      </c>
      <c r="B5222" s="170" t="s">
        <v>12636</v>
      </c>
      <c r="C5222" s="170">
        <v>515</v>
      </c>
      <c r="I5222" s="170"/>
    </row>
    <row r="5223" spans="1:9" x14ac:dyDescent="0.3">
      <c r="A5223" s="170" t="s">
        <v>1143</v>
      </c>
      <c r="B5223" s="170" t="s">
        <v>1142</v>
      </c>
      <c r="C5223" s="170">
        <v>36</v>
      </c>
      <c r="I5223" s="170"/>
    </row>
    <row r="5224" spans="1:9" x14ac:dyDescent="0.3">
      <c r="A5224" s="170" t="s">
        <v>1141</v>
      </c>
      <c r="B5224" s="170" t="s">
        <v>1142</v>
      </c>
      <c r="C5224" s="170">
        <v>36</v>
      </c>
      <c r="I5224" s="170"/>
    </row>
    <row r="5225" spans="1:9" x14ac:dyDescent="0.3">
      <c r="A5225" s="170" t="s">
        <v>1139</v>
      </c>
      <c r="B5225" s="170" t="s">
        <v>1140</v>
      </c>
      <c r="C5225" s="170">
        <v>36</v>
      </c>
      <c r="I5225" s="170"/>
    </row>
    <row r="5226" spans="1:9" x14ac:dyDescent="0.3">
      <c r="A5226" s="170" t="s">
        <v>1138</v>
      </c>
      <c r="B5226" s="170" t="s">
        <v>12635</v>
      </c>
      <c r="C5226" s="170">
        <v>515</v>
      </c>
      <c r="I5226" s="170"/>
    </row>
    <row r="5227" spans="1:9" x14ac:dyDescent="0.3">
      <c r="A5227" s="170" t="s">
        <v>1137</v>
      </c>
      <c r="B5227" s="170" t="s">
        <v>12634</v>
      </c>
      <c r="C5227" s="170">
        <v>515</v>
      </c>
      <c r="I5227" s="170"/>
    </row>
    <row r="5228" spans="1:9" x14ac:dyDescent="0.3">
      <c r="A5228" s="170" t="s">
        <v>1136</v>
      </c>
      <c r="B5228" s="170" t="s">
        <v>950</v>
      </c>
      <c r="C5228" s="170">
        <v>768</v>
      </c>
      <c r="I5228" s="170"/>
    </row>
    <row r="5229" spans="1:9" x14ac:dyDescent="0.3">
      <c r="A5229" s="170" t="s">
        <v>1135</v>
      </c>
      <c r="B5229" s="170" t="s">
        <v>12462</v>
      </c>
      <c r="C5229" s="170">
        <v>993</v>
      </c>
      <c r="I5229" s="170"/>
    </row>
    <row r="5230" spans="1:9" x14ac:dyDescent="0.3">
      <c r="A5230" s="170" t="s">
        <v>1134</v>
      </c>
      <c r="B5230" s="170" t="s">
        <v>12633</v>
      </c>
      <c r="C5230" s="170">
        <v>978</v>
      </c>
      <c r="I5230" s="170"/>
    </row>
    <row r="5231" spans="1:9" x14ac:dyDescent="0.3">
      <c r="A5231" s="170" t="s">
        <v>1133</v>
      </c>
      <c r="B5231" s="170" t="s">
        <v>12633</v>
      </c>
      <c r="C5231" s="170">
        <v>978</v>
      </c>
      <c r="I5231" s="170"/>
    </row>
    <row r="5232" spans="1:9" x14ac:dyDescent="0.3">
      <c r="A5232" s="170" t="s">
        <v>3796</v>
      </c>
      <c r="B5232" s="170" t="s">
        <v>3797</v>
      </c>
      <c r="C5232" s="170">
        <v>1588</v>
      </c>
      <c r="I5232" s="170"/>
    </row>
    <row r="5233" spans="1:9" x14ac:dyDescent="0.3">
      <c r="A5233" s="170" t="s">
        <v>1132</v>
      </c>
      <c r="B5233" s="170" t="s">
        <v>12632</v>
      </c>
      <c r="C5233" s="170">
        <v>978</v>
      </c>
      <c r="I5233" s="170"/>
    </row>
    <row r="5234" spans="1:9" x14ac:dyDescent="0.3">
      <c r="A5234" s="170" t="s">
        <v>1131</v>
      </c>
      <c r="B5234" s="170" t="s">
        <v>12631</v>
      </c>
      <c r="C5234" s="170">
        <v>83</v>
      </c>
      <c r="I5234" s="170"/>
    </row>
    <row r="5235" spans="1:9" x14ac:dyDescent="0.3">
      <c r="A5235" s="170" t="s">
        <v>1130</v>
      </c>
      <c r="B5235" s="170" t="s">
        <v>12630</v>
      </c>
      <c r="C5235" s="170">
        <v>978</v>
      </c>
      <c r="I5235" s="170"/>
    </row>
    <row r="5236" spans="1:9" x14ac:dyDescent="0.3">
      <c r="A5236" s="170" t="s">
        <v>1129</v>
      </c>
      <c r="B5236" s="170" t="s">
        <v>12630</v>
      </c>
      <c r="C5236" s="170">
        <v>978</v>
      </c>
      <c r="I5236" s="170"/>
    </row>
    <row r="5237" spans="1:9" x14ac:dyDescent="0.3">
      <c r="A5237" s="170" t="s">
        <v>1127</v>
      </c>
      <c r="B5237" s="170" t="s">
        <v>1128</v>
      </c>
      <c r="C5237" s="170">
        <v>36</v>
      </c>
      <c r="I5237" s="170"/>
    </row>
    <row r="5238" spans="1:9" x14ac:dyDescent="0.3">
      <c r="A5238" s="170" t="s">
        <v>1126</v>
      </c>
      <c r="B5238" s="170" t="s">
        <v>12630</v>
      </c>
      <c r="C5238" s="170">
        <v>978</v>
      </c>
      <c r="I5238" s="170"/>
    </row>
    <row r="5239" spans="1:9" x14ac:dyDescent="0.3">
      <c r="A5239" s="170" t="s">
        <v>1125</v>
      </c>
      <c r="B5239" s="170" t="s">
        <v>12629</v>
      </c>
      <c r="C5239" s="170">
        <v>978</v>
      </c>
      <c r="I5239" s="170"/>
    </row>
    <row r="5240" spans="1:9" x14ac:dyDescent="0.3">
      <c r="A5240" s="170" t="s">
        <v>1124</v>
      </c>
      <c r="B5240" s="170" t="s">
        <v>12629</v>
      </c>
      <c r="C5240" s="170">
        <v>978</v>
      </c>
      <c r="I5240" s="170"/>
    </row>
    <row r="5241" spans="1:9" x14ac:dyDescent="0.3">
      <c r="A5241" s="170" t="s">
        <v>1123</v>
      </c>
      <c r="B5241" s="170" t="s">
        <v>12629</v>
      </c>
      <c r="C5241" s="170">
        <v>978</v>
      </c>
      <c r="I5241" s="170"/>
    </row>
    <row r="5242" spans="1:9" x14ac:dyDescent="0.3">
      <c r="A5242" s="170" t="s">
        <v>1122</v>
      </c>
      <c r="B5242" s="170" t="s">
        <v>12628</v>
      </c>
      <c r="C5242" s="170">
        <v>978</v>
      </c>
      <c r="I5242" s="170"/>
    </row>
    <row r="5243" spans="1:9" x14ac:dyDescent="0.3">
      <c r="A5243" s="170" t="s">
        <v>1121</v>
      </c>
      <c r="B5243" s="170" t="s">
        <v>12627</v>
      </c>
      <c r="C5243" s="170">
        <v>303</v>
      </c>
      <c r="I5243" s="170"/>
    </row>
    <row r="5244" spans="1:9" x14ac:dyDescent="0.3">
      <c r="A5244" s="170" t="s">
        <v>1120</v>
      </c>
      <c r="B5244" s="170" t="s">
        <v>12626</v>
      </c>
      <c r="C5244" s="170">
        <v>978</v>
      </c>
      <c r="I5244" s="170"/>
    </row>
    <row r="5245" spans="1:9" x14ac:dyDescent="0.3">
      <c r="A5245" s="170" t="s">
        <v>1119</v>
      </c>
      <c r="B5245" s="170" t="s">
        <v>12626</v>
      </c>
      <c r="C5245" s="170">
        <v>978</v>
      </c>
      <c r="I5245" s="170"/>
    </row>
    <row r="5246" spans="1:9" x14ac:dyDescent="0.3">
      <c r="A5246" s="170" t="s">
        <v>1118</v>
      </c>
      <c r="B5246" s="170" t="s">
        <v>12626</v>
      </c>
      <c r="C5246" s="170">
        <v>978</v>
      </c>
      <c r="I5246" s="170"/>
    </row>
    <row r="5247" spans="1:9" x14ac:dyDescent="0.3">
      <c r="A5247" s="170" t="s">
        <v>1117</v>
      </c>
      <c r="B5247" s="170" t="s">
        <v>12626</v>
      </c>
      <c r="C5247" s="170">
        <v>978</v>
      </c>
      <c r="I5247" s="170"/>
    </row>
    <row r="5248" spans="1:9" x14ac:dyDescent="0.3">
      <c r="A5248" s="170" t="s">
        <v>1116</v>
      </c>
      <c r="B5248" s="170" t="s">
        <v>12626</v>
      </c>
      <c r="C5248" s="170">
        <v>978</v>
      </c>
      <c r="I5248" s="170"/>
    </row>
    <row r="5249" spans="1:9" x14ac:dyDescent="0.3">
      <c r="A5249" s="170" t="s">
        <v>1115</v>
      </c>
      <c r="B5249" s="170" t="s">
        <v>12626</v>
      </c>
      <c r="C5249" s="170">
        <v>978</v>
      </c>
      <c r="I5249" s="170"/>
    </row>
    <row r="5250" spans="1:9" x14ac:dyDescent="0.3">
      <c r="A5250" s="170" t="s">
        <v>1114</v>
      </c>
      <c r="B5250" s="170" t="s">
        <v>12626</v>
      </c>
      <c r="C5250" s="170">
        <v>978</v>
      </c>
      <c r="I5250" s="170"/>
    </row>
    <row r="5251" spans="1:9" x14ac:dyDescent="0.3">
      <c r="A5251" s="170" t="s">
        <v>1113</v>
      </c>
      <c r="B5251" s="170" t="s">
        <v>12626</v>
      </c>
      <c r="C5251" s="170">
        <v>978</v>
      </c>
      <c r="I5251" s="170"/>
    </row>
    <row r="5252" spans="1:9" x14ac:dyDescent="0.3">
      <c r="A5252" s="170" t="s">
        <v>1112</v>
      </c>
      <c r="B5252" s="170" t="s">
        <v>12625</v>
      </c>
      <c r="C5252" s="170">
        <v>978</v>
      </c>
      <c r="I5252" s="170"/>
    </row>
    <row r="5253" spans="1:9" x14ac:dyDescent="0.3">
      <c r="A5253" s="170" t="s">
        <v>1111</v>
      </c>
      <c r="B5253" s="170" t="s">
        <v>12624</v>
      </c>
      <c r="C5253" s="170">
        <v>978</v>
      </c>
      <c r="I5253" s="170"/>
    </row>
    <row r="5254" spans="1:9" x14ac:dyDescent="0.3">
      <c r="A5254" s="170" t="s">
        <v>1110</v>
      </c>
      <c r="B5254" s="170" t="s">
        <v>12623</v>
      </c>
      <c r="C5254" s="170">
        <v>978</v>
      </c>
      <c r="I5254" s="170"/>
    </row>
    <row r="5255" spans="1:9" x14ac:dyDescent="0.3">
      <c r="A5255" s="170" t="s">
        <v>1109</v>
      </c>
      <c r="B5255" s="170" t="s">
        <v>12623</v>
      </c>
      <c r="C5255" s="170">
        <v>978</v>
      </c>
      <c r="I5255" s="170"/>
    </row>
    <row r="5256" spans="1:9" x14ac:dyDescent="0.3">
      <c r="A5256" s="170" t="s">
        <v>1108</v>
      </c>
      <c r="B5256" s="170" t="s">
        <v>12622</v>
      </c>
      <c r="C5256" s="170">
        <v>978</v>
      </c>
      <c r="I5256" s="170"/>
    </row>
    <row r="5257" spans="1:9" x14ac:dyDescent="0.3">
      <c r="A5257" s="170" t="s">
        <v>1107</v>
      </c>
      <c r="B5257" s="170" t="s">
        <v>12621</v>
      </c>
      <c r="C5257" s="170">
        <v>978</v>
      </c>
      <c r="I5257" s="170"/>
    </row>
    <row r="5258" spans="1:9" x14ac:dyDescent="0.3">
      <c r="A5258" s="170" t="s">
        <v>1106</v>
      </c>
      <c r="B5258" s="170" t="s">
        <v>12620</v>
      </c>
      <c r="C5258" s="170">
        <v>949</v>
      </c>
      <c r="I5258" s="170"/>
    </row>
    <row r="5259" spans="1:9" x14ac:dyDescent="0.3">
      <c r="A5259" s="170" t="s">
        <v>1105</v>
      </c>
      <c r="B5259" s="170" t="s">
        <v>12619</v>
      </c>
      <c r="C5259" s="170">
        <v>1743</v>
      </c>
      <c r="I5259" s="170"/>
    </row>
    <row r="5260" spans="1:9" x14ac:dyDescent="0.3">
      <c r="A5260" s="170" t="s">
        <v>1104</v>
      </c>
      <c r="B5260" s="170" t="s">
        <v>5142</v>
      </c>
      <c r="C5260" s="170">
        <v>122</v>
      </c>
      <c r="I5260" s="170"/>
    </row>
    <row r="5261" spans="1:9" x14ac:dyDescent="0.3">
      <c r="A5261" s="170" t="s">
        <v>1103</v>
      </c>
      <c r="B5261" s="170" t="s">
        <v>5142</v>
      </c>
      <c r="C5261" s="170">
        <v>122</v>
      </c>
      <c r="I5261" s="170"/>
    </row>
    <row r="5262" spans="1:9" x14ac:dyDescent="0.3">
      <c r="A5262" s="170" t="s">
        <v>1102</v>
      </c>
      <c r="B5262" s="170" t="s">
        <v>12618</v>
      </c>
      <c r="C5262" s="170">
        <v>122</v>
      </c>
      <c r="I5262" s="170"/>
    </row>
    <row r="5263" spans="1:9" x14ac:dyDescent="0.3">
      <c r="A5263" s="170" t="s">
        <v>1101</v>
      </c>
      <c r="B5263" s="170" t="s">
        <v>5141</v>
      </c>
      <c r="C5263" s="170">
        <v>122</v>
      </c>
      <c r="I5263" s="170"/>
    </row>
    <row r="5264" spans="1:9" x14ac:dyDescent="0.3">
      <c r="A5264" s="170" t="s">
        <v>1100</v>
      </c>
      <c r="B5264" s="170" t="s">
        <v>5141</v>
      </c>
      <c r="C5264" s="170">
        <v>122</v>
      </c>
      <c r="I5264" s="170"/>
    </row>
    <row r="5265" spans="1:9" x14ac:dyDescent="0.3">
      <c r="A5265" s="170" t="s">
        <v>1099</v>
      </c>
      <c r="B5265" s="170" t="s">
        <v>1098</v>
      </c>
      <c r="C5265" s="170">
        <v>1157</v>
      </c>
      <c r="I5265" s="170"/>
    </row>
    <row r="5266" spans="1:9" x14ac:dyDescent="0.3">
      <c r="A5266" s="170" t="s">
        <v>1097</v>
      </c>
      <c r="B5266" s="170" t="s">
        <v>12617</v>
      </c>
      <c r="C5266" s="170">
        <v>818</v>
      </c>
      <c r="I5266" s="170"/>
    </row>
    <row r="5267" spans="1:9" x14ac:dyDescent="0.3">
      <c r="A5267" s="170" t="s">
        <v>1095</v>
      </c>
      <c r="B5267" s="170" t="s">
        <v>12616</v>
      </c>
      <c r="C5267" s="170">
        <v>67</v>
      </c>
      <c r="I5267" s="170"/>
    </row>
    <row r="5268" spans="1:9" x14ac:dyDescent="0.3">
      <c r="A5268" s="170" t="s">
        <v>1094</v>
      </c>
      <c r="B5268" s="170" t="s">
        <v>12615</v>
      </c>
      <c r="C5268" s="170">
        <v>597</v>
      </c>
      <c r="I5268" s="170"/>
    </row>
    <row r="5269" spans="1:9" x14ac:dyDescent="0.3">
      <c r="A5269" s="170" t="s">
        <v>1093</v>
      </c>
      <c r="B5269" s="170" t="s">
        <v>12614</v>
      </c>
      <c r="C5269" s="170">
        <v>231</v>
      </c>
      <c r="I5269" s="170"/>
    </row>
    <row r="5270" spans="1:9" x14ac:dyDescent="0.3">
      <c r="A5270" s="170" t="s">
        <v>1092</v>
      </c>
      <c r="B5270" s="170" t="s">
        <v>12613</v>
      </c>
      <c r="C5270" s="170">
        <v>597</v>
      </c>
      <c r="I5270" s="170"/>
    </row>
    <row r="5271" spans="1:9" x14ac:dyDescent="0.3">
      <c r="A5271" s="170" t="s">
        <v>1091</v>
      </c>
      <c r="B5271" s="170" t="s">
        <v>12612</v>
      </c>
      <c r="C5271" s="170">
        <v>683</v>
      </c>
      <c r="I5271" s="170"/>
    </row>
    <row r="5272" spans="1:9" x14ac:dyDescent="0.3">
      <c r="A5272" s="170" t="s">
        <v>1090</v>
      </c>
      <c r="B5272" s="170" t="s">
        <v>12612</v>
      </c>
      <c r="C5272" s="170">
        <v>683</v>
      </c>
      <c r="I5272" s="170"/>
    </row>
    <row r="5273" spans="1:9" x14ac:dyDescent="0.3">
      <c r="A5273" s="170" t="s">
        <v>1089</v>
      </c>
      <c r="B5273" s="170" t="s">
        <v>12611</v>
      </c>
      <c r="C5273" s="170">
        <v>97</v>
      </c>
      <c r="I5273" s="170"/>
    </row>
    <row r="5274" spans="1:9" x14ac:dyDescent="0.3">
      <c r="A5274" s="170" t="s">
        <v>1088</v>
      </c>
      <c r="B5274" s="170" t="s">
        <v>12610</v>
      </c>
      <c r="C5274" s="170">
        <v>97</v>
      </c>
      <c r="I5274" s="170"/>
    </row>
    <row r="5275" spans="1:9" x14ac:dyDescent="0.3">
      <c r="A5275" s="170" t="s">
        <v>1087</v>
      </c>
      <c r="B5275" s="170" t="s">
        <v>950</v>
      </c>
      <c r="C5275" s="170">
        <v>768</v>
      </c>
      <c r="I5275" s="170"/>
    </row>
    <row r="5276" spans="1:9" x14ac:dyDescent="0.3">
      <c r="A5276" s="170" t="s">
        <v>1086</v>
      </c>
      <c r="B5276" s="170" t="s">
        <v>997</v>
      </c>
      <c r="C5276" s="170">
        <v>36</v>
      </c>
      <c r="I5276" s="170"/>
    </row>
    <row r="5277" spans="1:9" x14ac:dyDescent="0.3">
      <c r="A5277" s="170" t="s">
        <v>1085</v>
      </c>
      <c r="B5277" s="170" t="s">
        <v>997</v>
      </c>
      <c r="C5277" s="170">
        <v>36</v>
      </c>
      <c r="I5277" s="170"/>
    </row>
    <row r="5278" spans="1:9" x14ac:dyDescent="0.3">
      <c r="A5278" s="170" t="s">
        <v>1083</v>
      </c>
      <c r="B5278" s="170" t="s">
        <v>1084</v>
      </c>
      <c r="C5278" s="170">
        <v>36</v>
      </c>
      <c r="I5278" s="170"/>
    </row>
    <row r="5279" spans="1:9" x14ac:dyDescent="0.3">
      <c r="A5279" s="170" t="s">
        <v>1082</v>
      </c>
      <c r="B5279" s="170" t="s">
        <v>12609</v>
      </c>
      <c r="C5279" s="170">
        <v>113</v>
      </c>
      <c r="I5279" s="170"/>
    </row>
    <row r="5280" spans="1:9" x14ac:dyDescent="0.3">
      <c r="A5280" s="170" t="s">
        <v>3795</v>
      </c>
      <c r="B5280" s="170" t="s">
        <v>12608</v>
      </c>
      <c r="C5280" s="170">
        <v>36</v>
      </c>
      <c r="I5280" s="170"/>
    </row>
    <row r="5281" spans="1:9" x14ac:dyDescent="0.3">
      <c r="A5281" s="170" t="s">
        <v>1081</v>
      </c>
      <c r="B5281" s="170" t="s">
        <v>12607</v>
      </c>
      <c r="C5281" s="170">
        <v>67</v>
      </c>
      <c r="I5281" s="170"/>
    </row>
    <row r="5282" spans="1:9" x14ac:dyDescent="0.3">
      <c r="A5282" s="170" t="s">
        <v>1080</v>
      </c>
      <c r="B5282" s="170" t="s">
        <v>12606</v>
      </c>
      <c r="C5282" s="170">
        <v>67</v>
      </c>
      <c r="I5282" s="170"/>
    </row>
    <row r="5283" spans="1:9" x14ac:dyDescent="0.3">
      <c r="A5283" s="170" t="s">
        <v>1079</v>
      </c>
      <c r="B5283" s="170" t="s">
        <v>806</v>
      </c>
      <c r="C5283" s="170">
        <v>36</v>
      </c>
      <c r="I5283" s="170"/>
    </row>
    <row r="5284" spans="1:9" x14ac:dyDescent="0.3">
      <c r="A5284" s="170" t="s">
        <v>1078</v>
      </c>
      <c r="B5284" s="170" t="s">
        <v>806</v>
      </c>
      <c r="C5284" s="170">
        <v>36</v>
      </c>
      <c r="I5284" s="170"/>
    </row>
    <row r="5285" spans="1:9" x14ac:dyDescent="0.3">
      <c r="A5285" s="170" t="s">
        <v>1077</v>
      </c>
      <c r="B5285" s="170" t="s">
        <v>12605</v>
      </c>
      <c r="C5285" s="170">
        <v>515</v>
      </c>
      <c r="I5285" s="170"/>
    </row>
    <row r="5286" spans="1:9" x14ac:dyDescent="0.3">
      <c r="A5286" s="170" t="s">
        <v>1076</v>
      </c>
      <c r="B5286" s="170" t="s">
        <v>12603</v>
      </c>
      <c r="C5286" s="170">
        <v>164</v>
      </c>
      <c r="I5286" s="170"/>
    </row>
    <row r="5287" spans="1:9" x14ac:dyDescent="0.3">
      <c r="A5287" s="170" t="s">
        <v>1076</v>
      </c>
      <c r="B5287" s="170" t="s">
        <v>12603</v>
      </c>
      <c r="C5287" s="170">
        <v>164</v>
      </c>
      <c r="I5287" s="170"/>
    </row>
    <row r="5288" spans="1:9" x14ac:dyDescent="0.3">
      <c r="A5288" s="170" t="s">
        <v>1076</v>
      </c>
      <c r="B5288" s="170" t="s">
        <v>12603</v>
      </c>
      <c r="C5288" s="170">
        <v>164</v>
      </c>
      <c r="I5288" s="170"/>
    </row>
    <row r="5289" spans="1:9" x14ac:dyDescent="0.3">
      <c r="A5289" s="170" t="s">
        <v>1075</v>
      </c>
      <c r="B5289" s="170" t="s">
        <v>12603</v>
      </c>
      <c r="C5289" s="170">
        <v>164</v>
      </c>
      <c r="I5289" s="170"/>
    </row>
    <row r="5290" spans="1:9" x14ac:dyDescent="0.3">
      <c r="A5290" s="170" t="s">
        <v>1075</v>
      </c>
      <c r="B5290" s="170" t="s">
        <v>12603</v>
      </c>
      <c r="C5290" s="170">
        <v>164</v>
      </c>
      <c r="I5290" s="170"/>
    </row>
    <row r="5291" spans="1:9" x14ac:dyDescent="0.3">
      <c r="A5291" s="170" t="s">
        <v>1075</v>
      </c>
      <c r="B5291" s="170" t="s">
        <v>12603</v>
      </c>
      <c r="C5291" s="170">
        <v>164</v>
      </c>
      <c r="I5291" s="170"/>
    </row>
    <row r="5292" spans="1:9" x14ac:dyDescent="0.3">
      <c r="A5292" s="170" t="s">
        <v>1074</v>
      </c>
      <c r="B5292" s="170" t="s">
        <v>12603</v>
      </c>
      <c r="C5292" s="170">
        <v>164</v>
      </c>
      <c r="I5292" s="170"/>
    </row>
    <row r="5293" spans="1:9" x14ac:dyDescent="0.3">
      <c r="A5293" s="170" t="s">
        <v>1074</v>
      </c>
      <c r="B5293" s="170" t="s">
        <v>12603</v>
      </c>
      <c r="C5293" s="170">
        <v>164</v>
      </c>
      <c r="I5293" s="170"/>
    </row>
    <row r="5294" spans="1:9" x14ac:dyDescent="0.3">
      <c r="A5294" s="170" t="s">
        <v>1074</v>
      </c>
      <c r="B5294" s="170" t="s">
        <v>12603</v>
      </c>
      <c r="C5294" s="170">
        <v>164</v>
      </c>
      <c r="I5294" s="170"/>
    </row>
    <row r="5295" spans="1:9" x14ac:dyDescent="0.3">
      <c r="A5295" s="170" t="s">
        <v>1073</v>
      </c>
      <c r="B5295" s="170" t="s">
        <v>12603</v>
      </c>
      <c r="C5295" s="170">
        <v>164</v>
      </c>
      <c r="I5295" s="170"/>
    </row>
    <row r="5296" spans="1:9" x14ac:dyDescent="0.3">
      <c r="A5296" s="170" t="s">
        <v>1073</v>
      </c>
      <c r="B5296" s="170" t="s">
        <v>12603</v>
      </c>
      <c r="C5296" s="170">
        <v>164</v>
      </c>
      <c r="I5296" s="170"/>
    </row>
    <row r="5297" spans="1:9" x14ac:dyDescent="0.3">
      <c r="A5297" s="170" t="s">
        <v>1073</v>
      </c>
      <c r="B5297" s="170" t="s">
        <v>12603</v>
      </c>
      <c r="C5297" s="170">
        <v>164</v>
      </c>
      <c r="I5297" s="170"/>
    </row>
    <row r="5298" spans="1:9" x14ac:dyDescent="0.3">
      <c r="A5298" s="170" t="s">
        <v>1072</v>
      </c>
      <c r="B5298" s="170" t="s">
        <v>12603</v>
      </c>
      <c r="C5298" s="170">
        <v>164</v>
      </c>
      <c r="I5298" s="170"/>
    </row>
    <row r="5299" spans="1:9" x14ac:dyDescent="0.3">
      <c r="A5299" s="170" t="s">
        <v>1072</v>
      </c>
      <c r="B5299" s="170" t="s">
        <v>12603</v>
      </c>
      <c r="C5299" s="170">
        <v>164</v>
      </c>
      <c r="I5299" s="170"/>
    </row>
    <row r="5300" spans="1:9" x14ac:dyDescent="0.3">
      <c r="A5300" s="170" t="s">
        <v>1072</v>
      </c>
      <c r="B5300" s="170" t="s">
        <v>12603</v>
      </c>
      <c r="C5300" s="170">
        <v>164</v>
      </c>
      <c r="I5300" s="170"/>
    </row>
    <row r="5301" spans="1:9" x14ac:dyDescent="0.3">
      <c r="A5301" s="170" t="s">
        <v>4059</v>
      </c>
      <c r="B5301" s="170" t="s">
        <v>12604</v>
      </c>
      <c r="C5301" s="170">
        <v>1330</v>
      </c>
      <c r="I5301" s="170"/>
    </row>
    <row r="5302" spans="1:9" x14ac:dyDescent="0.3">
      <c r="A5302" s="170" t="s">
        <v>3794</v>
      </c>
      <c r="B5302" s="170" t="s">
        <v>12597</v>
      </c>
      <c r="C5302" s="170">
        <v>105</v>
      </c>
      <c r="I5302" s="170"/>
    </row>
    <row r="5303" spans="1:9" x14ac:dyDescent="0.3">
      <c r="A5303" s="170" t="s">
        <v>1071</v>
      </c>
      <c r="B5303" s="170" t="s">
        <v>12603</v>
      </c>
      <c r="C5303" s="170">
        <v>164</v>
      </c>
      <c r="I5303" s="170"/>
    </row>
    <row r="5304" spans="1:9" x14ac:dyDescent="0.3">
      <c r="A5304" s="170" t="s">
        <v>1071</v>
      </c>
      <c r="B5304" s="170" t="s">
        <v>12603</v>
      </c>
      <c r="C5304" s="170">
        <v>164</v>
      </c>
      <c r="I5304" s="170"/>
    </row>
    <row r="5305" spans="1:9" x14ac:dyDescent="0.3">
      <c r="A5305" s="170" t="s">
        <v>1071</v>
      </c>
      <c r="B5305" s="170" t="s">
        <v>12603</v>
      </c>
      <c r="C5305" s="170">
        <v>164</v>
      </c>
      <c r="I5305" s="170"/>
    </row>
    <row r="5306" spans="1:9" x14ac:dyDescent="0.3">
      <c r="A5306" s="170" t="s">
        <v>1070</v>
      </c>
      <c r="B5306" s="170" t="s">
        <v>12603</v>
      </c>
      <c r="C5306" s="170">
        <v>164</v>
      </c>
      <c r="I5306" s="170"/>
    </row>
    <row r="5307" spans="1:9" x14ac:dyDescent="0.3">
      <c r="A5307" s="170" t="s">
        <v>1070</v>
      </c>
      <c r="B5307" s="170" t="s">
        <v>12603</v>
      </c>
      <c r="C5307" s="170">
        <v>164</v>
      </c>
      <c r="I5307" s="170"/>
    </row>
    <row r="5308" spans="1:9" x14ac:dyDescent="0.3">
      <c r="A5308" s="170" t="s">
        <v>1070</v>
      </c>
      <c r="B5308" s="170" t="s">
        <v>12603</v>
      </c>
      <c r="C5308" s="170">
        <v>164</v>
      </c>
      <c r="I5308" s="170"/>
    </row>
    <row r="5309" spans="1:9" x14ac:dyDescent="0.3">
      <c r="A5309" s="170" t="s">
        <v>1069</v>
      </c>
      <c r="B5309" s="170" t="s">
        <v>12603</v>
      </c>
      <c r="C5309" s="170">
        <v>164</v>
      </c>
      <c r="I5309" s="170"/>
    </row>
    <row r="5310" spans="1:9" x14ac:dyDescent="0.3">
      <c r="A5310" s="170" t="s">
        <v>1069</v>
      </c>
      <c r="B5310" s="170" t="s">
        <v>12603</v>
      </c>
      <c r="C5310" s="170">
        <v>164</v>
      </c>
      <c r="I5310" s="170"/>
    </row>
    <row r="5311" spans="1:9" x14ac:dyDescent="0.3">
      <c r="A5311" s="170" t="s">
        <v>1069</v>
      </c>
      <c r="B5311" s="170" t="s">
        <v>12603</v>
      </c>
      <c r="C5311" s="170">
        <v>164</v>
      </c>
      <c r="I5311" s="170"/>
    </row>
    <row r="5312" spans="1:9" x14ac:dyDescent="0.3">
      <c r="A5312" s="170" t="s">
        <v>1068</v>
      </c>
      <c r="B5312" s="170" t="s">
        <v>12603</v>
      </c>
      <c r="C5312" s="170">
        <v>164</v>
      </c>
      <c r="I5312" s="170"/>
    </row>
    <row r="5313" spans="1:9" x14ac:dyDescent="0.3">
      <c r="A5313" s="170" t="s">
        <v>1068</v>
      </c>
      <c r="B5313" s="170" t="s">
        <v>12603</v>
      </c>
      <c r="C5313" s="170">
        <v>164</v>
      </c>
      <c r="I5313" s="170"/>
    </row>
    <row r="5314" spans="1:9" x14ac:dyDescent="0.3">
      <c r="A5314" s="170" t="s">
        <v>1068</v>
      </c>
      <c r="B5314" s="170" t="s">
        <v>12603</v>
      </c>
      <c r="C5314" s="170">
        <v>164</v>
      </c>
      <c r="I5314" s="170"/>
    </row>
    <row r="5315" spans="1:9" x14ac:dyDescent="0.3">
      <c r="A5315" s="170" t="s">
        <v>1067</v>
      </c>
      <c r="B5315" s="170" t="s">
        <v>12603</v>
      </c>
      <c r="C5315" s="170">
        <v>164</v>
      </c>
      <c r="I5315" s="170"/>
    </row>
    <row r="5316" spans="1:9" x14ac:dyDescent="0.3">
      <c r="A5316" s="170" t="s">
        <v>1067</v>
      </c>
      <c r="B5316" s="170" t="s">
        <v>12603</v>
      </c>
      <c r="C5316" s="170">
        <v>164</v>
      </c>
      <c r="I5316" s="170"/>
    </row>
    <row r="5317" spans="1:9" x14ac:dyDescent="0.3">
      <c r="A5317" s="170" t="s">
        <v>1067</v>
      </c>
      <c r="B5317" s="170" t="s">
        <v>12603</v>
      </c>
      <c r="C5317" s="170">
        <v>164</v>
      </c>
      <c r="I5317" s="170"/>
    </row>
    <row r="5318" spans="1:9" x14ac:dyDescent="0.3">
      <c r="A5318" s="170" t="s">
        <v>1066</v>
      </c>
      <c r="B5318" s="170" t="s">
        <v>12603</v>
      </c>
      <c r="C5318" s="170">
        <v>164</v>
      </c>
      <c r="I5318" s="170"/>
    </row>
    <row r="5319" spans="1:9" x14ac:dyDescent="0.3">
      <c r="A5319" s="170" t="s">
        <v>1066</v>
      </c>
      <c r="B5319" s="170" t="s">
        <v>12603</v>
      </c>
      <c r="C5319" s="170">
        <v>164</v>
      </c>
      <c r="I5319" s="170"/>
    </row>
    <row r="5320" spans="1:9" x14ac:dyDescent="0.3">
      <c r="A5320" s="170" t="s">
        <v>1066</v>
      </c>
      <c r="B5320" s="170" t="s">
        <v>12603</v>
      </c>
      <c r="C5320" s="170">
        <v>164</v>
      </c>
      <c r="I5320" s="170"/>
    </row>
    <row r="5321" spans="1:9" x14ac:dyDescent="0.3">
      <c r="A5321" s="170" t="s">
        <v>1065</v>
      </c>
      <c r="B5321" s="170" t="s">
        <v>12603</v>
      </c>
      <c r="C5321" s="170">
        <v>164</v>
      </c>
      <c r="I5321" s="170"/>
    </row>
    <row r="5322" spans="1:9" x14ac:dyDescent="0.3">
      <c r="A5322" s="170" t="s">
        <v>1065</v>
      </c>
      <c r="B5322" s="170" t="s">
        <v>12603</v>
      </c>
      <c r="C5322" s="170">
        <v>164</v>
      </c>
      <c r="I5322" s="170"/>
    </row>
    <row r="5323" spans="1:9" x14ac:dyDescent="0.3">
      <c r="A5323" s="170" t="s">
        <v>1065</v>
      </c>
      <c r="B5323" s="170" t="s">
        <v>12603</v>
      </c>
      <c r="C5323" s="170">
        <v>164</v>
      </c>
      <c r="I5323" s="170"/>
    </row>
    <row r="5324" spans="1:9" x14ac:dyDescent="0.3">
      <c r="A5324" s="170" t="s">
        <v>1064</v>
      </c>
      <c r="B5324" s="170" t="s">
        <v>12603</v>
      </c>
      <c r="C5324" s="170">
        <v>164</v>
      </c>
      <c r="I5324" s="170"/>
    </row>
    <row r="5325" spans="1:9" x14ac:dyDescent="0.3">
      <c r="A5325" s="170" t="s">
        <v>1064</v>
      </c>
      <c r="B5325" s="170" t="s">
        <v>12603</v>
      </c>
      <c r="C5325" s="170">
        <v>164</v>
      </c>
      <c r="I5325" s="170"/>
    </row>
    <row r="5326" spans="1:9" x14ac:dyDescent="0.3">
      <c r="A5326" s="170" t="s">
        <v>1064</v>
      </c>
      <c r="B5326" s="170" t="s">
        <v>12603</v>
      </c>
      <c r="C5326" s="170">
        <v>164</v>
      </c>
      <c r="I5326" s="170"/>
    </row>
    <row r="5327" spans="1:9" x14ac:dyDescent="0.3">
      <c r="A5327" s="170" t="s">
        <v>1063</v>
      </c>
      <c r="B5327" s="170" t="s">
        <v>12603</v>
      </c>
      <c r="C5327" s="170">
        <v>164</v>
      </c>
      <c r="I5327" s="170"/>
    </row>
    <row r="5328" spans="1:9" x14ac:dyDescent="0.3">
      <c r="A5328" s="170" t="s">
        <v>1063</v>
      </c>
      <c r="B5328" s="170" t="s">
        <v>12603</v>
      </c>
      <c r="C5328" s="170">
        <v>164</v>
      </c>
      <c r="I5328" s="170"/>
    </row>
    <row r="5329" spans="1:9" x14ac:dyDescent="0.3">
      <c r="A5329" s="170" t="s">
        <v>1063</v>
      </c>
      <c r="B5329" s="170" t="s">
        <v>12603</v>
      </c>
      <c r="C5329" s="170">
        <v>164</v>
      </c>
      <c r="I5329" s="170"/>
    </row>
    <row r="5330" spans="1:9" x14ac:dyDescent="0.3">
      <c r="A5330" s="170" t="s">
        <v>1062</v>
      </c>
      <c r="B5330" s="170" t="s">
        <v>12603</v>
      </c>
      <c r="C5330" s="170">
        <v>164</v>
      </c>
      <c r="I5330" s="170"/>
    </row>
    <row r="5331" spans="1:9" x14ac:dyDescent="0.3">
      <c r="A5331" s="170" t="s">
        <v>1062</v>
      </c>
      <c r="B5331" s="170" t="s">
        <v>12603</v>
      </c>
      <c r="C5331" s="170">
        <v>164</v>
      </c>
      <c r="I5331" s="170"/>
    </row>
    <row r="5332" spans="1:9" x14ac:dyDescent="0.3">
      <c r="A5332" s="170" t="s">
        <v>1062</v>
      </c>
      <c r="B5332" s="170" t="s">
        <v>12603</v>
      </c>
      <c r="C5332" s="170">
        <v>164</v>
      </c>
      <c r="I5332" s="170"/>
    </row>
    <row r="5333" spans="1:9" x14ac:dyDescent="0.3">
      <c r="A5333" s="170" t="s">
        <v>3793</v>
      </c>
      <c r="B5333" s="170" t="s">
        <v>8016</v>
      </c>
      <c r="C5333" s="170">
        <v>1299</v>
      </c>
      <c r="I5333" s="170"/>
    </row>
    <row r="5334" spans="1:9" x14ac:dyDescent="0.3">
      <c r="A5334" s="170" t="s">
        <v>3793</v>
      </c>
      <c r="B5334" s="170" t="s">
        <v>8016</v>
      </c>
      <c r="C5334" s="170">
        <v>1299</v>
      </c>
      <c r="I5334" s="170"/>
    </row>
    <row r="5335" spans="1:9" x14ac:dyDescent="0.3">
      <c r="A5335" s="170" t="s">
        <v>1061</v>
      </c>
      <c r="B5335" s="170" t="s">
        <v>12603</v>
      </c>
      <c r="C5335" s="170">
        <v>164</v>
      </c>
      <c r="I5335" s="170"/>
    </row>
    <row r="5336" spans="1:9" x14ac:dyDescent="0.3">
      <c r="A5336" s="170" t="s">
        <v>1061</v>
      </c>
      <c r="B5336" s="170" t="s">
        <v>12603</v>
      </c>
      <c r="C5336" s="170">
        <v>164</v>
      </c>
      <c r="I5336" s="170"/>
    </row>
    <row r="5337" spans="1:9" x14ac:dyDescent="0.3">
      <c r="A5337" s="170" t="s">
        <v>1061</v>
      </c>
      <c r="B5337" s="170" t="s">
        <v>12603</v>
      </c>
      <c r="C5337" s="170">
        <v>164</v>
      </c>
      <c r="I5337" s="170"/>
    </row>
    <row r="5338" spans="1:9" x14ac:dyDescent="0.3">
      <c r="A5338" s="170" t="s">
        <v>1060</v>
      </c>
      <c r="B5338" s="170" t="s">
        <v>1059</v>
      </c>
      <c r="C5338" s="170">
        <v>54</v>
      </c>
      <c r="I5338" s="170"/>
    </row>
    <row r="5339" spans="1:9" x14ac:dyDescent="0.3">
      <c r="A5339" s="170" t="s">
        <v>1058</v>
      </c>
      <c r="B5339" s="170" t="s">
        <v>12602</v>
      </c>
      <c r="C5339" s="170">
        <v>83</v>
      </c>
      <c r="I5339" s="170"/>
    </row>
    <row r="5340" spans="1:9" x14ac:dyDescent="0.3">
      <c r="A5340" s="170" t="s">
        <v>1057</v>
      </c>
      <c r="B5340" s="170" t="s">
        <v>12601</v>
      </c>
      <c r="C5340" s="170">
        <v>36</v>
      </c>
      <c r="I5340" s="170"/>
    </row>
    <row r="5341" spans="1:9" x14ac:dyDescent="0.3">
      <c r="A5341" s="170" t="s">
        <v>1056</v>
      </c>
      <c r="B5341" s="170" t="s">
        <v>12600</v>
      </c>
      <c r="C5341" s="170">
        <v>36</v>
      </c>
      <c r="I5341" s="170"/>
    </row>
    <row r="5342" spans="1:9" x14ac:dyDescent="0.3">
      <c r="A5342" s="170" t="s">
        <v>1055</v>
      </c>
      <c r="B5342" s="170" t="s">
        <v>12599</v>
      </c>
      <c r="C5342" s="170">
        <v>97</v>
      </c>
      <c r="I5342" s="170"/>
    </row>
    <row r="5343" spans="1:9" x14ac:dyDescent="0.3">
      <c r="A5343" s="170" t="s">
        <v>1054</v>
      </c>
      <c r="B5343" s="170" t="s">
        <v>12598</v>
      </c>
      <c r="C5343" s="170">
        <v>97</v>
      </c>
      <c r="I5343" s="170"/>
    </row>
    <row r="5344" spans="1:9" x14ac:dyDescent="0.3">
      <c r="A5344" s="170" t="s">
        <v>1052</v>
      </c>
      <c r="B5344" s="170" t="s">
        <v>1053</v>
      </c>
      <c r="C5344" s="170">
        <v>36</v>
      </c>
      <c r="I5344" s="170"/>
    </row>
    <row r="5345" spans="1:9" x14ac:dyDescent="0.3">
      <c r="A5345" s="170" t="s">
        <v>1050</v>
      </c>
      <c r="B5345" s="170" t="s">
        <v>1051</v>
      </c>
      <c r="C5345" s="170">
        <v>36</v>
      </c>
      <c r="I5345" s="170"/>
    </row>
    <row r="5346" spans="1:9" x14ac:dyDescent="0.3">
      <c r="A5346" s="170" t="s">
        <v>1049</v>
      </c>
      <c r="B5346" s="170" t="s">
        <v>12596</v>
      </c>
      <c r="C5346" s="170">
        <v>875</v>
      </c>
      <c r="I5346" s="170"/>
    </row>
    <row r="5347" spans="1:9" x14ac:dyDescent="0.3">
      <c r="A5347" s="170" t="s">
        <v>3792</v>
      </c>
      <c r="B5347" s="170" t="s">
        <v>12597</v>
      </c>
      <c r="C5347" s="170">
        <v>105</v>
      </c>
      <c r="I5347" s="170"/>
    </row>
    <row r="5348" spans="1:9" x14ac:dyDescent="0.3">
      <c r="A5348" s="170" t="s">
        <v>1048</v>
      </c>
      <c r="B5348" s="170" t="s">
        <v>12596</v>
      </c>
      <c r="C5348" s="170">
        <v>875</v>
      </c>
      <c r="I5348" s="170"/>
    </row>
    <row r="5349" spans="1:9" x14ac:dyDescent="0.3">
      <c r="A5349" s="170" t="s">
        <v>1047</v>
      </c>
      <c r="B5349" s="170" t="s">
        <v>12595</v>
      </c>
      <c r="C5349" s="170">
        <v>164</v>
      </c>
      <c r="I5349" s="170"/>
    </row>
    <row r="5350" spans="1:9" x14ac:dyDescent="0.3">
      <c r="A5350" s="170" t="s">
        <v>1047</v>
      </c>
      <c r="B5350" s="170" t="s">
        <v>12595</v>
      </c>
      <c r="C5350" s="170">
        <v>164</v>
      </c>
      <c r="I5350" s="170"/>
    </row>
    <row r="5351" spans="1:9" x14ac:dyDescent="0.3">
      <c r="A5351" s="170" t="s">
        <v>1047</v>
      </c>
      <c r="B5351" s="170" t="s">
        <v>12595</v>
      </c>
      <c r="C5351" s="170">
        <v>164</v>
      </c>
      <c r="I5351" s="170"/>
    </row>
    <row r="5352" spans="1:9" x14ac:dyDescent="0.3">
      <c r="A5352" s="170" t="s">
        <v>1046</v>
      </c>
      <c r="B5352" s="170" t="s">
        <v>12595</v>
      </c>
      <c r="C5352" s="170">
        <v>164</v>
      </c>
      <c r="I5352" s="170"/>
    </row>
    <row r="5353" spans="1:9" x14ac:dyDescent="0.3">
      <c r="A5353" s="170" t="s">
        <v>1046</v>
      </c>
      <c r="B5353" s="170" t="s">
        <v>12595</v>
      </c>
      <c r="C5353" s="170">
        <v>164</v>
      </c>
      <c r="I5353" s="170"/>
    </row>
    <row r="5354" spans="1:9" x14ac:dyDescent="0.3">
      <c r="A5354" s="170" t="s">
        <v>1046</v>
      </c>
      <c r="B5354" s="170" t="s">
        <v>12595</v>
      </c>
      <c r="C5354" s="170">
        <v>164</v>
      </c>
      <c r="I5354" s="170"/>
    </row>
    <row r="5355" spans="1:9" x14ac:dyDescent="0.3">
      <c r="A5355" s="170" t="s">
        <v>1045</v>
      </c>
      <c r="B5355" s="170" t="s">
        <v>12594</v>
      </c>
      <c r="C5355" s="170">
        <v>392</v>
      </c>
      <c r="I5355" s="170"/>
    </row>
    <row r="5356" spans="1:9" x14ac:dyDescent="0.3">
      <c r="A5356" s="170" t="s">
        <v>1044</v>
      </c>
      <c r="B5356" s="170" t="s">
        <v>12593</v>
      </c>
      <c r="C5356" s="170">
        <v>1000</v>
      </c>
      <c r="I5356" s="170"/>
    </row>
    <row r="5357" spans="1:9" x14ac:dyDescent="0.3">
      <c r="A5357" s="170" t="s">
        <v>1043</v>
      </c>
      <c r="B5357" s="170" t="s">
        <v>12592</v>
      </c>
      <c r="C5357" s="170">
        <v>899</v>
      </c>
      <c r="I5357" s="170"/>
    </row>
    <row r="5358" spans="1:9" x14ac:dyDescent="0.3">
      <c r="A5358" s="170" t="s">
        <v>1041</v>
      </c>
      <c r="B5358" s="170" t="s">
        <v>1042</v>
      </c>
      <c r="C5358" s="170">
        <v>36</v>
      </c>
      <c r="I5358" s="170"/>
    </row>
    <row r="5359" spans="1:9" x14ac:dyDescent="0.3">
      <c r="A5359" s="170" t="s">
        <v>1039</v>
      </c>
      <c r="B5359" s="170" t="s">
        <v>1040</v>
      </c>
      <c r="C5359" s="170">
        <v>36</v>
      </c>
      <c r="I5359" s="170"/>
    </row>
    <row r="5360" spans="1:9" x14ac:dyDescent="0.3">
      <c r="A5360" s="170" t="s">
        <v>1037</v>
      </c>
      <c r="B5360" s="170" t="s">
        <v>1038</v>
      </c>
      <c r="C5360" s="170">
        <v>36</v>
      </c>
      <c r="I5360" s="170"/>
    </row>
    <row r="5361" spans="1:9" x14ac:dyDescent="0.3">
      <c r="A5361" s="170" t="s">
        <v>1035</v>
      </c>
      <c r="B5361" s="170" t="s">
        <v>1036</v>
      </c>
      <c r="C5361" s="170">
        <v>36</v>
      </c>
      <c r="I5361" s="170"/>
    </row>
    <row r="5362" spans="1:9" x14ac:dyDescent="0.3">
      <c r="A5362" s="170" t="s">
        <v>1033</v>
      </c>
      <c r="B5362" s="170" t="s">
        <v>1034</v>
      </c>
      <c r="C5362" s="170">
        <v>36</v>
      </c>
      <c r="I5362" s="170"/>
    </row>
    <row r="5363" spans="1:9" x14ac:dyDescent="0.3">
      <c r="A5363" s="170" t="s">
        <v>1031</v>
      </c>
      <c r="B5363" s="170" t="s">
        <v>1032</v>
      </c>
      <c r="C5363" s="170">
        <v>36</v>
      </c>
      <c r="I5363" s="170"/>
    </row>
    <row r="5364" spans="1:9" x14ac:dyDescent="0.3">
      <c r="A5364" s="170" t="s">
        <v>1030</v>
      </c>
      <c r="B5364" s="170" t="s">
        <v>12591</v>
      </c>
      <c r="C5364" s="170">
        <v>67</v>
      </c>
      <c r="I5364" s="170"/>
    </row>
    <row r="5365" spans="1:9" x14ac:dyDescent="0.3">
      <c r="A5365" s="170" t="s">
        <v>1029</v>
      </c>
      <c r="B5365" s="170" t="s">
        <v>12590</v>
      </c>
      <c r="C5365" s="170">
        <v>67</v>
      </c>
      <c r="I5365" s="170"/>
    </row>
    <row r="5366" spans="1:9" x14ac:dyDescent="0.3">
      <c r="A5366" s="170" t="s">
        <v>1028</v>
      </c>
      <c r="B5366" s="170" t="s">
        <v>950</v>
      </c>
      <c r="C5366" s="170">
        <v>768</v>
      </c>
      <c r="I5366" s="170"/>
    </row>
    <row r="5367" spans="1:9" x14ac:dyDescent="0.3">
      <c r="A5367" s="170" t="s">
        <v>1027</v>
      </c>
      <c r="B5367" s="170" t="s">
        <v>1026</v>
      </c>
      <c r="C5367" s="170">
        <v>77</v>
      </c>
      <c r="I5367" s="170"/>
    </row>
    <row r="5368" spans="1:9" x14ac:dyDescent="0.3">
      <c r="A5368" s="170" t="s">
        <v>1025</v>
      </c>
      <c r="B5368" s="170" t="s">
        <v>12589</v>
      </c>
      <c r="C5368" s="170">
        <v>83</v>
      </c>
      <c r="I5368" s="170"/>
    </row>
    <row r="5369" spans="1:9" x14ac:dyDescent="0.3">
      <c r="A5369" s="170" t="s">
        <v>1024</v>
      </c>
      <c r="B5369" s="170" t="s">
        <v>12588</v>
      </c>
      <c r="C5369" s="170">
        <v>131</v>
      </c>
      <c r="I5369" s="170"/>
    </row>
    <row r="5370" spans="1:9" x14ac:dyDescent="0.3">
      <c r="A5370" s="170" t="s">
        <v>1023</v>
      </c>
      <c r="B5370" s="170" t="s">
        <v>12587</v>
      </c>
      <c r="C5370" s="170">
        <v>131</v>
      </c>
      <c r="I5370" s="170"/>
    </row>
    <row r="5371" spans="1:9" x14ac:dyDescent="0.3">
      <c r="A5371" s="170" t="s">
        <v>3791</v>
      </c>
      <c r="B5371" s="170" t="s">
        <v>3790</v>
      </c>
      <c r="C5371" s="170">
        <v>917</v>
      </c>
      <c r="I5371" s="170"/>
    </row>
    <row r="5372" spans="1:9" x14ac:dyDescent="0.3">
      <c r="A5372" s="170" t="s">
        <v>1022</v>
      </c>
      <c r="B5372" s="170" t="s">
        <v>12586</v>
      </c>
      <c r="C5372" s="170">
        <v>131</v>
      </c>
      <c r="I5372" s="170"/>
    </row>
    <row r="5373" spans="1:9" x14ac:dyDescent="0.3">
      <c r="A5373" s="170" t="s">
        <v>1021</v>
      </c>
      <c r="B5373" s="170" t="s">
        <v>12585</v>
      </c>
      <c r="C5373" s="170">
        <v>131</v>
      </c>
      <c r="I5373" s="170"/>
    </row>
    <row r="5374" spans="1:9" x14ac:dyDescent="0.3">
      <c r="A5374" s="170" t="s">
        <v>1020</v>
      </c>
      <c r="B5374" s="170" t="s">
        <v>12584</v>
      </c>
      <c r="C5374" s="170">
        <v>131</v>
      </c>
      <c r="I5374" s="170"/>
    </row>
    <row r="5375" spans="1:9" x14ac:dyDescent="0.3">
      <c r="A5375" s="170" t="s">
        <v>1019</v>
      </c>
      <c r="B5375" s="170" t="s">
        <v>12583</v>
      </c>
      <c r="C5375" s="170">
        <v>97</v>
      </c>
      <c r="I5375" s="170"/>
    </row>
    <row r="5376" spans="1:9" x14ac:dyDescent="0.3">
      <c r="A5376" s="170" t="s">
        <v>1018</v>
      </c>
      <c r="B5376" s="170" t="s">
        <v>1017</v>
      </c>
      <c r="C5376" s="170">
        <v>36</v>
      </c>
      <c r="I5376" s="170"/>
    </row>
    <row r="5377" spans="1:9" x14ac:dyDescent="0.3">
      <c r="A5377" s="170" t="s">
        <v>1016</v>
      </c>
      <c r="B5377" s="170" t="s">
        <v>1015</v>
      </c>
      <c r="C5377" s="170">
        <v>968</v>
      </c>
      <c r="I5377" s="170"/>
    </row>
    <row r="5378" spans="1:9" x14ac:dyDescent="0.3">
      <c r="A5378" s="170" t="s">
        <v>1014</v>
      </c>
      <c r="B5378" s="170" t="s">
        <v>12371</v>
      </c>
      <c r="C5378" s="170">
        <v>1001</v>
      </c>
      <c r="I5378" s="170"/>
    </row>
    <row r="5379" spans="1:9" x14ac:dyDescent="0.3">
      <c r="A5379" s="170" t="s">
        <v>1013</v>
      </c>
      <c r="B5379" s="170" t="s">
        <v>12582</v>
      </c>
      <c r="C5379" s="170">
        <v>936</v>
      </c>
      <c r="I5379" s="170"/>
    </row>
    <row r="5380" spans="1:9" x14ac:dyDescent="0.3">
      <c r="A5380" s="170" t="s">
        <v>1012</v>
      </c>
      <c r="B5380" s="170" t="s">
        <v>950</v>
      </c>
      <c r="C5380" s="170">
        <v>768</v>
      </c>
      <c r="I5380" s="170"/>
    </row>
    <row r="5381" spans="1:9" x14ac:dyDescent="0.3">
      <c r="A5381" s="170" t="s">
        <v>1011</v>
      </c>
      <c r="B5381" s="170" t="s">
        <v>12581</v>
      </c>
      <c r="C5381" s="170">
        <v>210</v>
      </c>
      <c r="I5381" s="170"/>
    </row>
    <row r="5382" spans="1:9" x14ac:dyDescent="0.3">
      <c r="A5382" s="170" t="s">
        <v>1010</v>
      </c>
      <c r="B5382" s="170" t="s">
        <v>12580</v>
      </c>
      <c r="C5382" s="170">
        <v>36</v>
      </c>
      <c r="I5382" s="170"/>
    </row>
    <row r="5383" spans="1:9" x14ac:dyDescent="0.3">
      <c r="A5383" s="170" t="s">
        <v>1009</v>
      </c>
      <c r="B5383" s="170" t="s">
        <v>4126</v>
      </c>
      <c r="C5383" s="170">
        <v>122</v>
      </c>
      <c r="I5383" s="170"/>
    </row>
    <row r="5384" spans="1:9" x14ac:dyDescent="0.3">
      <c r="A5384" s="170" t="s">
        <v>1008</v>
      </c>
      <c r="B5384" s="170" t="s">
        <v>4126</v>
      </c>
      <c r="C5384" s="170">
        <v>122</v>
      </c>
      <c r="I5384" s="170"/>
    </row>
    <row r="5385" spans="1:9" x14ac:dyDescent="0.3">
      <c r="A5385" s="170" t="s">
        <v>1007</v>
      </c>
      <c r="B5385" s="170" t="s">
        <v>4126</v>
      </c>
      <c r="C5385" s="170">
        <v>122</v>
      </c>
      <c r="I5385" s="170"/>
    </row>
    <row r="5386" spans="1:9" x14ac:dyDescent="0.3">
      <c r="A5386" s="170" t="s">
        <v>1006</v>
      </c>
      <c r="B5386" s="170" t="s">
        <v>804</v>
      </c>
      <c r="C5386" s="170">
        <v>36</v>
      </c>
      <c r="I5386" s="170"/>
    </row>
    <row r="5387" spans="1:9" x14ac:dyDescent="0.3">
      <c r="A5387" s="170" t="s">
        <v>1005</v>
      </c>
      <c r="B5387" s="170" t="s">
        <v>804</v>
      </c>
      <c r="C5387" s="170">
        <v>36</v>
      </c>
      <c r="I5387" s="170"/>
    </row>
    <row r="5388" spans="1:9" x14ac:dyDescent="0.3">
      <c r="A5388" s="170" t="s">
        <v>1004</v>
      </c>
      <c r="B5388" s="170" t="s">
        <v>12579</v>
      </c>
      <c r="C5388" s="170">
        <v>83</v>
      </c>
      <c r="I5388" s="170"/>
    </row>
    <row r="5389" spans="1:9" x14ac:dyDescent="0.3">
      <c r="A5389" s="170" t="s">
        <v>1003</v>
      </c>
      <c r="B5389" s="170" t="s">
        <v>12578</v>
      </c>
      <c r="C5389" s="170">
        <v>67</v>
      </c>
      <c r="I5389" s="170"/>
    </row>
    <row r="5390" spans="1:9" x14ac:dyDescent="0.3">
      <c r="A5390" s="170" t="s">
        <v>1002</v>
      </c>
      <c r="B5390" s="170" t="s">
        <v>12577</v>
      </c>
      <c r="C5390" s="170">
        <v>67</v>
      </c>
      <c r="I5390" s="170"/>
    </row>
    <row r="5391" spans="1:9" x14ac:dyDescent="0.3">
      <c r="A5391" s="170" t="s">
        <v>1001</v>
      </c>
      <c r="B5391" s="170" t="s">
        <v>12576</v>
      </c>
      <c r="C5391" s="170">
        <v>67</v>
      </c>
      <c r="I5391" s="170"/>
    </row>
    <row r="5392" spans="1:9" x14ac:dyDescent="0.3">
      <c r="A5392" s="170" t="s">
        <v>1000</v>
      </c>
      <c r="B5392" s="170" t="s">
        <v>12575</v>
      </c>
      <c r="C5392" s="170">
        <v>36</v>
      </c>
      <c r="I5392" s="170"/>
    </row>
    <row r="5393" spans="1:9" x14ac:dyDescent="0.3">
      <c r="A5393" s="170" t="s">
        <v>998</v>
      </c>
      <c r="B5393" s="170" t="s">
        <v>999</v>
      </c>
      <c r="C5393" s="170">
        <v>36</v>
      </c>
      <c r="I5393" s="170"/>
    </row>
    <row r="5394" spans="1:9" x14ac:dyDescent="0.3">
      <c r="A5394" s="170" t="s">
        <v>996</v>
      </c>
      <c r="B5394" s="170" t="s">
        <v>12574</v>
      </c>
      <c r="C5394" s="170">
        <v>36</v>
      </c>
      <c r="I5394" s="170"/>
    </row>
    <row r="5395" spans="1:9" x14ac:dyDescent="0.3">
      <c r="A5395" s="170" t="s">
        <v>995</v>
      </c>
      <c r="B5395" s="170" t="s">
        <v>12573</v>
      </c>
      <c r="C5395" s="170">
        <v>97</v>
      </c>
      <c r="I5395" s="170"/>
    </row>
    <row r="5396" spans="1:9" x14ac:dyDescent="0.3">
      <c r="A5396" s="170" t="s">
        <v>994</v>
      </c>
      <c r="B5396" s="170" t="s">
        <v>12572</v>
      </c>
      <c r="C5396" s="170">
        <v>97</v>
      </c>
      <c r="I5396" s="170"/>
    </row>
    <row r="5397" spans="1:9" x14ac:dyDescent="0.3">
      <c r="A5397" s="170" t="s">
        <v>993</v>
      </c>
      <c r="B5397" s="170" t="s">
        <v>12571</v>
      </c>
      <c r="C5397" s="170">
        <v>97</v>
      </c>
      <c r="I5397" s="170"/>
    </row>
    <row r="5398" spans="1:9" x14ac:dyDescent="0.3">
      <c r="A5398" s="170" t="s">
        <v>992</v>
      </c>
      <c r="B5398" s="170" t="s">
        <v>12570</v>
      </c>
      <c r="C5398" s="170">
        <v>971</v>
      </c>
      <c r="I5398" s="170"/>
    </row>
    <row r="5399" spans="1:9" x14ac:dyDescent="0.3">
      <c r="A5399" s="170" t="s">
        <v>991</v>
      </c>
      <c r="B5399" s="170" t="s">
        <v>990</v>
      </c>
      <c r="C5399" s="170">
        <v>36</v>
      </c>
      <c r="I5399" s="170"/>
    </row>
    <row r="5400" spans="1:9" x14ac:dyDescent="0.3">
      <c r="A5400" s="170" t="s">
        <v>989</v>
      </c>
      <c r="B5400" s="170" t="s">
        <v>990</v>
      </c>
      <c r="C5400" s="170">
        <v>36</v>
      </c>
      <c r="I5400" s="170"/>
    </row>
    <row r="5401" spans="1:9" x14ac:dyDescent="0.3">
      <c r="A5401" s="170" t="s">
        <v>988</v>
      </c>
      <c r="B5401" s="170" t="s">
        <v>12569</v>
      </c>
      <c r="C5401" s="170">
        <v>745</v>
      </c>
      <c r="I5401" s="170"/>
    </row>
    <row r="5402" spans="1:9" x14ac:dyDescent="0.3">
      <c r="A5402" s="170" t="s">
        <v>987</v>
      </c>
      <c r="B5402" s="170" t="s">
        <v>4126</v>
      </c>
      <c r="C5402" s="170">
        <v>122</v>
      </c>
      <c r="I5402" s="170"/>
    </row>
    <row r="5403" spans="1:9" x14ac:dyDescent="0.3">
      <c r="A5403" s="170" t="s">
        <v>986</v>
      </c>
      <c r="B5403" s="170" t="s">
        <v>4126</v>
      </c>
      <c r="C5403" s="170">
        <v>122</v>
      </c>
      <c r="I5403" s="170"/>
    </row>
    <row r="5404" spans="1:9" x14ac:dyDescent="0.3">
      <c r="A5404" s="170" t="s">
        <v>985</v>
      </c>
      <c r="B5404" s="170" t="s">
        <v>4126</v>
      </c>
      <c r="C5404" s="170">
        <v>122</v>
      </c>
      <c r="I5404" s="170"/>
    </row>
    <row r="5405" spans="1:9" x14ac:dyDescent="0.3">
      <c r="A5405" s="170" t="s">
        <v>984</v>
      </c>
      <c r="B5405" s="170" t="s">
        <v>4126</v>
      </c>
      <c r="C5405" s="170">
        <v>122</v>
      </c>
      <c r="I5405" s="170"/>
    </row>
    <row r="5406" spans="1:9" x14ac:dyDescent="0.3">
      <c r="A5406" s="170" t="s">
        <v>983</v>
      </c>
      <c r="B5406" s="170" t="s">
        <v>12568</v>
      </c>
      <c r="C5406" s="170">
        <v>925</v>
      </c>
      <c r="I5406" s="170"/>
    </row>
    <row r="5407" spans="1:9" x14ac:dyDescent="0.3">
      <c r="A5407" s="170" t="s">
        <v>3789</v>
      </c>
      <c r="B5407" s="170" t="s">
        <v>11134</v>
      </c>
      <c r="C5407" s="170">
        <v>34</v>
      </c>
      <c r="I5407" s="170"/>
    </row>
    <row r="5408" spans="1:9" x14ac:dyDescent="0.3">
      <c r="A5408" s="170" t="s">
        <v>982</v>
      </c>
      <c r="B5408" s="170" t="s">
        <v>12567</v>
      </c>
      <c r="C5408" s="170">
        <v>925</v>
      </c>
      <c r="I5408" s="170"/>
    </row>
    <row r="5409" spans="1:9" x14ac:dyDescent="0.3">
      <c r="A5409" s="170" t="s">
        <v>981</v>
      </c>
      <c r="B5409" s="170" t="s">
        <v>12566</v>
      </c>
      <c r="C5409" s="170">
        <v>925</v>
      </c>
      <c r="I5409" s="170"/>
    </row>
    <row r="5410" spans="1:9" x14ac:dyDescent="0.3">
      <c r="A5410" s="170" t="s">
        <v>980</v>
      </c>
      <c r="B5410" s="170" t="s">
        <v>12565</v>
      </c>
      <c r="C5410" s="170">
        <v>131</v>
      </c>
      <c r="I5410" s="170"/>
    </row>
    <row r="5411" spans="1:9" x14ac:dyDescent="0.3">
      <c r="A5411" s="170" t="s">
        <v>979</v>
      </c>
      <c r="B5411" s="170" t="s">
        <v>12565</v>
      </c>
      <c r="C5411" s="170">
        <v>131</v>
      </c>
      <c r="I5411" s="170"/>
    </row>
    <row r="5412" spans="1:9" x14ac:dyDescent="0.3">
      <c r="A5412" s="170" t="s">
        <v>978</v>
      </c>
      <c r="B5412" s="170" t="s">
        <v>12564</v>
      </c>
      <c r="C5412" s="170">
        <v>131</v>
      </c>
      <c r="I5412" s="170"/>
    </row>
    <row r="5413" spans="1:9" x14ac:dyDescent="0.3">
      <c r="A5413" s="170" t="s">
        <v>977</v>
      </c>
      <c r="B5413" s="170" t="s">
        <v>976</v>
      </c>
      <c r="C5413" s="170">
        <v>77</v>
      </c>
      <c r="I5413" s="170"/>
    </row>
    <row r="5414" spans="1:9" x14ac:dyDescent="0.3">
      <c r="A5414" s="170" t="s">
        <v>975</v>
      </c>
      <c r="B5414" s="170" t="s">
        <v>12563</v>
      </c>
      <c r="C5414" s="170">
        <v>77</v>
      </c>
      <c r="I5414" s="170"/>
    </row>
    <row r="5415" spans="1:9" x14ac:dyDescent="0.3">
      <c r="A5415" s="170" t="s">
        <v>974</v>
      </c>
      <c r="B5415" s="170" t="s">
        <v>11535</v>
      </c>
      <c r="C5415" s="170">
        <v>345</v>
      </c>
      <c r="I5415" s="170"/>
    </row>
    <row r="5416" spans="1:9" x14ac:dyDescent="0.3">
      <c r="A5416" s="170" t="s">
        <v>974</v>
      </c>
      <c r="B5416" s="170" t="s">
        <v>11535</v>
      </c>
      <c r="C5416" s="170">
        <v>345</v>
      </c>
      <c r="I5416" s="170"/>
    </row>
    <row r="5417" spans="1:9" x14ac:dyDescent="0.3">
      <c r="A5417" s="170" t="s">
        <v>974</v>
      </c>
      <c r="B5417" s="170" t="s">
        <v>11535</v>
      </c>
      <c r="C5417" s="170">
        <v>345</v>
      </c>
      <c r="I5417" s="170"/>
    </row>
    <row r="5418" spans="1:9" x14ac:dyDescent="0.3">
      <c r="A5418" s="170" t="s">
        <v>973</v>
      </c>
      <c r="B5418" s="170" t="s">
        <v>11535</v>
      </c>
      <c r="C5418" s="170">
        <v>345</v>
      </c>
      <c r="I5418" s="170"/>
    </row>
    <row r="5419" spans="1:9" x14ac:dyDescent="0.3">
      <c r="A5419" s="170" t="s">
        <v>973</v>
      </c>
      <c r="B5419" s="170" t="s">
        <v>11535</v>
      </c>
      <c r="C5419" s="170">
        <v>345</v>
      </c>
      <c r="I5419" s="170"/>
    </row>
    <row r="5420" spans="1:9" x14ac:dyDescent="0.3">
      <c r="A5420" s="170" t="s">
        <v>973</v>
      </c>
      <c r="B5420" s="170" t="s">
        <v>11535</v>
      </c>
      <c r="C5420" s="170">
        <v>345</v>
      </c>
      <c r="I5420" s="170"/>
    </row>
    <row r="5421" spans="1:9" x14ac:dyDescent="0.3">
      <c r="A5421" s="170" t="s">
        <v>971</v>
      </c>
      <c r="B5421" s="170" t="s">
        <v>972</v>
      </c>
      <c r="C5421" s="170">
        <v>36</v>
      </c>
      <c r="I5421" s="170"/>
    </row>
    <row r="5422" spans="1:9" x14ac:dyDescent="0.3">
      <c r="A5422" s="170" t="s">
        <v>970</v>
      </c>
      <c r="B5422" s="170" t="s">
        <v>12562</v>
      </c>
      <c r="C5422" s="170">
        <v>1011</v>
      </c>
      <c r="I5422" s="170"/>
    </row>
    <row r="5423" spans="1:9" x14ac:dyDescent="0.3">
      <c r="A5423" s="170" t="s">
        <v>969</v>
      </c>
      <c r="B5423" s="170" t="s">
        <v>12561</v>
      </c>
      <c r="C5423" s="170">
        <v>321</v>
      </c>
      <c r="I5423" s="170"/>
    </row>
    <row r="5424" spans="1:9" x14ac:dyDescent="0.3">
      <c r="A5424" s="170" t="s">
        <v>4111</v>
      </c>
      <c r="B5424" s="170" t="s">
        <v>12560</v>
      </c>
      <c r="C5424" s="170">
        <v>880</v>
      </c>
      <c r="I5424" s="170"/>
    </row>
    <row r="5425" spans="1:9" x14ac:dyDescent="0.3">
      <c r="A5425" s="170" t="s">
        <v>967</v>
      </c>
      <c r="B5425" s="170" t="s">
        <v>968</v>
      </c>
      <c r="C5425" s="170">
        <v>953</v>
      </c>
      <c r="I5425" s="170"/>
    </row>
    <row r="5426" spans="1:9" x14ac:dyDescent="0.3">
      <c r="A5426" s="170" t="s">
        <v>965</v>
      </c>
      <c r="B5426" s="170" t="s">
        <v>966</v>
      </c>
      <c r="C5426" s="170">
        <v>36</v>
      </c>
      <c r="I5426" s="170"/>
    </row>
    <row r="5427" spans="1:9" x14ac:dyDescent="0.3">
      <c r="A5427" s="170" t="s">
        <v>4058</v>
      </c>
      <c r="B5427" s="170" t="s">
        <v>12559</v>
      </c>
      <c r="C5427" s="170">
        <v>2112</v>
      </c>
      <c r="I5427" s="170"/>
    </row>
    <row r="5428" spans="1:9" x14ac:dyDescent="0.3">
      <c r="A5428" s="170" t="s">
        <v>963</v>
      </c>
      <c r="B5428" s="170" t="s">
        <v>964</v>
      </c>
      <c r="C5428" s="170">
        <v>36</v>
      </c>
      <c r="I5428" s="170"/>
    </row>
    <row r="5429" spans="1:9" x14ac:dyDescent="0.3">
      <c r="A5429" s="170" t="s">
        <v>962</v>
      </c>
      <c r="B5429" s="170" t="s">
        <v>961</v>
      </c>
      <c r="C5429" s="170">
        <v>36</v>
      </c>
      <c r="I5429" s="170"/>
    </row>
    <row r="5430" spans="1:9" x14ac:dyDescent="0.3">
      <c r="A5430" s="170" t="s">
        <v>960</v>
      </c>
      <c r="B5430" s="170" t="s">
        <v>961</v>
      </c>
      <c r="C5430" s="170">
        <v>36</v>
      </c>
      <c r="I5430" s="170"/>
    </row>
    <row r="5431" spans="1:9" x14ac:dyDescent="0.3">
      <c r="A5431" s="170" t="s">
        <v>959</v>
      </c>
      <c r="B5431" s="170" t="s">
        <v>12558</v>
      </c>
      <c r="C5431" s="170">
        <v>683</v>
      </c>
      <c r="I5431" s="170"/>
    </row>
    <row r="5432" spans="1:9" x14ac:dyDescent="0.3">
      <c r="A5432" s="170" t="s">
        <v>958</v>
      </c>
      <c r="B5432" s="170" t="s">
        <v>12558</v>
      </c>
      <c r="C5432" s="170">
        <v>683</v>
      </c>
      <c r="I5432" s="170"/>
    </row>
    <row r="5433" spans="1:9" x14ac:dyDescent="0.3">
      <c r="A5433" s="170" t="s">
        <v>957</v>
      </c>
      <c r="B5433" s="170" t="s">
        <v>12557</v>
      </c>
      <c r="C5433" s="170">
        <v>303</v>
      </c>
      <c r="I5433" s="170"/>
    </row>
    <row r="5434" spans="1:9" x14ac:dyDescent="0.3">
      <c r="A5434" s="170" t="s">
        <v>955</v>
      </c>
      <c r="B5434" s="170" t="s">
        <v>956</v>
      </c>
      <c r="C5434" s="170">
        <v>36</v>
      </c>
      <c r="I5434" s="170"/>
    </row>
    <row r="5435" spans="1:9" x14ac:dyDescent="0.3">
      <c r="A5435" s="170" t="s">
        <v>954</v>
      </c>
      <c r="B5435" s="170" t="s">
        <v>12556</v>
      </c>
      <c r="C5435" s="170">
        <v>83</v>
      </c>
      <c r="I5435" s="170"/>
    </row>
    <row r="5436" spans="1:9" x14ac:dyDescent="0.3">
      <c r="A5436" s="170" t="s">
        <v>952</v>
      </c>
      <c r="B5436" s="170" t="s">
        <v>953</v>
      </c>
      <c r="C5436" s="170">
        <v>36</v>
      </c>
      <c r="I5436" s="170"/>
    </row>
    <row r="5437" spans="1:9" x14ac:dyDescent="0.3">
      <c r="A5437" s="170" t="s">
        <v>951</v>
      </c>
      <c r="B5437" s="170" t="s">
        <v>12555</v>
      </c>
      <c r="C5437" s="170">
        <v>545</v>
      </c>
      <c r="I5437" s="170"/>
    </row>
    <row r="5438" spans="1:9" x14ac:dyDescent="0.3">
      <c r="A5438" s="170" t="s">
        <v>3788</v>
      </c>
      <c r="B5438" s="170" t="s">
        <v>12554</v>
      </c>
      <c r="C5438" s="170">
        <v>1117</v>
      </c>
      <c r="I5438" s="170"/>
    </row>
    <row r="5439" spans="1:9" x14ac:dyDescent="0.3">
      <c r="A5439" s="170" t="s">
        <v>949</v>
      </c>
      <c r="B5439" s="170" t="s">
        <v>950</v>
      </c>
      <c r="C5439" s="170">
        <v>768</v>
      </c>
      <c r="I5439" s="170"/>
    </row>
    <row r="5440" spans="1:9" x14ac:dyDescent="0.3">
      <c r="A5440" s="170" t="s">
        <v>948</v>
      </c>
      <c r="B5440" s="170" t="s">
        <v>12553</v>
      </c>
      <c r="C5440" s="170">
        <v>36</v>
      </c>
      <c r="I5440" s="170"/>
    </row>
    <row r="5441" spans="1:9" x14ac:dyDescent="0.3">
      <c r="A5441" s="170" t="s">
        <v>947</v>
      </c>
      <c r="B5441" s="170" t="s">
        <v>12552</v>
      </c>
      <c r="C5441" s="170">
        <v>36</v>
      </c>
      <c r="I5441" s="170"/>
    </row>
    <row r="5442" spans="1:9" x14ac:dyDescent="0.3">
      <c r="A5442" s="170" t="s">
        <v>946</v>
      </c>
      <c r="B5442" s="170" t="s">
        <v>12551</v>
      </c>
      <c r="C5442" s="170">
        <v>36</v>
      </c>
      <c r="I5442" s="170"/>
    </row>
    <row r="5443" spans="1:9" x14ac:dyDescent="0.3">
      <c r="A5443" s="170" t="s">
        <v>945</v>
      </c>
      <c r="B5443" s="170" t="s">
        <v>12550</v>
      </c>
      <c r="C5443" s="170">
        <v>67</v>
      </c>
      <c r="I5443" s="170"/>
    </row>
    <row r="5444" spans="1:9" x14ac:dyDescent="0.3">
      <c r="A5444" s="170" t="s">
        <v>944</v>
      </c>
      <c r="B5444" s="170" t="s">
        <v>12549</v>
      </c>
      <c r="C5444" s="170">
        <v>67</v>
      </c>
      <c r="I5444" s="170"/>
    </row>
    <row r="5445" spans="1:9" x14ac:dyDescent="0.3">
      <c r="A5445" s="170" t="s">
        <v>942</v>
      </c>
      <c r="B5445" s="170" t="s">
        <v>943</v>
      </c>
      <c r="C5445" s="170">
        <v>953</v>
      </c>
      <c r="I5445" s="170"/>
    </row>
    <row r="5446" spans="1:9" x14ac:dyDescent="0.3">
      <c r="A5446" s="170" t="s">
        <v>3787</v>
      </c>
      <c r="B5446" s="170" t="s">
        <v>12548</v>
      </c>
      <c r="C5446" s="170">
        <v>1117</v>
      </c>
      <c r="I5446" s="170"/>
    </row>
    <row r="5447" spans="1:9" x14ac:dyDescent="0.3">
      <c r="A5447" s="170" t="s">
        <v>940</v>
      </c>
      <c r="B5447" s="170" t="s">
        <v>941</v>
      </c>
      <c r="C5447" s="170">
        <v>36</v>
      </c>
      <c r="I5447" s="170"/>
    </row>
    <row r="5448" spans="1:9" x14ac:dyDescent="0.3">
      <c r="A5448" s="170" t="s">
        <v>939</v>
      </c>
      <c r="B5448" s="170" t="s">
        <v>12547</v>
      </c>
      <c r="C5448" s="170">
        <v>724</v>
      </c>
      <c r="I5448" s="170"/>
    </row>
    <row r="5449" spans="1:9" x14ac:dyDescent="0.3">
      <c r="A5449" s="170" t="s">
        <v>938</v>
      </c>
      <c r="B5449" s="170" t="s">
        <v>12546</v>
      </c>
      <c r="C5449" s="170">
        <v>67</v>
      </c>
      <c r="I5449" s="170"/>
    </row>
    <row r="5450" spans="1:9" x14ac:dyDescent="0.3">
      <c r="A5450" s="170" t="s">
        <v>3786</v>
      </c>
      <c r="B5450" s="170" t="s">
        <v>5121</v>
      </c>
      <c r="C5450" s="170">
        <v>1463</v>
      </c>
      <c r="I5450" s="170"/>
    </row>
    <row r="5451" spans="1:9" x14ac:dyDescent="0.3">
      <c r="A5451" s="170" t="s">
        <v>937</v>
      </c>
      <c r="B5451" s="170" t="s">
        <v>12545</v>
      </c>
      <c r="C5451" s="170">
        <v>724</v>
      </c>
      <c r="I5451" s="170"/>
    </row>
    <row r="5452" spans="1:9" x14ac:dyDescent="0.3">
      <c r="A5452" s="170" t="s">
        <v>936</v>
      </c>
      <c r="B5452" s="170" t="s">
        <v>12544</v>
      </c>
      <c r="C5452" s="170">
        <v>210</v>
      </c>
      <c r="I5452" s="170"/>
    </row>
    <row r="5453" spans="1:9" x14ac:dyDescent="0.3">
      <c r="A5453" s="170" t="s">
        <v>935</v>
      </c>
      <c r="B5453" s="170" t="s">
        <v>12543</v>
      </c>
      <c r="C5453" s="170">
        <v>210</v>
      </c>
      <c r="I5453" s="170"/>
    </row>
    <row r="5454" spans="1:9" x14ac:dyDescent="0.3">
      <c r="A5454" s="170" t="s">
        <v>934</v>
      </c>
      <c r="B5454" s="170" t="s">
        <v>12542</v>
      </c>
      <c r="C5454" s="170">
        <v>210</v>
      </c>
      <c r="I5454" s="170"/>
    </row>
    <row r="5455" spans="1:9" x14ac:dyDescent="0.3">
      <c r="A5455" s="170" t="s">
        <v>933</v>
      </c>
      <c r="B5455" s="170" t="s">
        <v>12541</v>
      </c>
      <c r="C5455" s="170">
        <v>210</v>
      </c>
      <c r="I5455" s="170"/>
    </row>
    <row r="5456" spans="1:9" x14ac:dyDescent="0.3">
      <c r="A5456" s="170" t="s">
        <v>932</v>
      </c>
      <c r="B5456" s="170" t="s">
        <v>12540</v>
      </c>
      <c r="C5456" s="170">
        <v>67</v>
      </c>
      <c r="I5456" s="170"/>
    </row>
    <row r="5457" spans="1:9" x14ac:dyDescent="0.3">
      <c r="A5457" s="170" t="s">
        <v>931</v>
      </c>
      <c r="B5457" s="170" t="s">
        <v>12539</v>
      </c>
      <c r="C5457" s="170">
        <v>67</v>
      </c>
      <c r="I5457" s="170"/>
    </row>
    <row r="5458" spans="1:9" x14ac:dyDescent="0.3">
      <c r="A5458" s="170" t="s">
        <v>930</v>
      </c>
      <c r="B5458" s="170" t="s">
        <v>12538</v>
      </c>
      <c r="C5458" s="170">
        <v>67</v>
      </c>
      <c r="I5458" s="170"/>
    </row>
    <row r="5459" spans="1:9" x14ac:dyDescent="0.3">
      <c r="A5459" s="170" t="s">
        <v>929</v>
      </c>
      <c r="B5459" s="170" t="s">
        <v>12537</v>
      </c>
      <c r="C5459" s="170">
        <v>67</v>
      </c>
      <c r="I5459" s="170"/>
    </row>
    <row r="5460" spans="1:9" x14ac:dyDescent="0.3">
      <c r="A5460" s="170" t="s">
        <v>3784</v>
      </c>
      <c r="B5460" s="170" t="s">
        <v>3785</v>
      </c>
      <c r="C5460" s="170">
        <v>1117</v>
      </c>
      <c r="I5460" s="170"/>
    </row>
    <row r="5461" spans="1:9" x14ac:dyDescent="0.3">
      <c r="A5461" s="170" t="s">
        <v>928</v>
      </c>
      <c r="B5461" s="170" t="s">
        <v>5138</v>
      </c>
      <c r="C5461" s="170">
        <v>724</v>
      </c>
      <c r="I5461" s="170"/>
    </row>
    <row r="5462" spans="1:9" x14ac:dyDescent="0.3">
      <c r="A5462" s="170" t="s">
        <v>927</v>
      </c>
      <c r="B5462" s="170" t="s">
        <v>1096</v>
      </c>
      <c r="C5462" s="170">
        <v>724</v>
      </c>
      <c r="I5462" s="170"/>
    </row>
    <row r="5463" spans="1:9" x14ac:dyDescent="0.3">
      <c r="A5463" s="170" t="s">
        <v>925</v>
      </c>
      <c r="B5463" s="170" t="s">
        <v>1096</v>
      </c>
      <c r="C5463" s="170">
        <v>724</v>
      </c>
      <c r="I5463" s="170"/>
    </row>
    <row r="5464" spans="1:9" x14ac:dyDescent="0.3">
      <c r="A5464" s="170" t="s">
        <v>923</v>
      </c>
      <c r="B5464" s="170" t="s">
        <v>924</v>
      </c>
      <c r="C5464" s="170">
        <v>36</v>
      </c>
      <c r="I5464" s="170"/>
    </row>
    <row r="5465" spans="1:9" x14ac:dyDescent="0.3">
      <c r="A5465" s="170" t="s">
        <v>12536</v>
      </c>
      <c r="B5465" s="170" t="s">
        <v>12535</v>
      </c>
      <c r="C5465" s="170">
        <v>975</v>
      </c>
      <c r="I5465" s="170"/>
    </row>
    <row r="5466" spans="1:9" x14ac:dyDescent="0.3">
      <c r="A5466" s="170" t="s">
        <v>921</v>
      </c>
      <c r="B5466" s="170" t="s">
        <v>922</v>
      </c>
      <c r="C5466" s="170">
        <v>1998</v>
      </c>
      <c r="I5466" s="170"/>
    </row>
    <row r="5467" spans="1:9" x14ac:dyDescent="0.3">
      <c r="A5467" s="170" t="s">
        <v>920</v>
      </c>
      <c r="B5467" s="170" t="s">
        <v>12534</v>
      </c>
      <c r="C5467" s="170">
        <v>724</v>
      </c>
      <c r="I5467" s="170"/>
    </row>
    <row r="5468" spans="1:9" x14ac:dyDescent="0.3">
      <c r="A5468" s="170" t="s">
        <v>918</v>
      </c>
      <c r="B5468" s="170" t="s">
        <v>919</v>
      </c>
      <c r="C5468" s="170">
        <v>36</v>
      </c>
      <c r="I5468" s="170"/>
    </row>
    <row r="5469" spans="1:9" x14ac:dyDescent="0.3">
      <c r="A5469" s="170" t="s">
        <v>3783</v>
      </c>
      <c r="B5469" s="170" t="s">
        <v>12533</v>
      </c>
      <c r="C5469" s="170">
        <v>1117</v>
      </c>
      <c r="I5469" s="170"/>
    </row>
    <row r="5470" spans="1:9" x14ac:dyDescent="0.3">
      <c r="A5470" s="170" t="s">
        <v>917</v>
      </c>
      <c r="B5470" s="170" t="s">
        <v>12532</v>
      </c>
      <c r="C5470" s="170">
        <v>1027</v>
      </c>
      <c r="I5470" s="170"/>
    </row>
    <row r="5471" spans="1:9" x14ac:dyDescent="0.3">
      <c r="A5471" s="170" t="s">
        <v>916</v>
      </c>
      <c r="B5471" s="170" t="s">
        <v>12531</v>
      </c>
      <c r="C5471" s="170">
        <v>303</v>
      </c>
      <c r="I5471" s="170"/>
    </row>
    <row r="5472" spans="1:9" x14ac:dyDescent="0.3">
      <c r="A5472" s="170" t="s">
        <v>915</v>
      </c>
      <c r="B5472" s="170" t="s">
        <v>12530</v>
      </c>
      <c r="C5472" s="170">
        <v>303</v>
      </c>
      <c r="I5472" s="170"/>
    </row>
    <row r="5473" spans="1:9" x14ac:dyDescent="0.3">
      <c r="A5473" s="170" t="s">
        <v>914</v>
      </c>
      <c r="B5473" s="170" t="s">
        <v>12529</v>
      </c>
      <c r="C5473" s="170">
        <v>303</v>
      </c>
      <c r="I5473" s="170"/>
    </row>
    <row r="5474" spans="1:9" x14ac:dyDescent="0.3">
      <c r="A5474" s="170" t="s">
        <v>913</v>
      </c>
      <c r="B5474" s="170" t="s">
        <v>12509</v>
      </c>
      <c r="C5474" s="170">
        <v>768</v>
      </c>
      <c r="I5474" s="170"/>
    </row>
    <row r="5475" spans="1:9" x14ac:dyDescent="0.3">
      <c r="A5475" s="170" t="s">
        <v>912</v>
      </c>
      <c r="B5475" s="170" t="s">
        <v>12528</v>
      </c>
      <c r="C5475" s="170">
        <v>67</v>
      </c>
      <c r="I5475" s="170"/>
    </row>
    <row r="5476" spans="1:9" x14ac:dyDescent="0.3">
      <c r="A5476" s="170" t="s">
        <v>911</v>
      </c>
      <c r="B5476" s="170" t="s">
        <v>12527</v>
      </c>
      <c r="C5476" s="170">
        <v>67</v>
      </c>
      <c r="I5476" s="170"/>
    </row>
    <row r="5477" spans="1:9" x14ac:dyDescent="0.3">
      <c r="A5477" s="170" t="s">
        <v>910</v>
      </c>
      <c r="B5477" s="170" t="s">
        <v>12526</v>
      </c>
      <c r="C5477" s="170">
        <v>67</v>
      </c>
      <c r="I5477" s="170"/>
    </row>
    <row r="5478" spans="1:9" x14ac:dyDescent="0.3">
      <c r="A5478" s="170" t="s">
        <v>3782</v>
      </c>
      <c r="B5478" s="170" t="s">
        <v>12525</v>
      </c>
      <c r="C5478" s="170">
        <v>1117</v>
      </c>
      <c r="I5478" s="170"/>
    </row>
    <row r="5479" spans="1:9" x14ac:dyDescent="0.3">
      <c r="A5479" s="170" t="s">
        <v>909</v>
      </c>
      <c r="B5479" s="170" t="s">
        <v>12524</v>
      </c>
      <c r="C5479" s="170">
        <v>303</v>
      </c>
      <c r="I5479" s="170"/>
    </row>
    <row r="5480" spans="1:9" x14ac:dyDescent="0.3">
      <c r="A5480" s="170" t="s">
        <v>908</v>
      </c>
      <c r="B5480" s="170" t="s">
        <v>12523</v>
      </c>
      <c r="C5480" s="170">
        <v>303</v>
      </c>
      <c r="I5480" s="170"/>
    </row>
    <row r="5481" spans="1:9" x14ac:dyDescent="0.3">
      <c r="A5481" s="170" t="s">
        <v>907</v>
      </c>
      <c r="B5481" s="170" t="s">
        <v>806</v>
      </c>
      <c r="C5481" s="170">
        <v>36</v>
      </c>
      <c r="I5481" s="170"/>
    </row>
    <row r="5482" spans="1:9" x14ac:dyDescent="0.3">
      <c r="A5482" s="170" t="s">
        <v>906</v>
      </c>
      <c r="B5482" s="170" t="s">
        <v>12522</v>
      </c>
      <c r="C5482" s="170">
        <v>724</v>
      </c>
      <c r="I5482" s="170"/>
    </row>
    <row r="5483" spans="1:9" x14ac:dyDescent="0.3">
      <c r="A5483" s="170" t="s">
        <v>905</v>
      </c>
      <c r="B5483" s="170" t="s">
        <v>12521</v>
      </c>
      <c r="C5483" s="170">
        <v>724</v>
      </c>
      <c r="I5483" s="170"/>
    </row>
    <row r="5484" spans="1:9" x14ac:dyDescent="0.3">
      <c r="A5484" s="170" t="s">
        <v>3781</v>
      </c>
      <c r="B5484" s="170" t="s">
        <v>12520</v>
      </c>
      <c r="C5484" s="170">
        <v>36</v>
      </c>
      <c r="I5484" s="170"/>
    </row>
    <row r="5485" spans="1:9" x14ac:dyDescent="0.3">
      <c r="A5485" s="170" t="s">
        <v>904</v>
      </c>
      <c r="B5485" s="170" t="s">
        <v>12519</v>
      </c>
      <c r="C5485" s="170">
        <v>724</v>
      </c>
      <c r="I5485" s="170"/>
    </row>
    <row r="5486" spans="1:9" x14ac:dyDescent="0.3">
      <c r="A5486" s="170" t="s">
        <v>903</v>
      </c>
      <c r="B5486" s="170" t="s">
        <v>12518</v>
      </c>
      <c r="C5486" s="170">
        <v>724</v>
      </c>
      <c r="I5486" s="170"/>
    </row>
    <row r="5487" spans="1:9" x14ac:dyDescent="0.3">
      <c r="A5487" s="170" t="s">
        <v>902</v>
      </c>
      <c r="B5487" s="170" t="s">
        <v>12517</v>
      </c>
      <c r="C5487" s="170">
        <v>303</v>
      </c>
      <c r="I5487" s="170"/>
    </row>
    <row r="5488" spans="1:9" x14ac:dyDescent="0.3">
      <c r="A5488" s="170" t="s">
        <v>900</v>
      </c>
      <c r="B5488" s="170" t="s">
        <v>901</v>
      </c>
      <c r="C5488" s="170">
        <v>36</v>
      </c>
      <c r="I5488" s="170"/>
    </row>
    <row r="5489" spans="1:9" x14ac:dyDescent="0.3">
      <c r="A5489" s="170" t="s">
        <v>898</v>
      </c>
      <c r="B5489" s="170" t="s">
        <v>899</v>
      </c>
      <c r="C5489" s="170">
        <v>36</v>
      </c>
      <c r="I5489" s="170"/>
    </row>
    <row r="5490" spans="1:9" x14ac:dyDescent="0.3">
      <c r="A5490" s="170" t="s">
        <v>897</v>
      </c>
      <c r="B5490" s="170" t="s">
        <v>12516</v>
      </c>
      <c r="C5490" s="170">
        <v>724</v>
      </c>
      <c r="I5490" s="170"/>
    </row>
    <row r="5491" spans="1:9" x14ac:dyDescent="0.3">
      <c r="A5491" s="170" t="s">
        <v>896</v>
      </c>
      <c r="B5491" s="170" t="s">
        <v>895</v>
      </c>
      <c r="C5491" s="170">
        <v>77</v>
      </c>
      <c r="I5491" s="170"/>
    </row>
    <row r="5492" spans="1:9" x14ac:dyDescent="0.3">
      <c r="A5492" s="170" t="s">
        <v>894</v>
      </c>
      <c r="B5492" s="170" t="s">
        <v>12515</v>
      </c>
      <c r="C5492" s="170">
        <v>36</v>
      </c>
      <c r="I5492" s="170"/>
    </row>
    <row r="5493" spans="1:9" x14ac:dyDescent="0.3">
      <c r="A5493" s="170" t="s">
        <v>893</v>
      </c>
      <c r="B5493" s="170" t="s">
        <v>12514</v>
      </c>
      <c r="C5493" s="170">
        <v>36</v>
      </c>
      <c r="I5493" s="170"/>
    </row>
    <row r="5494" spans="1:9" x14ac:dyDescent="0.3">
      <c r="A5494" s="170" t="s">
        <v>892</v>
      </c>
      <c r="B5494" s="170" t="s">
        <v>12513</v>
      </c>
      <c r="C5494" s="170">
        <v>36</v>
      </c>
      <c r="I5494" s="170"/>
    </row>
    <row r="5495" spans="1:9" x14ac:dyDescent="0.3">
      <c r="A5495" s="170" t="s">
        <v>3780</v>
      </c>
      <c r="B5495" s="170" t="s">
        <v>12512</v>
      </c>
      <c r="C5495" s="170">
        <v>1117</v>
      </c>
      <c r="I5495" s="170"/>
    </row>
    <row r="5496" spans="1:9" x14ac:dyDescent="0.3">
      <c r="A5496" s="170" t="s">
        <v>891</v>
      </c>
      <c r="B5496" s="170" t="s">
        <v>4126</v>
      </c>
      <c r="C5496" s="170">
        <v>122</v>
      </c>
      <c r="I5496" s="170"/>
    </row>
    <row r="5497" spans="1:9" x14ac:dyDescent="0.3">
      <c r="A5497" s="170" t="s">
        <v>890</v>
      </c>
      <c r="B5497" s="170" t="s">
        <v>4126</v>
      </c>
      <c r="C5497" s="170">
        <v>122</v>
      </c>
      <c r="I5497" s="170"/>
    </row>
    <row r="5498" spans="1:9" x14ac:dyDescent="0.3">
      <c r="A5498" s="170" t="s">
        <v>889</v>
      </c>
      <c r="B5498" s="170" t="s">
        <v>4126</v>
      </c>
      <c r="C5498" s="170">
        <v>122</v>
      </c>
      <c r="I5498" s="170"/>
    </row>
    <row r="5499" spans="1:9" x14ac:dyDescent="0.3">
      <c r="A5499" s="170" t="s">
        <v>888</v>
      </c>
      <c r="B5499" s="170" t="s">
        <v>4126</v>
      </c>
      <c r="C5499" s="170">
        <v>122</v>
      </c>
      <c r="I5499" s="170"/>
    </row>
    <row r="5500" spans="1:9" x14ac:dyDescent="0.3">
      <c r="A5500" s="170" t="s">
        <v>887</v>
      </c>
      <c r="B5500" s="170" t="s">
        <v>4126</v>
      </c>
      <c r="C5500" s="170">
        <v>122</v>
      </c>
      <c r="I5500" s="170"/>
    </row>
    <row r="5501" spans="1:9" x14ac:dyDescent="0.3">
      <c r="A5501" s="170" t="s">
        <v>886</v>
      </c>
      <c r="B5501" s="170" t="s">
        <v>4126</v>
      </c>
      <c r="C5501" s="170">
        <v>122</v>
      </c>
      <c r="I5501" s="170"/>
    </row>
    <row r="5502" spans="1:9" x14ac:dyDescent="0.3">
      <c r="A5502" s="170" t="s">
        <v>885</v>
      </c>
      <c r="B5502" s="170" t="s">
        <v>12511</v>
      </c>
      <c r="C5502" s="170">
        <v>1030</v>
      </c>
      <c r="I5502" s="170"/>
    </row>
    <row r="5503" spans="1:9" x14ac:dyDescent="0.3">
      <c r="A5503" s="170" t="s">
        <v>884</v>
      </c>
      <c r="B5503" s="170" t="s">
        <v>12510</v>
      </c>
      <c r="C5503" s="170">
        <v>1033</v>
      </c>
      <c r="I5503" s="170"/>
    </row>
    <row r="5504" spans="1:9" x14ac:dyDescent="0.3">
      <c r="A5504" s="170" t="s">
        <v>883</v>
      </c>
      <c r="B5504" s="170" t="s">
        <v>12509</v>
      </c>
      <c r="C5504" s="170">
        <v>768</v>
      </c>
      <c r="I5504" s="170"/>
    </row>
    <row r="5505" spans="1:9" x14ac:dyDescent="0.3">
      <c r="A5505" s="170" t="s">
        <v>3778</v>
      </c>
      <c r="B5505" s="170" t="s">
        <v>3779</v>
      </c>
      <c r="C5505" s="170">
        <v>1463</v>
      </c>
      <c r="I5505" s="170"/>
    </row>
    <row r="5506" spans="1:9" x14ac:dyDescent="0.3">
      <c r="A5506" s="170" t="s">
        <v>882</v>
      </c>
      <c r="B5506" s="170" t="s">
        <v>12508</v>
      </c>
      <c r="C5506" s="170">
        <v>28</v>
      </c>
      <c r="I5506" s="170"/>
    </row>
    <row r="5507" spans="1:9" x14ac:dyDescent="0.3">
      <c r="A5507" s="170" t="s">
        <v>881</v>
      </c>
      <c r="B5507" s="170" t="s">
        <v>12507</v>
      </c>
      <c r="C5507" s="170">
        <v>281</v>
      </c>
      <c r="I5507" s="170"/>
    </row>
    <row r="5508" spans="1:9" x14ac:dyDescent="0.3">
      <c r="A5508" s="170" t="s">
        <v>880</v>
      </c>
      <c r="B5508" s="170" t="s">
        <v>12506</v>
      </c>
      <c r="C5508" s="170">
        <v>281</v>
      </c>
      <c r="I5508" s="170"/>
    </row>
    <row r="5509" spans="1:9" x14ac:dyDescent="0.3">
      <c r="A5509" s="170" t="s">
        <v>879</v>
      </c>
      <c r="B5509" s="170" t="s">
        <v>12505</v>
      </c>
      <c r="C5509" s="170">
        <v>281</v>
      </c>
      <c r="I5509" s="170"/>
    </row>
    <row r="5510" spans="1:9" x14ac:dyDescent="0.3">
      <c r="A5510" s="170" t="s">
        <v>878</v>
      </c>
      <c r="B5510" s="170" t="s">
        <v>12504</v>
      </c>
      <c r="C5510" s="170">
        <v>281</v>
      </c>
      <c r="I5510" s="170"/>
    </row>
    <row r="5511" spans="1:9" x14ac:dyDescent="0.3">
      <c r="A5511" s="170" t="s">
        <v>877</v>
      </c>
      <c r="B5511" s="170" t="s">
        <v>12503</v>
      </c>
      <c r="C5511" s="170">
        <v>281</v>
      </c>
      <c r="I5511" s="170"/>
    </row>
    <row r="5512" spans="1:9" x14ac:dyDescent="0.3">
      <c r="A5512" s="170" t="s">
        <v>876</v>
      </c>
      <c r="B5512" s="170" t="s">
        <v>12502</v>
      </c>
      <c r="C5512" s="170">
        <v>281</v>
      </c>
      <c r="I5512" s="170"/>
    </row>
    <row r="5513" spans="1:9" x14ac:dyDescent="0.3">
      <c r="A5513" s="170" t="s">
        <v>875</v>
      </c>
      <c r="B5513" s="170" t="s">
        <v>12501</v>
      </c>
      <c r="C5513" s="170">
        <v>281</v>
      </c>
      <c r="I5513" s="170"/>
    </row>
    <row r="5514" spans="1:9" x14ac:dyDescent="0.3">
      <c r="A5514" s="170" t="s">
        <v>874</v>
      </c>
      <c r="B5514" s="170" t="s">
        <v>12500</v>
      </c>
      <c r="C5514" s="170">
        <v>281</v>
      </c>
      <c r="I5514" s="170"/>
    </row>
    <row r="5515" spans="1:9" x14ac:dyDescent="0.3">
      <c r="A5515" s="170" t="s">
        <v>873</v>
      </c>
      <c r="B5515" s="170" t="s">
        <v>12499</v>
      </c>
      <c r="C5515" s="170">
        <v>281</v>
      </c>
      <c r="I5515" s="170"/>
    </row>
    <row r="5516" spans="1:9" x14ac:dyDescent="0.3">
      <c r="A5516" s="170" t="s">
        <v>3777</v>
      </c>
      <c r="B5516" s="170" t="s">
        <v>3541</v>
      </c>
      <c r="C5516" s="170">
        <v>1463</v>
      </c>
      <c r="I5516" s="170"/>
    </row>
    <row r="5517" spans="1:9" x14ac:dyDescent="0.3">
      <c r="A5517" s="170" t="s">
        <v>872</v>
      </c>
      <c r="B5517" s="170" t="s">
        <v>12498</v>
      </c>
      <c r="C5517" s="170">
        <v>281</v>
      </c>
      <c r="I5517" s="170"/>
    </row>
    <row r="5518" spans="1:9" x14ac:dyDescent="0.3">
      <c r="A5518" s="170" t="s">
        <v>871</v>
      </c>
      <c r="B5518" s="170" t="s">
        <v>12497</v>
      </c>
      <c r="C5518" s="170">
        <v>281</v>
      </c>
      <c r="I5518" s="170"/>
    </row>
    <row r="5519" spans="1:9" x14ac:dyDescent="0.3">
      <c r="A5519" s="170" t="s">
        <v>870</v>
      </c>
      <c r="B5519" s="170" t="s">
        <v>12496</v>
      </c>
      <c r="C5519" s="170">
        <v>281</v>
      </c>
      <c r="I5519" s="170"/>
    </row>
    <row r="5520" spans="1:9" x14ac:dyDescent="0.3">
      <c r="A5520" s="170" t="s">
        <v>869</v>
      </c>
      <c r="B5520" s="170" t="s">
        <v>12495</v>
      </c>
      <c r="C5520" s="170">
        <v>281</v>
      </c>
      <c r="I5520" s="170"/>
    </row>
    <row r="5521" spans="1:9" x14ac:dyDescent="0.3">
      <c r="A5521" s="170" t="s">
        <v>868</v>
      </c>
      <c r="B5521" s="170" t="s">
        <v>12494</v>
      </c>
      <c r="C5521" s="170">
        <v>281</v>
      </c>
      <c r="I5521" s="170"/>
    </row>
    <row r="5522" spans="1:9" x14ac:dyDescent="0.3">
      <c r="A5522" s="170" t="s">
        <v>867</v>
      </c>
      <c r="B5522" s="170" t="s">
        <v>12493</v>
      </c>
      <c r="C5522" s="170">
        <v>281</v>
      </c>
      <c r="I5522" s="170"/>
    </row>
    <row r="5523" spans="1:9" x14ac:dyDescent="0.3">
      <c r="A5523" s="170" t="s">
        <v>866</v>
      </c>
      <c r="B5523" s="170" t="s">
        <v>12492</v>
      </c>
      <c r="C5523" s="170">
        <v>281</v>
      </c>
      <c r="I5523" s="170"/>
    </row>
    <row r="5524" spans="1:9" x14ac:dyDescent="0.3">
      <c r="A5524" s="170" t="s">
        <v>865</v>
      </c>
      <c r="B5524" s="170" t="s">
        <v>12491</v>
      </c>
      <c r="C5524" s="170">
        <v>281</v>
      </c>
      <c r="I5524" s="170"/>
    </row>
    <row r="5525" spans="1:9" x14ac:dyDescent="0.3">
      <c r="A5525" s="170" t="s">
        <v>864</v>
      </c>
      <c r="B5525" s="170" t="s">
        <v>12490</v>
      </c>
      <c r="C5525" s="170">
        <v>971</v>
      </c>
      <c r="I5525" s="170"/>
    </row>
    <row r="5526" spans="1:9" x14ac:dyDescent="0.3">
      <c r="A5526" s="170" t="s">
        <v>863</v>
      </c>
      <c r="B5526" s="170" t="s">
        <v>862</v>
      </c>
      <c r="C5526" s="170">
        <v>36</v>
      </c>
      <c r="I5526" s="170"/>
    </row>
    <row r="5527" spans="1:9" x14ac:dyDescent="0.3">
      <c r="A5527" s="170" t="s">
        <v>3776</v>
      </c>
      <c r="B5527" s="170" t="s">
        <v>12489</v>
      </c>
      <c r="C5527" s="170">
        <v>1117</v>
      </c>
      <c r="I5527" s="170"/>
    </row>
    <row r="5528" spans="1:9" x14ac:dyDescent="0.3">
      <c r="A5528" s="170" t="s">
        <v>861</v>
      </c>
      <c r="B5528" s="170" t="s">
        <v>862</v>
      </c>
      <c r="C5528" s="170">
        <v>36</v>
      </c>
      <c r="I5528" s="170"/>
    </row>
    <row r="5529" spans="1:9" x14ac:dyDescent="0.3">
      <c r="A5529" s="170" t="s">
        <v>860</v>
      </c>
      <c r="B5529" s="170" t="s">
        <v>12488</v>
      </c>
      <c r="C5529" s="170">
        <v>210</v>
      </c>
      <c r="I5529" s="170"/>
    </row>
    <row r="5530" spans="1:9" x14ac:dyDescent="0.3">
      <c r="A5530" s="170" t="s">
        <v>858</v>
      </c>
      <c r="B5530" s="170" t="s">
        <v>859</v>
      </c>
      <c r="C5530" s="170">
        <v>36</v>
      </c>
      <c r="I5530" s="170"/>
    </row>
    <row r="5531" spans="1:9" x14ac:dyDescent="0.3">
      <c r="A5531" s="170" t="s">
        <v>857</v>
      </c>
      <c r="B5531" s="170" t="s">
        <v>12487</v>
      </c>
      <c r="C5531" s="170">
        <v>67</v>
      </c>
      <c r="I5531" s="170"/>
    </row>
    <row r="5532" spans="1:9" x14ac:dyDescent="0.3">
      <c r="A5532" s="170" t="s">
        <v>856</v>
      </c>
      <c r="B5532" s="170" t="s">
        <v>12486</v>
      </c>
      <c r="C5532" s="170">
        <v>927</v>
      </c>
      <c r="I5532" s="170"/>
    </row>
    <row r="5533" spans="1:9" x14ac:dyDescent="0.3">
      <c r="A5533" s="170" t="s">
        <v>855</v>
      </c>
      <c r="B5533" s="170" t="s">
        <v>12485</v>
      </c>
      <c r="C5533" s="170">
        <v>303</v>
      </c>
      <c r="I5533" s="170"/>
    </row>
    <row r="5534" spans="1:9" x14ac:dyDescent="0.3">
      <c r="A5534" s="170" t="s">
        <v>854</v>
      </c>
      <c r="B5534" s="170" t="s">
        <v>12484</v>
      </c>
      <c r="C5534" s="170">
        <v>36</v>
      </c>
      <c r="I5534" s="170"/>
    </row>
    <row r="5535" spans="1:9" x14ac:dyDescent="0.3">
      <c r="A5535" s="170" t="s">
        <v>853</v>
      </c>
      <c r="B5535" s="170" t="s">
        <v>12483</v>
      </c>
      <c r="C5535" s="170">
        <v>36</v>
      </c>
      <c r="I5535" s="170"/>
    </row>
    <row r="5536" spans="1:9" x14ac:dyDescent="0.3">
      <c r="A5536" s="170" t="s">
        <v>852</v>
      </c>
      <c r="B5536" s="170" t="s">
        <v>4673</v>
      </c>
      <c r="C5536" s="170">
        <v>1998</v>
      </c>
      <c r="I5536" s="170"/>
    </row>
    <row r="5537" spans="1:9" x14ac:dyDescent="0.3">
      <c r="A5537" s="170" t="s">
        <v>3775</v>
      </c>
      <c r="B5537" s="170" t="s">
        <v>12482</v>
      </c>
      <c r="C5537" s="170">
        <v>36</v>
      </c>
      <c r="I5537" s="170"/>
    </row>
    <row r="5538" spans="1:9" x14ac:dyDescent="0.3">
      <c r="A5538" s="170" t="s">
        <v>851</v>
      </c>
      <c r="B5538" s="170" t="s">
        <v>12462</v>
      </c>
      <c r="C5538" s="170">
        <v>993</v>
      </c>
      <c r="I5538" s="170"/>
    </row>
    <row r="5539" spans="1:9" x14ac:dyDescent="0.3">
      <c r="A5539" s="170" t="s">
        <v>850</v>
      </c>
      <c r="B5539" s="170" t="s">
        <v>12481</v>
      </c>
      <c r="C5539" s="170">
        <v>28</v>
      </c>
      <c r="I5539" s="170"/>
    </row>
    <row r="5540" spans="1:9" x14ac:dyDescent="0.3">
      <c r="A5540" s="170" t="s">
        <v>849</v>
      </c>
      <c r="B5540" s="170" t="s">
        <v>12480</v>
      </c>
      <c r="C5540" s="170">
        <v>28</v>
      </c>
      <c r="I5540" s="170"/>
    </row>
    <row r="5541" spans="1:9" x14ac:dyDescent="0.3">
      <c r="A5541" s="170" t="s">
        <v>848</v>
      </c>
      <c r="B5541" s="170" t="s">
        <v>12479</v>
      </c>
      <c r="C5541" s="170">
        <v>28</v>
      </c>
      <c r="I5541" s="170"/>
    </row>
    <row r="5542" spans="1:9" x14ac:dyDescent="0.3">
      <c r="A5542" s="170" t="s">
        <v>847</v>
      </c>
      <c r="B5542" s="170" t="s">
        <v>12478</v>
      </c>
      <c r="C5542" s="170">
        <v>28</v>
      </c>
      <c r="I5542" s="170"/>
    </row>
    <row r="5543" spans="1:9" x14ac:dyDescent="0.3">
      <c r="A5543" s="170" t="s">
        <v>846</v>
      </c>
      <c r="B5543" s="170" t="s">
        <v>12462</v>
      </c>
      <c r="C5543" s="170">
        <v>993</v>
      </c>
      <c r="I5543" s="170"/>
    </row>
    <row r="5544" spans="1:9" x14ac:dyDescent="0.3">
      <c r="A5544" s="170" t="s">
        <v>845</v>
      </c>
      <c r="B5544" s="170" t="s">
        <v>12477</v>
      </c>
      <c r="C5544" s="170">
        <v>28</v>
      </c>
      <c r="I5544" s="170"/>
    </row>
    <row r="5545" spans="1:9" x14ac:dyDescent="0.3">
      <c r="A5545" s="170" t="s">
        <v>844</v>
      </c>
      <c r="B5545" s="170" t="s">
        <v>12476</v>
      </c>
      <c r="C5545" s="170">
        <v>1036</v>
      </c>
      <c r="I5545" s="170"/>
    </row>
    <row r="5546" spans="1:9" x14ac:dyDescent="0.3">
      <c r="A5546" s="170" t="s">
        <v>3774</v>
      </c>
      <c r="B5546" s="170" t="s">
        <v>12475</v>
      </c>
      <c r="C5546" s="170">
        <v>1261</v>
      </c>
      <c r="I5546" s="170"/>
    </row>
    <row r="5547" spans="1:9" x14ac:dyDescent="0.3">
      <c r="A5547" s="170" t="s">
        <v>843</v>
      </c>
      <c r="B5547" s="170" t="s">
        <v>471</v>
      </c>
      <c r="C5547" s="170">
        <v>36</v>
      </c>
      <c r="I5547" s="170"/>
    </row>
    <row r="5548" spans="1:9" x14ac:dyDescent="0.3">
      <c r="A5548" s="170" t="s">
        <v>841</v>
      </c>
      <c r="B5548" s="170" t="s">
        <v>842</v>
      </c>
      <c r="C5548" s="170">
        <v>36</v>
      </c>
      <c r="I5548" s="170"/>
    </row>
    <row r="5549" spans="1:9" x14ac:dyDescent="0.3">
      <c r="A5549" s="170" t="s">
        <v>840</v>
      </c>
      <c r="B5549" s="170" t="s">
        <v>12474</v>
      </c>
      <c r="C5549" s="170">
        <v>77</v>
      </c>
      <c r="I5549" s="170"/>
    </row>
    <row r="5550" spans="1:9" x14ac:dyDescent="0.3">
      <c r="A5550" s="170" t="s">
        <v>839</v>
      </c>
      <c r="B5550" s="170" t="s">
        <v>12473</v>
      </c>
      <c r="C5550" s="170">
        <v>67</v>
      </c>
      <c r="I5550" s="170"/>
    </row>
    <row r="5551" spans="1:9" x14ac:dyDescent="0.3">
      <c r="A5551" s="170" t="s">
        <v>838</v>
      </c>
      <c r="B5551" s="170" t="s">
        <v>837</v>
      </c>
      <c r="C5551" s="170">
        <v>71</v>
      </c>
      <c r="I5551" s="170"/>
    </row>
    <row r="5552" spans="1:9" x14ac:dyDescent="0.3">
      <c r="A5552" s="170" t="s">
        <v>836</v>
      </c>
      <c r="B5552" s="170" t="s">
        <v>835</v>
      </c>
      <c r="C5552" s="170">
        <v>71</v>
      </c>
      <c r="I5552" s="170"/>
    </row>
    <row r="5553" spans="1:9" x14ac:dyDescent="0.3">
      <c r="A5553" s="170" t="s">
        <v>834</v>
      </c>
      <c r="B5553" s="170" t="s">
        <v>833</v>
      </c>
      <c r="C5553" s="170">
        <v>71</v>
      </c>
      <c r="I5553" s="170"/>
    </row>
    <row r="5554" spans="1:9" x14ac:dyDescent="0.3">
      <c r="A5554" s="170" t="s">
        <v>832</v>
      </c>
      <c r="B5554" s="170" t="s">
        <v>831</v>
      </c>
      <c r="C5554" s="170">
        <v>71</v>
      </c>
      <c r="I5554" s="170"/>
    </row>
    <row r="5555" spans="1:9" x14ac:dyDescent="0.3">
      <c r="A5555" s="170" t="s">
        <v>830</v>
      </c>
      <c r="B5555" s="170" t="s">
        <v>829</v>
      </c>
      <c r="C5555" s="170">
        <v>97</v>
      </c>
      <c r="I5555" s="170"/>
    </row>
    <row r="5556" spans="1:9" x14ac:dyDescent="0.3">
      <c r="A5556" s="170" t="s">
        <v>3773</v>
      </c>
      <c r="B5556" s="170" t="s">
        <v>12472</v>
      </c>
      <c r="C5556" s="170">
        <v>1261</v>
      </c>
      <c r="I5556" s="170"/>
    </row>
    <row r="5557" spans="1:9" x14ac:dyDescent="0.3">
      <c r="A5557" s="170" t="s">
        <v>828</v>
      </c>
      <c r="B5557" s="170" t="s">
        <v>827</v>
      </c>
      <c r="C5557" s="170">
        <v>97</v>
      </c>
      <c r="I5557" s="170"/>
    </row>
    <row r="5558" spans="1:9" x14ac:dyDescent="0.3">
      <c r="A5558" s="170" t="s">
        <v>826</v>
      </c>
      <c r="B5558" s="170" t="s">
        <v>806</v>
      </c>
      <c r="C5558" s="170">
        <v>36</v>
      </c>
      <c r="I5558" s="170"/>
    </row>
    <row r="5559" spans="1:9" x14ac:dyDescent="0.3">
      <c r="A5559" s="170" t="s">
        <v>825</v>
      </c>
      <c r="B5559" s="170" t="s">
        <v>12471</v>
      </c>
      <c r="C5559" s="170">
        <v>231</v>
      </c>
      <c r="I5559" s="170"/>
    </row>
    <row r="5560" spans="1:9" x14ac:dyDescent="0.3">
      <c r="A5560" s="170" t="s">
        <v>824</v>
      </c>
      <c r="B5560" s="170" t="s">
        <v>823</v>
      </c>
      <c r="C5560" s="170">
        <v>77</v>
      </c>
      <c r="I5560" s="170"/>
    </row>
    <row r="5561" spans="1:9" x14ac:dyDescent="0.3">
      <c r="A5561" s="170" t="s">
        <v>822</v>
      </c>
      <c r="B5561" s="170" t="s">
        <v>821</v>
      </c>
      <c r="C5561" s="170">
        <v>111</v>
      </c>
      <c r="I5561" s="170"/>
    </row>
    <row r="5562" spans="1:9" x14ac:dyDescent="0.3">
      <c r="A5562" s="170" t="s">
        <v>820</v>
      </c>
      <c r="B5562" s="170" t="s">
        <v>12470</v>
      </c>
      <c r="C5562" s="170">
        <v>83</v>
      </c>
      <c r="I5562" s="170"/>
    </row>
    <row r="5563" spans="1:9" x14ac:dyDescent="0.3">
      <c r="A5563" s="170" t="s">
        <v>3772</v>
      </c>
      <c r="B5563" s="170" t="s">
        <v>12469</v>
      </c>
      <c r="C5563" s="170">
        <v>36</v>
      </c>
      <c r="I5563" s="170"/>
    </row>
    <row r="5564" spans="1:9" x14ac:dyDescent="0.3">
      <c r="A5564" s="170" t="s">
        <v>819</v>
      </c>
      <c r="B5564" s="170" t="s">
        <v>12468</v>
      </c>
      <c r="C5564" s="170">
        <v>385</v>
      </c>
      <c r="I5564" s="170"/>
    </row>
    <row r="5565" spans="1:9" x14ac:dyDescent="0.3">
      <c r="A5565" s="170" t="s">
        <v>817</v>
      </c>
      <c r="B5565" s="170" t="s">
        <v>818</v>
      </c>
      <c r="C5565" s="170">
        <v>157</v>
      </c>
      <c r="I5565" s="170"/>
    </row>
    <row r="5566" spans="1:9" x14ac:dyDescent="0.3">
      <c r="A5566" s="170" t="s">
        <v>816</v>
      </c>
      <c r="B5566" s="170" t="s">
        <v>12467</v>
      </c>
      <c r="C5566" s="170">
        <v>67</v>
      </c>
      <c r="I5566" s="170"/>
    </row>
    <row r="5567" spans="1:9" x14ac:dyDescent="0.3">
      <c r="A5567" s="170" t="s">
        <v>815</v>
      </c>
      <c r="B5567" s="170" t="s">
        <v>12466</v>
      </c>
      <c r="C5567" s="170">
        <v>67</v>
      </c>
      <c r="I5567" s="170"/>
    </row>
    <row r="5568" spans="1:9" x14ac:dyDescent="0.3">
      <c r="A5568" s="170" t="s">
        <v>814</v>
      </c>
      <c r="B5568" s="170" t="s">
        <v>8041</v>
      </c>
      <c r="C5568" s="170">
        <v>1008</v>
      </c>
      <c r="I5568" s="170"/>
    </row>
    <row r="5569" spans="1:9" x14ac:dyDescent="0.3">
      <c r="A5569" s="170" t="s">
        <v>3771</v>
      </c>
      <c r="B5569" s="170" t="s">
        <v>12465</v>
      </c>
      <c r="C5569" s="170">
        <v>1285</v>
      </c>
      <c r="I5569" s="170"/>
    </row>
    <row r="5570" spans="1:9" x14ac:dyDescent="0.3">
      <c r="A5570" s="170" t="s">
        <v>813</v>
      </c>
      <c r="B5570" s="170" t="s">
        <v>12464</v>
      </c>
      <c r="C5570" s="170">
        <v>37</v>
      </c>
      <c r="I5570" s="170"/>
    </row>
    <row r="5571" spans="1:9" x14ac:dyDescent="0.3">
      <c r="A5571" s="170" t="s">
        <v>812</v>
      </c>
      <c r="B5571" s="170" t="s">
        <v>12371</v>
      </c>
      <c r="C5571" s="170">
        <v>1001</v>
      </c>
      <c r="I5571" s="170"/>
    </row>
    <row r="5572" spans="1:9" x14ac:dyDescent="0.3">
      <c r="A5572" s="170" t="s">
        <v>3770</v>
      </c>
      <c r="B5572" s="170" t="s">
        <v>12463</v>
      </c>
      <c r="C5572" s="170">
        <v>94</v>
      </c>
      <c r="I5572" s="170"/>
    </row>
    <row r="5573" spans="1:9" x14ac:dyDescent="0.3">
      <c r="A5573" s="170" t="s">
        <v>811</v>
      </c>
      <c r="B5573" s="170" t="s">
        <v>12462</v>
      </c>
      <c r="C5573" s="170">
        <v>993</v>
      </c>
      <c r="I5573" s="170"/>
    </row>
    <row r="5574" spans="1:9" x14ac:dyDescent="0.3">
      <c r="A5574" s="170" t="s">
        <v>810</v>
      </c>
      <c r="B5574" s="170" t="s">
        <v>12461</v>
      </c>
      <c r="C5574" s="170">
        <v>12</v>
      </c>
      <c r="I5574" s="170"/>
    </row>
    <row r="5575" spans="1:9" x14ac:dyDescent="0.3">
      <c r="A5575" s="170" t="s">
        <v>809</v>
      </c>
      <c r="B5575" s="170" t="s">
        <v>12460</v>
      </c>
      <c r="C5575" s="170">
        <v>12</v>
      </c>
      <c r="I5575" s="170"/>
    </row>
    <row r="5576" spans="1:9" x14ac:dyDescent="0.3">
      <c r="A5576" s="170" t="s">
        <v>808</v>
      </c>
      <c r="B5576" s="170" t="s">
        <v>12459</v>
      </c>
      <c r="C5576" s="170">
        <v>1007</v>
      </c>
      <c r="I5576" s="170"/>
    </row>
    <row r="5577" spans="1:9" x14ac:dyDescent="0.3">
      <c r="A5577" s="170" t="s">
        <v>807</v>
      </c>
      <c r="B5577" s="170" t="s">
        <v>12458</v>
      </c>
      <c r="C5577" s="170">
        <v>1007</v>
      </c>
      <c r="I5577" s="170"/>
    </row>
    <row r="5578" spans="1:9" x14ac:dyDescent="0.3">
      <c r="A5578" s="170" t="s">
        <v>805</v>
      </c>
      <c r="B5578" s="170" t="s">
        <v>806</v>
      </c>
      <c r="C5578" s="170">
        <v>36</v>
      </c>
      <c r="I5578" s="170"/>
    </row>
    <row r="5579" spans="1:9" x14ac:dyDescent="0.3">
      <c r="A5579" s="170" t="s">
        <v>803</v>
      </c>
      <c r="B5579" s="170" t="s">
        <v>804</v>
      </c>
      <c r="C5579" s="170">
        <v>36</v>
      </c>
      <c r="I5579" s="170"/>
    </row>
    <row r="5580" spans="1:9" x14ac:dyDescent="0.3">
      <c r="A5580" s="170" t="s">
        <v>3769</v>
      </c>
      <c r="B5580" s="170" t="s">
        <v>12457</v>
      </c>
      <c r="C5580" s="170">
        <v>94</v>
      </c>
      <c r="I5580" s="170"/>
    </row>
    <row r="5581" spans="1:9" x14ac:dyDescent="0.3">
      <c r="A5581" s="170" t="s">
        <v>802</v>
      </c>
      <c r="B5581" s="170" t="s">
        <v>801</v>
      </c>
      <c r="C5581" s="170">
        <v>1041</v>
      </c>
      <c r="I5581" s="170"/>
    </row>
    <row r="5582" spans="1:9" x14ac:dyDescent="0.3">
      <c r="A5582" s="170" t="s">
        <v>799</v>
      </c>
      <c r="B5582" s="170" t="s">
        <v>800</v>
      </c>
      <c r="C5582" s="170">
        <v>36</v>
      </c>
      <c r="I5582" s="170"/>
    </row>
    <row r="5583" spans="1:9" x14ac:dyDescent="0.3">
      <c r="A5583" s="170" t="s">
        <v>798</v>
      </c>
      <c r="B5583" s="170" t="s">
        <v>5143</v>
      </c>
      <c r="C5583" s="170">
        <v>724</v>
      </c>
      <c r="I5583" s="170"/>
    </row>
    <row r="5584" spans="1:9" x14ac:dyDescent="0.3">
      <c r="A5584" s="170" t="s">
        <v>796</v>
      </c>
      <c r="B5584" s="170" t="s">
        <v>797</v>
      </c>
      <c r="C5584" s="170">
        <v>36</v>
      </c>
      <c r="I5584" s="170"/>
    </row>
    <row r="5585" spans="1:9" x14ac:dyDescent="0.3">
      <c r="A5585" s="170" t="s">
        <v>795</v>
      </c>
      <c r="B5585" s="170" t="s">
        <v>12456</v>
      </c>
      <c r="C5585" s="170">
        <v>114</v>
      </c>
      <c r="I5585" s="170"/>
    </row>
    <row r="5586" spans="1:9" x14ac:dyDescent="0.3">
      <c r="A5586" s="170" t="s">
        <v>794</v>
      </c>
      <c r="B5586" s="170" t="s">
        <v>12455</v>
      </c>
      <c r="C5586" s="170">
        <v>724</v>
      </c>
      <c r="I5586" s="170"/>
    </row>
    <row r="5587" spans="1:9" x14ac:dyDescent="0.3">
      <c r="A5587" s="170" t="s">
        <v>793</v>
      </c>
      <c r="B5587" s="170" t="s">
        <v>12454</v>
      </c>
      <c r="C5587" s="170">
        <v>385</v>
      </c>
      <c r="I5587" s="170"/>
    </row>
    <row r="5588" spans="1:9" x14ac:dyDescent="0.3">
      <c r="A5588" s="170" t="s">
        <v>791</v>
      </c>
      <c r="B5588" s="170" t="s">
        <v>792</v>
      </c>
      <c r="C5588" s="170">
        <v>1998</v>
      </c>
      <c r="I5588" s="170"/>
    </row>
    <row r="5589" spans="1:9" x14ac:dyDescent="0.3">
      <c r="A5589" s="170" t="s">
        <v>790</v>
      </c>
      <c r="B5589" s="170" t="s">
        <v>12453</v>
      </c>
      <c r="C5589" s="170">
        <v>724</v>
      </c>
      <c r="I5589" s="170"/>
    </row>
    <row r="5590" spans="1:9" x14ac:dyDescent="0.3">
      <c r="A5590" s="170" t="s">
        <v>3768</v>
      </c>
      <c r="B5590" s="170" t="s">
        <v>12452</v>
      </c>
      <c r="C5590" s="170">
        <v>94</v>
      </c>
      <c r="I5590" s="170"/>
    </row>
    <row r="5591" spans="1:9" x14ac:dyDescent="0.3">
      <c r="A5591" s="170" t="s">
        <v>789</v>
      </c>
      <c r="B5591" s="170" t="s">
        <v>12451</v>
      </c>
      <c r="C5591" s="170">
        <v>971</v>
      </c>
      <c r="I5591" s="170"/>
    </row>
    <row r="5592" spans="1:9" x14ac:dyDescent="0.3">
      <c r="A5592" s="170" t="s">
        <v>788</v>
      </c>
      <c r="B5592" s="170" t="s">
        <v>12450</v>
      </c>
      <c r="C5592" s="170">
        <v>36</v>
      </c>
      <c r="I5592" s="170"/>
    </row>
    <row r="5593" spans="1:9" x14ac:dyDescent="0.3">
      <c r="A5593" s="170" t="s">
        <v>787</v>
      </c>
      <c r="B5593" s="170" t="s">
        <v>12449</v>
      </c>
      <c r="C5593" s="170">
        <v>67</v>
      </c>
      <c r="I5593" s="170"/>
    </row>
    <row r="5594" spans="1:9" x14ac:dyDescent="0.3">
      <c r="A5594" s="170" t="s">
        <v>786</v>
      </c>
      <c r="B5594" s="170" t="s">
        <v>12448</v>
      </c>
      <c r="C5594" s="170">
        <v>67</v>
      </c>
      <c r="I5594" s="170"/>
    </row>
    <row r="5595" spans="1:9" x14ac:dyDescent="0.3">
      <c r="A5595" s="170" t="s">
        <v>785</v>
      </c>
      <c r="B5595" s="170" t="s">
        <v>12447</v>
      </c>
      <c r="C5595" s="170">
        <v>67</v>
      </c>
      <c r="I5595" s="170"/>
    </row>
    <row r="5596" spans="1:9" x14ac:dyDescent="0.3">
      <c r="A5596" s="170" t="s">
        <v>784</v>
      </c>
      <c r="B5596" s="170" t="s">
        <v>12446</v>
      </c>
      <c r="C5596" s="170">
        <v>1048</v>
      </c>
      <c r="I5596" s="170"/>
    </row>
    <row r="5597" spans="1:9" x14ac:dyDescent="0.3">
      <c r="A5597" s="170" t="s">
        <v>3767</v>
      </c>
      <c r="B5597" s="170" t="s">
        <v>12445</v>
      </c>
      <c r="C5597" s="170">
        <v>94</v>
      </c>
      <c r="I5597" s="170"/>
    </row>
    <row r="5598" spans="1:9" x14ac:dyDescent="0.3">
      <c r="A5598" s="170" t="s">
        <v>783</v>
      </c>
      <c r="B5598" s="170" t="s">
        <v>12444</v>
      </c>
      <c r="C5598" s="170">
        <v>36</v>
      </c>
      <c r="I5598" s="170"/>
    </row>
    <row r="5599" spans="1:9" x14ac:dyDescent="0.3">
      <c r="A5599" s="170" t="s">
        <v>782</v>
      </c>
      <c r="B5599" s="170" t="s">
        <v>12443</v>
      </c>
      <c r="C5599" s="170">
        <v>1226</v>
      </c>
      <c r="I5599" s="170"/>
    </row>
    <row r="5600" spans="1:9" x14ac:dyDescent="0.3">
      <c r="A5600" s="170" t="s">
        <v>781</v>
      </c>
      <c r="B5600" s="170" t="s">
        <v>12442</v>
      </c>
      <c r="C5600" s="170">
        <v>387</v>
      </c>
      <c r="I5600" s="170"/>
    </row>
    <row r="5601" spans="1:9" x14ac:dyDescent="0.3">
      <c r="A5601" s="170" t="s">
        <v>780</v>
      </c>
      <c r="B5601" s="170" t="s">
        <v>12441</v>
      </c>
      <c r="C5601" s="170">
        <v>83</v>
      </c>
      <c r="I5601" s="170"/>
    </row>
    <row r="5602" spans="1:9" x14ac:dyDescent="0.3">
      <c r="A5602" s="170" t="s">
        <v>779</v>
      </c>
      <c r="B5602" s="170" t="s">
        <v>12440</v>
      </c>
      <c r="C5602" s="170">
        <v>114</v>
      </c>
      <c r="I5602" s="170"/>
    </row>
    <row r="5603" spans="1:9" x14ac:dyDescent="0.3">
      <c r="A5603" s="170" t="s">
        <v>3766</v>
      </c>
      <c r="B5603" s="170" t="s">
        <v>12439</v>
      </c>
      <c r="C5603" s="170">
        <v>94</v>
      </c>
      <c r="I5603" s="170"/>
    </row>
    <row r="5604" spans="1:9" x14ac:dyDescent="0.3">
      <c r="A5604" s="170" t="s">
        <v>778</v>
      </c>
      <c r="B5604" s="170" t="s">
        <v>12438</v>
      </c>
      <c r="C5604" s="170">
        <v>1998</v>
      </c>
      <c r="I5604" s="170"/>
    </row>
    <row r="5605" spans="1:9" x14ac:dyDescent="0.3">
      <c r="A5605" s="170" t="s">
        <v>776</v>
      </c>
      <c r="B5605" s="170" t="s">
        <v>777</v>
      </c>
      <c r="C5605" s="170">
        <v>36</v>
      </c>
      <c r="I5605" s="170"/>
    </row>
    <row r="5606" spans="1:9" x14ac:dyDescent="0.3">
      <c r="A5606" s="170" t="s">
        <v>775</v>
      </c>
      <c r="B5606" s="170" t="s">
        <v>12437</v>
      </c>
      <c r="C5606" s="170">
        <v>1722</v>
      </c>
      <c r="I5606" s="170"/>
    </row>
    <row r="5607" spans="1:9" x14ac:dyDescent="0.3">
      <c r="A5607" s="170" t="s">
        <v>774</v>
      </c>
      <c r="B5607" s="170" t="s">
        <v>12436</v>
      </c>
      <c r="C5607" s="170">
        <v>157</v>
      </c>
      <c r="I5607" s="170"/>
    </row>
    <row r="5608" spans="1:9" x14ac:dyDescent="0.3">
      <c r="A5608" s="170" t="s">
        <v>773</v>
      </c>
      <c r="B5608" s="170" t="s">
        <v>12435</v>
      </c>
      <c r="C5608" s="170">
        <v>67</v>
      </c>
      <c r="I5608" s="170"/>
    </row>
    <row r="5609" spans="1:9" x14ac:dyDescent="0.3">
      <c r="A5609" s="170" t="s">
        <v>772</v>
      </c>
      <c r="B5609" s="170" t="s">
        <v>12434</v>
      </c>
      <c r="C5609" s="170">
        <v>67</v>
      </c>
      <c r="I5609" s="170"/>
    </row>
    <row r="5610" spans="1:9" x14ac:dyDescent="0.3">
      <c r="A5610" s="170" t="s">
        <v>771</v>
      </c>
      <c r="B5610" s="170" t="s">
        <v>12433</v>
      </c>
      <c r="C5610" s="170">
        <v>67</v>
      </c>
      <c r="I5610" s="170"/>
    </row>
    <row r="5611" spans="1:9" x14ac:dyDescent="0.3">
      <c r="A5611" s="170" t="s">
        <v>770</v>
      </c>
      <c r="B5611" s="170" t="s">
        <v>12432</v>
      </c>
      <c r="C5611" s="170">
        <v>37</v>
      </c>
      <c r="I5611" s="170"/>
    </row>
    <row r="5612" spans="1:9" x14ac:dyDescent="0.3">
      <c r="A5612" s="170" t="s">
        <v>3765</v>
      </c>
      <c r="B5612" s="170" t="s">
        <v>12431</v>
      </c>
      <c r="C5612" s="170">
        <v>94</v>
      </c>
      <c r="I5612" s="170"/>
    </row>
    <row r="5613" spans="1:9" x14ac:dyDescent="0.3">
      <c r="A5613" s="170" t="s">
        <v>769</v>
      </c>
      <c r="B5613" s="170" t="s">
        <v>12430</v>
      </c>
      <c r="C5613" s="170">
        <v>724</v>
      </c>
      <c r="I5613" s="170"/>
    </row>
    <row r="5614" spans="1:9" x14ac:dyDescent="0.3">
      <c r="A5614" s="170" t="s">
        <v>768</v>
      </c>
      <c r="B5614" s="170" t="s">
        <v>12429</v>
      </c>
      <c r="C5614" s="170">
        <v>114</v>
      </c>
      <c r="I5614" s="170"/>
    </row>
    <row r="5615" spans="1:9" x14ac:dyDescent="0.3">
      <c r="A5615" s="170" t="s">
        <v>767</v>
      </c>
      <c r="B5615" s="170" t="s">
        <v>5144</v>
      </c>
      <c r="C5615" s="170">
        <v>724</v>
      </c>
      <c r="I5615" s="170"/>
    </row>
    <row r="5616" spans="1:9" x14ac:dyDescent="0.3">
      <c r="A5616" s="170" t="s">
        <v>766</v>
      </c>
      <c r="B5616" s="170" t="s">
        <v>450</v>
      </c>
      <c r="C5616" s="170">
        <v>724</v>
      </c>
      <c r="I5616" s="170"/>
    </row>
    <row r="5617" spans="1:9" x14ac:dyDescent="0.3">
      <c r="A5617" s="170" t="s">
        <v>765</v>
      </c>
      <c r="B5617" s="170" t="s">
        <v>5137</v>
      </c>
      <c r="C5617" s="170">
        <v>724</v>
      </c>
      <c r="I5617" s="170"/>
    </row>
    <row r="5618" spans="1:9" x14ac:dyDescent="0.3">
      <c r="A5618" s="170" t="s">
        <v>764</v>
      </c>
      <c r="B5618" s="170" t="s">
        <v>490</v>
      </c>
      <c r="C5618" s="170">
        <v>724</v>
      </c>
      <c r="I5618" s="170"/>
    </row>
    <row r="5619" spans="1:9" x14ac:dyDescent="0.3">
      <c r="A5619" s="170" t="s">
        <v>763</v>
      </c>
      <c r="B5619" s="170" t="s">
        <v>5144</v>
      </c>
      <c r="C5619" s="170">
        <v>724</v>
      </c>
      <c r="I5619" s="170"/>
    </row>
    <row r="5620" spans="1:9" x14ac:dyDescent="0.3">
      <c r="A5620" s="170" t="s">
        <v>762</v>
      </c>
      <c r="B5620" s="170" t="s">
        <v>5144</v>
      </c>
      <c r="C5620" s="170">
        <v>724</v>
      </c>
      <c r="I5620" s="170"/>
    </row>
    <row r="5621" spans="1:9" x14ac:dyDescent="0.3">
      <c r="A5621" s="170" t="s">
        <v>761</v>
      </c>
      <c r="B5621" s="170" t="s">
        <v>12428</v>
      </c>
      <c r="C5621" s="170">
        <v>577</v>
      </c>
      <c r="I5621" s="170"/>
    </row>
    <row r="5622" spans="1:9" x14ac:dyDescent="0.3">
      <c r="A5622" s="170" t="s">
        <v>761</v>
      </c>
      <c r="B5622" s="170" t="s">
        <v>12428</v>
      </c>
      <c r="C5622" s="170">
        <v>577</v>
      </c>
      <c r="I5622" s="170"/>
    </row>
    <row r="5623" spans="1:9" x14ac:dyDescent="0.3">
      <c r="A5623" s="170" t="s">
        <v>761</v>
      </c>
      <c r="B5623" s="170" t="s">
        <v>12428</v>
      </c>
      <c r="C5623" s="170">
        <v>577</v>
      </c>
      <c r="I5623" s="170"/>
    </row>
    <row r="5624" spans="1:9" x14ac:dyDescent="0.3">
      <c r="A5624" s="170" t="s">
        <v>3764</v>
      </c>
      <c r="B5624" s="170" t="s">
        <v>12427</v>
      </c>
      <c r="C5624" s="170">
        <v>94</v>
      </c>
      <c r="I5624" s="170"/>
    </row>
    <row r="5625" spans="1:9" x14ac:dyDescent="0.3">
      <c r="A5625" s="170" t="s">
        <v>760</v>
      </c>
      <c r="B5625" s="170" t="s">
        <v>12426</v>
      </c>
      <c r="C5625" s="170">
        <v>724</v>
      </c>
      <c r="I5625" s="170"/>
    </row>
    <row r="5626" spans="1:9" x14ac:dyDescent="0.3">
      <c r="A5626" s="170" t="s">
        <v>759</v>
      </c>
      <c r="B5626" s="170" t="s">
        <v>12425</v>
      </c>
      <c r="C5626" s="170">
        <v>724</v>
      </c>
      <c r="I5626" s="170"/>
    </row>
    <row r="5627" spans="1:9" x14ac:dyDescent="0.3">
      <c r="A5627" s="170" t="s">
        <v>758</v>
      </c>
      <c r="B5627" s="170" t="s">
        <v>12424</v>
      </c>
      <c r="C5627" s="170">
        <v>83</v>
      </c>
      <c r="I5627" s="170"/>
    </row>
    <row r="5628" spans="1:9" x14ac:dyDescent="0.3">
      <c r="A5628" s="170" t="s">
        <v>757</v>
      </c>
      <c r="B5628" s="170" t="s">
        <v>444</v>
      </c>
      <c r="C5628" s="170">
        <v>724</v>
      </c>
      <c r="I5628" s="170"/>
    </row>
    <row r="5629" spans="1:9" x14ac:dyDescent="0.3">
      <c r="A5629" s="170" t="s">
        <v>756</v>
      </c>
      <c r="B5629" s="170" t="s">
        <v>433</v>
      </c>
      <c r="C5629" s="170">
        <v>724</v>
      </c>
      <c r="I5629" s="170"/>
    </row>
    <row r="5630" spans="1:9" x14ac:dyDescent="0.3">
      <c r="A5630" s="170" t="s">
        <v>754</v>
      </c>
      <c r="B5630" s="170" t="s">
        <v>5145</v>
      </c>
      <c r="C5630" s="170">
        <v>724</v>
      </c>
      <c r="I5630" s="170"/>
    </row>
    <row r="5631" spans="1:9" x14ac:dyDescent="0.3">
      <c r="A5631" s="170" t="s">
        <v>753</v>
      </c>
      <c r="B5631" s="170" t="s">
        <v>12423</v>
      </c>
      <c r="C5631" s="170">
        <v>131</v>
      </c>
      <c r="I5631" s="170"/>
    </row>
    <row r="5632" spans="1:9" x14ac:dyDescent="0.3">
      <c r="A5632" s="170" t="s">
        <v>752</v>
      </c>
      <c r="B5632" s="170" t="s">
        <v>12422</v>
      </c>
      <c r="C5632" s="170">
        <v>131</v>
      </c>
      <c r="I5632" s="170"/>
    </row>
    <row r="5633" spans="1:9" x14ac:dyDescent="0.3">
      <c r="A5633" s="170" t="s">
        <v>3763</v>
      </c>
      <c r="B5633" s="170" t="s">
        <v>12421</v>
      </c>
      <c r="C5633" s="170">
        <v>94</v>
      </c>
      <c r="I5633" s="170"/>
    </row>
    <row r="5634" spans="1:9" x14ac:dyDescent="0.3">
      <c r="A5634" s="170" t="s">
        <v>751</v>
      </c>
      <c r="B5634" s="170" t="s">
        <v>12420</v>
      </c>
      <c r="C5634" s="170">
        <v>210</v>
      </c>
      <c r="I5634" s="170"/>
    </row>
    <row r="5635" spans="1:9" x14ac:dyDescent="0.3">
      <c r="A5635" s="170" t="s">
        <v>750</v>
      </c>
      <c r="B5635" s="170" t="s">
        <v>749</v>
      </c>
      <c r="C5635" s="170">
        <v>54</v>
      </c>
      <c r="I5635" s="170"/>
    </row>
    <row r="5636" spans="1:9" x14ac:dyDescent="0.3">
      <c r="A5636" s="170" t="s">
        <v>748</v>
      </c>
      <c r="B5636" s="170" t="s">
        <v>5146</v>
      </c>
      <c r="C5636" s="170">
        <v>724</v>
      </c>
      <c r="I5636" s="170"/>
    </row>
    <row r="5637" spans="1:9" x14ac:dyDescent="0.3">
      <c r="A5637" s="170" t="s">
        <v>747</v>
      </c>
      <c r="B5637" s="170" t="s">
        <v>12419</v>
      </c>
      <c r="C5637" s="170">
        <v>597</v>
      </c>
      <c r="I5637" s="170"/>
    </row>
    <row r="5638" spans="1:9" x14ac:dyDescent="0.3">
      <c r="A5638" s="170" t="s">
        <v>746</v>
      </c>
      <c r="B5638" s="170" t="s">
        <v>745</v>
      </c>
      <c r="C5638" s="170">
        <v>97</v>
      </c>
      <c r="I5638" s="170"/>
    </row>
    <row r="5639" spans="1:9" x14ac:dyDescent="0.3">
      <c r="A5639" s="170" t="s">
        <v>744</v>
      </c>
      <c r="B5639" s="170" t="s">
        <v>743</v>
      </c>
      <c r="C5639" s="170">
        <v>97</v>
      </c>
      <c r="I5639" s="170"/>
    </row>
    <row r="5640" spans="1:9" x14ac:dyDescent="0.3">
      <c r="A5640" s="170" t="s">
        <v>742</v>
      </c>
      <c r="B5640" s="170" t="s">
        <v>741</v>
      </c>
      <c r="C5640" s="170">
        <v>97</v>
      </c>
      <c r="I5640" s="170"/>
    </row>
    <row r="5641" spans="1:9" x14ac:dyDescent="0.3">
      <c r="A5641" s="170" t="s">
        <v>740</v>
      </c>
      <c r="B5641" s="170" t="s">
        <v>4568</v>
      </c>
      <c r="C5641" s="170">
        <v>724</v>
      </c>
      <c r="I5641" s="170"/>
    </row>
    <row r="5642" spans="1:9" x14ac:dyDescent="0.3">
      <c r="A5642" s="170" t="s">
        <v>739</v>
      </c>
      <c r="B5642" s="170" t="s">
        <v>12418</v>
      </c>
      <c r="C5642" s="170">
        <v>376</v>
      </c>
      <c r="I5642" s="170"/>
    </row>
    <row r="5643" spans="1:9" x14ac:dyDescent="0.3">
      <c r="A5643" s="170" t="s">
        <v>3762</v>
      </c>
      <c r="B5643" s="170" t="s">
        <v>12417</v>
      </c>
      <c r="C5643" s="170">
        <v>94</v>
      </c>
      <c r="I5643" s="170"/>
    </row>
    <row r="5644" spans="1:9" x14ac:dyDescent="0.3">
      <c r="A5644" s="170" t="s">
        <v>738</v>
      </c>
      <c r="B5644" s="170" t="s">
        <v>12416</v>
      </c>
      <c r="C5644" s="170">
        <v>724</v>
      </c>
      <c r="I5644" s="170"/>
    </row>
    <row r="5645" spans="1:9" x14ac:dyDescent="0.3">
      <c r="A5645" s="170" t="s">
        <v>737</v>
      </c>
      <c r="B5645" s="170" t="s">
        <v>12415</v>
      </c>
      <c r="C5645" s="170">
        <v>1062</v>
      </c>
      <c r="I5645" s="170"/>
    </row>
    <row r="5646" spans="1:9" x14ac:dyDescent="0.3">
      <c r="A5646" s="170" t="s">
        <v>735</v>
      </c>
      <c r="B5646" s="170" t="s">
        <v>736</v>
      </c>
      <c r="C5646" s="170">
        <v>35</v>
      </c>
      <c r="I5646" s="170"/>
    </row>
    <row r="5647" spans="1:9" x14ac:dyDescent="0.3">
      <c r="A5647" s="170" t="s">
        <v>733</v>
      </c>
      <c r="B5647" s="170" t="s">
        <v>734</v>
      </c>
      <c r="C5647" s="170">
        <v>35</v>
      </c>
      <c r="I5647" s="170"/>
    </row>
    <row r="5648" spans="1:9" x14ac:dyDescent="0.3">
      <c r="A5648" s="170" t="s">
        <v>732</v>
      </c>
      <c r="B5648" s="170" t="s">
        <v>11549</v>
      </c>
      <c r="C5648" s="170">
        <v>111</v>
      </c>
      <c r="I5648" s="170"/>
    </row>
    <row r="5649" spans="1:9" x14ac:dyDescent="0.3">
      <c r="A5649" s="170" t="s">
        <v>731</v>
      </c>
      <c r="B5649" s="170" t="s">
        <v>5147</v>
      </c>
      <c r="C5649" s="170">
        <v>724</v>
      </c>
      <c r="I5649" s="170"/>
    </row>
    <row r="5650" spans="1:9" x14ac:dyDescent="0.3">
      <c r="A5650" s="170" t="s">
        <v>730</v>
      </c>
      <c r="B5650" s="170" t="s">
        <v>12414</v>
      </c>
      <c r="C5650" s="170">
        <v>45</v>
      </c>
      <c r="I5650" s="170"/>
    </row>
    <row r="5651" spans="1:9" x14ac:dyDescent="0.3">
      <c r="A5651" s="170" t="s">
        <v>728</v>
      </c>
      <c r="B5651" s="170" t="s">
        <v>729</v>
      </c>
      <c r="C5651" s="170">
        <v>36</v>
      </c>
      <c r="I5651" s="170"/>
    </row>
    <row r="5652" spans="1:9" x14ac:dyDescent="0.3">
      <c r="A5652" s="170" t="s">
        <v>727</v>
      </c>
      <c r="B5652" s="170" t="s">
        <v>4720</v>
      </c>
      <c r="C5652" s="170">
        <v>724</v>
      </c>
      <c r="I5652" s="170"/>
    </row>
    <row r="5653" spans="1:9" x14ac:dyDescent="0.3">
      <c r="A5653" s="170" t="s">
        <v>3761</v>
      </c>
      <c r="B5653" s="170" t="s">
        <v>12393</v>
      </c>
      <c r="C5653" s="170">
        <v>105</v>
      </c>
      <c r="I5653" s="170"/>
    </row>
    <row r="5654" spans="1:9" x14ac:dyDescent="0.3">
      <c r="A5654" s="170" t="s">
        <v>726</v>
      </c>
      <c r="B5654" s="170" t="s">
        <v>12413</v>
      </c>
      <c r="C5654" s="170">
        <v>1026</v>
      </c>
      <c r="I5654" s="170"/>
    </row>
    <row r="5655" spans="1:9" x14ac:dyDescent="0.3">
      <c r="A5655" s="170" t="s">
        <v>725</v>
      </c>
      <c r="B5655" s="170" t="s">
        <v>4720</v>
      </c>
      <c r="C5655" s="170">
        <v>724</v>
      </c>
      <c r="I5655" s="170"/>
    </row>
    <row r="5656" spans="1:9" x14ac:dyDescent="0.3">
      <c r="A5656" s="170" t="s">
        <v>724</v>
      </c>
      <c r="B5656" s="170" t="s">
        <v>4720</v>
      </c>
      <c r="C5656" s="170">
        <v>724</v>
      </c>
      <c r="I5656" s="170"/>
    </row>
    <row r="5657" spans="1:9" x14ac:dyDescent="0.3">
      <c r="A5657" s="170" t="s">
        <v>723</v>
      </c>
      <c r="B5657" s="170" t="s">
        <v>471</v>
      </c>
      <c r="C5657" s="170">
        <v>36</v>
      </c>
      <c r="I5657" s="170"/>
    </row>
    <row r="5658" spans="1:9" x14ac:dyDescent="0.3">
      <c r="A5658" s="170" t="s">
        <v>722</v>
      </c>
      <c r="B5658" s="170" t="s">
        <v>12412</v>
      </c>
      <c r="C5658" s="170">
        <v>899</v>
      </c>
      <c r="I5658" s="170"/>
    </row>
    <row r="5659" spans="1:9" x14ac:dyDescent="0.3">
      <c r="A5659" s="170" t="s">
        <v>721</v>
      </c>
      <c r="B5659" s="170" t="s">
        <v>12411</v>
      </c>
      <c r="C5659" s="170">
        <v>642</v>
      </c>
      <c r="I5659" s="170"/>
    </row>
    <row r="5660" spans="1:9" x14ac:dyDescent="0.3">
      <c r="A5660" s="170" t="s">
        <v>720</v>
      </c>
      <c r="B5660" s="170" t="s">
        <v>12410</v>
      </c>
      <c r="C5660" s="170">
        <v>642</v>
      </c>
      <c r="I5660" s="170"/>
    </row>
    <row r="5661" spans="1:9" x14ac:dyDescent="0.3">
      <c r="A5661" s="170" t="s">
        <v>719</v>
      </c>
      <c r="B5661" s="170" t="s">
        <v>718</v>
      </c>
      <c r="C5661" s="170">
        <v>97</v>
      </c>
      <c r="I5661" s="170"/>
    </row>
    <row r="5662" spans="1:9" x14ac:dyDescent="0.3">
      <c r="A5662" s="170" t="s">
        <v>717</v>
      </c>
      <c r="B5662" s="170" t="s">
        <v>12409</v>
      </c>
      <c r="C5662" s="170">
        <v>67</v>
      </c>
      <c r="I5662" s="170"/>
    </row>
    <row r="5663" spans="1:9" x14ac:dyDescent="0.3">
      <c r="A5663" s="170" t="s">
        <v>716</v>
      </c>
      <c r="B5663" s="170" t="s">
        <v>715</v>
      </c>
      <c r="C5663" s="170">
        <v>97</v>
      </c>
      <c r="I5663" s="170"/>
    </row>
    <row r="5664" spans="1:9" x14ac:dyDescent="0.3">
      <c r="A5664" s="170" t="s">
        <v>714</v>
      </c>
      <c r="B5664" s="170" t="s">
        <v>12408</v>
      </c>
      <c r="C5664" s="170">
        <v>67</v>
      </c>
      <c r="I5664" s="170"/>
    </row>
    <row r="5665" spans="1:9" x14ac:dyDescent="0.3">
      <c r="A5665" s="170" t="s">
        <v>713</v>
      </c>
      <c r="B5665" s="170" t="s">
        <v>12407</v>
      </c>
      <c r="C5665" s="170">
        <v>67</v>
      </c>
      <c r="I5665" s="170"/>
    </row>
    <row r="5666" spans="1:9" x14ac:dyDescent="0.3">
      <c r="A5666" s="170" t="s">
        <v>712</v>
      </c>
      <c r="B5666" s="170" t="s">
        <v>12406</v>
      </c>
      <c r="C5666" s="170">
        <v>67</v>
      </c>
      <c r="I5666" s="170"/>
    </row>
    <row r="5667" spans="1:9" x14ac:dyDescent="0.3">
      <c r="A5667" s="170" t="s">
        <v>711</v>
      </c>
      <c r="B5667" s="170" t="s">
        <v>710</v>
      </c>
      <c r="C5667" s="170">
        <v>97</v>
      </c>
      <c r="I5667" s="170"/>
    </row>
    <row r="5668" spans="1:9" x14ac:dyDescent="0.3">
      <c r="A5668" s="170" t="s">
        <v>709</v>
      </c>
      <c r="B5668" s="170" t="s">
        <v>444</v>
      </c>
      <c r="C5668" s="170">
        <v>724</v>
      </c>
      <c r="I5668" s="170"/>
    </row>
    <row r="5669" spans="1:9" x14ac:dyDescent="0.3">
      <c r="A5669" s="170" t="s">
        <v>708</v>
      </c>
      <c r="B5669" s="170" t="s">
        <v>12405</v>
      </c>
      <c r="C5669" s="170">
        <v>1026</v>
      </c>
      <c r="I5669" s="170"/>
    </row>
    <row r="5670" spans="1:9" x14ac:dyDescent="0.3">
      <c r="A5670" s="170" t="s">
        <v>707</v>
      </c>
      <c r="B5670" s="170" t="s">
        <v>12404</v>
      </c>
      <c r="C5670" s="170">
        <v>1026</v>
      </c>
      <c r="I5670" s="170"/>
    </row>
    <row r="5671" spans="1:9" x14ac:dyDescent="0.3">
      <c r="A5671" s="170" t="s">
        <v>706</v>
      </c>
      <c r="B5671" s="170" t="s">
        <v>12403</v>
      </c>
      <c r="C5671" s="170">
        <v>1069</v>
      </c>
      <c r="I5671" s="170"/>
    </row>
    <row r="5672" spans="1:9" x14ac:dyDescent="0.3">
      <c r="A5672" s="170" t="s">
        <v>704</v>
      </c>
      <c r="B5672" s="170" t="s">
        <v>705</v>
      </c>
      <c r="C5672" s="170">
        <v>36</v>
      </c>
      <c r="I5672" s="170"/>
    </row>
    <row r="5673" spans="1:9" x14ac:dyDescent="0.3">
      <c r="A5673" s="170" t="s">
        <v>703</v>
      </c>
      <c r="B5673" s="170" t="s">
        <v>12402</v>
      </c>
      <c r="C5673" s="170">
        <v>303</v>
      </c>
      <c r="I5673" s="170"/>
    </row>
    <row r="5674" spans="1:9" x14ac:dyDescent="0.3">
      <c r="A5674" s="170" t="s">
        <v>702</v>
      </c>
      <c r="B5674" s="170" t="s">
        <v>701</v>
      </c>
      <c r="C5674" s="170">
        <v>1157</v>
      </c>
      <c r="I5674" s="170"/>
    </row>
    <row r="5675" spans="1:9" x14ac:dyDescent="0.3">
      <c r="A5675" s="170" t="s">
        <v>700</v>
      </c>
      <c r="B5675" s="170" t="s">
        <v>444</v>
      </c>
      <c r="C5675" s="170">
        <v>724</v>
      </c>
      <c r="I5675" s="170"/>
    </row>
    <row r="5676" spans="1:9" x14ac:dyDescent="0.3">
      <c r="A5676" s="170" t="s">
        <v>699</v>
      </c>
      <c r="B5676" s="170" t="s">
        <v>4720</v>
      </c>
      <c r="C5676" s="170">
        <v>724</v>
      </c>
      <c r="I5676" s="170"/>
    </row>
    <row r="5677" spans="1:9" x14ac:dyDescent="0.3">
      <c r="A5677" s="170" t="s">
        <v>698</v>
      </c>
      <c r="B5677" s="170" t="s">
        <v>490</v>
      </c>
      <c r="C5677" s="170">
        <v>724</v>
      </c>
      <c r="I5677" s="170"/>
    </row>
    <row r="5678" spans="1:9" x14ac:dyDescent="0.3">
      <c r="A5678" s="170" t="s">
        <v>697</v>
      </c>
      <c r="B5678" s="170" t="s">
        <v>12401</v>
      </c>
      <c r="C5678" s="170">
        <v>1581</v>
      </c>
      <c r="I5678" s="170"/>
    </row>
    <row r="5679" spans="1:9" x14ac:dyDescent="0.3">
      <c r="A5679" s="170" t="s">
        <v>697</v>
      </c>
      <c r="B5679" s="170" t="s">
        <v>12401</v>
      </c>
      <c r="C5679" s="170">
        <v>1581</v>
      </c>
      <c r="I5679" s="170"/>
    </row>
    <row r="5680" spans="1:9" x14ac:dyDescent="0.3">
      <c r="A5680" s="170" t="s">
        <v>696</v>
      </c>
      <c r="B5680" s="170" t="s">
        <v>12400</v>
      </c>
      <c r="C5680" s="170">
        <v>597</v>
      </c>
      <c r="I5680" s="170"/>
    </row>
    <row r="5681" spans="1:9" x14ac:dyDescent="0.3">
      <c r="A5681" s="170" t="s">
        <v>695</v>
      </c>
      <c r="B5681" s="170" t="s">
        <v>12399</v>
      </c>
      <c r="C5681" s="170">
        <v>28</v>
      </c>
      <c r="I5681" s="170"/>
    </row>
    <row r="5682" spans="1:9" x14ac:dyDescent="0.3">
      <c r="A5682" s="170" t="s">
        <v>694</v>
      </c>
      <c r="B5682" s="170" t="s">
        <v>12398</v>
      </c>
      <c r="C5682" s="170">
        <v>1083</v>
      </c>
      <c r="I5682" s="170"/>
    </row>
    <row r="5683" spans="1:9" x14ac:dyDescent="0.3">
      <c r="A5683" s="170" t="s">
        <v>693</v>
      </c>
      <c r="B5683" s="170" t="s">
        <v>12397</v>
      </c>
      <c r="C5683" s="170">
        <v>1084</v>
      </c>
      <c r="I5683" s="170"/>
    </row>
    <row r="5684" spans="1:9" x14ac:dyDescent="0.3">
      <c r="A5684" s="170" t="s">
        <v>691</v>
      </c>
      <c r="B5684" s="170" t="s">
        <v>692</v>
      </c>
      <c r="C5684" s="170">
        <v>97</v>
      </c>
      <c r="I5684" s="170"/>
    </row>
    <row r="5685" spans="1:9" x14ac:dyDescent="0.3">
      <c r="A5685" s="170" t="s">
        <v>690</v>
      </c>
      <c r="B5685" s="170" t="s">
        <v>12396</v>
      </c>
      <c r="C5685" s="170">
        <v>321</v>
      </c>
      <c r="I5685" s="170"/>
    </row>
    <row r="5686" spans="1:9" x14ac:dyDescent="0.3">
      <c r="A5686" s="170" t="s">
        <v>689</v>
      </c>
      <c r="B5686" s="170" t="s">
        <v>12396</v>
      </c>
      <c r="C5686" s="170">
        <v>321</v>
      </c>
      <c r="I5686" s="170"/>
    </row>
    <row r="5687" spans="1:9" x14ac:dyDescent="0.3">
      <c r="A5687" s="170" t="s">
        <v>688</v>
      </c>
      <c r="B5687" s="170" t="s">
        <v>12396</v>
      </c>
      <c r="C5687" s="170">
        <v>321</v>
      </c>
      <c r="I5687" s="170"/>
    </row>
    <row r="5688" spans="1:9" x14ac:dyDescent="0.3">
      <c r="A5688" s="170" t="s">
        <v>687</v>
      </c>
      <c r="B5688" s="170" t="s">
        <v>12395</v>
      </c>
      <c r="C5688" s="170">
        <v>1088</v>
      </c>
      <c r="I5688" s="170"/>
    </row>
    <row r="5689" spans="1:9" x14ac:dyDescent="0.3">
      <c r="A5689" s="170" t="s">
        <v>686</v>
      </c>
      <c r="B5689" s="170" t="s">
        <v>12394</v>
      </c>
      <c r="C5689" s="170">
        <v>1088</v>
      </c>
      <c r="I5689" s="170"/>
    </row>
    <row r="5690" spans="1:9" x14ac:dyDescent="0.3">
      <c r="A5690" s="170" t="s">
        <v>685</v>
      </c>
      <c r="B5690" s="170" t="s">
        <v>12393</v>
      </c>
      <c r="C5690" s="170">
        <v>210</v>
      </c>
      <c r="I5690" s="170"/>
    </row>
    <row r="5691" spans="1:9" x14ac:dyDescent="0.3">
      <c r="A5691" s="170" t="s">
        <v>684</v>
      </c>
      <c r="B5691" s="170" t="s">
        <v>252</v>
      </c>
      <c r="C5691" s="170">
        <v>36</v>
      </c>
      <c r="I5691" s="170"/>
    </row>
    <row r="5692" spans="1:9" x14ac:dyDescent="0.3">
      <c r="A5692" s="170" t="s">
        <v>683</v>
      </c>
      <c r="B5692" s="170" t="s">
        <v>12392</v>
      </c>
      <c r="C5692" s="170">
        <v>67</v>
      </c>
      <c r="I5692" s="170"/>
    </row>
    <row r="5693" spans="1:9" x14ac:dyDescent="0.3">
      <c r="A5693" s="170" t="s">
        <v>682</v>
      </c>
      <c r="B5693" s="170" t="s">
        <v>12391</v>
      </c>
      <c r="C5693" s="170">
        <v>83</v>
      </c>
      <c r="I5693" s="170"/>
    </row>
    <row r="5694" spans="1:9" x14ac:dyDescent="0.3">
      <c r="A5694" s="170" t="s">
        <v>681</v>
      </c>
      <c r="B5694" s="170" t="s">
        <v>12390</v>
      </c>
      <c r="C5694" s="170">
        <v>36</v>
      </c>
      <c r="I5694" s="170"/>
    </row>
    <row r="5695" spans="1:9" x14ac:dyDescent="0.3">
      <c r="A5695" s="170" t="s">
        <v>680</v>
      </c>
      <c r="B5695" s="170" t="s">
        <v>12389</v>
      </c>
      <c r="C5695" s="170">
        <v>1585</v>
      </c>
      <c r="I5695" s="170"/>
    </row>
    <row r="5696" spans="1:9" x14ac:dyDescent="0.3">
      <c r="A5696" s="170" t="s">
        <v>679</v>
      </c>
      <c r="B5696" s="170" t="s">
        <v>12388</v>
      </c>
      <c r="C5696" s="170">
        <v>1585</v>
      </c>
      <c r="I5696" s="170"/>
    </row>
    <row r="5697" spans="1:9" x14ac:dyDescent="0.3">
      <c r="A5697" s="170" t="s">
        <v>678</v>
      </c>
      <c r="B5697" s="170" t="s">
        <v>12387</v>
      </c>
      <c r="C5697" s="170">
        <v>1585</v>
      </c>
      <c r="I5697" s="170"/>
    </row>
    <row r="5698" spans="1:9" x14ac:dyDescent="0.3">
      <c r="A5698" s="170" t="s">
        <v>677</v>
      </c>
      <c r="B5698" s="170" t="s">
        <v>12366</v>
      </c>
      <c r="C5698" s="170">
        <v>1547</v>
      </c>
      <c r="I5698" s="170"/>
    </row>
    <row r="5699" spans="1:9" x14ac:dyDescent="0.3">
      <c r="A5699" s="170" t="s">
        <v>676</v>
      </c>
      <c r="B5699" s="170" t="s">
        <v>12386</v>
      </c>
      <c r="C5699" s="170">
        <v>1249</v>
      </c>
      <c r="I5699" s="170"/>
    </row>
    <row r="5700" spans="1:9" x14ac:dyDescent="0.3">
      <c r="A5700" s="170" t="s">
        <v>675</v>
      </c>
      <c r="B5700" s="170" t="s">
        <v>12385</v>
      </c>
      <c r="C5700" s="170">
        <v>131</v>
      </c>
      <c r="I5700" s="170"/>
    </row>
    <row r="5701" spans="1:9" x14ac:dyDescent="0.3">
      <c r="A5701" s="170" t="s">
        <v>674</v>
      </c>
      <c r="B5701" s="170" t="s">
        <v>12384</v>
      </c>
      <c r="C5701" s="170">
        <v>36</v>
      </c>
      <c r="I5701" s="170"/>
    </row>
    <row r="5702" spans="1:9" x14ac:dyDescent="0.3">
      <c r="A5702" s="170" t="s">
        <v>673</v>
      </c>
      <c r="B5702" s="170" t="s">
        <v>12383</v>
      </c>
      <c r="C5702" s="170">
        <v>971</v>
      </c>
      <c r="I5702" s="170"/>
    </row>
    <row r="5703" spans="1:9" x14ac:dyDescent="0.3">
      <c r="A5703" s="170" t="s">
        <v>672</v>
      </c>
      <c r="B5703" s="170" t="s">
        <v>12382</v>
      </c>
      <c r="C5703" s="170">
        <v>971</v>
      </c>
      <c r="I5703" s="170"/>
    </row>
    <row r="5704" spans="1:9" x14ac:dyDescent="0.3">
      <c r="A5704" s="170" t="s">
        <v>670</v>
      </c>
      <c r="B5704" s="170" t="s">
        <v>671</v>
      </c>
      <c r="C5704" s="170">
        <v>36</v>
      </c>
      <c r="I5704" s="170"/>
    </row>
    <row r="5705" spans="1:9" x14ac:dyDescent="0.3">
      <c r="A5705" s="170" t="s">
        <v>669</v>
      </c>
      <c r="B5705" s="170" t="s">
        <v>471</v>
      </c>
      <c r="C5705" s="170">
        <v>36</v>
      </c>
      <c r="I5705" s="170"/>
    </row>
    <row r="5706" spans="1:9" x14ac:dyDescent="0.3">
      <c r="A5706" s="170" t="s">
        <v>668</v>
      </c>
      <c r="B5706" s="170" t="s">
        <v>471</v>
      </c>
      <c r="C5706" s="170">
        <v>36</v>
      </c>
      <c r="I5706" s="170"/>
    </row>
    <row r="5707" spans="1:9" x14ac:dyDescent="0.3">
      <c r="A5707" s="170" t="s">
        <v>667</v>
      </c>
      <c r="B5707" s="170" t="s">
        <v>12371</v>
      </c>
      <c r="C5707" s="170">
        <v>1001</v>
      </c>
      <c r="I5707" s="170"/>
    </row>
    <row r="5708" spans="1:9" x14ac:dyDescent="0.3">
      <c r="A5708" s="170" t="s">
        <v>666</v>
      </c>
      <c r="B5708" s="170" t="s">
        <v>419</v>
      </c>
      <c r="C5708" s="170">
        <v>36</v>
      </c>
      <c r="I5708" s="170"/>
    </row>
    <row r="5709" spans="1:9" x14ac:dyDescent="0.3">
      <c r="A5709" s="170" t="s">
        <v>3760</v>
      </c>
      <c r="B5709" s="170" t="s">
        <v>12381</v>
      </c>
      <c r="C5709" s="170">
        <v>899</v>
      </c>
      <c r="I5709" s="170"/>
    </row>
    <row r="5710" spans="1:9" x14ac:dyDescent="0.3">
      <c r="A5710" s="170" t="s">
        <v>3760</v>
      </c>
      <c r="B5710" s="170" t="s">
        <v>12381</v>
      </c>
      <c r="C5710" s="170">
        <v>899</v>
      </c>
      <c r="I5710" s="170"/>
    </row>
    <row r="5711" spans="1:9" x14ac:dyDescent="0.3">
      <c r="A5711" s="170" t="s">
        <v>665</v>
      </c>
      <c r="B5711" s="170" t="s">
        <v>12380</v>
      </c>
      <c r="C5711" s="170">
        <v>28</v>
      </c>
      <c r="I5711" s="170"/>
    </row>
    <row r="5712" spans="1:9" x14ac:dyDescent="0.3">
      <c r="A5712" s="170" t="s">
        <v>664</v>
      </c>
      <c r="B5712" s="170" t="s">
        <v>12379</v>
      </c>
      <c r="C5712" s="170">
        <v>67</v>
      </c>
      <c r="I5712" s="170"/>
    </row>
    <row r="5713" spans="1:9" x14ac:dyDescent="0.3">
      <c r="A5713" s="170" t="s">
        <v>663</v>
      </c>
      <c r="B5713" s="170" t="s">
        <v>12378</v>
      </c>
      <c r="C5713" s="170">
        <v>83</v>
      </c>
      <c r="I5713" s="170"/>
    </row>
    <row r="5714" spans="1:9" x14ac:dyDescent="0.3">
      <c r="A5714" s="170" t="s">
        <v>662</v>
      </c>
      <c r="B5714" s="170" t="s">
        <v>12377</v>
      </c>
      <c r="C5714" s="170">
        <v>36</v>
      </c>
      <c r="I5714" s="170"/>
    </row>
    <row r="5715" spans="1:9" x14ac:dyDescent="0.3">
      <c r="A5715" s="170" t="s">
        <v>661</v>
      </c>
      <c r="B5715" s="170" t="s">
        <v>12376</v>
      </c>
      <c r="C5715" s="170">
        <v>303</v>
      </c>
      <c r="I5715" s="170"/>
    </row>
    <row r="5716" spans="1:9" x14ac:dyDescent="0.3">
      <c r="A5716" s="170" t="s">
        <v>659</v>
      </c>
      <c r="B5716" s="170" t="s">
        <v>660</v>
      </c>
      <c r="C5716" s="170">
        <v>36</v>
      </c>
      <c r="I5716" s="170"/>
    </row>
    <row r="5717" spans="1:9" x14ac:dyDescent="0.3">
      <c r="A5717" s="170" t="s">
        <v>658</v>
      </c>
      <c r="B5717" s="170" t="s">
        <v>12375</v>
      </c>
      <c r="C5717" s="170">
        <v>303</v>
      </c>
      <c r="I5717" s="170"/>
    </row>
    <row r="5718" spans="1:9" x14ac:dyDescent="0.3">
      <c r="A5718" s="170" t="s">
        <v>657</v>
      </c>
      <c r="B5718" s="170" t="s">
        <v>12374</v>
      </c>
      <c r="C5718" s="170">
        <v>1252</v>
      </c>
      <c r="I5718" s="170"/>
    </row>
    <row r="5719" spans="1:9" x14ac:dyDescent="0.3">
      <c r="A5719" s="170" t="s">
        <v>3759</v>
      </c>
      <c r="B5719" s="170" t="s">
        <v>12356</v>
      </c>
      <c r="C5719" s="170">
        <v>18</v>
      </c>
      <c r="I5719" s="170"/>
    </row>
    <row r="5720" spans="1:9" x14ac:dyDescent="0.3">
      <c r="A5720" s="170" t="s">
        <v>655</v>
      </c>
      <c r="B5720" s="170" t="s">
        <v>656</v>
      </c>
      <c r="C5720" s="170">
        <v>36</v>
      </c>
      <c r="I5720" s="170"/>
    </row>
    <row r="5721" spans="1:9" x14ac:dyDescent="0.3">
      <c r="A5721" s="170" t="s">
        <v>653</v>
      </c>
      <c r="B5721" s="170" t="s">
        <v>654</v>
      </c>
      <c r="C5721" s="170">
        <v>67</v>
      </c>
      <c r="I5721" s="170"/>
    </row>
    <row r="5722" spans="1:9" x14ac:dyDescent="0.3">
      <c r="A5722" s="170" t="s">
        <v>652</v>
      </c>
      <c r="B5722" s="170" t="s">
        <v>12373</v>
      </c>
      <c r="C5722" s="170">
        <v>83</v>
      </c>
      <c r="I5722" s="170"/>
    </row>
    <row r="5723" spans="1:9" x14ac:dyDescent="0.3">
      <c r="A5723" s="170" t="s">
        <v>651</v>
      </c>
      <c r="B5723" s="170" t="s">
        <v>12372</v>
      </c>
      <c r="C5723" s="170">
        <v>83</v>
      </c>
      <c r="I5723" s="170"/>
    </row>
    <row r="5724" spans="1:9" x14ac:dyDescent="0.3">
      <c r="A5724" s="170" t="s">
        <v>650</v>
      </c>
      <c r="B5724" s="170" t="s">
        <v>12371</v>
      </c>
      <c r="C5724" s="170">
        <v>1001</v>
      </c>
      <c r="I5724" s="170"/>
    </row>
    <row r="5725" spans="1:9" x14ac:dyDescent="0.3">
      <c r="A5725" s="170" t="s">
        <v>12370</v>
      </c>
      <c r="B5725" s="170" t="s">
        <v>12369</v>
      </c>
      <c r="C5725" s="170">
        <v>1585</v>
      </c>
      <c r="I5725" s="170"/>
    </row>
    <row r="5726" spans="1:9" x14ac:dyDescent="0.3">
      <c r="A5726" s="170" t="s">
        <v>649</v>
      </c>
      <c r="B5726" s="170" t="s">
        <v>12368</v>
      </c>
      <c r="C5726" s="170">
        <v>1249</v>
      </c>
      <c r="I5726" s="170"/>
    </row>
    <row r="5727" spans="1:9" x14ac:dyDescent="0.3">
      <c r="A5727" s="170" t="s">
        <v>648</v>
      </c>
      <c r="B5727" s="170" t="s">
        <v>12367</v>
      </c>
      <c r="C5727" s="170">
        <v>1249</v>
      </c>
      <c r="I5727" s="170"/>
    </row>
    <row r="5728" spans="1:9" x14ac:dyDescent="0.3">
      <c r="A5728" s="170" t="s">
        <v>647</v>
      </c>
      <c r="B5728" s="170" t="s">
        <v>12366</v>
      </c>
      <c r="C5728" s="170">
        <v>1547</v>
      </c>
      <c r="I5728" s="170"/>
    </row>
    <row r="5729" spans="1:9" x14ac:dyDescent="0.3">
      <c r="A5729" s="170" t="s">
        <v>646</v>
      </c>
      <c r="B5729" s="170" t="s">
        <v>416</v>
      </c>
      <c r="C5729" s="170">
        <v>36</v>
      </c>
      <c r="I5729" s="170"/>
    </row>
    <row r="5730" spans="1:9" x14ac:dyDescent="0.3">
      <c r="A5730" s="170" t="s">
        <v>645</v>
      </c>
      <c r="B5730" s="170" t="s">
        <v>12365</v>
      </c>
      <c r="C5730" s="170">
        <v>97</v>
      </c>
      <c r="I5730" s="170"/>
    </row>
    <row r="5731" spans="1:9" x14ac:dyDescent="0.3">
      <c r="A5731" s="170" t="s">
        <v>644</v>
      </c>
      <c r="B5731" s="170" t="s">
        <v>12364</v>
      </c>
      <c r="C5731" s="170">
        <v>97</v>
      </c>
      <c r="I5731" s="170"/>
    </row>
    <row r="5732" spans="1:9" x14ac:dyDescent="0.3">
      <c r="A5732" s="170" t="s">
        <v>643</v>
      </c>
      <c r="B5732" s="170" t="s">
        <v>12363</v>
      </c>
      <c r="C5732" s="170">
        <v>1070</v>
      </c>
      <c r="I5732" s="170"/>
    </row>
    <row r="5733" spans="1:9" x14ac:dyDescent="0.3">
      <c r="A5733" s="170" t="s">
        <v>642</v>
      </c>
      <c r="B5733" s="170" t="s">
        <v>12362</v>
      </c>
      <c r="C5733" s="170">
        <v>1070</v>
      </c>
      <c r="I5733" s="170"/>
    </row>
    <row r="5734" spans="1:9" x14ac:dyDescent="0.3">
      <c r="A5734" s="170" t="s">
        <v>641</v>
      </c>
      <c r="B5734" s="170" t="s">
        <v>12361</v>
      </c>
      <c r="C5734" s="170">
        <v>1070</v>
      </c>
      <c r="I5734" s="170"/>
    </row>
    <row r="5735" spans="1:9" x14ac:dyDescent="0.3">
      <c r="A5735" s="170" t="s">
        <v>640</v>
      </c>
      <c r="B5735" s="170" t="s">
        <v>12360</v>
      </c>
      <c r="C5735" s="170">
        <v>1070</v>
      </c>
      <c r="I5735" s="170"/>
    </row>
    <row r="5736" spans="1:9" x14ac:dyDescent="0.3">
      <c r="A5736" s="170" t="s">
        <v>639</v>
      </c>
      <c r="B5736" s="170" t="s">
        <v>12359</v>
      </c>
      <c r="C5736" s="170">
        <v>67</v>
      </c>
      <c r="I5736" s="170"/>
    </row>
    <row r="5737" spans="1:9" x14ac:dyDescent="0.3">
      <c r="A5737" s="170" t="s">
        <v>638</v>
      </c>
      <c r="B5737" s="170" t="s">
        <v>12358</v>
      </c>
      <c r="C5737" s="170">
        <v>67</v>
      </c>
      <c r="I5737" s="170"/>
    </row>
    <row r="5738" spans="1:9" x14ac:dyDescent="0.3">
      <c r="A5738" s="170" t="s">
        <v>637</v>
      </c>
      <c r="B5738" s="170" t="s">
        <v>636</v>
      </c>
      <c r="C5738" s="170">
        <v>77</v>
      </c>
      <c r="I5738" s="170"/>
    </row>
    <row r="5739" spans="1:9" x14ac:dyDescent="0.3">
      <c r="A5739" s="170" t="s">
        <v>635</v>
      </c>
      <c r="B5739" s="170" t="s">
        <v>12357</v>
      </c>
      <c r="C5739" s="170">
        <v>117</v>
      </c>
      <c r="I5739" s="170"/>
    </row>
    <row r="5740" spans="1:9" x14ac:dyDescent="0.3">
      <c r="A5740" s="170" t="s">
        <v>3758</v>
      </c>
      <c r="B5740" s="170" t="s">
        <v>12356</v>
      </c>
      <c r="C5740" s="170">
        <v>18</v>
      </c>
      <c r="I5740" s="170"/>
    </row>
    <row r="5741" spans="1:9" x14ac:dyDescent="0.3">
      <c r="A5741" s="170" t="s">
        <v>634</v>
      </c>
      <c r="B5741" s="170" t="s">
        <v>5148</v>
      </c>
      <c r="C5741" s="170">
        <v>122</v>
      </c>
      <c r="I5741" s="170"/>
    </row>
    <row r="5742" spans="1:9" x14ac:dyDescent="0.3">
      <c r="A5742" s="170" t="s">
        <v>633</v>
      </c>
      <c r="B5742" s="170" t="s">
        <v>5148</v>
      </c>
      <c r="C5742" s="170">
        <v>122</v>
      </c>
      <c r="I5742" s="170"/>
    </row>
    <row r="5743" spans="1:9" x14ac:dyDescent="0.3">
      <c r="A5743" s="170" t="s">
        <v>632</v>
      </c>
      <c r="B5743" s="170" t="s">
        <v>5148</v>
      </c>
      <c r="C5743" s="170">
        <v>122</v>
      </c>
      <c r="I5743" s="170"/>
    </row>
    <row r="5744" spans="1:9" x14ac:dyDescent="0.3">
      <c r="A5744" s="170" t="s">
        <v>631</v>
      </c>
      <c r="B5744" s="170" t="s">
        <v>5148</v>
      </c>
      <c r="C5744" s="170">
        <v>122</v>
      </c>
      <c r="I5744" s="170"/>
    </row>
    <row r="5745" spans="1:9" x14ac:dyDescent="0.3">
      <c r="A5745" s="170" t="s">
        <v>630</v>
      </c>
      <c r="B5745" s="170" t="s">
        <v>12331</v>
      </c>
      <c r="C5745" s="170">
        <v>88</v>
      </c>
      <c r="I5745" s="170"/>
    </row>
    <row r="5746" spans="1:9" x14ac:dyDescent="0.3">
      <c r="A5746" s="170" t="s">
        <v>630</v>
      </c>
      <c r="B5746" s="170" t="s">
        <v>12331</v>
      </c>
      <c r="C5746" s="170">
        <v>88</v>
      </c>
      <c r="I5746" s="170"/>
    </row>
    <row r="5747" spans="1:9" x14ac:dyDescent="0.3">
      <c r="A5747" s="170" t="s">
        <v>630</v>
      </c>
      <c r="B5747" s="170" t="s">
        <v>12331</v>
      </c>
      <c r="C5747" s="170">
        <v>88</v>
      </c>
      <c r="I5747" s="170"/>
    </row>
    <row r="5748" spans="1:9" x14ac:dyDescent="0.3">
      <c r="A5748" s="170" t="s">
        <v>629</v>
      </c>
      <c r="B5748" s="170" t="s">
        <v>12329</v>
      </c>
      <c r="C5748" s="170">
        <v>88</v>
      </c>
      <c r="I5748" s="170"/>
    </row>
    <row r="5749" spans="1:9" x14ac:dyDescent="0.3">
      <c r="A5749" s="170" t="s">
        <v>629</v>
      </c>
      <c r="B5749" s="170" t="s">
        <v>12329</v>
      </c>
      <c r="C5749" s="170">
        <v>88</v>
      </c>
      <c r="I5749" s="170"/>
    </row>
    <row r="5750" spans="1:9" x14ac:dyDescent="0.3">
      <c r="A5750" s="170" t="s">
        <v>629</v>
      </c>
      <c r="B5750" s="170" t="s">
        <v>12329</v>
      </c>
      <c r="C5750" s="170">
        <v>88</v>
      </c>
      <c r="I5750" s="170"/>
    </row>
    <row r="5751" spans="1:9" x14ac:dyDescent="0.3">
      <c r="A5751" s="170" t="s">
        <v>628</v>
      </c>
      <c r="B5751" s="170" t="s">
        <v>12355</v>
      </c>
      <c r="C5751" s="170">
        <v>1112</v>
      </c>
      <c r="I5751" s="170"/>
    </row>
    <row r="5752" spans="1:9" x14ac:dyDescent="0.3">
      <c r="A5752" s="170" t="s">
        <v>627</v>
      </c>
      <c r="B5752" s="170" t="s">
        <v>12354</v>
      </c>
      <c r="C5752" s="170">
        <v>36</v>
      </c>
      <c r="I5752" s="170"/>
    </row>
    <row r="5753" spans="1:9" x14ac:dyDescent="0.3">
      <c r="A5753" s="170" t="s">
        <v>626</v>
      </c>
      <c r="B5753" s="170" t="s">
        <v>12353</v>
      </c>
      <c r="C5753" s="170">
        <v>131</v>
      </c>
      <c r="I5753" s="170"/>
    </row>
    <row r="5754" spans="1:9" x14ac:dyDescent="0.3">
      <c r="A5754" s="170" t="s">
        <v>625</v>
      </c>
      <c r="B5754" s="170" t="s">
        <v>4176</v>
      </c>
      <c r="C5754" s="170">
        <v>122</v>
      </c>
      <c r="I5754" s="170"/>
    </row>
    <row r="5755" spans="1:9" x14ac:dyDescent="0.3">
      <c r="A5755" s="170" t="s">
        <v>624</v>
      </c>
      <c r="B5755" s="170" t="s">
        <v>4176</v>
      </c>
      <c r="C5755" s="170">
        <v>122</v>
      </c>
      <c r="I5755" s="170"/>
    </row>
    <row r="5756" spans="1:9" x14ac:dyDescent="0.3">
      <c r="A5756" s="170" t="s">
        <v>623</v>
      </c>
      <c r="B5756" s="170" t="s">
        <v>4176</v>
      </c>
      <c r="C5756" s="170">
        <v>122</v>
      </c>
      <c r="I5756" s="170"/>
    </row>
    <row r="5757" spans="1:9" x14ac:dyDescent="0.3">
      <c r="A5757" s="170" t="s">
        <v>622</v>
      </c>
      <c r="B5757" s="170" t="s">
        <v>4176</v>
      </c>
      <c r="C5757" s="170">
        <v>122</v>
      </c>
      <c r="I5757" s="170"/>
    </row>
    <row r="5758" spans="1:9" x14ac:dyDescent="0.3">
      <c r="A5758" s="170" t="s">
        <v>621</v>
      </c>
      <c r="B5758" s="170" t="s">
        <v>4176</v>
      </c>
      <c r="C5758" s="170">
        <v>122</v>
      </c>
      <c r="I5758" s="170"/>
    </row>
    <row r="5759" spans="1:9" x14ac:dyDescent="0.3">
      <c r="A5759" s="170" t="s">
        <v>620</v>
      </c>
      <c r="B5759" s="170" t="s">
        <v>12352</v>
      </c>
      <c r="C5759" s="170">
        <v>36</v>
      </c>
      <c r="I5759" s="170"/>
    </row>
    <row r="5760" spans="1:9" x14ac:dyDescent="0.3">
      <c r="A5760" s="170" t="s">
        <v>619</v>
      </c>
      <c r="B5760" s="170" t="s">
        <v>419</v>
      </c>
      <c r="C5760" s="170">
        <v>36</v>
      </c>
      <c r="I5760" s="170"/>
    </row>
    <row r="5761" spans="1:9" x14ac:dyDescent="0.3">
      <c r="A5761" s="170" t="s">
        <v>618</v>
      </c>
      <c r="B5761" s="170" t="s">
        <v>471</v>
      </c>
      <c r="C5761" s="170">
        <v>36</v>
      </c>
      <c r="I5761" s="170"/>
    </row>
    <row r="5762" spans="1:9" x14ac:dyDescent="0.3">
      <c r="A5762" s="170" t="s">
        <v>3757</v>
      </c>
      <c r="B5762" s="170" t="s">
        <v>12351</v>
      </c>
      <c r="C5762" s="170">
        <v>328</v>
      </c>
      <c r="I5762" s="170"/>
    </row>
    <row r="5763" spans="1:9" x14ac:dyDescent="0.3">
      <c r="A5763" s="170" t="s">
        <v>617</v>
      </c>
      <c r="B5763" s="170" t="s">
        <v>539</v>
      </c>
      <c r="C5763" s="170">
        <v>1082</v>
      </c>
      <c r="I5763" s="170"/>
    </row>
    <row r="5764" spans="1:9" x14ac:dyDescent="0.3">
      <c r="A5764" s="170" t="s">
        <v>616</v>
      </c>
      <c r="B5764" s="170" t="s">
        <v>416</v>
      </c>
      <c r="C5764" s="170">
        <v>36</v>
      </c>
      <c r="I5764" s="170"/>
    </row>
    <row r="5765" spans="1:9" x14ac:dyDescent="0.3">
      <c r="A5765" s="170" t="s">
        <v>615</v>
      </c>
      <c r="B5765" s="170" t="s">
        <v>416</v>
      </c>
      <c r="C5765" s="170">
        <v>36</v>
      </c>
      <c r="I5765" s="170"/>
    </row>
    <row r="5766" spans="1:9" x14ac:dyDescent="0.3">
      <c r="A5766" s="170" t="s">
        <v>614</v>
      </c>
      <c r="B5766" s="170" t="s">
        <v>12350</v>
      </c>
      <c r="C5766" s="170">
        <v>297</v>
      </c>
      <c r="I5766" s="170"/>
    </row>
    <row r="5767" spans="1:9" x14ac:dyDescent="0.3">
      <c r="A5767" s="170" t="s">
        <v>613</v>
      </c>
      <c r="B5767" s="170" t="s">
        <v>12349</v>
      </c>
      <c r="C5767" s="170">
        <v>67</v>
      </c>
      <c r="I5767" s="170"/>
    </row>
    <row r="5768" spans="1:9" x14ac:dyDescent="0.3">
      <c r="A5768" s="170" t="s">
        <v>612</v>
      </c>
      <c r="B5768" s="170" t="s">
        <v>12348</v>
      </c>
      <c r="C5768" s="170">
        <v>210</v>
      </c>
      <c r="I5768" s="170"/>
    </row>
    <row r="5769" spans="1:9" x14ac:dyDescent="0.3">
      <c r="A5769" s="170" t="s">
        <v>611</v>
      </c>
      <c r="B5769" s="170" t="s">
        <v>12347</v>
      </c>
      <c r="C5769" s="170">
        <v>510</v>
      </c>
      <c r="I5769" s="170"/>
    </row>
    <row r="5770" spans="1:9" x14ac:dyDescent="0.3">
      <c r="A5770" s="170" t="s">
        <v>610</v>
      </c>
      <c r="B5770" s="170" t="s">
        <v>12346</v>
      </c>
      <c r="C5770" s="170">
        <v>496</v>
      </c>
      <c r="I5770" s="170"/>
    </row>
    <row r="5771" spans="1:9" x14ac:dyDescent="0.3">
      <c r="A5771" s="170" t="s">
        <v>609</v>
      </c>
      <c r="B5771" s="170" t="s">
        <v>12345</v>
      </c>
      <c r="C5771" s="170">
        <v>683</v>
      </c>
      <c r="I5771" s="170"/>
    </row>
    <row r="5772" spans="1:9" x14ac:dyDescent="0.3">
      <c r="A5772" s="170" t="s">
        <v>608</v>
      </c>
      <c r="B5772" s="170" t="s">
        <v>12344</v>
      </c>
      <c r="C5772" s="170">
        <v>683</v>
      </c>
      <c r="I5772" s="170"/>
    </row>
    <row r="5773" spans="1:9" x14ac:dyDescent="0.3">
      <c r="A5773" s="170" t="s">
        <v>3756</v>
      </c>
      <c r="B5773" s="170" t="s">
        <v>12343</v>
      </c>
      <c r="C5773" s="170">
        <v>260</v>
      </c>
      <c r="I5773" s="170"/>
    </row>
    <row r="5774" spans="1:9" x14ac:dyDescent="0.3">
      <c r="A5774" s="170" t="s">
        <v>607</v>
      </c>
      <c r="B5774" s="170" t="s">
        <v>12342</v>
      </c>
      <c r="C5774" s="170">
        <v>67</v>
      </c>
      <c r="I5774" s="170"/>
    </row>
    <row r="5775" spans="1:9" x14ac:dyDescent="0.3">
      <c r="A5775" s="170" t="s">
        <v>606</v>
      </c>
      <c r="B5775" s="170" t="s">
        <v>12341</v>
      </c>
      <c r="C5775" s="170">
        <v>67</v>
      </c>
      <c r="I5775" s="170"/>
    </row>
    <row r="5776" spans="1:9" x14ac:dyDescent="0.3">
      <c r="A5776" s="170" t="s">
        <v>605</v>
      </c>
      <c r="B5776" s="170" t="s">
        <v>12340</v>
      </c>
      <c r="C5776" s="170">
        <v>67</v>
      </c>
      <c r="I5776" s="170"/>
    </row>
    <row r="5777" spans="1:9" x14ac:dyDescent="0.3">
      <c r="A5777" s="170" t="s">
        <v>604</v>
      </c>
      <c r="B5777" s="170" t="s">
        <v>12339</v>
      </c>
      <c r="C5777" s="170">
        <v>67</v>
      </c>
      <c r="I5777" s="170"/>
    </row>
    <row r="5778" spans="1:9" x14ac:dyDescent="0.3">
      <c r="A5778" s="170" t="s">
        <v>603</v>
      </c>
      <c r="B5778" s="170" t="s">
        <v>602</v>
      </c>
      <c r="C5778" s="170">
        <v>1116</v>
      </c>
      <c r="I5778" s="170"/>
    </row>
    <row r="5779" spans="1:9" x14ac:dyDescent="0.3">
      <c r="A5779" s="170" t="s">
        <v>603</v>
      </c>
      <c r="B5779" s="170" t="s">
        <v>602</v>
      </c>
      <c r="C5779" s="170">
        <v>1116</v>
      </c>
      <c r="I5779" s="170"/>
    </row>
    <row r="5780" spans="1:9" x14ac:dyDescent="0.3">
      <c r="A5780" s="170" t="s">
        <v>601</v>
      </c>
      <c r="B5780" s="170" t="s">
        <v>12338</v>
      </c>
      <c r="C5780" s="170">
        <v>683</v>
      </c>
      <c r="I5780" s="170"/>
    </row>
    <row r="5781" spans="1:9" x14ac:dyDescent="0.3">
      <c r="A5781" s="170" t="s">
        <v>600</v>
      </c>
      <c r="B5781" s="170" t="s">
        <v>599</v>
      </c>
      <c r="C5781" s="170">
        <v>1119</v>
      </c>
      <c r="I5781" s="170"/>
    </row>
    <row r="5782" spans="1:9" x14ac:dyDescent="0.3">
      <c r="A5782" s="170" t="s">
        <v>598</v>
      </c>
      <c r="B5782" s="170" t="s">
        <v>12337</v>
      </c>
      <c r="C5782" s="170">
        <v>36</v>
      </c>
      <c r="I5782" s="170"/>
    </row>
    <row r="5783" spans="1:9" x14ac:dyDescent="0.3">
      <c r="A5783" s="170" t="s">
        <v>597</v>
      </c>
      <c r="B5783" s="170" t="s">
        <v>5149</v>
      </c>
      <c r="C5783" s="170">
        <v>122</v>
      </c>
      <c r="I5783" s="170"/>
    </row>
    <row r="5784" spans="1:9" x14ac:dyDescent="0.3">
      <c r="A5784" s="170" t="s">
        <v>3755</v>
      </c>
      <c r="B5784" s="170" t="s">
        <v>12336</v>
      </c>
      <c r="C5784" s="170">
        <v>50</v>
      </c>
      <c r="I5784" s="170"/>
    </row>
    <row r="5785" spans="1:9" x14ac:dyDescent="0.3">
      <c r="A5785" s="170" t="s">
        <v>596</v>
      </c>
      <c r="B5785" s="170" t="s">
        <v>5149</v>
      </c>
      <c r="C5785" s="170">
        <v>122</v>
      </c>
      <c r="I5785" s="170"/>
    </row>
    <row r="5786" spans="1:9" x14ac:dyDescent="0.3">
      <c r="A5786" s="170" t="s">
        <v>595</v>
      </c>
      <c r="B5786" s="170" t="s">
        <v>12335</v>
      </c>
      <c r="C5786" s="170">
        <v>873</v>
      </c>
      <c r="I5786" s="170"/>
    </row>
    <row r="5787" spans="1:9" x14ac:dyDescent="0.3">
      <c r="A5787" s="170" t="s">
        <v>594</v>
      </c>
      <c r="B5787" s="170" t="s">
        <v>12334</v>
      </c>
      <c r="C5787" s="170">
        <v>1998</v>
      </c>
      <c r="I5787" s="170"/>
    </row>
    <row r="5788" spans="1:9" x14ac:dyDescent="0.3">
      <c r="A5788" s="170" t="s">
        <v>593</v>
      </c>
      <c r="B5788" s="170" t="s">
        <v>12333</v>
      </c>
      <c r="C5788" s="170">
        <v>634</v>
      </c>
      <c r="I5788" s="170"/>
    </row>
    <row r="5789" spans="1:9" x14ac:dyDescent="0.3">
      <c r="A5789" s="170" t="s">
        <v>592</v>
      </c>
      <c r="B5789" s="170" t="s">
        <v>12332</v>
      </c>
      <c r="C5789" s="170">
        <v>37</v>
      </c>
      <c r="I5789" s="170"/>
    </row>
    <row r="5790" spans="1:9" x14ac:dyDescent="0.3">
      <c r="A5790" s="170" t="s">
        <v>591</v>
      </c>
      <c r="B5790" s="170" t="s">
        <v>590</v>
      </c>
      <c r="C5790" s="170">
        <v>77</v>
      </c>
      <c r="I5790" s="170"/>
    </row>
    <row r="5791" spans="1:9" x14ac:dyDescent="0.3">
      <c r="A5791" s="170" t="s">
        <v>588</v>
      </c>
      <c r="B5791" s="170" t="s">
        <v>589</v>
      </c>
      <c r="C5791" s="170">
        <v>768</v>
      </c>
      <c r="I5791" s="170"/>
    </row>
    <row r="5792" spans="1:9" x14ac:dyDescent="0.3">
      <c r="A5792" s="170" t="s">
        <v>587</v>
      </c>
      <c r="B5792" s="170" t="s">
        <v>5148</v>
      </c>
      <c r="C5792" s="170">
        <v>122</v>
      </c>
      <c r="I5792" s="170"/>
    </row>
    <row r="5793" spans="1:9" x14ac:dyDescent="0.3">
      <c r="A5793" s="170" t="s">
        <v>586</v>
      </c>
      <c r="B5793" s="170" t="s">
        <v>5148</v>
      </c>
      <c r="C5793" s="170">
        <v>122</v>
      </c>
      <c r="I5793" s="170"/>
    </row>
    <row r="5794" spans="1:9" x14ac:dyDescent="0.3">
      <c r="A5794" s="170" t="s">
        <v>585</v>
      </c>
      <c r="B5794" s="170" t="s">
        <v>416</v>
      </c>
      <c r="C5794" s="170">
        <v>36</v>
      </c>
      <c r="I5794" s="170"/>
    </row>
    <row r="5795" spans="1:9" x14ac:dyDescent="0.3">
      <c r="A5795" s="170" t="s">
        <v>584</v>
      </c>
      <c r="B5795" s="170" t="s">
        <v>12331</v>
      </c>
      <c r="C5795" s="170">
        <v>88</v>
      </c>
      <c r="I5795" s="170"/>
    </row>
    <row r="5796" spans="1:9" x14ac:dyDescent="0.3">
      <c r="A5796" s="170" t="s">
        <v>584</v>
      </c>
      <c r="B5796" s="170" t="s">
        <v>12331</v>
      </c>
      <c r="C5796" s="170">
        <v>88</v>
      </c>
      <c r="I5796" s="170"/>
    </row>
    <row r="5797" spans="1:9" x14ac:dyDescent="0.3">
      <c r="A5797" s="170" t="s">
        <v>584</v>
      </c>
      <c r="B5797" s="170" t="s">
        <v>12331</v>
      </c>
      <c r="C5797" s="170">
        <v>88</v>
      </c>
      <c r="I5797" s="170"/>
    </row>
    <row r="5798" spans="1:9" x14ac:dyDescent="0.3">
      <c r="A5798" s="170" t="s">
        <v>583</v>
      </c>
      <c r="B5798" s="170" t="s">
        <v>12329</v>
      </c>
      <c r="C5798" s="170">
        <v>88</v>
      </c>
      <c r="I5798" s="170"/>
    </row>
    <row r="5799" spans="1:9" x14ac:dyDescent="0.3">
      <c r="A5799" s="170" t="s">
        <v>583</v>
      </c>
      <c r="B5799" s="170" t="s">
        <v>12329</v>
      </c>
      <c r="C5799" s="170">
        <v>88</v>
      </c>
      <c r="I5799" s="170"/>
    </row>
    <row r="5800" spans="1:9" x14ac:dyDescent="0.3">
      <c r="A5800" s="170" t="s">
        <v>583</v>
      </c>
      <c r="B5800" s="170" t="s">
        <v>12329</v>
      </c>
      <c r="C5800" s="170">
        <v>88</v>
      </c>
      <c r="I5800" s="170"/>
    </row>
    <row r="5801" spans="1:9" x14ac:dyDescent="0.3">
      <c r="A5801" s="170" t="s">
        <v>582</v>
      </c>
      <c r="B5801" s="170" t="s">
        <v>12329</v>
      </c>
      <c r="C5801" s="170">
        <v>88</v>
      </c>
      <c r="I5801" s="170"/>
    </row>
    <row r="5802" spans="1:9" x14ac:dyDescent="0.3">
      <c r="A5802" s="170" t="s">
        <v>582</v>
      </c>
      <c r="B5802" s="170" t="s">
        <v>12329</v>
      </c>
      <c r="C5802" s="170">
        <v>88</v>
      </c>
      <c r="I5802" s="170"/>
    </row>
    <row r="5803" spans="1:9" x14ac:dyDescent="0.3">
      <c r="A5803" s="170" t="s">
        <v>582</v>
      </c>
      <c r="B5803" s="170" t="s">
        <v>12329</v>
      </c>
      <c r="C5803" s="170">
        <v>88</v>
      </c>
      <c r="I5803" s="170"/>
    </row>
    <row r="5804" spans="1:9" x14ac:dyDescent="0.3">
      <c r="A5804" s="170" t="s">
        <v>3754</v>
      </c>
      <c r="B5804" s="170" t="s">
        <v>12330</v>
      </c>
      <c r="C5804" s="170">
        <v>1002</v>
      </c>
      <c r="I5804" s="170"/>
    </row>
    <row r="5805" spans="1:9" x14ac:dyDescent="0.3">
      <c r="A5805" s="170" t="s">
        <v>581</v>
      </c>
      <c r="B5805" s="170" t="s">
        <v>12329</v>
      </c>
      <c r="C5805" s="170">
        <v>88</v>
      </c>
      <c r="I5805" s="170"/>
    </row>
    <row r="5806" spans="1:9" x14ac:dyDescent="0.3">
      <c r="A5806" s="170" t="s">
        <v>581</v>
      </c>
      <c r="B5806" s="170" t="s">
        <v>12329</v>
      </c>
      <c r="C5806" s="170">
        <v>88</v>
      </c>
      <c r="I5806" s="170"/>
    </row>
    <row r="5807" spans="1:9" x14ac:dyDescent="0.3">
      <c r="A5807" s="170" t="s">
        <v>581</v>
      </c>
      <c r="B5807" s="170" t="s">
        <v>12329</v>
      </c>
      <c r="C5807" s="170">
        <v>88</v>
      </c>
      <c r="I5807" s="170"/>
    </row>
    <row r="5808" spans="1:9" x14ac:dyDescent="0.3">
      <c r="A5808" s="170" t="s">
        <v>580</v>
      </c>
      <c r="B5808" s="170" t="s">
        <v>12328</v>
      </c>
      <c r="C5808" s="170">
        <v>210</v>
      </c>
      <c r="I5808" s="170"/>
    </row>
    <row r="5809" spans="1:9" x14ac:dyDescent="0.3">
      <c r="A5809" s="170" t="s">
        <v>579</v>
      </c>
      <c r="B5809" s="170" t="s">
        <v>12327</v>
      </c>
      <c r="C5809" s="170">
        <v>210</v>
      </c>
      <c r="I5809" s="170"/>
    </row>
    <row r="5810" spans="1:9" x14ac:dyDescent="0.3">
      <c r="A5810" s="170" t="s">
        <v>578</v>
      </c>
      <c r="B5810" s="170" t="s">
        <v>12326</v>
      </c>
      <c r="C5810" s="170">
        <v>210</v>
      </c>
      <c r="I5810" s="170"/>
    </row>
    <row r="5811" spans="1:9" x14ac:dyDescent="0.3">
      <c r="A5811" s="170" t="s">
        <v>577</v>
      </c>
      <c r="B5811" s="170" t="s">
        <v>5150</v>
      </c>
      <c r="C5811" s="170">
        <v>122</v>
      </c>
      <c r="I5811" s="170"/>
    </row>
    <row r="5812" spans="1:9" x14ac:dyDescent="0.3">
      <c r="A5812" s="170" t="s">
        <v>576</v>
      </c>
      <c r="B5812" s="170" t="s">
        <v>5150</v>
      </c>
      <c r="C5812" s="170">
        <v>122</v>
      </c>
      <c r="I5812" s="170"/>
    </row>
    <row r="5813" spans="1:9" x14ac:dyDescent="0.3">
      <c r="A5813" s="170" t="s">
        <v>575</v>
      </c>
      <c r="B5813" s="170" t="s">
        <v>12325</v>
      </c>
      <c r="C5813" s="170">
        <v>36</v>
      </c>
      <c r="I5813" s="170"/>
    </row>
    <row r="5814" spans="1:9" x14ac:dyDescent="0.3">
      <c r="A5814" s="170" t="s">
        <v>5151</v>
      </c>
      <c r="B5814" s="170" t="s">
        <v>12324</v>
      </c>
      <c r="C5814" s="170">
        <v>880</v>
      </c>
      <c r="I5814" s="170"/>
    </row>
    <row r="5815" spans="1:9" x14ac:dyDescent="0.3">
      <c r="A5815" s="170" t="s">
        <v>574</v>
      </c>
      <c r="B5815" s="170" t="s">
        <v>12323</v>
      </c>
      <c r="C5815" s="170">
        <v>1139</v>
      </c>
      <c r="I5815" s="170"/>
    </row>
    <row r="5816" spans="1:9" x14ac:dyDescent="0.3">
      <c r="A5816" s="170" t="s">
        <v>573</v>
      </c>
      <c r="B5816" s="170" t="s">
        <v>12322</v>
      </c>
      <c r="C5816" s="170">
        <v>323</v>
      </c>
      <c r="I5816" s="170"/>
    </row>
    <row r="5817" spans="1:9" x14ac:dyDescent="0.3">
      <c r="A5817" s="170" t="s">
        <v>572</v>
      </c>
      <c r="B5817" s="170" t="s">
        <v>12321</v>
      </c>
      <c r="C5817" s="170">
        <v>323</v>
      </c>
      <c r="I5817" s="170"/>
    </row>
    <row r="5818" spans="1:9" x14ac:dyDescent="0.3">
      <c r="A5818" s="170" t="s">
        <v>571</v>
      </c>
      <c r="B5818" s="170" t="s">
        <v>12320</v>
      </c>
      <c r="C5818" s="170">
        <v>323</v>
      </c>
      <c r="I5818" s="170"/>
    </row>
    <row r="5819" spans="1:9" x14ac:dyDescent="0.3">
      <c r="A5819" s="170" t="s">
        <v>570</v>
      </c>
      <c r="B5819" s="170" t="s">
        <v>12319</v>
      </c>
      <c r="C5819" s="170">
        <v>683</v>
      </c>
      <c r="I5819" s="170"/>
    </row>
    <row r="5820" spans="1:9" x14ac:dyDescent="0.3">
      <c r="A5820" s="170" t="s">
        <v>569</v>
      </c>
      <c r="B5820" s="170" t="s">
        <v>12318</v>
      </c>
      <c r="C5820" s="170">
        <v>683</v>
      </c>
      <c r="I5820" s="170"/>
    </row>
    <row r="5821" spans="1:9" x14ac:dyDescent="0.3">
      <c r="A5821" s="170" t="s">
        <v>567</v>
      </c>
      <c r="B5821" s="170" t="s">
        <v>568</v>
      </c>
      <c r="C5821" s="170">
        <v>36</v>
      </c>
      <c r="I5821" s="170"/>
    </row>
    <row r="5822" spans="1:9" x14ac:dyDescent="0.3">
      <c r="A5822" s="170" t="s">
        <v>566</v>
      </c>
      <c r="B5822" s="170" t="s">
        <v>471</v>
      </c>
      <c r="C5822" s="170">
        <v>36</v>
      </c>
      <c r="I5822" s="170"/>
    </row>
    <row r="5823" spans="1:9" x14ac:dyDescent="0.3">
      <c r="A5823" s="170" t="s">
        <v>565</v>
      </c>
      <c r="B5823" s="170" t="s">
        <v>471</v>
      </c>
      <c r="C5823" s="170">
        <v>36</v>
      </c>
      <c r="I5823" s="170"/>
    </row>
    <row r="5824" spans="1:9" x14ac:dyDescent="0.3">
      <c r="A5824" s="170" t="s">
        <v>563</v>
      </c>
      <c r="B5824" s="170" t="s">
        <v>564</v>
      </c>
      <c r="C5824" s="170">
        <v>724</v>
      </c>
      <c r="I5824" s="170"/>
    </row>
    <row r="5825" spans="1:9" x14ac:dyDescent="0.3">
      <c r="A5825" s="170" t="s">
        <v>561</v>
      </c>
      <c r="B5825" s="170" t="s">
        <v>562</v>
      </c>
      <c r="C5825" s="170">
        <v>1446</v>
      </c>
      <c r="I5825" s="170"/>
    </row>
    <row r="5826" spans="1:9" x14ac:dyDescent="0.3">
      <c r="A5826" s="170" t="s">
        <v>559</v>
      </c>
      <c r="B5826" s="170" t="s">
        <v>560</v>
      </c>
      <c r="C5826" s="170">
        <v>1440</v>
      </c>
      <c r="I5826" s="170"/>
    </row>
    <row r="5827" spans="1:9" x14ac:dyDescent="0.3">
      <c r="A5827" s="170" t="s">
        <v>557</v>
      </c>
      <c r="B5827" s="170" t="s">
        <v>558</v>
      </c>
      <c r="C5827" s="170">
        <v>1441</v>
      </c>
      <c r="I5827" s="170"/>
    </row>
    <row r="5828" spans="1:9" x14ac:dyDescent="0.3">
      <c r="A5828" s="170" t="s">
        <v>555</v>
      </c>
      <c r="B5828" s="170" t="s">
        <v>556</v>
      </c>
      <c r="C5828" s="170">
        <v>1442</v>
      </c>
      <c r="I5828" s="170"/>
    </row>
    <row r="5829" spans="1:9" x14ac:dyDescent="0.3">
      <c r="A5829" s="170" t="s">
        <v>553</v>
      </c>
      <c r="B5829" s="170" t="s">
        <v>554</v>
      </c>
      <c r="C5829" s="170">
        <v>1444</v>
      </c>
      <c r="I5829" s="170"/>
    </row>
    <row r="5830" spans="1:9" x14ac:dyDescent="0.3">
      <c r="A5830" s="170" t="s">
        <v>551</v>
      </c>
      <c r="B5830" s="170" t="s">
        <v>552</v>
      </c>
      <c r="C5830" s="170">
        <v>1445</v>
      </c>
      <c r="I5830" s="170"/>
    </row>
    <row r="5831" spans="1:9" x14ac:dyDescent="0.3">
      <c r="A5831" s="170" t="s">
        <v>549</v>
      </c>
      <c r="B5831" s="170" t="s">
        <v>550</v>
      </c>
      <c r="C5831" s="170">
        <v>1447</v>
      </c>
      <c r="I5831" s="170"/>
    </row>
    <row r="5832" spans="1:9" x14ac:dyDescent="0.3">
      <c r="A5832" s="170" t="s">
        <v>548</v>
      </c>
      <c r="B5832" s="170" t="s">
        <v>512</v>
      </c>
      <c r="C5832" s="170">
        <v>724</v>
      </c>
      <c r="I5832" s="170"/>
    </row>
    <row r="5833" spans="1:9" x14ac:dyDescent="0.3">
      <c r="A5833" s="170" t="s">
        <v>547</v>
      </c>
      <c r="B5833" s="170" t="s">
        <v>416</v>
      </c>
      <c r="C5833" s="170">
        <v>36</v>
      </c>
      <c r="I5833" s="170"/>
    </row>
    <row r="5834" spans="1:9" x14ac:dyDescent="0.3">
      <c r="A5834" s="170" t="s">
        <v>546</v>
      </c>
      <c r="B5834" s="170" t="s">
        <v>419</v>
      </c>
      <c r="C5834" s="170">
        <v>36</v>
      </c>
      <c r="I5834" s="170"/>
    </row>
    <row r="5835" spans="1:9" x14ac:dyDescent="0.3">
      <c r="A5835" s="170" t="s">
        <v>545</v>
      </c>
      <c r="B5835" s="170" t="s">
        <v>490</v>
      </c>
      <c r="C5835" s="170">
        <v>724</v>
      </c>
      <c r="I5835" s="170"/>
    </row>
    <row r="5836" spans="1:9" x14ac:dyDescent="0.3">
      <c r="A5836" s="170" t="s">
        <v>3752</v>
      </c>
      <c r="B5836" s="170" t="s">
        <v>12317</v>
      </c>
      <c r="C5836" s="170">
        <v>899</v>
      </c>
      <c r="I5836" s="170"/>
    </row>
    <row r="5837" spans="1:9" x14ac:dyDescent="0.3">
      <c r="A5837" s="170" t="s">
        <v>544</v>
      </c>
      <c r="B5837" s="170" t="s">
        <v>490</v>
      </c>
      <c r="C5837" s="170">
        <v>724</v>
      </c>
      <c r="I5837" s="170"/>
    </row>
    <row r="5838" spans="1:9" x14ac:dyDescent="0.3">
      <c r="A5838" s="170" t="s">
        <v>543</v>
      </c>
      <c r="B5838" s="170" t="s">
        <v>4110</v>
      </c>
      <c r="C5838" s="170">
        <v>724</v>
      </c>
      <c r="I5838" s="170"/>
    </row>
    <row r="5839" spans="1:9" x14ac:dyDescent="0.3">
      <c r="A5839" s="170" t="s">
        <v>542</v>
      </c>
      <c r="B5839" s="170" t="s">
        <v>12316</v>
      </c>
      <c r="C5839" s="170">
        <v>745</v>
      </c>
      <c r="I5839" s="170"/>
    </row>
    <row r="5840" spans="1:9" x14ac:dyDescent="0.3">
      <c r="A5840" s="170" t="s">
        <v>541</v>
      </c>
      <c r="B5840" s="170" t="s">
        <v>539</v>
      </c>
      <c r="C5840" s="170">
        <v>1082</v>
      </c>
      <c r="I5840" s="170"/>
    </row>
    <row r="5841" spans="1:9" x14ac:dyDescent="0.3">
      <c r="A5841" s="170" t="s">
        <v>540</v>
      </c>
      <c r="B5841" s="170" t="s">
        <v>539</v>
      </c>
      <c r="C5841" s="170">
        <v>1082</v>
      </c>
      <c r="I5841" s="170"/>
    </row>
    <row r="5842" spans="1:9" x14ac:dyDescent="0.3">
      <c r="A5842" s="170" t="s">
        <v>538</v>
      </c>
      <c r="B5842" s="170" t="s">
        <v>12315</v>
      </c>
      <c r="C5842" s="170">
        <v>545</v>
      </c>
      <c r="I5842" s="170"/>
    </row>
    <row r="5843" spans="1:9" x14ac:dyDescent="0.3">
      <c r="A5843" s="170" t="s">
        <v>537</v>
      </c>
      <c r="B5843" s="170" t="s">
        <v>12314</v>
      </c>
      <c r="C5843" s="170">
        <v>67</v>
      </c>
      <c r="I5843" s="170"/>
    </row>
    <row r="5844" spans="1:9" x14ac:dyDescent="0.3">
      <c r="A5844" s="170" t="s">
        <v>536</v>
      </c>
      <c r="B5844" s="170" t="s">
        <v>12313</v>
      </c>
      <c r="C5844" s="170">
        <v>37</v>
      </c>
      <c r="I5844" s="170"/>
    </row>
    <row r="5845" spans="1:9" x14ac:dyDescent="0.3">
      <c r="A5845" s="170" t="s">
        <v>534</v>
      </c>
      <c r="B5845" s="170" t="s">
        <v>535</v>
      </c>
      <c r="C5845" s="170">
        <v>768</v>
      </c>
      <c r="I5845" s="170"/>
    </row>
    <row r="5846" spans="1:9" x14ac:dyDescent="0.3">
      <c r="A5846" s="170" t="s">
        <v>532</v>
      </c>
      <c r="B5846" s="170" t="s">
        <v>12312</v>
      </c>
      <c r="C5846" s="170">
        <v>899</v>
      </c>
      <c r="I5846" s="170"/>
    </row>
    <row r="5847" spans="1:9" x14ac:dyDescent="0.3">
      <c r="A5847" s="170" t="s">
        <v>531</v>
      </c>
      <c r="B5847" s="170" t="s">
        <v>12311</v>
      </c>
      <c r="C5847" s="170">
        <v>83</v>
      </c>
      <c r="I5847" s="170"/>
    </row>
    <row r="5848" spans="1:9" x14ac:dyDescent="0.3">
      <c r="A5848" s="170" t="s">
        <v>530</v>
      </c>
      <c r="B5848" s="170" t="s">
        <v>12310</v>
      </c>
      <c r="C5848" s="170">
        <v>1113</v>
      </c>
      <c r="I5848" s="170"/>
    </row>
    <row r="5849" spans="1:9" x14ac:dyDescent="0.3">
      <c r="A5849" s="170" t="s">
        <v>529</v>
      </c>
      <c r="B5849" s="170" t="s">
        <v>12309</v>
      </c>
      <c r="C5849" s="170">
        <v>724</v>
      </c>
      <c r="I5849" s="170"/>
    </row>
    <row r="5850" spans="1:9" x14ac:dyDescent="0.3">
      <c r="A5850" s="170" t="s">
        <v>528</v>
      </c>
      <c r="B5850" s="170" t="s">
        <v>521</v>
      </c>
      <c r="C5850" s="170">
        <v>724</v>
      </c>
      <c r="I5850" s="170"/>
    </row>
    <row r="5851" spans="1:9" x14ac:dyDescent="0.3">
      <c r="A5851" s="170" t="s">
        <v>527</v>
      </c>
      <c r="B5851" s="170" t="s">
        <v>416</v>
      </c>
      <c r="C5851" s="170">
        <v>36</v>
      </c>
      <c r="I5851" s="170"/>
    </row>
    <row r="5852" spans="1:9" x14ac:dyDescent="0.3">
      <c r="A5852" s="170" t="s">
        <v>526</v>
      </c>
      <c r="B5852" s="170" t="s">
        <v>419</v>
      </c>
      <c r="C5852" s="170">
        <v>36</v>
      </c>
      <c r="I5852" s="170"/>
    </row>
    <row r="5853" spans="1:9" x14ac:dyDescent="0.3">
      <c r="A5853" s="170" t="s">
        <v>525</v>
      </c>
      <c r="B5853" s="170" t="s">
        <v>4176</v>
      </c>
      <c r="C5853" s="170">
        <v>122</v>
      </c>
      <c r="I5853" s="170"/>
    </row>
    <row r="5854" spans="1:9" x14ac:dyDescent="0.3">
      <c r="A5854" s="170" t="s">
        <v>524</v>
      </c>
      <c r="B5854" s="170" t="s">
        <v>4176</v>
      </c>
      <c r="C5854" s="170">
        <v>122</v>
      </c>
      <c r="I5854" s="170"/>
    </row>
    <row r="5855" spans="1:9" x14ac:dyDescent="0.3">
      <c r="A5855" s="170" t="s">
        <v>523</v>
      </c>
      <c r="B5855" s="170" t="s">
        <v>5148</v>
      </c>
      <c r="C5855" s="170">
        <v>122</v>
      </c>
      <c r="I5855" s="170"/>
    </row>
    <row r="5856" spans="1:9" x14ac:dyDescent="0.3">
      <c r="A5856" s="170" t="s">
        <v>522</v>
      </c>
      <c r="B5856" s="170" t="s">
        <v>5148</v>
      </c>
      <c r="C5856" s="170">
        <v>122</v>
      </c>
      <c r="I5856" s="170"/>
    </row>
    <row r="5857" spans="1:9" x14ac:dyDescent="0.3">
      <c r="A5857" s="170" t="s">
        <v>520</v>
      </c>
      <c r="B5857" s="170" t="s">
        <v>521</v>
      </c>
      <c r="C5857" s="170">
        <v>724</v>
      </c>
      <c r="I5857" s="170"/>
    </row>
    <row r="5858" spans="1:9" x14ac:dyDescent="0.3">
      <c r="A5858" s="170" t="s">
        <v>519</v>
      </c>
      <c r="B5858" s="170" t="s">
        <v>5148</v>
      </c>
      <c r="C5858" s="170">
        <v>122</v>
      </c>
      <c r="I5858" s="170"/>
    </row>
    <row r="5859" spans="1:9" x14ac:dyDescent="0.3">
      <c r="A5859" s="170" t="s">
        <v>518</v>
      </c>
      <c r="B5859" s="170" t="s">
        <v>12308</v>
      </c>
      <c r="C5859" s="170">
        <v>724</v>
      </c>
      <c r="I5859" s="170"/>
    </row>
    <row r="5860" spans="1:9" x14ac:dyDescent="0.3">
      <c r="A5860" s="170" t="s">
        <v>517</v>
      </c>
      <c r="B5860" s="170" t="s">
        <v>12307</v>
      </c>
      <c r="C5860" s="170">
        <v>210</v>
      </c>
      <c r="I5860" s="170"/>
    </row>
    <row r="5861" spans="1:9" x14ac:dyDescent="0.3">
      <c r="A5861" s="170" t="s">
        <v>516</v>
      </c>
      <c r="B5861" s="170" t="s">
        <v>12306</v>
      </c>
      <c r="C5861" s="170">
        <v>841</v>
      </c>
      <c r="I5861" s="170"/>
    </row>
    <row r="5862" spans="1:9" x14ac:dyDescent="0.3">
      <c r="A5862" s="170" t="s">
        <v>4112</v>
      </c>
      <c r="B5862" s="170" t="s">
        <v>4113</v>
      </c>
      <c r="C5862" s="170">
        <v>1078</v>
      </c>
      <c r="I5862" s="170"/>
    </row>
    <row r="5863" spans="1:9" x14ac:dyDescent="0.3">
      <c r="A5863" s="170" t="s">
        <v>515</v>
      </c>
      <c r="B5863" s="170" t="s">
        <v>12305</v>
      </c>
      <c r="C5863" s="170">
        <v>28</v>
      </c>
      <c r="I5863" s="170"/>
    </row>
    <row r="5864" spans="1:9" x14ac:dyDescent="0.3">
      <c r="A5864" s="170" t="s">
        <v>514</v>
      </c>
      <c r="B5864" s="170" t="s">
        <v>12304</v>
      </c>
      <c r="C5864" s="170">
        <v>114</v>
      </c>
      <c r="I5864" s="170"/>
    </row>
    <row r="5865" spans="1:9" x14ac:dyDescent="0.3">
      <c r="A5865" s="170" t="s">
        <v>513</v>
      </c>
      <c r="B5865" s="170" t="s">
        <v>12303</v>
      </c>
      <c r="C5865" s="170">
        <v>114</v>
      </c>
      <c r="I5865" s="170"/>
    </row>
    <row r="5866" spans="1:9" x14ac:dyDescent="0.3">
      <c r="A5866" s="170" t="s">
        <v>3751</v>
      </c>
      <c r="B5866" s="170" t="s">
        <v>12302</v>
      </c>
      <c r="C5866" s="170">
        <v>899</v>
      </c>
      <c r="I5866" s="170"/>
    </row>
    <row r="5867" spans="1:9" x14ac:dyDescent="0.3">
      <c r="A5867" s="170" t="s">
        <v>511</v>
      </c>
      <c r="B5867" s="170" t="s">
        <v>512</v>
      </c>
      <c r="C5867" s="170">
        <v>724</v>
      </c>
      <c r="I5867" s="170"/>
    </row>
    <row r="5868" spans="1:9" x14ac:dyDescent="0.3">
      <c r="A5868" s="170" t="s">
        <v>510</v>
      </c>
      <c r="B5868" s="170" t="s">
        <v>12301</v>
      </c>
      <c r="C5868" s="170">
        <v>303</v>
      </c>
      <c r="I5868" s="170"/>
    </row>
    <row r="5869" spans="1:9" x14ac:dyDescent="0.3">
      <c r="A5869" s="170" t="s">
        <v>509</v>
      </c>
      <c r="B5869" s="170" t="s">
        <v>12300</v>
      </c>
      <c r="C5869" s="170">
        <v>303</v>
      </c>
      <c r="I5869" s="170"/>
    </row>
    <row r="5870" spans="1:9" x14ac:dyDescent="0.3">
      <c r="A5870" s="170" t="s">
        <v>508</v>
      </c>
      <c r="B5870" s="170" t="s">
        <v>507</v>
      </c>
      <c r="C5870" s="170">
        <v>71</v>
      </c>
      <c r="I5870" s="170"/>
    </row>
    <row r="5871" spans="1:9" x14ac:dyDescent="0.3">
      <c r="A5871" s="170" t="s">
        <v>506</v>
      </c>
      <c r="B5871" s="170" t="s">
        <v>505</v>
      </c>
      <c r="C5871" s="170">
        <v>71</v>
      </c>
      <c r="I5871" s="170"/>
    </row>
    <row r="5872" spans="1:9" x14ac:dyDescent="0.3">
      <c r="A5872" s="170" t="s">
        <v>504</v>
      </c>
      <c r="B5872" s="170" t="s">
        <v>503</v>
      </c>
      <c r="C5872" s="170">
        <v>71</v>
      </c>
      <c r="I5872" s="170"/>
    </row>
    <row r="5873" spans="1:9" x14ac:dyDescent="0.3">
      <c r="A5873" s="170" t="s">
        <v>502</v>
      </c>
      <c r="B5873" s="170" t="s">
        <v>501</v>
      </c>
      <c r="C5873" s="170">
        <v>71</v>
      </c>
      <c r="I5873" s="170"/>
    </row>
    <row r="5874" spans="1:9" x14ac:dyDescent="0.3">
      <c r="A5874" s="170" t="s">
        <v>3750</v>
      </c>
      <c r="B5874" s="170" t="s">
        <v>12299</v>
      </c>
      <c r="C5874" s="170">
        <v>935</v>
      </c>
      <c r="I5874" s="170"/>
    </row>
    <row r="5875" spans="1:9" x14ac:dyDescent="0.3">
      <c r="A5875" s="170" t="s">
        <v>500</v>
      </c>
      <c r="B5875" s="170" t="s">
        <v>499</v>
      </c>
      <c r="C5875" s="170">
        <v>71</v>
      </c>
      <c r="I5875" s="170"/>
    </row>
    <row r="5876" spans="1:9" x14ac:dyDescent="0.3">
      <c r="A5876" s="170" t="s">
        <v>498</v>
      </c>
      <c r="B5876" s="170" t="s">
        <v>497</v>
      </c>
      <c r="C5876" s="170">
        <v>71</v>
      </c>
      <c r="I5876" s="170"/>
    </row>
    <row r="5877" spans="1:9" x14ac:dyDescent="0.3">
      <c r="A5877" s="170" t="s">
        <v>496</v>
      </c>
      <c r="B5877" s="170" t="s">
        <v>495</v>
      </c>
      <c r="C5877" s="170">
        <v>71</v>
      </c>
      <c r="I5877" s="170"/>
    </row>
    <row r="5878" spans="1:9" x14ac:dyDescent="0.3">
      <c r="A5878" s="170" t="s">
        <v>494</v>
      </c>
      <c r="B5878" s="170" t="s">
        <v>493</v>
      </c>
      <c r="C5878" s="170">
        <v>71</v>
      </c>
      <c r="I5878" s="170"/>
    </row>
    <row r="5879" spans="1:9" x14ac:dyDescent="0.3">
      <c r="A5879" s="170" t="s">
        <v>491</v>
      </c>
      <c r="B5879" s="170" t="s">
        <v>492</v>
      </c>
      <c r="C5879" s="170">
        <v>724</v>
      </c>
      <c r="I5879" s="170"/>
    </row>
    <row r="5880" spans="1:9" x14ac:dyDescent="0.3">
      <c r="A5880" s="170" t="s">
        <v>489</v>
      </c>
      <c r="B5880" s="170" t="s">
        <v>490</v>
      </c>
      <c r="C5880" s="170">
        <v>724</v>
      </c>
      <c r="I5880" s="170"/>
    </row>
    <row r="5881" spans="1:9" x14ac:dyDescent="0.3">
      <c r="A5881" s="170" t="s">
        <v>488</v>
      </c>
      <c r="B5881" s="170" t="s">
        <v>12298</v>
      </c>
      <c r="C5881" s="170">
        <v>724</v>
      </c>
      <c r="I5881" s="170"/>
    </row>
    <row r="5882" spans="1:9" x14ac:dyDescent="0.3">
      <c r="A5882" s="170" t="s">
        <v>487</v>
      </c>
      <c r="B5882" s="170" t="s">
        <v>12297</v>
      </c>
      <c r="C5882" s="170">
        <v>724</v>
      </c>
      <c r="I5882" s="170"/>
    </row>
    <row r="5883" spans="1:9" x14ac:dyDescent="0.3">
      <c r="A5883" s="170" t="s">
        <v>486</v>
      </c>
      <c r="B5883" s="170" t="s">
        <v>12296</v>
      </c>
      <c r="C5883" s="170">
        <v>77</v>
      </c>
      <c r="I5883" s="170"/>
    </row>
    <row r="5884" spans="1:9" x14ac:dyDescent="0.3">
      <c r="A5884" s="170" t="s">
        <v>4114</v>
      </c>
      <c r="B5884" s="170" t="s">
        <v>4110</v>
      </c>
      <c r="C5884" s="170">
        <v>724</v>
      </c>
      <c r="I5884" s="170"/>
    </row>
    <row r="5885" spans="1:9" x14ac:dyDescent="0.3">
      <c r="A5885" s="170" t="s">
        <v>4057</v>
      </c>
      <c r="B5885" s="170" t="s">
        <v>12295</v>
      </c>
      <c r="C5885" s="170">
        <v>2112</v>
      </c>
      <c r="I5885" s="170"/>
    </row>
    <row r="5886" spans="1:9" x14ac:dyDescent="0.3">
      <c r="A5886" s="170" t="s">
        <v>3749</v>
      </c>
      <c r="B5886" s="170" t="s">
        <v>12294</v>
      </c>
      <c r="C5886" s="170">
        <v>935</v>
      </c>
      <c r="I5886" s="170"/>
    </row>
    <row r="5887" spans="1:9" x14ac:dyDescent="0.3">
      <c r="A5887" s="170" t="s">
        <v>485</v>
      </c>
      <c r="B5887" s="170" t="s">
        <v>12293</v>
      </c>
      <c r="C5887" s="170">
        <v>36</v>
      </c>
      <c r="I5887" s="170"/>
    </row>
    <row r="5888" spans="1:9" x14ac:dyDescent="0.3">
      <c r="A5888" s="170" t="s">
        <v>483</v>
      </c>
      <c r="B5888" s="170" t="s">
        <v>484</v>
      </c>
      <c r="C5888" s="170">
        <v>77</v>
      </c>
      <c r="I5888" s="170"/>
    </row>
    <row r="5889" spans="1:9" x14ac:dyDescent="0.3">
      <c r="A5889" s="170" t="s">
        <v>482</v>
      </c>
      <c r="B5889" s="170" t="s">
        <v>12292</v>
      </c>
      <c r="C5889" s="170">
        <v>229</v>
      </c>
      <c r="I5889" s="170"/>
    </row>
    <row r="5890" spans="1:9" x14ac:dyDescent="0.3">
      <c r="A5890" s="170" t="s">
        <v>481</v>
      </c>
      <c r="B5890" s="170" t="s">
        <v>12291</v>
      </c>
      <c r="C5890" s="170">
        <v>77</v>
      </c>
      <c r="I5890" s="170"/>
    </row>
    <row r="5891" spans="1:9" x14ac:dyDescent="0.3">
      <c r="A5891" s="170" t="s">
        <v>480</v>
      </c>
      <c r="B5891" s="170" t="s">
        <v>12290</v>
      </c>
      <c r="C5891" s="170">
        <v>36</v>
      </c>
      <c r="I5891" s="170"/>
    </row>
    <row r="5892" spans="1:9" x14ac:dyDescent="0.3">
      <c r="A5892" s="170" t="s">
        <v>478</v>
      </c>
      <c r="B5892" s="170" t="s">
        <v>479</v>
      </c>
      <c r="C5892" s="170">
        <v>36</v>
      </c>
      <c r="I5892" s="170"/>
    </row>
    <row r="5893" spans="1:9" x14ac:dyDescent="0.3">
      <c r="A5893" s="170" t="s">
        <v>477</v>
      </c>
      <c r="B5893" s="170" t="s">
        <v>12289</v>
      </c>
      <c r="C5893" s="170">
        <v>962</v>
      </c>
      <c r="I5893" s="170"/>
    </row>
    <row r="5894" spans="1:9" x14ac:dyDescent="0.3">
      <c r="A5894" s="170" t="s">
        <v>476</v>
      </c>
      <c r="B5894" s="170" t="s">
        <v>12288</v>
      </c>
      <c r="C5894" s="170">
        <v>114</v>
      </c>
      <c r="I5894" s="170"/>
    </row>
    <row r="5895" spans="1:9" x14ac:dyDescent="0.3">
      <c r="A5895" s="170" t="s">
        <v>4115</v>
      </c>
      <c r="B5895" s="170" t="s">
        <v>12287</v>
      </c>
      <c r="C5895" s="170">
        <v>447</v>
      </c>
      <c r="I5895" s="170"/>
    </row>
    <row r="5896" spans="1:9" x14ac:dyDescent="0.3">
      <c r="A5896" s="170" t="s">
        <v>3748</v>
      </c>
      <c r="B5896" s="170" t="s">
        <v>12286</v>
      </c>
      <c r="C5896" s="170">
        <v>935</v>
      </c>
      <c r="I5896" s="170"/>
    </row>
    <row r="5897" spans="1:9" x14ac:dyDescent="0.3">
      <c r="A5897" s="170" t="s">
        <v>475</v>
      </c>
      <c r="B5897" s="170" t="s">
        <v>12285</v>
      </c>
      <c r="C5897" s="170">
        <v>67</v>
      </c>
      <c r="I5897" s="170"/>
    </row>
    <row r="5898" spans="1:9" x14ac:dyDescent="0.3">
      <c r="A5898" s="170" t="s">
        <v>474</v>
      </c>
      <c r="B5898" s="170" t="s">
        <v>12284</v>
      </c>
      <c r="C5898" s="170">
        <v>392</v>
      </c>
      <c r="I5898" s="170"/>
    </row>
    <row r="5899" spans="1:9" x14ac:dyDescent="0.3">
      <c r="A5899" s="170" t="s">
        <v>473</v>
      </c>
      <c r="B5899" s="170" t="s">
        <v>12283</v>
      </c>
      <c r="C5899" s="170">
        <v>303</v>
      </c>
      <c r="I5899" s="170"/>
    </row>
    <row r="5900" spans="1:9" x14ac:dyDescent="0.3">
      <c r="A5900" s="170" t="s">
        <v>472</v>
      </c>
      <c r="B5900" s="170" t="s">
        <v>12282</v>
      </c>
      <c r="C5900" s="170">
        <v>1152</v>
      </c>
      <c r="I5900" s="170"/>
    </row>
    <row r="5901" spans="1:9" x14ac:dyDescent="0.3">
      <c r="A5901" s="170" t="s">
        <v>470</v>
      </c>
      <c r="B5901" s="170" t="s">
        <v>471</v>
      </c>
      <c r="C5901" s="170">
        <v>36</v>
      </c>
      <c r="I5901" s="170"/>
    </row>
    <row r="5902" spans="1:9" x14ac:dyDescent="0.3">
      <c r="A5902" s="170" t="s">
        <v>469</v>
      </c>
      <c r="B5902" s="170" t="s">
        <v>12281</v>
      </c>
      <c r="C5902" s="170">
        <v>117</v>
      </c>
      <c r="I5902" s="170"/>
    </row>
    <row r="5903" spans="1:9" x14ac:dyDescent="0.3">
      <c r="A5903" s="170" t="s">
        <v>468</v>
      </c>
      <c r="B5903" s="170" t="s">
        <v>467</v>
      </c>
      <c r="C5903" s="170">
        <v>979</v>
      </c>
      <c r="I5903" s="170"/>
    </row>
    <row r="5904" spans="1:9" x14ac:dyDescent="0.3">
      <c r="A5904" s="170" t="s">
        <v>466</v>
      </c>
      <c r="B5904" s="170" t="s">
        <v>12280</v>
      </c>
      <c r="C5904" s="170">
        <v>91</v>
      </c>
      <c r="I5904" s="170"/>
    </row>
    <row r="5905" spans="1:9" x14ac:dyDescent="0.3">
      <c r="A5905" s="170" t="s">
        <v>3747</v>
      </c>
      <c r="B5905" s="170" t="s">
        <v>12279</v>
      </c>
      <c r="C5905" s="170">
        <v>935</v>
      </c>
      <c r="I5905" s="170"/>
    </row>
    <row r="5906" spans="1:9" x14ac:dyDescent="0.3">
      <c r="A5906" s="170" t="s">
        <v>465</v>
      </c>
      <c r="B5906" s="170" t="s">
        <v>12278</v>
      </c>
      <c r="C5906" s="170">
        <v>303</v>
      </c>
      <c r="I5906" s="170"/>
    </row>
    <row r="5907" spans="1:9" x14ac:dyDescent="0.3">
      <c r="A5907" s="170" t="s">
        <v>464</v>
      </c>
      <c r="B5907" s="170" t="s">
        <v>416</v>
      </c>
      <c r="C5907" s="170">
        <v>36</v>
      </c>
      <c r="I5907" s="170"/>
    </row>
    <row r="5908" spans="1:9" x14ac:dyDescent="0.3">
      <c r="A5908" s="170" t="s">
        <v>463</v>
      </c>
      <c r="B5908" s="170" t="s">
        <v>12277</v>
      </c>
      <c r="C5908" s="170">
        <v>83</v>
      </c>
      <c r="I5908" s="170"/>
    </row>
    <row r="5909" spans="1:9" x14ac:dyDescent="0.3">
      <c r="A5909" s="170" t="s">
        <v>462</v>
      </c>
      <c r="B5909" s="170" t="s">
        <v>12276</v>
      </c>
      <c r="C5909" s="170">
        <v>36</v>
      </c>
      <c r="I5909" s="170"/>
    </row>
    <row r="5910" spans="1:9" x14ac:dyDescent="0.3">
      <c r="A5910" s="170" t="s">
        <v>461</v>
      </c>
      <c r="B5910" s="170" t="s">
        <v>12275</v>
      </c>
      <c r="C5910" s="170">
        <v>655</v>
      </c>
      <c r="I5910" s="170"/>
    </row>
    <row r="5911" spans="1:9" x14ac:dyDescent="0.3">
      <c r="A5911" s="170" t="s">
        <v>460</v>
      </c>
      <c r="B5911" s="170" t="s">
        <v>12274</v>
      </c>
      <c r="C5911" s="170">
        <v>927</v>
      </c>
      <c r="I5911" s="170"/>
    </row>
    <row r="5912" spans="1:9" x14ac:dyDescent="0.3">
      <c r="A5912" s="170" t="s">
        <v>4116</v>
      </c>
      <c r="B5912" s="170" t="s">
        <v>12025</v>
      </c>
      <c r="C5912" s="170">
        <v>1026</v>
      </c>
      <c r="I5912" s="170"/>
    </row>
    <row r="5913" spans="1:9" x14ac:dyDescent="0.3">
      <c r="A5913" s="170" t="s">
        <v>459</v>
      </c>
      <c r="B5913" s="170" t="s">
        <v>12273</v>
      </c>
      <c r="C5913" s="170">
        <v>37</v>
      </c>
      <c r="I5913" s="170"/>
    </row>
    <row r="5914" spans="1:9" x14ac:dyDescent="0.3">
      <c r="A5914" s="170" t="s">
        <v>457</v>
      </c>
      <c r="B5914" s="170" t="s">
        <v>458</v>
      </c>
      <c r="C5914" s="170">
        <v>724</v>
      </c>
      <c r="I5914" s="170"/>
    </row>
    <row r="5915" spans="1:9" x14ac:dyDescent="0.3">
      <c r="A5915" s="170" t="s">
        <v>456</v>
      </c>
      <c r="B5915" s="170" t="s">
        <v>12272</v>
      </c>
      <c r="C5915" s="170">
        <v>67</v>
      </c>
      <c r="I5915" s="170"/>
    </row>
    <row r="5916" spans="1:9" x14ac:dyDescent="0.3">
      <c r="A5916" s="170" t="s">
        <v>3746</v>
      </c>
      <c r="B5916" s="170" t="s">
        <v>12271</v>
      </c>
      <c r="C5916" s="170">
        <v>1073</v>
      </c>
      <c r="I5916" s="170"/>
    </row>
    <row r="5917" spans="1:9" x14ac:dyDescent="0.3">
      <c r="A5917" s="170" t="s">
        <v>455</v>
      </c>
      <c r="B5917" s="170" t="s">
        <v>12270</v>
      </c>
      <c r="C5917" s="170">
        <v>67</v>
      </c>
      <c r="I5917" s="170"/>
    </row>
    <row r="5918" spans="1:9" x14ac:dyDescent="0.3">
      <c r="A5918" s="170" t="s">
        <v>4117</v>
      </c>
      <c r="B5918" s="170" t="s">
        <v>458</v>
      </c>
      <c r="C5918" s="170">
        <v>724</v>
      </c>
      <c r="I5918" s="170"/>
    </row>
    <row r="5919" spans="1:9" x14ac:dyDescent="0.3">
      <c r="A5919" s="170" t="s">
        <v>454</v>
      </c>
      <c r="B5919" s="170" t="s">
        <v>12269</v>
      </c>
      <c r="C5919" s="170">
        <v>724</v>
      </c>
      <c r="I5919" s="170"/>
    </row>
    <row r="5920" spans="1:9" x14ac:dyDescent="0.3">
      <c r="A5920" s="170" t="s">
        <v>453</v>
      </c>
      <c r="B5920" s="170" t="s">
        <v>12268</v>
      </c>
      <c r="C5920" s="170">
        <v>1174</v>
      </c>
      <c r="I5920" s="170"/>
    </row>
    <row r="5921" spans="1:9" x14ac:dyDescent="0.3">
      <c r="A5921" s="170" t="s">
        <v>452</v>
      </c>
      <c r="B5921" s="170" t="s">
        <v>12267</v>
      </c>
      <c r="C5921" s="170">
        <v>724</v>
      </c>
      <c r="I5921" s="170"/>
    </row>
    <row r="5922" spans="1:9" x14ac:dyDescent="0.3">
      <c r="A5922" s="170" t="s">
        <v>451</v>
      </c>
      <c r="B5922" s="170" t="s">
        <v>12266</v>
      </c>
      <c r="C5922" s="170">
        <v>724</v>
      </c>
      <c r="I5922" s="170"/>
    </row>
    <row r="5923" spans="1:9" x14ac:dyDescent="0.3">
      <c r="A5923" s="170" t="s">
        <v>449</v>
      </c>
      <c r="B5923" s="170" t="s">
        <v>12265</v>
      </c>
      <c r="C5923" s="170">
        <v>724</v>
      </c>
      <c r="I5923" s="170"/>
    </row>
    <row r="5924" spans="1:9" x14ac:dyDescent="0.3">
      <c r="A5924" s="170" t="s">
        <v>448</v>
      </c>
      <c r="B5924" s="170" t="s">
        <v>12264</v>
      </c>
      <c r="C5924" s="170">
        <v>724</v>
      </c>
      <c r="I5924" s="170"/>
    </row>
    <row r="5925" spans="1:9" x14ac:dyDescent="0.3">
      <c r="A5925" s="170" t="s">
        <v>447</v>
      </c>
      <c r="B5925" s="170" t="s">
        <v>12263</v>
      </c>
      <c r="C5925" s="170">
        <v>724</v>
      </c>
      <c r="I5925" s="170"/>
    </row>
    <row r="5926" spans="1:9" x14ac:dyDescent="0.3">
      <c r="A5926" s="170" t="s">
        <v>3745</v>
      </c>
      <c r="B5926" s="170" t="s">
        <v>12262</v>
      </c>
      <c r="C5926" s="170">
        <v>1073</v>
      </c>
      <c r="I5926" s="170"/>
    </row>
    <row r="5927" spans="1:9" x14ac:dyDescent="0.3">
      <c r="A5927" s="170" t="s">
        <v>446</v>
      </c>
      <c r="B5927" s="170" t="s">
        <v>12261</v>
      </c>
      <c r="C5927" s="170">
        <v>724</v>
      </c>
      <c r="I5927" s="170"/>
    </row>
    <row r="5928" spans="1:9" x14ac:dyDescent="0.3">
      <c r="A5928" s="170" t="s">
        <v>445</v>
      </c>
      <c r="B5928" s="170" t="s">
        <v>12260</v>
      </c>
      <c r="C5928" s="170">
        <v>724</v>
      </c>
      <c r="I5928" s="170"/>
    </row>
    <row r="5929" spans="1:9" x14ac:dyDescent="0.3">
      <c r="A5929" s="170" t="s">
        <v>443</v>
      </c>
      <c r="B5929" s="170" t="s">
        <v>12259</v>
      </c>
      <c r="C5929" s="170">
        <v>724</v>
      </c>
      <c r="I5929" s="170"/>
    </row>
    <row r="5930" spans="1:9" x14ac:dyDescent="0.3">
      <c r="A5930" s="170" t="s">
        <v>442</v>
      </c>
      <c r="B5930" s="170" t="s">
        <v>12258</v>
      </c>
      <c r="C5930" s="170">
        <v>724</v>
      </c>
      <c r="I5930" s="170"/>
    </row>
    <row r="5931" spans="1:9" x14ac:dyDescent="0.3">
      <c r="A5931" s="170" t="s">
        <v>441</v>
      </c>
      <c r="B5931" s="170" t="s">
        <v>12257</v>
      </c>
      <c r="C5931" s="170">
        <v>724</v>
      </c>
      <c r="I5931" s="170"/>
    </row>
    <row r="5932" spans="1:9" x14ac:dyDescent="0.3">
      <c r="A5932" s="170" t="s">
        <v>440</v>
      </c>
      <c r="B5932" s="170" t="s">
        <v>12256</v>
      </c>
      <c r="C5932" s="170">
        <v>724</v>
      </c>
      <c r="I5932" s="170"/>
    </row>
    <row r="5933" spans="1:9" x14ac:dyDescent="0.3">
      <c r="A5933" s="170" t="s">
        <v>438</v>
      </c>
      <c r="B5933" s="170" t="s">
        <v>439</v>
      </c>
      <c r="C5933" s="170">
        <v>36</v>
      </c>
      <c r="I5933" s="170"/>
    </row>
    <row r="5934" spans="1:9" x14ac:dyDescent="0.3">
      <c r="A5934" s="170" t="s">
        <v>437</v>
      </c>
      <c r="B5934" s="170" t="s">
        <v>4110</v>
      </c>
      <c r="C5934" s="170">
        <v>724</v>
      </c>
      <c r="I5934" s="170"/>
    </row>
    <row r="5935" spans="1:9" x14ac:dyDescent="0.3">
      <c r="A5935" s="170" t="s">
        <v>436</v>
      </c>
      <c r="B5935" s="170" t="s">
        <v>435</v>
      </c>
      <c r="C5935" s="170">
        <v>77</v>
      </c>
      <c r="I5935" s="170"/>
    </row>
    <row r="5936" spans="1:9" x14ac:dyDescent="0.3">
      <c r="A5936" s="170" t="s">
        <v>3744</v>
      </c>
      <c r="B5936" s="170" t="s">
        <v>12255</v>
      </c>
      <c r="C5936" s="170">
        <v>935</v>
      </c>
      <c r="I5936" s="170"/>
    </row>
    <row r="5937" spans="1:9" x14ac:dyDescent="0.3">
      <c r="A5937" s="170" t="s">
        <v>434</v>
      </c>
      <c r="B5937" s="170" t="s">
        <v>12254</v>
      </c>
      <c r="C5937" s="170">
        <v>724</v>
      </c>
      <c r="I5937" s="170"/>
    </row>
    <row r="5938" spans="1:9" x14ac:dyDescent="0.3">
      <c r="A5938" s="170" t="s">
        <v>432</v>
      </c>
      <c r="B5938" s="170" t="s">
        <v>433</v>
      </c>
      <c r="C5938" s="170">
        <v>724</v>
      </c>
      <c r="I5938" s="170"/>
    </row>
    <row r="5939" spans="1:9" x14ac:dyDescent="0.3">
      <c r="A5939" s="170" t="s">
        <v>431</v>
      </c>
      <c r="B5939" s="170" t="s">
        <v>4110</v>
      </c>
      <c r="C5939" s="170">
        <v>724</v>
      </c>
      <c r="I5939" s="170"/>
    </row>
    <row r="5940" spans="1:9" x14ac:dyDescent="0.3">
      <c r="A5940" s="170" t="s">
        <v>430</v>
      </c>
      <c r="B5940" s="170" t="s">
        <v>4110</v>
      </c>
      <c r="C5940" s="170">
        <v>724</v>
      </c>
      <c r="I5940" s="170"/>
    </row>
    <row r="5941" spans="1:9" x14ac:dyDescent="0.3">
      <c r="A5941" s="170" t="s">
        <v>429</v>
      </c>
      <c r="B5941" s="170" t="s">
        <v>12253</v>
      </c>
      <c r="C5941" s="170">
        <v>724</v>
      </c>
      <c r="I5941" s="170"/>
    </row>
    <row r="5942" spans="1:9" x14ac:dyDescent="0.3">
      <c r="A5942" s="170" t="s">
        <v>428</v>
      </c>
      <c r="B5942" s="170" t="s">
        <v>12252</v>
      </c>
      <c r="C5942" s="170">
        <v>907</v>
      </c>
      <c r="I5942" s="170"/>
    </row>
    <row r="5943" spans="1:9" x14ac:dyDescent="0.3">
      <c r="A5943" s="170" t="s">
        <v>427</v>
      </c>
      <c r="B5943" s="170" t="s">
        <v>12251</v>
      </c>
      <c r="C5943" s="170">
        <v>1248</v>
      </c>
      <c r="I5943" s="170"/>
    </row>
    <row r="5944" spans="1:9" x14ac:dyDescent="0.3">
      <c r="A5944" s="170" t="s">
        <v>426</v>
      </c>
      <c r="B5944" s="170" t="s">
        <v>12250</v>
      </c>
      <c r="C5944" s="170">
        <v>927</v>
      </c>
      <c r="I5944" s="170"/>
    </row>
    <row r="5945" spans="1:9" x14ac:dyDescent="0.3">
      <c r="A5945" s="170" t="s">
        <v>4118</v>
      </c>
      <c r="B5945" s="170" t="s">
        <v>12249</v>
      </c>
      <c r="C5945" s="170">
        <v>1143</v>
      </c>
      <c r="I5945" s="170"/>
    </row>
    <row r="5946" spans="1:9" x14ac:dyDescent="0.3">
      <c r="A5946" s="170" t="s">
        <v>424</v>
      </c>
      <c r="B5946" s="170" t="s">
        <v>425</v>
      </c>
      <c r="C5946" s="170">
        <v>1223</v>
      </c>
      <c r="I5946" s="170"/>
    </row>
    <row r="5947" spans="1:9" x14ac:dyDescent="0.3">
      <c r="A5947" s="170" t="s">
        <v>422</v>
      </c>
      <c r="B5947" s="170" t="s">
        <v>423</v>
      </c>
      <c r="C5947" s="170">
        <v>1223</v>
      </c>
      <c r="I5947" s="170"/>
    </row>
    <row r="5948" spans="1:9" x14ac:dyDescent="0.3">
      <c r="A5948" s="170" t="s">
        <v>421</v>
      </c>
      <c r="B5948" s="170" t="s">
        <v>12248</v>
      </c>
      <c r="C5948" s="170">
        <v>376</v>
      </c>
      <c r="I5948" s="170"/>
    </row>
    <row r="5949" spans="1:9" x14ac:dyDescent="0.3">
      <c r="A5949" s="170" t="s">
        <v>420</v>
      </c>
      <c r="B5949" s="170" t="s">
        <v>419</v>
      </c>
      <c r="C5949" s="170">
        <v>36</v>
      </c>
      <c r="I5949" s="170"/>
    </row>
    <row r="5950" spans="1:9" x14ac:dyDescent="0.3">
      <c r="A5950" s="170" t="s">
        <v>418</v>
      </c>
      <c r="B5950" s="170" t="s">
        <v>419</v>
      </c>
      <c r="C5950" s="170">
        <v>36</v>
      </c>
      <c r="I5950" s="170"/>
    </row>
    <row r="5951" spans="1:9" x14ac:dyDescent="0.3">
      <c r="A5951" s="170" t="s">
        <v>4119</v>
      </c>
      <c r="B5951" s="170" t="s">
        <v>12247</v>
      </c>
      <c r="C5951" s="170">
        <v>1049</v>
      </c>
      <c r="I5951" s="170"/>
    </row>
    <row r="5952" spans="1:9" x14ac:dyDescent="0.3">
      <c r="A5952" s="170" t="s">
        <v>4119</v>
      </c>
      <c r="B5952" s="170" t="s">
        <v>12247</v>
      </c>
      <c r="C5952" s="170">
        <v>1049</v>
      </c>
      <c r="I5952" s="170"/>
    </row>
    <row r="5953" spans="1:9" x14ac:dyDescent="0.3">
      <c r="A5953" s="170" t="s">
        <v>417</v>
      </c>
      <c r="B5953" s="170" t="s">
        <v>416</v>
      </c>
      <c r="C5953" s="170">
        <v>36</v>
      </c>
      <c r="I5953" s="170"/>
    </row>
    <row r="5954" spans="1:9" x14ac:dyDescent="0.3">
      <c r="A5954" s="170" t="s">
        <v>415</v>
      </c>
      <c r="B5954" s="170" t="s">
        <v>416</v>
      </c>
      <c r="C5954" s="170">
        <v>36</v>
      </c>
      <c r="I5954" s="170"/>
    </row>
    <row r="5955" spans="1:9" x14ac:dyDescent="0.3">
      <c r="A5955" s="170" t="s">
        <v>414</v>
      </c>
      <c r="B5955" s="170" t="s">
        <v>12246</v>
      </c>
      <c r="C5955" s="170">
        <v>610</v>
      </c>
      <c r="I5955" s="170"/>
    </row>
    <row r="5956" spans="1:9" x14ac:dyDescent="0.3">
      <c r="A5956" s="170" t="s">
        <v>3743</v>
      </c>
      <c r="B5956" s="170" t="s">
        <v>3742</v>
      </c>
      <c r="C5956" s="170">
        <v>713</v>
      </c>
      <c r="I5956" s="170"/>
    </row>
    <row r="5957" spans="1:9" x14ac:dyDescent="0.3">
      <c r="A5957" s="170" t="s">
        <v>413</v>
      </c>
      <c r="B5957" s="170" t="s">
        <v>12245</v>
      </c>
      <c r="C5957" s="170">
        <v>610</v>
      </c>
      <c r="I5957" s="170"/>
    </row>
    <row r="5958" spans="1:9" x14ac:dyDescent="0.3">
      <c r="A5958" s="170" t="s">
        <v>412</v>
      </c>
      <c r="B5958" s="170" t="s">
        <v>12244</v>
      </c>
      <c r="C5958" s="170">
        <v>83</v>
      </c>
      <c r="I5958" s="170"/>
    </row>
    <row r="5959" spans="1:9" x14ac:dyDescent="0.3">
      <c r="A5959" s="170" t="s">
        <v>411</v>
      </c>
      <c r="B5959" s="170" t="s">
        <v>227</v>
      </c>
      <c r="C5959" s="170">
        <v>36</v>
      </c>
      <c r="I5959" s="170"/>
    </row>
    <row r="5960" spans="1:9" x14ac:dyDescent="0.3">
      <c r="A5960" s="170" t="s">
        <v>410</v>
      </c>
      <c r="B5960" s="170" t="s">
        <v>227</v>
      </c>
      <c r="C5960" s="170">
        <v>36</v>
      </c>
      <c r="I5960" s="170"/>
    </row>
    <row r="5961" spans="1:9" x14ac:dyDescent="0.3">
      <c r="A5961" s="170" t="s">
        <v>409</v>
      </c>
      <c r="B5961" s="170" t="s">
        <v>12243</v>
      </c>
      <c r="C5961" s="170">
        <v>655</v>
      </c>
      <c r="I5961" s="170"/>
    </row>
    <row r="5962" spans="1:9" x14ac:dyDescent="0.3">
      <c r="A5962" s="170" t="s">
        <v>408</v>
      </c>
      <c r="B5962" s="170" t="s">
        <v>12242</v>
      </c>
      <c r="C5962" s="170">
        <v>114</v>
      </c>
      <c r="I5962" s="170"/>
    </row>
    <row r="5963" spans="1:9" x14ac:dyDescent="0.3">
      <c r="A5963" s="170" t="s">
        <v>407</v>
      </c>
      <c r="B5963" s="170" t="s">
        <v>12241</v>
      </c>
      <c r="C5963" s="170">
        <v>37</v>
      </c>
      <c r="I5963" s="170"/>
    </row>
    <row r="5964" spans="1:9" x14ac:dyDescent="0.3">
      <c r="A5964" s="170" t="s">
        <v>406</v>
      </c>
      <c r="B5964" s="170" t="s">
        <v>405</v>
      </c>
      <c r="C5964" s="170">
        <v>111</v>
      </c>
      <c r="I5964" s="170"/>
    </row>
    <row r="5965" spans="1:9" x14ac:dyDescent="0.3">
      <c r="A5965" s="170" t="s">
        <v>404</v>
      </c>
      <c r="B5965" s="170" t="s">
        <v>12240</v>
      </c>
      <c r="C5965" s="170">
        <v>1300</v>
      </c>
      <c r="I5965" s="170"/>
    </row>
    <row r="5966" spans="1:9" x14ac:dyDescent="0.3">
      <c r="A5966" s="170" t="s">
        <v>403</v>
      </c>
      <c r="B5966" s="170" t="s">
        <v>12239</v>
      </c>
      <c r="C5966" s="170">
        <v>83</v>
      </c>
      <c r="I5966" s="170"/>
    </row>
    <row r="5967" spans="1:9" x14ac:dyDescent="0.3">
      <c r="A5967" s="170" t="s">
        <v>3741</v>
      </c>
      <c r="B5967" s="170" t="s">
        <v>12238</v>
      </c>
      <c r="C5967" s="170">
        <v>802</v>
      </c>
      <c r="I5967" s="170"/>
    </row>
    <row r="5968" spans="1:9" x14ac:dyDescent="0.3">
      <c r="A5968" s="170" t="s">
        <v>402</v>
      </c>
      <c r="B5968" s="170" t="s">
        <v>12237</v>
      </c>
      <c r="C5968" s="170">
        <v>83</v>
      </c>
      <c r="I5968" s="170"/>
    </row>
    <row r="5969" spans="1:9" x14ac:dyDescent="0.3">
      <c r="A5969" s="170" t="s">
        <v>401</v>
      </c>
      <c r="B5969" s="170" t="s">
        <v>12083</v>
      </c>
      <c r="C5969" s="170">
        <v>210</v>
      </c>
      <c r="I5969" s="170"/>
    </row>
    <row r="5970" spans="1:9" x14ac:dyDescent="0.3">
      <c r="A5970" s="170" t="s">
        <v>400</v>
      </c>
      <c r="B5970" s="170" t="s">
        <v>12236</v>
      </c>
      <c r="C5970" s="170">
        <v>210</v>
      </c>
      <c r="I5970" s="170"/>
    </row>
    <row r="5971" spans="1:9" x14ac:dyDescent="0.3">
      <c r="A5971" s="170" t="s">
        <v>399</v>
      </c>
      <c r="B5971" s="170" t="s">
        <v>12235</v>
      </c>
      <c r="C5971" s="170">
        <v>37</v>
      </c>
      <c r="I5971" s="170"/>
    </row>
    <row r="5972" spans="1:9" x14ac:dyDescent="0.3">
      <c r="A5972" s="170" t="s">
        <v>398</v>
      </c>
      <c r="B5972" s="170" t="s">
        <v>12234</v>
      </c>
      <c r="C5972" s="170">
        <v>37</v>
      </c>
      <c r="I5972" s="170"/>
    </row>
    <row r="5973" spans="1:9" x14ac:dyDescent="0.3">
      <c r="A5973" s="170" t="s">
        <v>397</v>
      </c>
      <c r="B5973" s="170" t="s">
        <v>12233</v>
      </c>
      <c r="C5973" s="170">
        <v>37</v>
      </c>
      <c r="I5973" s="170"/>
    </row>
    <row r="5974" spans="1:9" x14ac:dyDescent="0.3">
      <c r="A5974" s="170" t="s">
        <v>396</v>
      </c>
      <c r="B5974" s="170" t="s">
        <v>12232</v>
      </c>
      <c r="C5974" s="170">
        <v>164</v>
      </c>
      <c r="I5974" s="170"/>
    </row>
    <row r="5975" spans="1:9" x14ac:dyDescent="0.3">
      <c r="A5975" s="170" t="s">
        <v>396</v>
      </c>
      <c r="B5975" s="170" t="s">
        <v>12232</v>
      </c>
      <c r="C5975" s="170">
        <v>164</v>
      </c>
      <c r="I5975" s="170"/>
    </row>
    <row r="5976" spans="1:9" x14ac:dyDescent="0.3">
      <c r="A5976" s="170" t="s">
        <v>396</v>
      </c>
      <c r="B5976" s="170" t="s">
        <v>12232</v>
      </c>
      <c r="C5976" s="170">
        <v>164</v>
      </c>
      <c r="I5976" s="170"/>
    </row>
    <row r="5977" spans="1:9" x14ac:dyDescent="0.3">
      <c r="A5977" s="170" t="s">
        <v>395</v>
      </c>
      <c r="B5977" s="170" t="s">
        <v>12232</v>
      </c>
      <c r="C5977" s="170">
        <v>164</v>
      </c>
      <c r="I5977" s="170"/>
    </row>
    <row r="5978" spans="1:9" x14ac:dyDescent="0.3">
      <c r="A5978" s="170" t="s">
        <v>395</v>
      </c>
      <c r="B5978" s="170" t="s">
        <v>12232</v>
      </c>
      <c r="C5978" s="170">
        <v>164</v>
      </c>
      <c r="I5978" s="170"/>
    </row>
    <row r="5979" spans="1:9" x14ac:dyDescent="0.3">
      <c r="A5979" s="170" t="s">
        <v>395</v>
      </c>
      <c r="B5979" s="170" t="s">
        <v>12232</v>
      </c>
      <c r="C5979" s="170">
        <v>164</v>
      </c>
      <c r="I5979" s="170"/>
    </row>
    <row r="5980" spans="1:9" x14ac:dyDescent="0.3">
      <c r="A5980" s="170" t="s">
        <v>394</v>
      </c>
      <c r="B5980" s="170" t="s">
        <v>12232</v>
      </c>
      <c r="C5980" s="170">
        <v>164</v>
      </c>
      <c r="I5980" s="170"/>
    </row>
    <row r="5981" spans="1:9" x14ac:dyDescent="0.3">
      <c r="A5981" s="170" t="s">
        <v>394</v>
      </c>
      <c r="B5981" s="170" t="s">
        <v>12232</v>
      </c>
      <c r="C5981" s="170">
        <v>164</v>
      </c>
      <c r="I5981" s="170"/>
    </row>
    <row r="5982" spans="1:9" x14ac:dyDescent="0.3">
      <c r="A5982" s="170" t="s">
        <v>394</v>
      </c>
      <c r="B5982" s="170" t="s">
        <v>12232</v>
      </c>
      <c r="C5982" s="170">
        <v>164</v>
      </c>
      <c r="I5982" s="170"/>
    </row>
    <row r="5983" spans="1:9" x14ac:dyDescent="0.3">
      <c r="A5983" s="170" t="s">
        <v>4120</v>
      </c>
      <c r="B5983" s="170" t="s">
        <v>12231</v>
      </c>
      <c r="C5983" s="170">
        <v>597</v>
      </c>
      <c r="I5983" s="170"/>
    </row>
    <row r="5984" spans="1:9" x14ac:dyDescent="0.3">
      <c r="A5984" s="170" t="s">
        <v>3740</v>
      </c>
      <c r="B5984" s="170" t="s">
        <v>3753</v>
      </c>
      <c r="C5984" s="170">
        <v>899</v>
      </c>
      <c r="I5984" s="170"/>
    </row>
    <row r="5985" spans="1:9" x14ac:dyDescent="0.3">
      <c r="A5985" s="170" t="s">
        <v>393</v>
      </c>
      <c r="B5985" s="170" t="s">
        <v>12230</v>
      </c>
      <c r="C5985" s="170">
        <v>210</v>
      </c>
      <c r="I5985" s="170"/>
    </row>
    <row r="5986" spans="1:9" x14ac:dyDescent="0.3">
      <c r="A5986" s="170" t="s">
        <v>392</v>
      </c>
      <c r="B5986" s="170" t="s">
        <v>12229</v>
      </c>
      <c r="C5986" s="170">
        <v>927</v>
      </c>
      <c r="I5986" s="170"/>
    </row>
    <row r="5987" spans="1:9" x14ac:dyDescent="0.3">
      <c r="A5987" s="170" t="s">
        <v>391</v>
      </c>
      <c r="B5987" s="170" t="s">
        <v>12228</v>
      </c>
      <c r="C5987" s="170">
        <v>1713</v>
      </c>
      <c r="I5987" s="170"/>
    </row>
    <row r="5988" spans="1:9" x14ac:dyDescent="0.3">
      <c r="A5988" s="170" t="s">
        <v>390</v>
      </c>
      <c r="B5988" s="170" t="s">
        <v>12227</v>
      </c>
      <c r="C5988" s="170">
        <v>131</v>
      </c>
      <c r="I5988" s="170"/>
    </row>
    <row r="5989" spans="1:9" x14ac:dyDescent="0.3">
      <c r="A5989" s="170" t="s">
        <v>388</v>
      </c>
      <c r="B5989" s="170" t="s">
        <v>389</v>
      </c>
      <c r="C5989" s="170">
        <v>724</v>
      </c>
      <c r="I5989" s="170"/>
    </row>
    <row r="5990" spans="1:9" x14ac:dyDescent="0.3">
      <c r="A5990" s="170" t="s">
        <v>386</v>
      </c>
      <c r="B5990" s="170" t="s">
        <v>387</v>
      </c>
      <c r="C5990" s="170">
        <v>724</v>
      </c>
      <c r="I5990" s="170"/>
    </row>
    <row r="5991" spans="1:9" x14ac:dyDescent="0.3">
      <c r="A5991" s="170" t="s">
        <v>385</v>
      </c>
      <c r="B5991" s="170" t="s">
        <v>12226</v>
      </c>
      <c r="C5991" s="170">
        <v>210</v>
      </c>
      <c r="I5991" s="170"/>
    </row>
    <row r="5992" spans="1:9" x14ac:dyDescent="0.3">
      <c r="A5992" s="170" t="s">
        <v>384</v>
      </c>
      <c r="B5992" s="170" t="s">
        <v>12225</v>
      </c>
      <c r="C5992" s="170">
        <v>131</v>
      </c>
      <c r="I5992" s="170"/>
    </row>
    <row r="5993" spans="1:9" x14ac:dyDescent="0.3">
      <c r="A5993" s="170" t="s">
        <v>383</v>
      </c>
      <c r="B5993" s="170" t="s">
        <v>382</v>
      </c>
      <c r="C5993" s="170">
        <v>1157</v>
      </c>
      <c r="I5993" s="170"/>
    </row>
    <row r="5994" spans="1:9" x14ac:dyDescent="0.3">
      <c r="A5994" s="170" t="s">
        <v>381</v>
      </c>
      <c r="B5994" s="170" t="s">
        <v>380</v>
      </c>
      <c r="C5994" s="170">
        <v>1157</v>
      </c>
      <c r="I5994" s="170"/>
    </row>
    <row r="5995" spans="1:9" x14ac:dyDescent="0.3">
      <c r="A5995" s="170" t="s">
        <v>4056</v>
      </c>
      <c r="B5995" s="170" t="s">
        <v>12224</v>
      </c>
      <c r="C5995" s="170">
        <v>2112</v>
      </c>
      <c r="I5995" s="170"/>
    </row>
    <row r="5996" spans="1:9" x14ac:dyDescent="0.3">
      <c r="A5996" s="170" t="s">
        <v>379</v>
      </c>
      <c r="B5996" s="170" t="s">
        <v>378</v>
      </c>
      <c r="C5996" s="170">
        <v>1157</v>
      </c>
      <c r="I5996" s="170"/>
    </row>
    <row r="5997" spans="1:9" x14ac:dyDescent="0.3">
      <c r="A5997" s="170" t="s">
        <v>377</v>
      </c>
      <c r="B5997" s="170" t="s">
        <v>12223</v>
      </c>
      <c r="C5997" s="170">
        <v>131</v>
      </c>
      <c r="I5997" s="170"/>
    </row>
    <row r="5998" spans="1:9" x14ac:dyDescent="0.3">
      <c r="A5998" s="170" t="s">
        <v>376</v>
      </c>
      <c r="B5998" s="170" t="s">
        <v>12222</v>
      </c>
      <c r="C5998" s="170">
        <v>131</v>
      </c>
      <c r="I5998" s="170"/>
    </row>
    <row r="5999" spans="1:9" x14ac:dyDescent="0.3">
      <c r="A5999" s="170" t="s">
        <v>375</v>
      </c>
      <c r="B5999" s="170" t="s">
        <v>12221</v>
      </c>
      <c r="C5999" s="170">
        <v>131</v>
      </c>
      <c r="I5999" s="170"/>
    </row>
    <row r="6000" spans="1:9" x14ac:dyDescent="0.3">
      <c r="A6000" s="170" t="s">
        <v>374</v>
      </c>
      <c r="B6000" s="170" t="s">
        <v>12220</v>
      </c>
      <c r="C6000" s="170">
        <v>131</v>
      </c>
      <c r="I6000" s="170"/>
    </row>
    <row r="6001" spans="1:9" x14ac:dyDescent="0.3">
      <c r="A6001" s="170" t="s">
        <v>373</v>
      </c>
      <c r="B6001" s="170" t="s">
        <v>12219</v>
      </c>
      <c r="C6001" s="170">
        <v>131</v>
      </c>
      <c r="I6001" s="170"/>
    </row>
    <row r="6002" spans="1:9" x14ac:dyDescent="0.3">
      <c r="A6002" s="170" t="s">
        <v>372</v>
      </c>
      <c r="B6002" s="170" t="s">
        <v>12218</v>
      </c>
      <c r="C6002" s="170">
        <v>303</v>
      </c>
      <c r="I6002" s="170"/>
    </row>
    <row r="6003" spans="1:9" x14ac:dyDescent="0.3">
      <c r="A6003" s="170" t="s">
        <v>371</v>
      </c>
      <c r="B6003" s="170" t="s">
        <v>12217</v>
      </c>
      <c r="C6003" s="170">
        <v>303</v>
      </c>
      <c r="I6003" s="170"/>
    </row>
    <row r="6004" spans="1:9" x14ac:dyDescent="0.3">
      <c r="A6004" s="170" t="s">
        <v>370</v>
      </c>
      <c r="B6004" s="170" t="s">
        <v>12216</v>
      </c>
      <c r="C6004" s="170">
        <v>67</v>
      </c>
      <c r="I6004" s="170"/>
    </row>
    <row r="6005" spans="1:9" x14ac:dyDescent="0.3">
      <c r="A6005" s="170" t="s">
        <v>3739</v>
      </c>
      <c r="B6005" s="170" t="s">
        <v>12215</v>
      </c>
      <c r="C6005" s="170">
        <v>36</v>
      </c>
      <c r="I6005" s="170"/>
    </row>
    <row r="6006" spans="1:9" x14ac:dyDescent="0.3">
      <c r="A6006" s="170" t="s">
        <v>369</v>
      </c>
      <c r="B6006" s="170" t="s">
        <v>12214</v>
      </c>
      <c r="C6006" s="170">
        <v>67</v>
      </c>
      <c r="I6006" s="170"/>
    </row>
    <row r="6007" spans="1:9" x14ac:dyDescent="0.3">
      <c r="A6007" s="170" t="s">
        <v>368</v>
      </c>
      <c r="B6007" s="170" t="s">
        <v>12213</v>
      </c>
      <c r="C6007" s="170">
        <v>83</v>
      </c>
      <c r="I6007" s="170"/>
    </row>
    <row r="6008" spans="1:9" x14ac:dyDescent="0.3">
      <c r="A6008" s="170" t="s">
        <v>367</v>
      </c>
      <c r="B6008" s="170" t="s">
        <v>12212</v>
      </c>
      <c r="C6008" s="170">
        <v>83</v>
      </c>
      <c r="I6008" s="170"/>
    </row>
    <row r="6009" spans="1:9" x14ac:dyDescent="0.3">
      <c r="A6009" s="170" t="s">
        <v>366</v>
      </c>
      <c r="B6009" s="170" t="s">
        <v>12211</v>
      </c>
      <c r="C6009" s="170">
        <v>812</v>
      </c>
      <c r="I6009" s="170"/>
    </row>
    <row r="6010" spans="1:9" x14ac:dyDescent="0.3">
      <c r="A6010" s="170" t="s">
        <v>365</v>
      </c>
      <c r="B6010" s="170" t="s">
        <v>359</v>
      </c>
      <c r="C6010" s="170">
        <v>122</v>
      </c>
      <c r="I6010" s="170"/>
    </row>
    <row r="6011" spans="1:9" x14ac:dyDescent="0.3">
      <c r="A6011" s="170" t="s">
        <v>4121</v>
      </c>
      <c r="B6011" s="170" t="s">
        <v>359</v>
      </c>
      <c r="C6011" s="170">
        <v>122</v>
      </c>
      <c r="I6011" s="170"/>
    </row>
    <row r="6012" spans="1:9" x14ac:dyDescent="0.3">
      <c r="A6012" s="170" t="s">
        <v>4122</v>
      </c>
      <c r="B6012" s="170" t="s">
        <v>359</v>
      </c>
      <c r="C6012" s="170">
        <v>122</v>
      </c>
      <c r="I6012" s="170"/>
    </row>
    <row r="6013" spans="1:9" x14ac:dyDescent="0.3">
      <c r="A6013" s="170" t="s">
        <v>364</v>
      </c>
      <c r="B6013" s="170" t="s">
        <v>12210</v>
      </c>
      <c r="C6013" s="170">
        <v>122</v>
      </c>
      <c r="I6013" s="170"/>
    </row>
    <row r="6014" spans="1:9" x14ac:dyDescent="0.3">
      <c r="A6014" s="170" t="s">
        <v>363</v>
      </c>
      <c r="B6014" s="170" t="s">
        <v>12210</v>
      </c>
      <c r="C6014" s="170">
        <v>122</v>
      </c>
      <c r="I6014" s="170"/>
    </row>
    <row r="6015" spans="1:9" x14ac:dyDescent="0.3">
      <c r="A6015" s="170" t="s">
        <v>362</v>
      </c>
      <c r="B6015" s="170" t="s">
        <v>12210</v>
      </c>
      <c r="C6015" s="170">
        <v>122</v>
      </c>
      <c r="I6015" s="170"/>
    </row>
    <row r="6016" spans="1:9" x14ac:dyDescent="0.3">
      <c r="A6016" s="170" t="s">
        <v>360</v>
      </c>
      <c r="B6016" s="170" t="s">
        <v>361</v>
      </c>
      <c r="C6016" s="170">
        <v>122</v>
      </c>
      <c r="I6016" s="170"/>
    </row>
    <row r="6017" spans="1:9" x14ac:dyDescent="0.3">
      <c r="A6017" s="170" t="s">
        <v>4123</v>
      </c>
      <c r="B6017" s="170" t="s">
        <v>359</v>
      </c>
      <c r="C6017" s="170">
        <v>122</v>
      </c>
      <c r="I6017" s="170"/>
    </row>
    <row r="6018" spans="1:9" x14ac:dyDescent="0.3">
      <c r="A6018" s="170" t="s">
        <v>358</v>
      </c>
      <c r="B6018" s="170" t="s">
        <v>359</v>
      </c>
      <c r="C6018" s="170">
        <v>122</v>
      </c>
      <c r="I6018" s="170"/>
    </row>
    <row r="6019" spans="1:9" x14ac:dyDescent="0.3">
      <c r="A6019" s="170" t="s">
        <v>357</v>
      </c>
      <c r="B6019" s="170" t="s">
        <v>12209</v>
      </c>
      <c r="C6019" s="170">
        <v>724</v>
      </c>
      <c r="I6019" s="170"/>
    </row>
    <row r="6020" spans="1:9" x14ac:dyDescent="0.3">
      <c r="A6020" s="170" t="s">
        <v>12208</v>
      </c>
      <c r="B6020" s="170" t="s">
        <v>12207</v>
      </c>
      <c r="C6020" s="170">
        <v>1129</v>
      </c>
      <c r="I6020" s="170"/>
    </row>
    <row r="6021" spans="1:9" x14ac:dyDescent="0.3">
      <c r="A6021" s="170" t="s">
        <v>356</v>
      </c>
      <c r="B6021" s="170" t="s">
        <v>12206</v>
      </c>
      <c r="C6021" s="170">
        <v>37</v>
      </c>
      <c r="I6021" s="170"/>
    </row>
    <row r="6022" spans="1:9" x14ac:dyDescent="0.3">
      <c r="A6022" s="170" t="s">
        <v>354</v>
      </c>
      <c r="B6022" s="170" t="s">
        <v>355</v>
      </c>
      <c r="C6022" s="170">
        <v>321</v>
      </c>
      <c r="I6022" s="170"/>
    </row>
    <row r="6023" spans="1:9" x14ac:dyDescent="0.3">
      <c r="A6023" s="170" t="s">
        <v>353</v>
      </c>
      <c r="B6023" s="170" t="s">
        <v>12205</v>
      </c>
      <c r="C6023" s="170">
        <v>321</v>
      </c>
      <c r="I6023" s="170"/>
    </row>
    <row r="6024" spans="1:9" x14ac:dyDescent="0.3">
      <c r="A6024" s="170" t="s">
        <v>352</v>
      </c>
      <c r="B6024" s="170" t="s">
        <v>12204</v>
      </c>
      <c r="C6024" s="170">
        <v>321</v>
      </c>
      <c r="I6024" s="170"/>
    </row>
    <row r="6025" spans="1:9" x14ac:dyDescent="0.3">
      <c r="A6025" s="170" t="s">
        <v>350</v>
      </c>
      <c r="B6025" s="170" t="s">
        <v>351</v>
      </c>
      <c r="C6025" s="170">
        <v>321</v>
      </c>
      <c r="I6025" s="170"/>
    </row>
    <row r="6026" spans="1:9" x14ac:dyDescent="0.3">
      <c r="A6026" s="170" t="s">
        <v>348</v>
      </c>
      <c r="B6026" s="170" t="s">
        <v>349</v>
      </c>
      <c r="C6026" s="170">
        <v>36</v>
      </c>
      <c r="I6026" s="170"/>
    </row>
    <row r="6027" spans="1:9" x14ac:dyDescent="0.3">
      <c r="A6027" s="170" t="s">
        <v>346</v>
      </c>
      <c r="B6027" s="170" t="s">
        <v>347</v>
      </c>
      <c r="C6027" s="170">
        <v>36</v>
      </c>
      <c r="I6027" s="170"/>
    </row>
    <row r="6028" spans="1:9" x14ac:dyDescent="0.3">
      <c r="A6028" s="170" t="s">
        <v>345</v>
      </c>
      <c r="B6028" s="170" t="s">
        <v>12203</v>
      </c>
      <c r="C6028" s="170">
        <v>321</v>
      </c>
      <c r="I6028" s="170"/>
    </row>
    <row r="6029" spans="1:9" x14ac:dyDescent="0.3">
      <c r="A6029" s="170" t="s">
        <v>343</v>
      </c>
      <c r="B6029" s="170" t="s">
        <v>344</v>
      </c>
      <c r="C6029" s="170">
        <v>321</v>
      </c>
      <c r="I6029" s="170"/>
    </row>
    <row r="6030" spans="1:9" x14ac:dyDescent="0.3">
      <c r="A6030" s="170" t="s">
        <v>342</v>
      </c>
      <c r="B6030" s="170" t="s">
        <v>12202</v>
      </c>
      <c r="C6030" s="170">
        <v>321</v>
      </c>
      <c r="I6030" s="170"/>
    </row>
    <row r="6031" spans="1:9" x14ac:dyDescent="0.3">
      <c r="A6031" s="170" t="s">
        <v>341</v>
      </c>
      <c r="B6031" s="170" t="s">
        <v>12201</v>
      </c>
      <c r="C6031" s="170">
        <v>321</v>
      </c>
      <c r="I6031" s="170"/>
    </row>
    <row r="6032" spans="1:9" x14ac:dyDescent="0.3">
      <c r="A6032" s="170" t="s">
        <v>340</v>
      </c>
      <c r="B6032" s="170" t="s">
        <v>12200</v>
      </c>
      <c r="C6032" s="170">
        <v>321</v>
      </c>
      <c r="I6032" s="170"/>
    </row>
    <row r="6033" spans="1:9" x14ac:dyDescent="0.3">
      <c r="A6033" s="170" t="s">
        <v>339</v>
      </c>
      <c r="B6033" s="170" t="s">
        <v>12199</v>
      </c>
      <c r="C6033" s="170">
        <v>321</v>
      </c>
      <c r="I6033" s="170"/>
    </row>
    <row r="6034" spans="1:9" x14ac:dyDescent="0.3">
      <c r="A6034" s="170" t="s">
        <v>338</v>
      </c>
      <c r="B6034" s="170" t="s">
        <v>12198</v>
      </c>
      <c r="C6034" s="170">
        <v>321</v>
      </c>
      <c r="I6034" s="170"/>
    </row>
    <row r="6035" spans="1:9" x14ac:dyDescent="0.3">
      <c r="A6035" s="170" t="s">
        <v>337</v>
      </c>
      <c r="B6035" s="170" t="s">
        <v>12197</v>
      </c>
      <c r="C6035" s="170">
        <v>321</v>
      </c>
      <c r="I6035" s="170"/>
    </row>
    <row r="6036" spans="1:9" x14ac:dyDescent="0.3">
      <c r="A6036" s="170" t="s">
        <v>336</v>
      </c>
      <c r="B6036" s="170" t="s">
        <v>12196</v>
      </c>
      <c r="C6036" s="170">
        <v>321</v>
      </c>
      <c r="I6036" s="170"/>
    </row>
    <row r="6037" spans="1:9" x14ac:dyDescent="0.3">
      <c r="A6037" s="170" t="s">
        <v>334</v>
      </c>
      <c r="B6037" s="170" t="s">
        <v>335</v>
      </c>
      <c r="C6037" s="170">
        <v>321</v>
      </c>
      <c r="I6037" s="170"/>
    </row>
    <row r="6038" spans="1:9" x14ac:dyDescent="0.3">
      <c r="A6038" s="170" t="s">
        <v>333</v>
      </c>
      <c r="B6038" s="170" t="s">
        <v>12195</v>
      </c>
      <c r="C6038" s="170">
        <v>321</v>
      </c>
      <c r="I6038" s="170"/>
    </row>
    <row r="6039" spans="1:9" x14ac:dyDescent="0.3">
      <c r="A6039" s="170" t="s">
        <v>332</v>
      </c>
      <c r="B6039" s="170" t="s">
        <v>12194</v>
      </c>
      <c r="C6039" s="170">
        <v>321</v>
      </c>
      <c r="I6039" s="170"/>
    </row>
    <row r="6040" spans="1:9" x14ac:dyDescent="0.3">
      <c r="A6040" s="170" t="s">
        <v>331</v>
      </c>
      <c r="B6040" s="170" t="s">
        <v>12193</v>
      </c>
      <c r="C6040" s="170">
        <v>321</v>
      </c>
      <c r="I6040" s="170"/>
    </row>
    <row r="6041" spans="1:9" x14ac:dyDescent="0.3">
      <c r="A6041" s="170" t="s">
        <v>329</v>
      </c>
      <c r="B6041" s="170" t="s">
        <v>330</v>
      </c>
      <c r="C6041" s="170">
        <v>321</v>
      </c>
      <c r="I6041" s="170"/>
    </row>
    <row r="6042" spans="1:9" x14ac:dyDescent="0.3">
      <c r="A6042" s="170" t="s">
        <v>328</v>
      </c>
      <c r="B6042" s="170" t="s">
        <v>12192</v>
      </c>
      <c r="C6042" s="170">
        <v>321</v>
      </c>
      <c r="I6042" s="170"/>
    </row>
    <row r="6043" spans="1:9" x14ac:dyDescent="0.3">
      <c r="A6043" s="170" t="s">
        <v>327</v>
      </c>
      <c r="B6043" s="170" t="s">
        <v>12191</v>
      </c>
      <c r="C6043" s="170">
        <v>321</v>
      </c>
      <c r="I6043" s="170"/>
    </row>
    <row r="6044" spans="1:9" x14ac:dyDescent="0.3">
      <c r="A6044" s="170" t="s">
        <v>325</v>
      </c>
      <c r="B6044" s="170" t="s">
        <v>12190</v>
      </c>
      <c r="C6044" s="170">
        <v>321</v>
      </c>
      <c r="I6044" s="170"/>
    </row>
    <row r="6045" spans="1:9" x14ac:dyDescent="0.3">
      <c r="A6045" s="170" t="s">
        <v>324</v>
      </c>
      <c r="B6045" s="170" t="s">
        <v>12189</v>
      </c>
      <c r="C6045" s="170">
        <v>321</v>
      </c>
      <c r="I6045" s="170"/>
    </row>
    <row r="6046" spans="1:9" x14ac:dyDescent="0.3">
      <c r="A6046" s="170" t="s">
        <v>323</v>
      </c>
      <c r="B6046" s="170" t="s">
        <v>12188</v>
      </c>
      <c r="C6046" s="170">
        <v>321</v>
      </c>
      <c r="I6046" s="170"/>
    </row>
    <row r="6047" spans="1:9" x14ac:dyDescent="0.3">
      <c r="A6047" s="170" t="s">
        <v>322</v>
      </c>
      <c r="B6047" s="170" t="s">
        <v>12187</v>
      </c>
      <c r="C6047" s="170">
        <v>321</v>
      </c>
      <c r="I6047" s="170"/>
    </row>
    <row r="6048" spans="1:9" x14ac:dyDescent="0.3">
      <c r="A6048" s="170" t="s">
        <v>321</v>
      </c>
      <c r="B6048" s="170" t="s">
        <v>12186</v>
      </c>
      <c r="C6048" s="170">
        <v>321</v>
      </c>
      <c r="I6048" s="170"/>
    </row>
    <row r="6049" spans="1:9" x14ac:dyDescent="0.3">
      <c r="A6049" s="170" t="s">
        <v>320</v>
      </c>
      <c r="B6049" s="170" t="s">
        <v>12185</v>
      </c>
      <c r="C6049" s="170">
        <v>321</v>
      </c>
      <c r="I6049" s="170"/>
    </row>
    <row r="6050" spans="1:9" x14ac:dyDescent="0.3">
      <c r="A6050" s="170" t="s">
        <v>319</v>
      </c>
      <c r="B6050" s="170" t="s">
        <v>12184</v>
      </c>
      <c r="C6050" s="170">
        <v>321</v>
      </c>
      <c r="I6050" s="170"/>
    </row>
    <row r="6051" spans="1:9" x14ac:dyDescent="0.3">
      <c r="A6051" s="170" t="s">
        <v>318</v>
      </c>
      <c r="B6051" s="170" t="s">
        <v>300</v>
      </c>
      <c r="C6051" s="170">
        <v>321</v>
      </c>
      <c r="I6051" s="170"/>
    </row>
    <row r="6052" spans="1:9" x14ac:dyDescent="0.3">
      <c r="A6052" s="170" t="s">
        <v>316</v>
      </c>
      <c r="B6052" s="170" t="s">
        <v>317</v>
      </c>
      <c r="C6052" s="170">
        <v>321</v>
      </c>
      <c r="I6052" s="170"/>
    </row>
    <row r="6053" spans="1:9" x14ac:dyDescent="0.3">
      <c r="A6053" s="170" t="s">
        <v>315</v>
      </c>
      <c r="B6053" s="170" t="s">
        <v>12183</v>
      </c>
      <c r="C6053" s="170">
        <v>321</v>
      </c>
      <c r="I6053" s="170"/>
    </row>
    <row r="6054" spans="1:9" x14ac:dyDescent="0.3">
      <c r="A6054" s="170" t="s">
        <v>313</v>
      </c>
      <c r="B6054" s="170" t="s">
        <v>314</v>
      </c>
      <c r="C6054" s="170">
        <v>321</v>
      </c>
      <c r="I6054" s="170"/>
    </row>
    <row r="6055" spans="1:9" x14ac:dyDescent="0.3">
      <c r="A6055" s="170" t="s">
        <v>312</v>
      </c>
      <c r="B6055" s="170" t="s">
        <v>12182</v>
      </c>
      <c r="C6055" s="170">
        <v>321</v>
      </c>
      <c r="I6055" s="170"/>
    </row>
    <row r="6056" spans="1:9" x14ac:dyDescent="0.3">
      <c r="A6056" s="170" t="s">
        <v>311</v>
      </c>
      <c r="B6056" s="170" t="s">
        <v>12181</v>
      </c>
      <c r="C6056" s="170">
        <v>321</v>
      </c>
      <c r="I6056" s="170"/>
    </row>
    <row r="6057" spans="1:9" x14ac:dyDescent="0.3">
      <c r="A6057" s="170" t="s">
        <v>310</v>
      </c>
      <c r="B6057" s="170" t="s">
        <v>12180</v>
      </c>
      <c r="C6057" s="170">
        <v>321</v>
      </c>
      <c r="I6057" s="170"/>
    </row>
    <row r="6058" spans="1:9" x14ac:dyDescent="0.3">
      <c r="A6058" s="170" t="s">
        <v>309</v>
      </c>
      <c r="B6058" s="170" t="s">
        <v>12179</v>
      </c>
      <c r="C6058" s="170">
        <v>321</v>
      </c>
      <c r="I6058" s="170"/>
    </row>
    <row r="6059" spans="1:9" x14ac:dyDescent="0.3">
      <c r="A6059" s="170" t="s">
        <v>308</v>
      </c>
      <c r="B6059" s="170" t="s">
        <v>12178</v>
      </c>
      <c r="C6059" s="170">
        <v>321</v>
      </c>
      <c r="I6059" s="170"/>
    </row>
    <row r="6060" spans="1:9" x14ac:dyDescent="0.3">
      <c r="A6060" s="170" t="s">
        <v>307</v>
      </c>
      <c r="B6060" s="170" t="s">
        <v>272</v>
      </c>
      <c r="C6060" s="170">
        <v>122</v>
      </c>
      <c r="I6060" s="170"/>
    </row>
    <row r="6061" spans="1:9" x14ac:dyDescent="0.3">
      <c r="A6061" s="170" t="s">
        <v>306</v>
      </c>
      <c r="B6061" s="170" t="s">
        <v>272</v>
      </c>
      <c r="C6061" s="170">
        <v>122</v>
      </c>
      <c r="I6061" s="170"/>
    </row>
    <row r="6062" spans="1:9" x14ac:dyDescent="0.3">
      <c r="A6062" s="170" t="s">
        <v>305</v>
      </c>
      <c r="B6062" s="170" t="s">
        <v>12177</v>
      </c>
      <c r="C6062" s="170">
        <v>321</v>
      </c>
      <c r="I6062" s="170"/>
    </row>
    <row r="6063" spans="1:9" x14ac:dyDescent="0.3">
      <c r="A6063" s="170" t="s">
        <v>304</v>
      </c>
      <c r="B6063" s="170" t="s">
        <v>12176</v>
      </c>
      <c r="C6063" s="170">
        <v>321</v>
      </c>
      <c r="I6063" s="170"/>
    </row>
    <row r="6064" spans="1:9" x14ac:dyDescent="0.3">
      <c r="A6064" s="170" t="s">
        <v>303</v>
      </c>
      <c r="B6064" s="170" t="s">
        <v>12175</v>
      </c>
      <c r="C6064" s="170">
        <v>321</v>
      </c>
      <c r="I6064" s="170"/>
    </row>
    <row r="6065" spans="1:9" x14ac:dyDescent="0.3">
      <c r="A6065" s="170" t="s">
        <v>3737</v>
      </c>
      <c r="B6065" s="170" t="s">
        <v>3738</v>
      </c>
      <c r="C6065" s="170">
        <v>875</v>
      </c>
      <c r="I6065" s="170"/>
    </row>
    <row r="6066" spans="1:9" x14ac:dyDescent="0.3">
      <c r="A6066" s="170" t="s">
        <v>302</v>
      </c>
      <c r="B6066" s="170" t="s">
        <v>272</v>
      </c>
      <c r="C6066" s="170">
        <v>122</v>
      </c>
      <c r="I6066" s="170"/>
    </row>
    <row r="6067" spans="1:9" x14ac:dyDescent="0.3">
      <c r="A6067" s="170" t="s">
        <v>301</v>
      </c>
      <c r="B6067" s="170" t="s">
        <v>12174</v>
      </c>
      <c r="C6067" s="170">
        <v>321</v>
      </c>
      <c r="I6067" s="170"/>
    </row>
    <row r="6068" spans="1:9" x14ac:dyDescent="0.3">
      <c r="A6068" s="170" t="s">
        <v>299</v>
      </c>
      <c r="B6068" s="170" t="s">
        <v>12173</v>
      </c>
      <c r="C6068" s="170">
        <v>321</v>
      </c>
      <c r="I6068" s="170"/>
    </row>
    <row r="6069" spans="1:9" x14ac:dyDescent="0.3">
      <c r="A6069" s="170" t="s">
        <v>298</v>
      </c>
      <c r="B6069" s="170" t="s">
        <v>12172</v>
      </c>
      <c r="C6069" s="170">
        <v>321</v>
      </c>
      <c r="I6069" s="170"/>
    </row>
    <row r="6070" spans="1:9" x14ac:dyDescent="0.3">
      <c r="A6070" s="170" t="s">
        <v>297</v>
      </c>
      <c r="B6070" s="170" t="s">
        <v>12171</v>
      </c>
      <c r="C6070" s="170">
        <v>321</v>
      </c>
      <c r="I6070" s="170"/>
    </row>
    <row r="6071" spans="1:9" x14ac:dyDescent="0.3">
      <c r="A6071" s="170" t="s">
        <v>296</v>
      </c>
      <c r="B6071" s="170" t="s">
        <v>12170</v>
      </c>
      <c r="C6071" s="170">
        <v>321</v>
      </c>
      <c r="I6071" s="170"/>
    </row>
    <row r="6072" spans="1:9" x14ac:dyDescent="0.3">
      <c r="A6072" s="170" t="s">
        <v>295</v>
      </c>
      <c r="B6072" s="170" t="s">
        <v>272</v>
      </c>
      <c r="C6072" s="170">
        <v>122</v>
      </c>
      <c r="I6072" s="170"/>
    </row>
    <row r="6073" spans="1:9" x14ac:dyDescent="0.3">
      <c r="A6073" s="170" t="s">
        <v>294</v>
      </c>
      <c r="B6073" s="170" t="s">
        <v>272</v>
      </c>
      <c r="C6073" s="170">
        <v>122</v>
      </c>
      <c r="I6073" s="170"/>
    </row>
    <row r="6074" spans="1:9" x14ac:dyDescent="0.3">
      <c r="A6074" s="170" t="s">
        <v>293</v>
      </c>
      <c r="B6074" s="170" t="s">
        <v>272</v>
      </c>
      <c r="C6074" s="170">
        <v>122</v>
      </c>
      <c r="I6074" s="170"/>
    </row>
    <row r="6075" spans="1:9" x14ac:dyDescent="0.3">
      <c r="A6075" s="170" t="s">
        <v>292</v>
      </c>
      <c r="B6075" s="170" t="s">
        <v>272</v>
      </c>
      <c r="C6075" s="170">
        <v>122</v>
      </c>
      <c r="I6075" s="170"/>
    </row>
    <row r="6076" spans="1:9" x14ac:dyDescent="0.3">
      <c r="A6076" s="170" t="s">
        <v>3736</v>
      </c>
      <c r="B6076" s="170" t="s">
        <v>533</v>
      </c>
      <c r="C6076" s="170">
        <v>36</v>
      </c>
      <c r="I6076" s="170"/>
    </row>
    <row r="6077" spans="1:9" x14ac:dyDescent="0.3">
      <c r="A6077" s="170" t="s">
        <v>291</v>
      </c>
      <c r="B6077" s="170" t="s">
        <v>12169</v>
      </c>
      <c r="C6077" s="170">
        <v>321</v>
      </c>
      <c r="I6077" s="170"/>
    </row>
    <row r="6078" spans="1:9" x14ac:dyDescent="0.3">
      <c r="A6078" s="170" t="s">
        <v>290</v>
      </c>
      <c r="B6078" s="170" t="s">
        <v>12168</v>
      </c>
      <c r="C6078" s="170">
        <v>321</v>
      </c>
      <c r="I6078" s="170"/>
    </row>
    <row r="6079" spans="1:9" x14ac:dyDescent="0.3">
      <c r="A6079" s="170" t="s">
        <v>288</v>
      </c>
      <c r="B6079" s="170" t="s">
        <v>289</v>
      </c>
      <c r="C6079" s="170">
        <v>321</v>
      </c>
      <c r="I6079" s="170"/>
    </row>
    <row r="6080" spans="1:9" x14ac:dyDescent="0.3">
      <c r="A6080" s="170" t="s">
        <v>287</v>
      </c>
      <c r="B6080" s="170" t="s">
        <v>12167</v>
      </c>
      <c r="C6080" s="170">
        <v>321</v>
      </c>
      <c r="I6080" s="170"/>
    </row>
    <row r="6081" spans="1:9" x14ac:dyDescent="0.3">
      <c r="A6081" s="170" t="s">
        <v>285</v>
      </c>
      <c r="B6081" s="170" t="s">
        <v>286</v>
      </c>
      <c r="C6081" s="170">
        <v>321</v>
      </c>
      <c r="I6081" s="170"/>
    </row>
    <row r="6082" spans="1:9" x14ac:dyDescent="0.3">
      <c r="A6082" s="170" t="s">
        <v>284</v>
      </c>
      <c r="B6082" s="170" t="s">
        <v>12166</v>
      </c>
      <c r="C6082" s="170">
        <v>321</v>
      </c>
      <c r="I6082" s="170"/>
    </row>
    <row r="6083" spans="1:9" x14ac:dyDescent="0.3">
      <c r="A6083" s="170" t="s">
        <v>283</v>
      </c>
      <c r="B6083" s="170" t="s">
        <v>12165</v>
      </c>
      <c r="C6083" s="170">
        <v>321</v>
      </c>
      <c r="I6083" s="170"/>
    </row>
    <row r="6084" spans="1:9" x14ac:dyDescent="0.3">
      <c r="A6084" s="170" t="s">
        <v>281</v>
      </c>
      <c r="B6084" s="170" t="s">
        <v>282</v>
      </c>
      <c r="C6084" s="170">
        <v>321</v>
      </c>
      <c r="I6084" s="170"/>
    </row>
    <row r="6085" spans="1:9" x14ac:dyDescent="0.3">
      <c r="A6085" s="170" t="s">
        <v>280</v>
      </c>
      <c r="B6085" s="170" t="s">
        <v>12164</v>
      </c>
      <c r="C6085" s="170">
        <v>321</v>
      </c>
      <c r="I6085" s="170"/>
    </row>
    <row r="6086" spans="1:9" x14ac:dyDescent="0.3">
      <c r="A6086" s="170" t="s">
        <v>279</v>
      </c>
      <c r="B6086" s="170" t="s">
        <v>12163</v>
      </c>
      <c r="C6086" s="170">
        <v>379</v>
      </c>
      <c r="I6086" s="170"/>
    </row>
    <row r="6087" spans="1:9" x14ac:dyDescent="0.3">
      <c r="A6087" s="170" t="s">
        <v>3735</v>
      </c>
      <c r="B6087" s="170" t="s">
        <v>12162</v>
      </c>
      <c r="C6087" s="170">
        <v>802</v>
      </c>
      <c r="I6087" s="170"/>
    </row>
    <row r="6088" spans="1:9" x14ac:dyDescent="0.3">
      <c r="A6088" s="170" t="s">
        <v>278</v>
      </c>
      <c r="B6088" s="170" t="s">
        <v>12161</v>
      </c>
      <c r="C6088" s="170">
        <v>464</v>
      </c>
      <c r="I6088" s="170"/>
    </row>
    <row r="6089" spans="1:9" x14ac:dyDescent="0.3">
      <c r="A6089" s="170" t="s">
        <v>277</v>
      </c>
      <c r="B6089" s="170" t="s">
        <v>12161</v>
      </c>
      <c r="C6089" s="170">
        <v>464</v>
      </c>
      <c r="I6089" s="170"/>
    </row>
    <row r="6090" spans="1:9" x14ac:dyDescent="0.3">
      <c r="A6090" s="170" t="s">
        <v>276</v>
      </c>
      <c r="B6090" s="170" t="s">
        <v>12160</v>
      </c>
      <c r="C6090" s="170">
        <v>464</v>
      </c>
      <c r="I6090" s="170"/>
    </row>
    <row r="6091" spans="1:9" x14ac:dyDescent="0.3">
      <c r="A6091" s="170" t="s">
        <v>275</v>
      </c>
      <c r="B6091" s="170" t="s">
        <v>272</v>
      </c>
      <c r="C6091" s="170">
        <v>122</v>
      </c>
      <c r="I6091" s="170"/>
    </row>
    <row r="6092" spans="1:9" x14ac:dyDescent="0.3">
      <c r="A6092" s="170" t="s">
        <v>274</v>
      </c>
      <c r="B6092" s="170" t="s">
        <v>272</v>
      </c>
      <c r="C6092" s="170">
        <v>122</v>
      </c>
      <c r="I6092" s="170"/>
    </row>
    <row r="6093" spans="1:9" x14ac:dyDescent="0.3">
      <c r="A6093" s="170" t="s">
        <v>273</v>
      </c>
      <c r="B6093" s="170" t="s">
        <v>272</v>
      </c>
      <c r="C6093" s="170">
        <v>122</v>
      </c>
      <c r="I6093" s="170"/>
    </row>
    <row r="6094" spans="1:9" x14ac:dyDescent="0.3">
      <c r="A6094" s="170" t="s">
        <v>271</v>
      </c>
      <c r="B6094" s="170" t="s">
        <v>272</v>
      </c>
      <c r="C6094" s="170">
        <v>122</v>
      </c>
      <c r="I6094" s="170"/>
    </row>
    <row r="6095" spans="1:9" x14ac:dyDescent="0.3">
      <c r="A6095" s="170" t="s">
        <v>270</v>
      </c>
      <c r="B6095" s="170" t="s">
        <v>262</v>
      </c>
      <c r="C6095" s="170">
        <v>122</v>
      </c>
      <c r="I6095" s="170"/>
    </row>
    <row r="6096" spans="1:9" x14ac:dyDescent="0.3">
      <c r="A6096" s="170" t="s">
        <v>269</v>
      </c>
      <c r="B6096" s="170" t="s">
        <v>262</v>
      </c>
      <c r="C6096" s="170">
        <v>122</v>
      </c>
      <c r="I6096" s="170"/>
    </row>
    <row r="6097" spans="1:9" x14ac:dyDescent="0.3">
      <c r="A6097" s="170" t="s">
        <v>4124</v>
      </c>
      <c r="B6097" s="170" t="s">
        <v>262</v>
      </c>
      <c r="C6097" s="170">
        <v>122</v>
      </c>
      <c r="I6097" s="170"/>
    </row>
    <row r="6098" spans="1:9" x14ac:dyDescent="0.3">
      <c r="A6098" s="170" t="s">
        <v>4055</v>
      </c>
      <c r="B6098" s="170" t="s">
        <v>12159</v>
      </c>
      <c r="C6098" s="170">
        <v>2112</v>
      </c>
      <c r="I6098" s="170"/>
    </row>
    <row r="6099" spans="1:9" x14ac:dyDescent="0.3">
      <c r="A6099" s="170" t="s">
        <v>268</v>
      </c>
      <c r="B6099" s="170" t="s">
        <v>262</v>
      </c>
      <c r="C6099" s="170">
        <v>122</v>
      </c>
      <c r="I6099" s="170"/>
    </row>
    <row r="6100" spans="1:9" x14ac:dyDescent="0.3">
      <c r="A6100" s="170" t="s">
        <v>267</v>
      </c>
      <c r="B6100" s="170" t="s">
        <v>262</v>
      </c>
      <c r="C6100" s="170">
        <v>122</v>
      </c>
      <c r="I6100" s="170"/>
    </row>
    <row r="6101" spans="1:9" x14ac:dyDescent="0.3">
      <c r="A6101" s="170" t="s">
        <v>266</v>
      </c>
      <c r="B6101" s="170" t="s">
        <v>262</v>
      </c>
      <c r="C6101" s="170">
        <v>122</v>
      </c>
      <c r="I6101" s="170"/>
    </row>
    <row r="6102" spans="1:9" x14ac:dyDescent="0.3">
      <c r="A6102" s="170" t="s">
        <v>265</v>
      </c>
      <c r="B6102" s="170" t="s">
        <v>262</v>
      </c>
      <c r="C6102" s="170">
        <v>122</v>
      </c>
      <c r="I6102" s="170"/>
    </row>
    <row r="6103" spans="1:9" x14ac:dyDescent="0.3">
      <c r="A6103" s="170" t="s">
        <v>264</v>
      </c>
      <c r="B6103" s="170" t="s">
        <v>262</v>
      </c>
      <c r="C6103" s="170">
        <v>122</v>
      </c>
      <c r="I6103" s="170"/>
    </row>
    <row r="6104" spans="1:9" x14ac:dyDescent="0.3">
      <c r="A6104" s="170" t="s">
        <v>263</v>
      </c>
      <c r="B6104" s="170" t="s">
        <v>262</v>
      </c>
      <c r="C6104" s="170">
        <v>122</v>
      </c>
      <c r="I6104" s="170"/>
    </row>
    <row r="6105" spans="1:9" x14ac:dyDescent="0.3">
      <c r="A6105" s="170" t="s">
        <v>261</v>
      </c>
      <c r="B6105" s="170" t="s">
        <v>262</v>
      </c>
      <c r="C6105" s="170">
        <v>122</v>
      </c>
      <c r="I6105" s="170"/>
    </row>
    <row r="6106" spans="1:9" x14ac:dyDescent="0.3">
      <c r="A6106" s="170" t="s">
        <v>260</v>
      </c>
      <c r="B6106" s="170" t="s">
        <v>12158</v>
      </c>
      <c r="C6106" s="170">
        <v>60</v>
      </c>
      <c r="I6106" s="170"/>
    </row>
    <row r="6107" spans="1:9" x14ac:dyDescent="0.3">
      <c r="A6107" s="170" t="s">
        <v>259</v>
      </c>
      <c r="B6107" s="170" t="s">
        <v>12157</v>
      </c>
      <c r="C6107" s="170">
        <v>724</v>
      </c>
      <c r="I6107" s="170"/>
    </row>
    <row r="6108" spans="1:9" x14ac:dyDescent="0.3">
      <c r="A6108" s="170" t="s">
        <v>258</v>
      </c>
      <c r="B6108" s="170" t="s">
        <v>12156</v>
      </c>
      <c r="C6108" s="170">
        <v>724</v>
      </c>
      <c r="I6108" s="170"/>
    </row>
    <row r="6109" spans="1:9" x14ac:dyDescent="0.3">
      <c r="A6109" s="170" t="s">
        <v>3734</v>
      </c>
      <c r="B6109" s="170" t="s">
        <v>12155</v>
      </c>
      <c r="C6109" s="170">
        <v>899</v>
      </c>
      <c r="I6109" s="170"/>
    </row>
    <row r="6110" spans="1:9" x14ac:dyDescent="0.3">
      <c r="A6110" s="170" t="s">
        <v>257</v>
      </c>
      <c r="B6110" s="170" t="s">
        <v>12154</v>
      </c>
      <c r="C6110" s="170">
        <v>875</v>
      </c>
      <c r="I6110" s="170"/>
    </row>
    <row r="6111" spans="1:9" x14ac:dyDescent="0.3">
      <c r="A6111" s="170" t="s">
        <v>4125</v>
      </c>
      <c r="B6111" s="170" t="s">
        <v>12153</v>
      </c>
      <c r="C6111" s="170">
        <v>655</v>
      </c>
      <c r="I6111" s="170"/>
    </row>
    <row r="6112" spans="1:9" x14ac:dyDescent="0.3">
      <c r="A6112" s="170" t="s">
        <v>4127</v>
      </c>
      <c r="B6112" s="170" t="s">
        <v>4126</v>
      </c>
      <c r="C6112" s="170">
        <v>122</v>
      </c>
      <c r="I6112" s="170"/>
    </row>
    <row r="6113" spans="1:9" x14ac:dyDescent="0.3">
      <c r="A6113" s="170" t="s">
        <v>4128</v>
      </c>
      <c r="B6113" s="170" t="s">
        <v>4126</v>
      </c>
      <c r="C6113" s="170">
        <v>122</v>
      </c>
      <c r="I6113" s="170"/>
    </row>
    <row r="6114" spans="1:9" x14ac:dyDescent="0.3">
      <c r="A6114" s="170" t="s">
        <v>4129</v>
      </c>
      <c r="B6114" s="170" t="s">
        <v>4126</v>
      </c>
      <c r="C6114" s="170">
        <v>122</v>
      </c>
      <c r="I6114" s="170"/>
    </row>
    <row r="6115" spans="1:9" x14ac:dyDescent="0.3">
      <c r="A6115" s="170" t="s">
        <v>256</v>
      </c>
      <c r="B6115" s="170" t="s">
        <v>12152</v>
      </c>
      <c r="C6115" s="170">
        <v>385</v>
      </c>
      <c r="I6115" s="170"/>
    </row>
    <row r="6116" spans="1:9" x14ac:dyDescent="0.3">
      <c r="A6116" s="170" t="s">
        <v>255</v>
      </c>
      <c r="B6116" s="170" t="s">
        <v>12151</v>
      </c>
      <c r="C6116" s="170">
        <v>429</v>
      </c>
      <c r="I6116" s="170"/>
    </row>
    <row r="6117" spans="1:9" x14ac:dyDescent="0.3">
      <c r="A6117" s="170" t="s">
        <v>254</v>
      </c>
      <c r="B6117" s="170" t="s">
        <v>12150</v>
      </c>
      <c r="C6117" s="170">
        <v>429</v>
      </c>
      <c r="I6117" s="170"/>
    </row>
    <row r="6118" spans="1:9" x14ac:dyDescent="0.3">
      <c r="A6118" s="170" t="s">
        <v>253</v>
      </c>
      <c r="B6118" s="170" t="s">
        <v>12149</v>
      </c>
      <c r="C6118" s="170">
        <v>1194</v>
      </c>
      <c r="I6118" s="170"/>
    </row>
    <row r="6119" spans="1:9" x14ac:dyDescent="0.3">
      <c r="A6119" s="170" t="s">
        <v>251</v>
      </c>
      <c r="B6119" s="170" t="s">
        <v>252</v>
      </c>
      <c r="C6119" s="170">
        <v>36</v>
      </c>
      <c r="I6119" s="170"/>
    </row>
    <row r="6120" spans="1:9" x14ac:dyDescent="0.3">
      <c r="A6120" s="170" t="s">
        <v>3732</v>
      </c>
      <c r="B6120" s="170" t="s">
        <v>3733</v>
      </c>
      <c r="C6120" s="170">
        <v>899</v>
      </c>
      <c r="I6120" s="170"/>
    </row>
    <row r="6121" spans="1:9" x14ac:dyDescent="0.3">
      <c r="A6121" s="170" t="s">
        <v>250</v>
      </c>
      <c r="B6121" s="170" t="s">
        <v>12148</v>
      </c>
      <c r="C6121" s="170">
        <v>1193</v>
      </c>
      <c r="I6121" s="170"/>
    </row>
    <row r="6122" spans="1:9" x14ac:dyDescent="0.3">
      <c r="A6122" s="170" t="s">
        <v>249</v>
      </c>
      <c r="B6122" s="170" t="s">
        <v>248</v>
      </c>
      <c r="C6122" s="170">
        <v>77</v>
      </c>
      <c r="I6122" s="170"/>
    </row>
    <row r="6123" spans="1:9" x14ac:dyDescent="0.3">
      <c r="A6123" s="170" t="s">
        <v>247</v>
      </c>
      <c r="B6123" s="170" t="s">
        <v>227</v>
      </c>
      <c r="C6123" s="170">
        <v>36</v>
      </c>
      <c r="I6123" s="170"/>
    </row>
    <row r="6124" spans="1:9" x14ac:dyDescent="0.3">
      <c r="A6124" s="170" t="s">
        <v>246</v>
      </c>
      <c r="B6124" s="170" t="s">
        <v>12147</v>
      </c>
      <c r="C6124" s="170">
        <v>1193</v>
      </c>
      <c r="I6124" s="170"/>
    </row>
    <row r="6125" spans="1:9" x14ac:dyDescent="0.3">
      <c r="A6125" s="170" t="s">
        <v>4130</v>
      </c>
      <c r="B6125" s="170" t="s">
        <v>12146</v>
      </c>
      <c r="C6125" s="170">
        <v>210</v>
      </c>
      <c r="I6125" s="170"/>
    </row>
    <row r="6126" spans="1:9" x14ac:dyDescent="0.3">
      <c r="A6126" s="170" t="s">
        <v>245</v>
      </c>
      <c r="B6126" s="170" t="s">
        <v>12145</v>
      </c>
      <c r="C6126" s="170">
        <v>1193</v>
      </c>
      <c r="I6126" s="170"/>
    </row>
    <row r="6127" spans="1:9" x14ac:dyDescent="0.3">
      <c r="A6127" s="170" t="s">
        <v>244</v>
      </c>
      <c r="B6127" s="170" t="s">
        <v>12144</v>
      </c>
      <c r="C6127" s="170">
        <v>210</v>
      </c>
      <c r="I6127" s="170"/>
    </row>
    <row r="6128" spans="1:9" x14ac:dyDescent="0.3">
      <c r="A6128" s="170" t="s">
        <v>243</v>
      </c>
      <c r="B6128" s="170" t="s">
        <v>12143</v>
      </c>
      <c r="C6128" s="170">
        <v>36</v>
      </c>
      <c r="I6128" s="170"/>
    </row>
    <row r="6129" spans="1:9" x14ac:dyDescent="0.3">
      <c r="A6129" s="170" t="s">
        <v>242</v>
      </c>
      <c r="B6129" s="170" t="s">
        <v>12142</v>
      </c>
      <c r="C6129" s="170">
        <v>131</v>
      </c>
      <c r="I6129" s="170"/>
    </row>
    <row r="6130" spans="1:9" x14ac:dyDescent="0.3">
      <c r="A6130" s="170" t="s">
        <v>241</v>
      </c>
      <c r="B6130" s="170" t="s">
        <v>12141</v>
      </c>
      <c r="C6130" s="170">
        <v>131</v>
      </c>
      <c r="I6130" s="170"/>
    </row>
    <row r="6131" spans="1:9" x14ac:dyDescent="0.3">
      <c r="A6131" s="170" t="s">
        <v>3731</v>
      </c>
      <c r="B6131" s="170" t="s">
        <v>12140</v>
      </c>
      <c r="C6131" s="170">
        <v>899</v>
      </c>
      <c r="I6131" s="170"/>
    </row>
    <row r="6132" spans="1:9" x14ac:dyDescent="0.3">
      <c r="A6132" s="170" t="s">
        <v>240</v>
      </c>
      <c r="B6132" s="170" t="s">
        <v>12139</v>
      </c>
      <c r="C6132" s="170">
        <v>131</v>
      </c>
      <c r="I6132" s="170"/>
    </row>
    <row r="6133" spans="1:9" x14ac:dyDescent="0.3">
      <c r="A6133" s="170" t="s">
        <v>239</v>
      </c>
      <c r="B6133" s="170" t="s">
        <v>12138</v>
      </c>
      <c r="C6133" s="170">
        <v>988</v>
      </c>
      <c r="I6133" s="170"/>
    </row>
    <row r="6134" spans="1:9" x14ac:dyDescent="0.3">
      <c r="A6134" s="170" t="s">
        <v>238</v>
      </c>
      <c r="B6134" s="170" t="s">
        <v>12137</v>
      </c>
      <c r="C6134" s="170">
        <v>1438</v>
      </c>
      <c r="I6134" s="170"/>
    </row>
    <row r="6135" spans="1:9" x14ac:dyDescent="0.3">
      <c r="A6135" s="170" t="s">
        <v>237</v>
      </c>
      <c r="B6135" s="170" t="s">
        <v>12136</v>
      </c>
      <c r="C6135" s="170">
        <v>37</v>
      </c>
      <c r="I6135" s="170"/>
    </row>
    <row r="6136" spans="1:9" x14ac:dyDescent="0.3">
      <c r="A6136" s="170" t="s">
        <v>4131</v>
      </c>
      <c r="B6136" s="170" t="s">
        <v>12135</v>
      </c>
      <c r="C6136" s="170">
        <v>210</v>
      </c>
      <c r="I6136" s="170"/>
    </row>
    <row r="6137" spans="1:9" x14ac:dyDescent="0.3">
      <c r="A6137" s="170" t="s">
        <v>4132</v>
      </c>
      <c r="B6137" s="170" t="s">
        <v>12134</v>
      </c>
      <c r="C6137" s="170">
        <v>210</v>
      </c>
      <c r="I6137" s="170"/>
    </row>
    <row r="6138" spans="1:9" x14ac:dyDescent="0.3">
      <c r="A6138" s="170" t="s">
        <v>236</v>
      </c>
      <c r="B6138" s="170" t="s">
        <v>12133</v>
      </c>
      <c r="C6138" s="170">
        <v>927</v>
      </c>
      <c r="I6138" s="170"/>
    </row>
    <row r="6139" spans="1:9" x14ac:dyDescent="0.3">
      <c r="A6139" s="170" t="s">
        <v>4133</v>
      </c>
      <c r="B6139" s="170" t="s">
        <v>12132</v>
      </c>
      <c r="C6139" s="170">
        <v>210</v>
      </c>
      <c r="I6139" s="170"/>
    </row>
    <row r="6140" spans="1:9" x14ac:dyDescent="0.3">
      <c r="A6140" s="170" t="s">
        <v>235</v>
      </c>
      <c r="B6140" s="170" t="s">
        <v>12131</v>
      </c>
      <c r="C6140" s="170">
        <v>1026</v>
      </c>
      <c r="I6140" s="170"/>
    </row>
    <row r="6141" spans="1:9" x14ac:dyDescent="0.3">
      <c r="A6141" s="170" t="s">
        <v>234</v>
      </c>
      <c r="B6141" s="170" t="s">
        <v>12130</v>
      </c>
      <c r="C6141" s="170">
        <v>1026</v>
      </c>
      <c r="I6141" s="170"/>
    </row>
    <row r="6142" spans="1:9" x14ac:dyDescent="0.3">
      <c r="A6142" s="170" t="s">
        <v>4134</v>
      </c>
      <c r="B6142" s="170" t="s">
        <v>12129</v>
      </c>
      <c r="C6142" s="170">
        <v>942</v>
      </c>
      <c r="I6142" s="170"/>
    </row>
    <row r="6143" spans="1:9" x14ac:dyDescent="0.3">
      <c r="A6143" s="170" t="s">
        <v>233</v>
      </c>
      <c r="B6143" s="170" t="s">
        <v>12128</v>
      </c>
      <c r="C6143" s="170">
        <v>321</v>
      </c>
      <c r="I6143" s="170"/>
    </row>
    <row r="6144" spans="1:9" x14ac:dyDescent="0.3">
      <c r="A6144" s="170" t="s">
        <v>232</v>
      </c>
      <c r="B6144" s="170" t="s">
        <v>12127</v>
      </c>
      <c r="C6144" s="170">
        <v>321</v>
      </c>
      <c r="I6144" s="170"/>
    </row>
    <row r="6145" spans="1:9" x14ac:dyDescent="0.3">
      <c r="A6145" s="170" t="s">
        <v>231</v>
      </c>
      <c r="B6145" s="170" t="s">
        <v>12126</v>
      </c>
      <c r="C6145" s="170">
        <v>321</v>
      </c>
      <c r="I6145" s="170"/>
    </row>
    <row r="6146" spans="1:9" x14ac:dyDescent="0.3">
      <c r="A6146" s="170" t="s">
        <v>230</v>
      </c>
      <c r="B6146" s="170" t="s">
        <v>12125</v>
      </c>
      <c r="C6146" s="170">
        <v>321</v>
      </c>
      <c r="I6146" s="170"/>
    </row>
    <row r="6147" spans="1:9" x14ac:dyDescent="0.3">
      <c r="A6147" s="170" t="s">
        <v>229</v>
      </c>
      <c r="B6147" s="170" t="s">
        <v>12124</v>
      </c>
      <c r="C6147" s="170">
        <v>321</v>
      </c>
      <c r="I6147" s="170"/>
    </row>
    <row r="6148" spans="1:9" x14ac:dyDescent="0.3">
      <c r="A6148" s="170" t="s">
        <v>228</v>
      </c>
      <c r="B6148" s="170" t="s">
        <v>12123</v>
      </c>
      <c r="C6148" s="170">
        <v>1201</v>
      </c>
      <c r="I6148" s="170"/>
    </row>
    <row r="6149" spans="1:9" x14ac:dyDescent="0.3">
      <c r="A6149" s="170" t="s">
        <v>226</v>
      </c>
      <c r="B6149" s="170" t="s">
        <v>227</v>
      </c>
      <c r="C6149" s="170">
        <v>36</v>
      </c>
      <c r="I6149" s="170"/>
    </row>
    <row r="6150" spans="1:9" x14ac:dyDescent="0.3">
      <c r="A6150" s="170" t="s">
        <v>225</v>
      </c>
      <c r="B6150" s="170" t="s">
        <v>12122</v>
      </c>
      <c r="C6150" s="170">
        <v>131</v>
      </c>
      <c r="I6150" s="170"/>
    </row>
    <row r="6151" spans="1:9" x14ac:dyDescent="0.3">
      <c r="A6151" s="170" t="s">
        <v>224</v>
      </c>
      <c r="B6151" s="170" t="s">
        <v>12095</v>
      </c>
      <c r="C6151" s="170">
        <v>678</v>
      </c>
      <c r="I6151" s="170"/>
    </row>
    <row r="6152" spans="1:9" x14ac:dyDescent="0.3">
      <c r="A6152" s="170" t="s">
        <v>223</v>
      </c>
      <c r="B6152" s="170" t="s">
        <v>12121</v>
      </c>
      <c r="C6152" s="170">
        <v>1193</v>
      </c>
      <c r="I6152" s="170"/>
    </row>
    <row r="6153" spans="1:9" x14ac:dyDescent="0.3">
      <c r="A6153" s="170" t="s">
        <v>222</v>
      </c>
      <c r="B6153" s="170" t="s">
        <v>12120</v>
      </c>
      <c r="C6153" s="170">
        <v>1193</v>
      </c>
      <c r="I6153" s="170"/>
    </row>
    <row r="6154" spans="1:9" x14ac:dyDescent="0.3">
      <c r="A6154" s="170" t="s">
        <v>221</v>
      </c>
      <c r="B6154" s="170" t="s">
        <v>12119</v>
      </c>
      <c r="C6154" s="170">
        <v>1193</v>
      </c>
      <c r="I6154" s="170"/>
    </row>
    <row r="6155" spans="1:9" x14ac:dyDescent="0.3">
      <c r="A6155" s="170" t="s">
        <v>220</v>
      </c>
      <c r="B6155" s="170" t="s">
        <v>12118</v>
      </c>
      <c r="C6155" s="170">
        <v>385</v>
      </c>
      <c r="I6155" s="170"/>
    </row>
    <row r="6156" spans="1:9" x14ac:dyDescent="0.3">
      <c r="A6156" s="170" t="s">
        <v>219</v>
      </c>
      <c r="B6156" s="170" t="s">
        <v>12117</v>
      </c>
      <c r="C6156" s="170">
        <v>1232</v>
      </c>
      <c r="I6156" s="170"/>
    </row>
    <row r="6157" spans="1:9" x14ac:dyDescent="0.3">
      <c r="A6157" s="170" t="s">
        <v>4135</v>
      </c>
      <c r="B6157" s="170" t="s">
        <v>12116</v>
      </c>
      <c r="C6157" s="170">
        <v>1150</v>
      </c>
      <c r="I6157" s="170"/>
    </row>
    <row r="6158" spans="1:9" x14ac:dyDescent="0.3">
      <c r="A6158" s="170" t="s">
        <v>4136</v>
      </c>
      <c r="B6158" s="170" t="s">
        <v>12115</v>
      </c>
      <c r="C6158" s="170">
        <v>655</v>
      </c>
      <c r="I6158" s="170"/>
    </row>
    <row r="6159" spans="1:9" x14ac:dyDescent="0.3">
      <c r="A6159" s="170" t="s">
        <v>4137</v>
      </c>
      <c r="B6159" s="170" t="s">
        <v>12114</v>
      </c>
      <c r="C6159" s="170">
        <v>655</v>
      </c>
      <c r="I6159" s="170"/>
    </row>
    <row r="6160" spans="1:9" x14ac:dyDescent="0.3">
      <c r="A6160" s="170" t="s">
        <v>218</v>
      </c>
      <c r="B6160" s="170" t="s">
        <v>12113</v>
      </c>
      <c r="C6160" s="170">
        <v>37</v>
      </c>
      <c r="I6160" s="170"/>
    </row>
    <row r="6161" spans="1:9" x14ac:dyDescent="0.3">
      <c r="A6161" s="170" t="s">
        <v>217</v>
      </c>
      <c r="B6161" s="170" t="s">
        <v>12112</v>
      </c>
      <c r="C6161" s="170">
        <v>1232</v>
      </c>
      <c r="I6161" s="170"/>
    </row>
    <row r="6162" spans="1:9" x14ac:dyDescent="0.3">
      <c r="A6162" s="170" t="s">
        <v>4138</v>
      </c>
      <c r="B6162" s="170" t="s">
        <v>12111</v>
      </c>
      <c r="C6162" s="170">
        <v>655</v>
      </c>
      <c r="I6162" s="170"/>
    </row>
    <row r="6163" spans="1:9" x14ac:dyDescent="0.3">
      <c r="A6163" s="170" t="s">
        <v>4139</v>
      </c>
      <c r="B6163" s="170" t="s">
        <v>12110</v>
      </c>
      <c r="C6163" s="170">
        <v>655</v>
      </c>
      <c r="I6163" s="170"/>
    </row>
    <row r="6164" spans="1:9" x14ac:dyDescent="0.3">
      <c r="A6164" s="170" t="s">
        <v>4140</v>
      </c>
      <c r="B6164" s="170" t="s">
        <v>12109</v>
      </c>
      <c r="C6164" s="170">
        <v>655</v>
      </c>
      <c r="I6164" s="170"/>
    </row>
    <row r="6165" spans="1:9" x14ac:dyDescent="0.3">
      <c r="A6165" s="170" t="s">
        <v>216</v>
      </c>
      <c r="B6165" s="170" t="s">
        <v>12108</v>
      </c>
      <c r="C6165" s="170">
        <v>28</v>
      </c>
      <c r="I6165" s="170"/>
    </row>
    <row r="6166" spans="1:9" x14ac:dyDescent="0.3">
      <c r="A6166" s="170" t="s">
        <v>215</v>
      </c>
      <c r="B6166" s="170" t="s">
        <v>12107</v>
      </c>
      <c r="C6166" s="170">
        <v>28</v>
      </c>
      <c r="I6166" s="170"/>
    </row>
    <row r="6167" spans="1:9" x14ac:dyDescent="0.3">
      <c r="A6167" s="170" t="s">
        <v>214</v>
      </c>
      <c r="B6167" s="170" t="s">
        <v>12106</v>
      </c>
      <c r="C6167" s="170">
        <v>28</v>
      </c>
      <c r="I6167" s="170"/>
    </row>
    <row r="6168" spans="1:9" x14ac:dyDescent="0.3">
      <c r="A6168" s="170" t="s">
        <v>213</v>
      </c>
      <c r="B6168" s="170" t="s">
        <v>12105</v>
      </c>
      <c r="C6168" s="170">
        <v>28</v>
      </c>
      <c r="I6168" s="170"/>
    </row>
    <row r="6169" spans="1:9" x14ac:dyDescent="0.3">
      <c r="A6169" s="170" t="s">
        <v>212</v>
      </c>
      <c r="B6169" s="170" t="s">
        <v>12104</v>
      </c>
      <c r="C6169" s="170">
        <v>28</v>
      </c>
      <c r="I6169" s="170"/>
    </row>
    <row r="6170" spans="1:9" x14ac:dyDescent="0.3">
      <c r="A6170" s="170" t="s">
        <v>211</v>
      </c>
      <c r="B6170" s="170" t="s">
        <v>12103</v>
      </c>
      <c r="C6170" s="170">
        <v>28</v>
      </c>
      <c r="I6170" s="170"/>
    </row>
    <row r="6171" spans="1:9" x14ac:dyDescent="0.3">
      <c r="A6171" s="170" t="s">
        <v>210</v>
      </c>
      <c r="B6171" s="170" t="s">
        <v>12102</v>
      </c>
      <c r="C6171" s="170">
        <v>28</v>
      </c>
      <c r="I6171" s="170"/>
    </row>
    <row r="6172" spans="1:9" x14ac:dyDescent="0.3">
      <c r="A6172" s="170" t="s">
        <v>209</v>
      </c>
      <c r="B6172" s="170" t="s">
        <v>12101</v>
      </c>
      <c r="C6172" s="170">
        <v>28</v>
      </c>
      <c r="I6172" s="170"/>
    </row>
    <row r="6173" spans="1:9" x14ac:dyDescent="0.3">
      <c r="A6173" s="170" t="s">
        <v>4141</v>
      </c>
      <c r="B6173" s="170" t="s">
        <v>12100</v>
      </c>
      <c r="C6173" s="170">
        <v>1127</v>
      </c>
      <c r="I6173" s="170"/>
    </row>
    <row r="6174" spans="1:9" x14ac:dyDescent="0.3">
      <c r="A6174" s="170" t="s">
        <v>4143</v>
      </c>
      <c r="B6174" s="170" t="s">
        <v>4142</v>
      </c>
      <c r="C6174" s="170">
        <v>1128</v>
      </c>
      <c r="I6174" s="170"/>
    </row>
    <row r="6175" spans="1:9" x14ac:dyDescent="0.3">
      <c r="A6175" s="170" t="s">
        <v>12099</v>
      </c>
      <c r="B6175" s="170" t="s">
        <v>12098</v>
      </c>
      <c r="C6175" s="170">
        <v>1508</v>
      </c>
      <c r="I6175" s="170"/>
    </row>
    <row r="6176" spans="1:9" x14ac:dyDescent="0.3">
      <c r="A6176" s="170" t="s">
        <v>208</v>
      </c>
      <c r="B6176" s="170" t="s">
        <v>12097</v>
      </c>
      <c r="C6176" s="170">
        <v>83</v>
      </c>
      <c r="I6176" s="170"/>
    </row>
    <row r="6177" spans="1:9" x14ac:dyDescent="0.3">
      <c r="A6177" s="170" t="s">
        <v>4144</v>
      </c>
      <c r="B6177" s="170" t="s">
        <v>12096</v>
      </c>
      <c r="C6177" s="170">
        <v>655</v>
      </c>
      <c r="I6177" s="170"/>
    </row>
    <row r="6178" spans="1:9" x14ac:dyDescent="0.3">
      <c r="A6178" s="170" t="s">
        <v>207</v>
      </c>
      <c r="B6178" s="170" t="s">
        <v>12095</v>
      </c>
      <c r="C6178" s="170">
        <v>678</v>
      </c>
      <c r="I6178" s="170"/>
    </row>
    <row r="6179" spans="1:9" x14ac:dyDescent="0.3">
      <c r="A6179" s="170" t="s">
        <v>206</v>
      </c>
      <c r="B6179" s="170" t="s">
        <v>12095</v>
      </c>
      <c r="C6179" s="170">
        <v>678</v>
      </c>
      <c r="I6179" s="170"/>
    </row>
    <row r="6180" spans="1:9" x14ac:dyDescent="0.3">
      <c r="A6180" s="170" t="s">
        <v>205</v>
      </c>
      <c r="B6180" s="170" t="s">
        <v>12095</v>
      </c>
      <c r="C6180" s="170">
        <v>678</v>
      </c>
      <c r="I6180" s="170"/>
    </row>
    <row r="6181" spans="1:9" x14ac:dyDescent="0.3">
      <c r="A6181" s="170" t="s">
        <v>204</v>
      </c>
      <c r="B6181" s="170" t="s">
        <v>12095</v>
      </c>
      <c r="C6181" s="170">
        <v>678</v>
      </c>
      <c r="I6181" s="170"/>
    </row>
    <row r="6182" spans="1:9" x14ac:dyDescent="0.3">
      <c r="A6182" s="170" t="s">
        <v>203</v>
      </c>
      <c r="B6182" s="170" t="s">
        <v>12095</v>
      </c>
      <c r="C6182" s="170">
        <v>678</v>
      </c>
      <c r="I6182" s="170"/>
    </row>
    <row r="6183" spans="1:9" x14ac:dyDescent="0.3">
      <c r="A6183" s="170" t="s">
        <v>202</v>
      </c>
      <c r="B6183" s="170" t="s">
        <v>12095</v>
      </c>
      <c r="C6183" s="170">
        <v>678</v>
      </c>
      <c r="I6183" s="170"/>
    </row>
    <row r="6184" spans="1:9" x14ac:dyDescent="0.3">
      <c r="A6184" s="170" t="s">
        <v>201</v>
      </c>
      <c r="B6184" s="170" t="s">
        <v>12095</v>
      </c>
      <c r="C6184" s="170">
        <v>678</v>
      </c>
      <c r="I6184" s="170"/>
    </row>
    <row r="6185" spans="1:9" x14ac:dyDescent="0.3">
      <c r="A6185" s="170" t="s">
        <v>200</v>
      </c>
      <c r="B6185" s="170" t="s">
        <v>12095</v>
      </c>
      <c r="C6185" s="170">
        <v>678</v>
      </c>
      <c r="I6185" s="170"/>
    </row>
    <row r="6186" spans="1:9" x14ac:dyDescent="0.3">
      <c r="A6186" s="170" t="s">
        <v>3730</v>
      </c>
      <c r="B6186" s="170" t="s">
        <v>12087</v>
      </c>
      <c r="C6186" s="170">
        <v>1634</v>
      </c>
      <c r="I6186" s="170"/>
    </row>
    <row r="6187" spans="1:9" x14ac:dyDescent="0.3">
      <c r="A6187" s="170" t="s">
        <v>199</v>
      </c>
      <c r="B6187" s="170" t="s">
        <v>12095</v>
      </c>
      <c r="C6187" s="170">
        <v>678</v>
      </c>
      <c r="I6187" s="170"/>
    </row>
    <row r="6188" spans="1:9" x14ac:dyDescent="0.3">
      <c r="A6188" s="170" t="s">
        <v>198</v>
      </c>
      <c r="B6188" s="170" t="s">
        <v>12095</v>
      </c>
      <c r="C6188" s="170">
        <v>678</v>
      </c>
      <c r="I6188" s="170"/>
    </row>
    <row r="6189" spans="1:9" x14ac:dyDescent="0.3">
      <c r="A6189" s="170" t="s">
        <v>197</v>
      </c>
      <c r="B6189" s="170" t="s">
        <v>12095</v>
      </c>
      <c r="C6189" s="170">
        <v>678</v>
      </c>
      <c r="I6189" s="170"/>
    </row>
    <row r="6190" spans="1:9" x14ac:dyDescent="0.3">
      <c r="A6190" s="170" t="s">
        <v>196</v>
      </c>
      <c r="B6190" s="170" t="s">
        <v>12095</v>
      </c>
      <c r="C6190" s="170">
        <v>678</v>
      </c>
      <c r="I6190" s="170"/>
    </row>
    <row r="6191" spans="1:9" x14ac:dyDescent="0.3">
      <c r="A6191" s="170" t="s">
        <v>195</v>
      </c>
      <c r="B6191" s="170" t="s">
        <v>12095</v>
      </c>
      <c r="C6191" s="170">
        <v>678</v>
      </c>
      <c r="I6191" s="170"/>
    </row>
    <row r="6192" spans="1:9" x14ac:dyDescent="0.3">
      <c r="A6192" s="170" t="s">
        <v>194</v>
      </c>
      <c r="B6192" s="170" t="s">
        <v>12095</v>
      </c>
      <c r="C6192" s="170">
        <v>678</v>
      </c>
      <c r="I6192" s="170"/>
    </row>
    <row r="6193" spans="1:9" x14ac:dyDescent="0.3">
      <c r="A6193" s="170" t="s">
        <v>193</v>
      </c>
      <c r="B6193" s="170" t="s">
        <v>12095</v>
      </c>
      <c r="C6193" s="170">
        <v>678</v>
      </c>
      <c r="I6193" s="170"/>
    </row>
    <row r="6194" spans="1:9" x14ac:dyDescent="0.3">
      <c r="A6194" s="170" t="s">
        <v>192</v>
      </c>
      <c r="B6194" s="170" t="s">
        <v>12095</v>
      </c>
      <c r="C6194" s="170">
        <v>678</v>
      </c>
      <c r="I6194" s="170"/>
    </row>
    <row r="6195" spans="1:9" x14ac:dyDescent="0.3">
      <c r="A6195" s="170" t="s">
        <v>191</v>
      </c>
      <c r="B6195" s="170" t="s">
        <v>12094</v>
      </c>
      <c r="C6195" s="170">
        <v>37</v>
      </c>
      <c r="I6195" s="170"/>
    </row>
    <row r="6196" spans="1:9" x14ac:dyDescent="0.3">
      <c r="A6196" s="170" t="s">
        <v>189</v>
      </c>
      <c r="B6196" s="170" t="s">
        <v>190</v>
      </c>
      <c r="C6196" s="170">
        <v>36</v>
      </c>
      <c r="I6196" s="170"/>
    </row>
    <row r="6197" spans="1:9" x14ac:dyDescent="0.3">
      <c r="A6197" s="170" t="s">
        <v>3729</v>
      </c>
      <c r="B6197" s="170" t="s">
        <v>12093</v>
      </c>
      <c r="C6197" s="170">
        <v>1634</v>
      </c>
      <c r="I6197" s="170"/>
    </row>
    <row r="6198" spans="1:9" x14ac:dyDescent="0.3">
      <c r="A6198" s="170" t="s">
        <v>188</v>
      </c>
      <c r="B6198" s="170" t="s">
        <v>12092</v>
      </c>
      <c r="C6198" s="170">
        <v>37</v>
      </c>
      <c r="I6198" s="170"/>
    </row>
    <row r="6199" spans="1:9" x14ac:dyDescent="0.3">
      <c r="A6199" s="170" t="s">
        <v>187</v>
      </c>
      <c r="B6199" s="170" t="s">
        <v>12091</v>
      </c>
      <c r="C6199" s="170">
        <v>724</v>
      </c>
      <c r="I6199" s="170"/>
    </row>
    <row r="6200" spans="1:9" x14ac:dyDescent="0.3">
      <c r="A6200" s="170" t="s">
        <v>186</v>
      </c>
      <c r="B6200" s="170" t="s">
        <v>185</v>
      </c>
      <c r="C6200" s="170">
        <v>321</v>
      </c>
      <c r="I6200" s="170"/>
    </row>
    <row r="6201" spans="1:9" x14ac:dyDescent="0.3">
      <c r="A6201" s="170" t="s">
        <v>184</v>
      </c>
      <c r="B6201" s="170" t="s">
        <v>183</v>
      </c>
      <c r="C6201" s="170">
        <v>321</v>
      </c>
      <c r="I6201" s="170"/>
    </row>
    <row r="6202" spans="1:9" x14ac:dyDescent="0.3">
      <c r="A6202" s="170" t="s">
        <v>182</v>
      </c>
      <c r="B6202" s="170" t="s">
        <v>181</v>
      </c>
      <c r="C6202" s="170">
        <v>321</v>
      </c>
      <c r="I6202" s="170"/>
    </row>
    <row r="6203" spans="1:9" x14ac:dyDescent="0.3">
      <c r="A6203" s="170" t="s">
        <v>180</v>
      </c>
      <c r="B6203" s="170" t="s">
        <v>12090</v>
      </c>
      <c r="C6203" s="170">
        <v>36</v>
      </c>
      <c r="I6203" s="170"/>
    </row>
    <row r="6204" spans="1:9" x14ac:dyDescent="0.3">
      <c r="A6204" s="170" t="s">
        <v>4145</v>
      </c>
      <c r="B6204" s="170" t="s">
        <v>12089</v>
      </c>
      <c r="C6204" s="170">
        <v>1252</v>
      </c>
      <c r="I6204" s="170"/>
    </row>
    <row r="6205" spans="1:9" x14ac:dyDescent="0.3">
      <c r="A6205" s="170" t="s">
        <v>4146</v>
      </c>
      <c r="B6205" s="170" t="s">
        <v>12088</v>
      </c>
      <c r="C6205" s="170">
        <v>1252</v>
      </c>
      <c r="I6205" s="170"/>
    </row>
    <row r="6206" spans="1:9" x14ac:dyDescent="0.3">
      <c r="A6206" s="170" t="s">
        <v>179</v>
      </c>
      <c r="B6206" s="170" t="s">
        <v>154</v>
      </c>
      <c r="C6206" s="170">
        <v>768</v>
      </c>
      <c r="I6206" s="170"/>
    </row>
    <row r="6207" spans="1:9" x14ac:dyDescent="0.3">
      <c r="A6207" s="170" t="s">
        <v>3728</v>
      </c>
      <c r="B6207" s="170" t="s">
        <v>12087</v>
      </c>
      <c r="C6207" s="170">
        <v>1634</v>
      </c>
      <c r="I6207" s="170"/>
    </row>
    <row r="6208" spans="1:9" x14ac:dyDescent="0.3">
      <c r="A6208" s="170" t="s">
        <v>178</v>
      </c>
      <c r="B6208" s="170" t="s">
        <v>12086</v>
      </c>
      <c r="C6208" s="170">
        <v>37</v>
      </c>
      <c r="I6208" s="170"/>
    </row>
    <row r="6209" spans="1:9" x14ac:dyDescent="0.3">
      <c r="A6209" s="170" t="s">
        <v>4147</v>
      </c>
      <c r="B6209" s="170" t="s">
        <v>12085</v>
      </c>
      <c r="C6209" s="170">
        <v>37</v>
      </c>
      <c r="I6209" s="170"/>
    </row>
    <row r="6210" spans="1:9" x14ac:dyDescent="0.3">
      <c r="A6210" s="170" t="s">
        <v>177</v>
      </c>
      <c r="B6210" s="170" t="s">
        <v>12084</v>
      </c>
      <c r="C6210" s="170">
        <v>1585</v>
      </c>
      <c r="I6210" s="170"/>
    </row>
    <row r="6211" spans="1:9" x14ac:dyDescent="0.3">
      <c r="A6211" s="170" t="s">
        <v>176</v>
      </c>
      <c r="B6211" s="170" t="s">
        <v>12083</v>
      </c>
      <c r="C6211" s="170">
        <v>210</v>
      </c>
      <c r="I6211" s="170"/>
    </row>
    <row r="6212" spans="1:9" x14ac:dyDescent="0.3">
      <c r="A6212" s="170" t="s">
        <v>4148</v>
      </c>
      <c r="B6212" s="170" t="s">
        <v>12082</v>
      </c>
      <c r="C6212" s="170">
        <v>379</v>
      </c>
      <c r="I6212" s="170"/>
    </row>
    <row r="6213" spans="1:9" x14ac:dyDescent="0.3">
      <c r="A6213" s="170" t="s">
        <v>4149</v>
      </c>
      <c r="B6213" s="170" t="s">
        <v>12081</v>
      </c>
      <c r="C6213" s="170">
        <v>379</v>
      </c>
      <c r="I6213" s="170"/>
    </row>
    <row r="6214" spans="1:9" x14ac:dyDescent="0.3">
      <c r="A6214" s="170" t="s">
        <v>175</v>
      </c>
      <c r="B6214" s="170" t="s">
        <v>12080</v>
      </c>
      <c r="C6214" s="170">
        <v>1193</v>
      </c>
      <c r="I6214" s="170"/>
    </row>
    <row r="6215" spans="1:9" x14ac:dyDescent="0.3">
      <c r="A6215" s="170" t="s">
        <v>174</v>
      </c>
      <c r="B6215" s="170" t="s">
        <v>173</v>
      </c>
      <c r="C6215" s="170">
        <v>321</v>
      </c>
      <c r="I6215" s="170"/>
    </row>
    <row r="6216" spans="1:9" x14ac:dyDescent="0.3">
      <c r="A6216" s="170" t="s">
        <v>172</v>
      </c>
      <c r="B6216" s="170" t="s">
        <v>12079</v>
      </c>
      <c r="C6216" s="170">
        <v>83</v>
      </c>
      <c r="I6216" s="170"/>
    </row>
    <row r="6217" spans="1:9" x14ac:dyDescent="0.3">
      <c r="A6217" s="170" t="s">
        <v>171</v>
      </c>
      <c r="B6217" s="170" t="s">
        <v>12078</v>
      </c>
      <c r="C6217" s="170">
        <v>83</v>
      </c>
      <c r="I6217" s="170"/>
    </row>
    <row r="6218" spans="1:9" x14ac:dyDescent="0.3">
      <c r="A6218" s="170" t="s">
        <v>3727</v>
      </c>
      <c r="B6218" s="170" t="s">
        <v>12077</v>
      </c>
      <c r="C6218" s="170">
        <v>1341</v>
      </c>
      <c r="I6218" s="170"/>
    </row>
    <row r="6219" spans="1:9" x14ac:dyDescent="0.3">
      <c r="A6219" s="170" t="s">
        <v>170</v>
      </c>
      <c r="B6219" s="170" t="s">
        <v>12076</v>
      </c>
      <c r="C6219" s="170">
        <v>83</v>
      </c>
      <c r="I6219" s="170"/>
    </row>
    <row r="6220" spans="1:9" x14ac:dyDescent="0.3">
      <c r="A6220" s="170" t="s">
        <v>169</v>
      </c>
      <c r="B6220" s="170" t="s">
        <v>168</v>
      </c>
      <c r="C6220" s="170">
        <v>321</v>
      </c>
      <c r="I6220" s="170"/>
    </row>
    <row r="6221" spans="1:9" x14ac:dyDescent="0.3">
      <c r="A6221" s="170" t="s">
        <v>167</v>
      </c>
      <c r="B6221" s="170" t="s">
        <v>166</v>
      </c>
      <c r="C6221" s="170">
        <v>321</v>
      </c>
      <c r="I6221" s="170"/>
    </row>
    <row r="6222" spans="1:9" x14ac:dyDescent="0.3">
      <c r="A6222" s="170" t="s">
        <v>165</v>
      </c>
      <c r="B6222" s="170" t="s">
        <v>164</v>
      </c>
      <c r="C6222" s="170">
        <v>321</v>
      </c>
      <c r="I6222" s="170"/>
    </row>
    <row r="6223" spans="1:9" x14ac:dyDescent="0.3">
      <c r="A6223" s="170" t="s">
        <v>163</v>
      </c>
      <c r="B6223" s="170" t="s">
        <v>162</v>
      </c>
      <c r="C6223" s="170">
        <v>321</v>
      </c>
      <c r="I6223" s="170"/>
    </row>
    <row r="6224" spans="1:9" x14ac:dyDescent="0.3">
      <c r="A6224" s="170" t="s">
        <v>161</v>
      </c>
      <c r="B6224" s="170" t="s">
        <v>160</v>
      </c>
      <c r="C6224" s="170">
        <v>321</v>
      </c>
      <c r="I6224" s="170"/>
    </row>
    <row r="6225" spans="1:9" x14ac:dyDescent="0.3">
      <c r="A6225" s="170" t="s">
        <v>159</v>
      </c>
      <c r="B6225" s="170" t="s">
        <v>158</v>
      </c>
      <c r="C6225" s="170">
        <v>321</v>
      </c>
      <c r="I6225" s="170"/>
    </row>
    <row r="6226" spans="1:9" x14ac:dyDescent="0.3">
      <c r="A6226" s="170" t="s">
        <v>157</v>
      </c>
      <c r="B6226" s="170" t="s">
        <v>156</v>
      </c>
      <c r="C6226" s="170">
        <v>321</v>
      </c>
      <c r="I6226" s="170"/>
    </row>
    <row r="6227" spans="1:9" x14ac:dyDescent="0.3">
      <c r="A6227" s="170" t="s">
        <v>155</v>
      </c>
      <c r="B6227" s="170" t="s">
        <v>12075</v>
      </c>
      <c r="C6227" s="170">
        <v>210</v>
      </c>
      <c r="I6227" s="170"/>
    </row>
    <row r="6228" spans="1:9" x14ac:dyDescent="0.3">
      <c r="A6228" s="170" t="s">
        <v>4150</v>
      </c>
      <c r="B6228" s="170" t="s">
        <v>12073</v>
      </c>
      <c r="C6228" s="170">
        <v>99</v>
      </c>
      <c r="I6228" s="170"/>
    </row>
    <row r="6229" spans="1:9" x14ac:dyDescent="0.3">
      <c r="A6229" s="170" t="s">
        <v>4150</v>
      </c>
      <c r="B6229" s="170" t="s">
        <v>12073</v>
      </c>
      <c r="C6229" s="170">
        <v>99</v>
      </c>
      <c r="I6229" s="170"/>
    </row>
    <row r="6230" spans="1:9" x14ac:dyDescent="0.3">
      <c r="A6230" s="170" t="s">
        <v>4150</v>
      </c>
      <c r="B6230" s="170" t="s">
        <v>12073</v>
      </c>
      <c r="C6230" s="170">
        <v>99</v>
      </c>
      <c r="I6230" s="170"/>
    </row>
    <row r="6231" spans="1:9" x14ac:dyDescent="0.3">
      <c r="A6231" s="170" t="s">
        <v>4150</v>
      </c>
      <c r="B6231" s="170" t="s">
        <v>12073</v>
      </c>
      <c r="C6231" s="170">
        <v>99</v>
      </c>
      <c r="I6231" s="170"/>
    </row>
    <row r="6232" spans="1:9" x14ac:dyDescent="0.3">
      <c r="A6232" s="170" t="s">
        <v>4151</v>
      </c>
      <c r="B6232" s="170" t="s">
        <v>12073</v>
      </c>
      <c r="C6232" s="170">
        <v>99</v>
      </c>
      <c r="I6232" s="170"/>
    </row>
    <row r="6233" spans="1:9" x14ac:dyDescent="0.3">
      <c r="A6233" s="170" t="s">
        <v>4151</v>
      </c>
      <c r="B6233" s="170" t="s">
        <v>12073</v>
      </c>
      <c r="C6233" s="170">
        <v>99</v>
      </c>
      <c r="I6233" s="170"/>
    </row>
    <row r="6234" spans="1:9" x14ac:dyDescent="0.3">
      <c r="A6234" s="170" t="s">
        <v>4151</v>
      </c>
      <c r="B6234" s="170" t="s">
        <v>12073</v>
      </c>
      <c r="C6234" s="170">
        <v>99</v>
      </c>
      <c r="I6234" s="170"/>
    </row>
    <row r="6235" spans="1:9" x14ac:dyDescent="0.3">
      <c r="A6235" s="170" t="s">
        <v>4151</v>
      </c>
      <c r="B6235" s="170" t="s">
        <v>12073</v>
      </c>
      <c r="C6235" s="170">
        <v>99</v>
      </c>
      <c r="I6235" s="170"/>
    </row>
    <row r="6236" spans="1:9" x14ac:dyDescent="0.3">
      <c r="A6236" s="170" t="s">
        <v>4152</v>
      </c>
      <c r="B6236" s="170" t="s">
        <v>12073</v>
      </c>
      <c r="C6236" s="170">
        <v>99</v>
      </c>
      <c r="I6236" s="170"/>
    </row>
    <row r="6237" spans="1:9" x14ac:dyDescent="0.3">
      <c r="A6237" s="170" t="s">
        <v>4152</v>
      </c>
      <c r="B6237" s="170" t="s">
        <v>12073</v>
      </c>
      <c r="C6237" s="170">
        <v>99</v>
      </c>
      <c r="I6237" s="170"/>
    </row>
    <row r="6238" spans="1:9" x14ac:dyDescent="0.3">
      <c r="A6238" s="170" t="s">
        <v>4152</v>
      </c>
      <c r="B6238" s="170" t="s">
        <v>12073</v>
      </c>
      <c r="C6238" s="170">
        <v>99</v>
      </c>
      <c r="I6238" s="170"/>
    </row>
    <row r="6239" spans="1:9" x14ac:dyDescent="0.3">
      <c r="A6239" s="170" t="s">
        <v>4152</v>
      </c>
      <c r="B6239" s="170" t="s">
        <v>12073</v>
      </c>
      <c r="C6239" s="170">
        <v>99</v>
      </c>
      <c r="I6239" s="170"/>
    </row>
    <row r="6240" spans="1:9" x14ac:dyDescent="0.3">
      <c r="A6240" s="170" t="s">
        <v>4153</v>
      </c>
      <c r="B6240" s="170" t="s">
        <v>12073</v>
      </c>
      <c r="C6240" s="170">
        <v>99</v>
      </c>
      <c r="I6240" s="170"/>
    </row>
    <row r="6241" spans="1:9" x14ac:dyDescent="0.3">
      <c r="A6241" s="170" t="s">
        <v>4153</v>
      </c>
      <c r="B6241" s="170" t="s">
        <v>12073</v>
      </c>
      <c r="C6241" s="170">
        <v>99</v>
      </c>
      <c r="I6241" s="170"/>
    </row>
    <row r="6242" spans="1:9" x14ac:dyDescent="0.3">
      <c r="A6242" s="170" t="s">
        <v>4153</v>
      </c>
      <c r="B6242" s="170" t="s">
        <v>12073</v>
      </c>
      <c r="C6242" s="170">
        <v>99</v>
      </c>
      <c r="I6242" s="170"/>
    </row>
    <row r="6243" spans="1:9" x14ac:dyDescent="0.3">
      <c r="A6243" s="170" t="s">
        <v>4153</v>
      </c>
      <c r="B6243" s="170" t="s">
        <v>12073</v>
      </c>
      <c r="C6243" s="170">
        <v>99</v>
      </c>
      <c r="I6243" s="170"/>
    </row>
    <row r="6244" spans="1:9" x14ac:dyDescent="0.3">
      <c r="A6244" s="170" t="s">
        <v>4154</v>
      </c>
      <c r="B6244" s="170" t="s">
        <v>12073</v>
      </c>
      <c r="C6244" s="170">
        <v>99</v>
      </c>
      <c r="I6244" s="170"/>
    </row>
    <row r="6245" spans="1:9" x14ac:dyDescent="0.3">
      <c r="A6245" s="170" t="s">
        <v>4154</v>
      </c>
      <c r="B6245" s="170" t="s">
        <v>12073</v>
      </c>
      <c r="C6245" s="170">
        <v>99</v>
      </c>
      <c r="I6245" s="170"/>
    </row>
    <row r="6246" spans="1:9" x14ac:dyDescent="0.3">
      <c r="A6246" s="170" t="s">
        <v>4154</v>
      </c>
      <c r="B6246" s="170" t="s">
        <v>12073</v>
      </c>
      <c r="C6246" s="170">
        <v>99</v>
      </c>
      <c r="I6246" s="170"/>
    </row>
    <row r="6247" spans="1:9" x14ac:dyDescent="0.3">
      <c r="A6247" s="170" t="s">
        <v>4154</v>
      </c>
      <c r="B6247" s="170" t="s">
        <v>12073</v>
      </c>
      <c r="C6247" s="170">
        <v>99</v>
      </c>
      <c r="I6247" s="170"/>
    </row>
    <row r="6248" spans="1:9" x14ac:dyDescent="0.3">
      <c r="A6248" s="170" t="s">
        <v>4155</v>
      </c>
      <c r="B6248" s="170" t="s">
        <v>12073</v>
      </c>
      <c r="C6248" s="170">
        <v>99</v>
      </c>
      <c r="I6248" s="170"/>
    </row>
    <row r="6249" spans="1:9" x14ac:dyDescent="0.3">
      <c r="A6249" s="170" t="s">
        <v>4155</v>
      </c>
      <c r="B6249" s="170" t="s">
        <v>12073</v>
      </c>
      <c r="C6249" s="170">
        <v>99</v>
      </c>
      <c r="I6249" s="170"/>
    </row>
    <row r="6250" spans="1:9" x14ac:dyDescent="0.3">
      <c r="A6250" s="170" t="s">
        <v>4155</v>
      </c>
      <c r="B6250" s="170" t="s">
        <v>12073</v>
      </c>
      <c r="C6250" s="170">
        <v>99</v>
      </c>
      <c r="I6250" s="170"/>
    </row>
    <row r="6251" spans="1:9" x14ac:dyDescent="0.3">
      <c r="A6251" s="170" t="s">
        <v>4155</v>
      </c>
      <c r="B6251" s="170" t="s">
        <v>12073</v>
      </c>
      <c r="C6251" s="170">
        <v>99</v>
      </c>
      <c r="I6251" s="170"/>
    </row>
    <row r="6252" spans="1:9" x14ac:dyDescent="0.3">
      <c r="A6252" s="170" t="s">
        <v>4156</v>
      </c>
      <c r="B6252" s="170" t="s">
        <v>12073</v>
      </c>
      <c r="C6252" s="170">
        <v>99</v>
      </c>
      <c r="I6252" s="170"/>
    </row>
    <row r="6253" spans="1:9" x14ac:dyDescent="0.3">
      <c r="A6253" s="170" t="s">
        <v>4156</v>
      </c>
      <c r="B6253" s="170" t="s">
        <v>12073</v>
      </c>
      <c r="C6253" s="170">
        <v>99</v>
      </c>
      <c r="I6253" s="170"/>
    </row>
    <row r="6254" spans="1:9" x14ac:dyDescent="0.3">
      <c r="A6254" s="170" t="s">
        <v>4156</v>
      </c>
      <c r="B6254" s="170" t="s">
        <v>12073</v>
      </c>
      <c r="C6254" s="170">
        <v>99</v>
      </c>
      <c r="I6254" s="170"/>
    </row>
    <row r="6255" spans="1:9" x14ac:dyDescent="0.3">
      <c r="A6255" s="170" t="s">
        <v>4156</v>
      </c>
      <c r="B6255" s="170" t="s">
        <v>12073</v>
      </c>
      <c r="C6255" s="170">
        <v>99</v>
      </c>
      <c r="I6255" s="170"/>
    </row>
    <row r="6256" spans="1:9" x14ac:dyDescent="0.3">
      <c r="A6256" s="170" t="s">
        <v>4157</v>
      </c>
      <c r="B6256" s="170" t="s">
        <v>12073</v>
      </c>
      <c r="C6256" s="170">
        <v>99</v>
      </c>
      <c r="I6256" s="170"/>
    </row>
    <row r="6257" spans="1:9" x14ac:dyDescent="0.3">
      <c r="A6257" s="170" t="s">
        <v>4157</v>
      </c>
      <c r="B6257" s="170" t="s">
        <v>12073</v>
      </c>
      <c r="C6257" s="170">
        <v>99</v>
      </c>
      <c r="I6257" s="170"/>
    </row>
    <row r="6258" spans="1:9" x14ac:dyDescent="0.3">
      <c r="A6258" s="170" t="s">
        <v>4157</v>
      </c>
      <c r="B6258" s="170" t="s">
        <v>12073</v>
      </c>
      <c r="C6258" s="170">
        <v>99</v>
      </c>
      <c r="I6258" s="170"/>
    </row>
    <row r="6259" spans="1:9" x14ac:dyDescent="0.3">
      <c r="A6259" s="170" t="s">
        <v>4157</v>
      </c>
      <c r="B6259" s="170" t="s">
        <v>12073</v>
      </c>
      <c r="C6259" s="170">
        <v>99</v>
      </c>
      <c r="I6259" s="170"/>
    </row>
    <row r="6260" spans="1:9" x14ac:dyDescent="0.3">
      <c r="A6260" s="170" t="s">
        <v>4158</v>
      </c>
      <c r="B6260" s="170" t="s">
        <v>12073</v>
      </c>
      <c r="C6260" s="170">
        <v>99</v>
      </c>
      <c r="I6260" s="170"/>
    </row>
    <row r="6261" spans="1:9" x14ac:dyDescent="0.3">
      <c r="A6261" s="170" t="s">
        <v>4158</v>
      </c>
      <c r="B6261" s="170" t="s">
        <v>12073</v>
      </c>
      <c r="C6261" s="170">
        <v>99</v>
      </c>
      <c r="I6261" s="170"/>
    </row>
    <row r="6262" spans="1:9" x14ac:dyDescent="0.3">
      <c r="A6262" s="170" t="s">
        <v>4158</v>
      </c>
      <c r="B6262" s="170" t="s">
        <v>12073</v>
      </c>
      <c r="C6262" s="170">
        <v>99</v>
      </c>
      <c r="I6262" s="170"/>
    </row>
    <row r="6263" spans="1:9" x14ac:dyDescent="0.3">
      <c r="A6263" s="170" t="s">
        <v>4158</v>
      </c>
      <c r="B6263" s="170" t="s">
        <v>12073</v>
      </c>
      <c r="C6263" s="170">
        <v>99</v>
      </c>
      <c r="I6263" s="170"/>
    </row>
    <row r="6264" spans="1:9" x14ac:dyDescent="0.3">
      <c r="A6264" s="170" t="s">
        <v>4159</v>
      </c>
      <c r="B6264" s="170" t="s">
        <v>12073</v>
      </c>
      <c r="C6264" s="170">
        <v>99</v>
      </c>
      <c r="I6264" s="170"/>
    </row>
    <row r="6265" spans="1:9" x14ac:dyDescent="0.3">
      <c r="A6265" s="170" t="s">
        <v>4159</v>
      </c>
      <c r="B6265" s="170" t="s">
        <v>12073</v>
      </c>
      <c r="C6265" s="170">
        <v>99</v>
      </c>
      <c r="I6265" s="170"/>
    </row>
    <row r="6266" spans="1:9" x14ac:dyDescent="0.3">
      <c r="A6266" s="170" t="s">
        <v>4159</v>
      </c>
      <c r="B6266" s="170" t="s">
        <v>12073</v>
      </c>
      <c r="C6266" s="170">
        <v>99</v>
      </c>
      <c r="I6266" s="170"/>
    </row>
    <row r="6267" spans="1:9" x14ac:dyDescent="0.3">
      <c r="A6267" s="170" t="s">
        <v>4159</v>
      </c>
      <c r="B6267" s="170" t="s">
        <v>12073</v>
      </c>
      <c r="C6267" s="170">
        <v>99</v>
      </c>
      <c r="I6267" s="170"/>
    </row>
    <row r="6268" spans="1:9" x14ac:dyDescent="0.3">
      <c r="A6268" s="170" t="s">
        <v>4160</v>
      </c>
      <c r="B6268" s="170" t="s">
        <v>12073</v>
      </c>
      <c r="C6268" s="170">
        <v>99</v>
      </c>
      <c r="I6268" s="170"/>
    </row>
    <row r="6269" spans="1:9" x14ac:dyDescent="0.3">
      <c r="A6269" s="170" t="s">
        <v>4160</v>
      </c>
      <c r="B6269" s="170" t="s">
        <v>12073</v>
      </c>
      <c r="C6269" s="170">
        <v>99</v>
      </c>
      <c r="I6269" s="170"/>
    </row>
    <row r="6270" spans="1:9" x14ac:dyDescent="0.3">
      <c r="A6270" s="170" t="s">
        <v>4160</v>
      </c>
      <c r="B6270" s="170" t="s">
        <v>12073</v>
      </c>
      <c r="C6270" s="170">
        <v>99</v>
      </c>
      <c r="I6270" s="170"/>
    </row>
    <row r="6271" spans="1:9" x14ac:dyDescent="0.3">
      <c r="A6271" s="170" t="s">
        <v>4160</v>
      </c>
      <c r="B6271" s="170" t="s">
        <v>12073</v>
      </c>
      <c r="C6271" s="170">
        <v>99</v>
      </c>
      <c r="I6271" s="170"/>
    </row>
    <row r="6272" spans="1:9" x14ac:dyDescent="0.3">
      <c r="A6272" s="170" t="s">
        <v>3726</v>
      </c>
      <c r="B6272" s="170" t="s">
        <v>12074</v>
      </c>
      <c r="C6272" s="170">
        <v>36</v>
      </c>
      <c r="I6272" s="170"/>
    </row>
    <row r="6273" spans="1:9" x14ac:dyDescent="0.3">
      <c r="A6273" s="170" t="s">
        <v>4161</v>
      </c>
      <c r="B6273" s="170" t="s">
        <v>12073</v>
      </c>
      <c r="C6273" s="170">
        <v>99</v>
      </c>
      <c r="I6273" s="170"/>
    </row>
    <row r="6274" spans="1:9" x14ac:dyDescent="0.3">
      <c r="A6274" s="170" t="s">
        <v>4161</v>
      </c>
      <c r="B6274" s="170" t="s">
        <v>12073</v>
      </c>
      <c r="C6274" s="170">
        <v>99</v>
      </c>
      <c r="I6274" s="170"/>
    </row>
    <row r="6275" spans="1:9" x14ac:dyDescent="0.3">
      <c r="A6275" s="170" t="s">
        <v>4161</v>
      </c>
      <c r="B6275" s="170" t="s">
        <v>12073</v>
      </c>
      <c r="C6275" s="170">
        <v>99</v>
      </c>
      <c r="I6275" s="170"/>
    </row>
    <row r="6276" spans="1:9" x14ac:dyDescent="0.3">
      <c r="A6276" s="170" t="s">
        <v>4161</v>
      </c>
      <c r="B6276" s="170" t="s">
        <v>12073</v>
      </c>
      <c r="C6276" s="170">
        <v>99</v>
      </c>
      <c r="I6276" s="170"/>
    </row>
    <row r="6277" spans="1:9" x14ac:dyDescent="0.3">
      <c r="A6277" s="170" t="s">
        <v>4162</v>
      </c>
      <c r="B6277" s="170" t="s">
        <v>12073</v>
      </c>
      <c r="C6277" s="170">
        <v>99</v>
      </c>
      <c r="I6277" s="170"/>
    </row>
    <row r="6278" spans="1:9" x14ac:dyDescent="0.3">
      <c r="A6278" s="170" t="s">
        <v>4162</v>
      </c>
      <c r="B6278" s="170" t="s">
        <v>12073</v>
      </c>
      <c r="C6278" s="170">
        <v>99</v>
      </c>
      <c r="I6278" s="170"/>
    </row>
    <row r="6279" spans="1:9" x14ac:dyDescent="0.3">
      <c r="A6279" s="170" t="s">
        <v>4162</v>
      </c>
      <c r="B6279" s="170" t="s">
        <v>12073</v>
      </c>
      <c r="C6279" s="170">
        <v>99</v>
      </c>
      <c r="I6279" s="170"/>
    </row>
    <row r="6280" spans="1:9" x14ac:dyDescent="0.3">
      <c r="A6280" s="170" t="s">
        <v>4162</v>
      </c>
      <c r="B6280" s="170" t="s">
        <v>12073</v>
      </c>
      <c r="C6280" s="170">
        <v>99</v>
      </c>
      <c r="I6280" s="170"/>
    </row>
    <row r="6281" spans="1:9" x14ac:dyDescent="0.3">
      <c r="A6281" s="170" t="s">
        <v>4163</v>
      </c>
      <c r="B6281" s="170" t="s">
        <v>12073</v>
      </c>
      <c r="C6281" s="170">
        <v>99</v>
      </c>
      <c r="I6281" s="170"/>
    </row>
    <row r="6282" spans="1:9" x14ac:dyDescent="0.3">
      <c r="A6282" s="170" t="s">
        <v>4163</v>
      </c>
      <c r="B6282" s="170" t="s">
        <v>12073</v>
      </c>
      <c r="C6282" s="170">
        <v>99</v>
      </c>
      <c r="I6282" s="170"/>
    </row>
    <row r="6283" spans="1:9" x14ac:dyDescent="0.3">
      <c r="A6283" s="170" t="s">
        <v>4163</v>
      </c>
      <c r="B6283" s="170" t="s">
        <v>12073</v>
      </c>
      <c r="C6283" s="170">
        <v>99</v>
      </c>
      <c r="I6283" s="170"/>
    </row>
    <row r="6284" spans="1:9" x14ac:dyDescent="0.3">
      <c r="A6284" s="170" t="s">
        <v>4163</v>
      </c>
      <c r="B6284" s="170" t="s">
        <v>12073</v>
      </c>
      <c r="C6284" s="170">
        <v>99</v>
      </c>
      <c r="I6284" s="170"/>
    </row>
    <row r="6285" spans="1:9" x14ac:dyDescent="0.3">
      <c r="A6285" s="170" t="s">
        <v>4674</v>
      </c>
      <c r="B6285" s="170" t="s">
        <v>12072</v>
      </c>
      <c r="C6285" s="170">
        <v>1026</v>
      </c>
      <c r="I6285" s="170"/>
    </row>
    <row r="6286" spans="1:9" x14ac:dyDescent="0.3">
      <c r="A6286" s="170" t="s">
        <v>153</v>
      </c>
      <c r="B6286" s="170" t="s">
        <v>154</v>
      </c>
      <c r="C6286" s="170">
        <v>768</v>
      </c>
      <c r="I6286" s="170"/>
    </row>
    <row r="6287" spans="1:9" x14ac:dyDescent="0.3">
      <c r="A6287" s="170" t="s">
        <v>152</v>
      </c>
      <c r="B6287" s="170" t="s">
        <v>12071</v>
      </c>
      <c r="C6287" s="170">
        <v>382</v>
      </c>
      <c r="I6287" s="170"/>
    </row>
    <row r="6288" spans="1:9" x14ac:dyDescent="0.3">
      <c r="A6288" s="170" t="s">
        <v>151</v>
      </c>
      <c r="B6288" s="170" t="s">
        <v>12070</v>
      </c>
      <c r="C6288" s="170">
        <v>36</v>
      </c>
      <c r="I6288" s="170"/>
    </row>
    <row r="6289" spans="1:9" x14ac:dyDescent="0.3">
      <c r="A6289" s="170" t="s">
        <v>150</v>
      </c>
      <c r="B6289" s="170" t="s">
        <v>148</v>
      </c>
      <c r="C6289" s="170">
        <v>768</v>
      </c>
      <c r="I6289" s="170"/>
    </row>
    <row r="6290" spans="1:9" x14ac:dyDescent="0.3">
      <c r="A6290" s="170" t="s">
        <v>149</v>
      </c>
      <c r="B6290" s="170" t="s">
        <v>12069</v>
      </c>
      <c r="C6290" s="170">
        <v>256</v>
      </c>
      <c r="I6290" s="170"/>
    </row>
    <row r="6291" spans="1:9" x14ac:dyDescent="0.3">
      <c r="A6291" s="170" t="s">
        <v>147</v>
      </c>
      <c r="B6291" s="170" t="s">
        <v>148</v>
      </c>
      <c r="C6291" s="170">
        <v>768</v>
      </c>
      <c r="I6291" s="170"/>
    </row>
    <row r="6292" spans="1:9" x14ac:dyDescent="0.3">
      <c r="A6292" s="170" t="s">
        <v>3725</v>
      </c>
      <c r="B6292" s="170" t="s">
        <v>12068</v>
      </c>
      <c r="C6292" s="170">
        <v>84</v>
      </c>
      <c r="I6292" s="170"/>
    </row>
    <row r="6293" spans="1:9" x14ac:dyDescent="0.3">
      <c r="A6293" s="170" t="s">
        <v>145</v>
      </c>
      <c r="B6293" s="170" t="s">
        <v>146</v>
      </c>
      <c r="C6293" s="170">
        <v>36</v>
      </c>
      <c r="I6293" s="170"/>
    </row>
    <row r="6294" spans="1:9" x14ac:dyDescent="0.3">
      <c r="A6294" s="170" t="s">
        <v>143</v>
      </c>
      <c r="B6294" s="170" t="s">
        <v>144</v>
      </c>
      <c r="C6294" s="170">
        <v>36</v>
      </c>
      <c r="I6294" s="170"/>
    </row>
    <row r="6295" spans="1:9" x14ac:dyDescent="0.3">
      <c r="A6295" s="170" t="s">
        <v>141</v>
      </c>
      <c r="B6295" s="170" t="s">
        <v>142</v>
      </c>
      <c r="C6295" s="170">
        <v>36</v>
      </c>
      <c r="I6295" s="170"/>
    </row>
    <row r="6296" spans="1:9" x14ac:dyDescent="0.3">
      <c r="A6296" s="170" t="s">
        <v>139</v>
      </c>
      <c r="B6296" s="170" t="s">
        <v>140</v>
      </c>
      <c r="C6296" s="170">
        <v>36</v>
      </c>
      <c r="I6296" s="170"/>
    </row>
    <row r="6297" spans="1:9" x14ac:dyDescent="0.3">
      <c r="A6297" s="170" t="s">
        <v>4164</v>
      </c>
      <c r="B6297" s="170" t="s">
        <v>12067</v>
      </c>
      <c r="C6297" s="170">
        <v>941</v>
      </c>
      <c r="I6297" s="170"/>
    </row>
    <row r="6298" spans="1:9" x14ac:dyDescent="0.3">
      <c r="A6298" s="170" t="s">
        <v>5152</v>
      </c>
      <c r="B6298" s="170" t="s">
        <v>5153</v>
      </c>
      <c r="C6298" s="170">
        <v>321</v>
      </c>
      <c r="I6298" s="170"/>
    </row>
    <row r="6299" spans="1:9" x14ac:dyDescent="0.3">
      <c r="A6299" s="170" t="s">
        <v>137</v>
      </c>
      <c r="B6299" s="170" t="s">
        <v>138</v>
      </c>
      <c r="C6299" s="170">
        <v>122</v>
      </c>
      <c r="I6299" s="170"/>
    </row>
    <row r="6300" spans="1:9" x14ac:dyDescent="0.3">
      <c r="A6300" s="170" t="s">
        <v>136</v>
      </c>
      <c r="B6300" s="170" t="s">
        <v>135</v>
      </c>
      <c r="C6300" s="170">
        <v>321</v>
      </c>
      <c r="I6300" s="170"/>
    </row>
    <row r="6301" spans="1:9" x14ac:dyDescent="0.3">
      <c r="A6301" s="170" t="s">
        <v>134</v>
      </c>
      <c r="B6301" s="170" t="s">
        <v>12066</v>
      </c>
      <c r="C6301" s="170">
        <v>303</v>
      </c>
      <c r="I6301" s="170"/>
    </row>
    <row r="6302" spans="1:9" x14ac:dyDescent="0.3">
      <c r="A6302" s="170" t="s">
        <v>3724</v>
      </c>
      <c r="B6302" s="170" t="s">
        <v>12065</v>
      </c>
      <c r="C6302" s="170">
        <v>77</v>
      </c>
      <c r="I6302" s="170"/>
    </row>
    <row r="6303" spans="1:9" x14ac:dyDescent="0.3">
      <c r="A6303" s="170" t="s">
        <v>133</v>
      </c>
      <c r="B6303" s="170" t="s">
        <v>12064</v>
      </c>
      <c r="C6303" s="170">
        <v>303</v>
      </c>
      <c r="I6303" s="170"/>
    </row>
    <row r="6304" spans="1:9" x14ac:dyDescent="0.3">
      <c r="A6304" s="170" t="s">
        <v>131</v>
      </c>
      <c r="B6304" s="170" t="s">
        <v>132</v>
      </c>
      <c r="C6304" s="170">
        <v>597</v>
      </c>
      <c r="I6304" s="170"/>
    </row>
    <row r="6305" spans="1:9" x14ac:dyDescent="0.3">
      <c r="A6305" s="170" t="s">
        <v>129</v>
      </c>
      <c r="B6305" s="170" t="s">
        <v>130</v>
      </c>
      <c r="C6305" s="170">
        <v>597</v>
      </c>
      <c r="I6305" s="170"/>
    </row>
    <row r="6306" spans="1:9" x14ac:dyDescent="0.3">
      <c r="A6306" s="170" t="s">
        <v>4165</v>
      </c>
      <c r="B6306" s="170" t="s">
        <v>12063</v>
      </c>
      <c r="C6306" s="170">
        <v>683</v>
      </c>
      <c r="I6306" s="170"/>
    </row>
    <row r="6307" spans="1:9" x14ac:dyDescent="0.3">
      <c r="A6307" s="170" t="s">
        <v>128</v>
      </c>
      <c r="B6307" s="170" t="s">
        <v>12062</v>
      </c>
      <c r="C6307" s="170">
        <v>303</v>
      </c>
      <c r="I6307" s="170"/>
    </row>
    <row r="6308" spans="1:9" x14ac:dyDescent="0.3">
      <c r="A6308" s="170" t="s">
        <v>4166</v>
      </c>
      <c r="B6308" s="170" t="s">
        <v>12061</v>
      </c>
      <c r="C6308" s="170">
        <v>638</v>
      </c>
      <c r="I6308" s="170"/>
    </row>
    <row r="6309" spans="1:9" x14ac:dyDescent="0.3">
      <c r="A6309" s="170" t="s">
        <v>126</v>
      </c>
      <c r="B6309" s="170" t="s">
        <v>127</v>
      </c>
      <c r="C6309" s="170">
        <v>597</v>
      </c>
      <c r="I6309" s="170"/>
    </row>
    <row r="6310" spans="1:9" x14ac:dyDescent="0.3">
      <c r="A6310" s="170" t="s">
        <v>124</v>
      </c>
      <c r="B6310" s="170" t="s">
        <v>125</v>
      </c>
      <c r="C6310" s="170">
        <v>597</v>
      </c>
      <c r="I6310" s="170"/>
    </row>
    <row r="6311" spans="1:9" x14ac:dyDescent="0.3">
      <c r="A6311" s="170" t="s">
        <v>3723</v>
      </c>
      <c r="B6311" s="170" t="s">
        <v>12060</v>
      </c>
      <c r="C6311" s="170">
        <v>39</v>
      </c>
      <c r="I6311" s="170"/>
    </row>
    <row r="6312" spans="1:9" x14ac:dyDescent="0.3">
      <c r="A6312" s="170" t="s">
        <v>123</v>
      </c>
      <c r="B6312" s="170" t="s">
        <v>12059</v>
      </c>
      <c r="C6312" s="170">
        <v>1272</v>
      </c>
      <c r="I6312" s="170"/>
    </row>
    <row r="6313" spans="1:9" x14ac:dyDescent="0.3">
      <c r="A6313" s="170" t="s">
        <v>122</v>
      </c>
      <c r="B6313" s="170" t="s">
        <v>12058</v>
      </c>
      <c r="C6313" s="170">
        <v>36</v>
      </c>
      <c r="I6313" s="170"/>
    </row>
    <row r="6314" spans="1:9" x14ac:dyDescent="0.3">
      <c r="A6314" s="170" t="s">
        <v>4167</v>
      </c>
      <c r="B6314" s="170" t="s">
        <v>12057</v>
      </c>
      <c r="C6314" s="170">
        <v>1207</v>
      </c>
      <c r="I6314" s="170"/>
    </row>
    <row r="6315" spans="1:9" x14ac:dyDescent="0.3">
      <c r="A6315" s="170" t="s">
        <v>4168</v>
      </c>
      <c r="B6315" s="170" t="s">
        <v>12056</v>
      </c>
      <c r="C6315" s="170">
        <v>1207</v>
      </c>
      <c r="I6315" s="170"/>
    </row>
    <row r="6316" spans="1:9" x14ac:dyDescent="0.3">
      <c r="A6316" s="170" t="s">
        <v>121</v>
      </c>
      <c r="B6316" s="170" t="s">
        <v>12055</v>
      </c>
      <c r="C6316" s="170">
        <v>36</v>
      </c>
      <c r="I6316" s="170"/>
    </row>
    <row r="6317" spans="1:9" x14ac:dyDescent="0.3">
      <c r="A6317" s="170" t="s">
        <v>4169</v>
      </c>
      <c r="B6317" s="170" t="s">
        <v>12054</v>
      </c>
      <c r="C6317" s="170">
        <v>1207</v>
      </c>
      <c r="I6317" s="170"/>
    </row>
    <row r="6318" spans="1:9" x14ac:dyDescent="0.3">
      <c r="A6318" s="170" t="s">
        <v>4170</v>
      </c>
      <c r="B6318" s="170" t="s">
        <v>12053</v>
      </c>
      <c r="C6318" s="170">
        <v>1207</v>
      </c>
      <c r="I6318" s="170"/>
    </row>
    <row r="6319" spans="1:9" x14ac:dyDescent="0.3">
      <c r="A6319" s="170" t="s">
        <v>4171</v>
      </c>
      <c r="B6319" s="170" t="s">
        <v>359</v>
      </c>
      <c r="C6319" s="170">
        <v>122</v>
      </c>
      <c r="I6319" s="170"/>
    </row>
    <row r="6320" spans="1:9" x14ac:dyDescent="0.3">
      <c r="A6320" s="170" t="s">
        <v>4172</v>
      </c>
      <c r="B6320" s="170" t="s">
        <v>12052</v>
      </c>
      <c r="C6320" s="170">
        <v>1263</v>
      </c>
      <c r="I6320" s="170"/>
    </row>
    <row r="6321" spans="1:9" x14ac:dyDescent="0.3">
      <c r="A6321" s="170" t="s">
        <v>4173</v>
      </c>
      <c r="B6321" s="170" t="s">
        <v>12051</v>
      </c>
      <c r="C6321" s="170">
        <v>83</v>
      </c>
      <c r="I6321" s="170"/>
    </row>
    <row r="6322" spans="1:9" x14ac:dyDescent="0.3">
      <c r="A6322" s="170" t="s">
        <v>3721</v>
      </c>
      <c r="B6322" s="170" t="s">
        <v>3722</v>
      </c>
      <c r="C6322" s="170">
        <v>36</v>
      </c>
      <c r="I6322" s="170"/>
    </row>
    <row r="6323" spans="1:9" x14ac:dyDescent="0.3">
      <c r="A6323" s="170" t="s">
        <v>120</v>
      </c>
      <c r="B6323" s="170" t="s">
        <v>12050</v>
      </c>
      <c r="C6323" s="170">
        <v>210</v>
      </c>
      <c r="I6323" s="170"/>
    </row>
    <row r="6324" spans="1:9" x14ac:dyDescent="0.3">
      <c r="A6324" s="170" t="s">
        <v>119</v>
      </c>
      <c r="B6324" s="170" t="s">
        <v>12049</v>
      </c>
      <c r="C6324" s="170">
        <v>210</v>
      </c>
      <c r="I6324" s="170"/>
    </row>
    <row r="6325" spans="1:9" x14ac:dyDescent="0.3">
      <c r="A6325" s="170" t="s">
        <v>118</v>
      </c>
      <c r="B6325" s="170" t="s">
        <v>12048</v>
      </c>
      <c r="C6325" s="170">
        <v>1226</v>
      </c>
      <c r="I6325" s="170"/>
    </row>
    <row r="6326" spans="1:9" x14ac:dyDescent="0.3">
      <c r="A6326" s="170" t="s">
        <v>117</v>
      </c>
      <c r="B6326" s="170" t="s">
        <v>12047</v>
      </c>
      <c r="C6326" s="170">
        <v>1226</v>
      </c>
      <c r="I6326" s="170"/>
    </row>
    <row r="6327" spans="1:9" x14ac:dyDescent="0.3">
      <c r="A6327" s="170" t="s">
        <v>4675</v>
      </c>
      <c r="B6327" s="170" t="s">
        <v>11756</v>
      </c>
      <c r="C6327" s="170">
        <v>971</v>
      </c>
      <c r="I6327" s="170"/>
    </row>
    <row r="6328" spans="1:9" x14ac:dyDescent="0.3">
      <c r="A6328" s="170" t="s">
        <v>115</v>
      </c>
      <c r="B6328" s="170" t="s">
        <v>116</v>
      </c>
      <c r="C6328" s="170">
        <v>36</v>
      </c>
      <c r="I6328" s="170"/>
    </row>
    <row r="6329" spans="1:9" x14ac:dyDescent="0.3">
      <c r="A6329" s="170" t="s">
        <v>113</v>
      </c>
      <c r="B6329" s="170" t="s">
        <v>114</v>
      </c>
      <c r="C6329" s="170">
        <v>36</v>
      </c>
      <c r="I6329" s="170"/>
    </row>
    <row r="6330" spans="1:9" x14ac:dyDescent="0.3">
      <c r="A6330" s="170" t="s">
        <v>4174</v>
      </c>
      <c r="B6330" s="170" t="s">
        <v>12046</v>
      </c>
      <c r="C6330" s="170">
        <v>1585</v>
      </c>
      <c r="I6330" s="170"/>
    </row>
    <row r="6331" spans="1:9" x14ac:dyDescent="0.3">
      <c r="A6331" s="170" t="s">
        <v>4175</v>
      </c>
      <c r="B6331" s="170" t="s">
        <v>12045</v>
      </c>
      <c r="C6331" s="170">
        <v>1585</v>
      </c>
      <c r="I6331" s="170"/>
    </row>
    <row r="6332" spans="1:9" x14ac:dyDescent="0.3">
      <c r="A6332" s="170" t="s">
        <v>4177</v>
      </c>
      <c r="B6332" s="170" t="s">
        <v>4176</v>
      </c>
      <c r="C6332" s="170">
        <v>122</v>
      </c>
      <c r="I6332" s="170"/>
    </row>
    <row r="6333" spans="1:9" x14ac:dyDescent="0.3">
      <c r="A6333" s="170" t="s">
        <v>3720</v>
      </c>
      <c r="B6333" s="170" t="s">
        <v>12044</v>
      </c>
      <c r="C6333" s="170">
        <v>39</v>
      </c>
      <c r="I6333" s="170"/>
    </row>
    <row r="6334" spans="1:9" x14ac:dyDescent="0.3">
      <c r="A6334" s="170" t="s">
        <v>112</v>
      </c>
      <c r="B6334" s="170" t="s">
        <v>94</v>
      </c>
      <c r="C6334" s="170">
        <v>724</v>
      </c>
      <c r="I6334" s="170"/>
    </row>
    <row r="6335" spans="1:9" x14ac:dyDescent="0.3">
      <c r="A6335" s="170" t="s">
        <v>110</v>
      </c>
      <c r="B6335" s="170" t="s">
        <v>111</v>
      </c>
      <c r="C6335" s="170">
        <v>36</v>
      </c>
      <c r="I6335" s="170"/>
    </row>
    <row r="6336" spans="1:9" x14ac:dyDescent="0.3">
      <c r="A6336" s="170" t="s">
        <v>109</v>
      </c>
      <c r="B6336" s="170" t="s">
        <v>12043</v>
      </c>
      <c r="C6336" s="170">
        <v>77</v>
      </c>
      <c r="I6336" s="170"/>
    </row>
    <row r="6337" spans="1:9" x14ac:dyDescent="0.3">
      <c r="A6337" s="170" t="s">
        <v>108</v>
      </c>
      <c r="B6337" s="170" t="s">
        <v>12042</v>
      </c>
      <c r="C6337" s="170">
        <v>724</v>
      </c>
      <c r="I6337" s="170"/>
    </row>
    <row r="6338" spans="1:9" x14ac:dyDescent="0.3">
      <c r="A6338" s="170" t="s">
        <v>4178</v>
      </c>
      <c r="B6338" s="170" t="s">
        <v>12041</v>
      </c>
      <c r="C6338" s="170">
        <v>1207</v>
      </c>
      <c r="I6338" s="170"/>
    </row>
    <row r="6339" spans="1:9" x14ac:dyDescent="0.3">
      <c r="A6339" s="170" t="s">
        <v>107</v>
      </c>
      <c r="B6339" s="170" t="s">
        <v>12040</v>
      </c>
      <c r="C6339" s="170">
        <v>724</v>
      </c>
      <c r="I6339" s="170"/>
    </row>
    <row r="6340" spans="1:9" x14ac:dyDescent="0.3">
      <c r="A6340" s="170" t="s">
        <v>4054</v>
      </c>
      <c r="B6340" s="170" t="s">
        <v>12039</v>
      </c>
      <c r="C6340" s="170">
        <v>2112</v>
      </c>
      <c r="I6340" s="170"/>
    </row>
    <row r="6341" spans="1:9" x14ac:dyDescent="0.3">
      <c r="A6341" s="170" t="s">
        <v>3719</v>
      </c>
      <c r="B6341" s="170" t="s">
        <v>3522</v>
      </c>
      <c r="C6341" s="170">
        <v>265</v>
      </c>
      <c r="I6341" s="170"/>
    </row>
    <row r="6342" spans="1:9" x14ac:dyDescent="0.3">
      <c r="A6342" s="170" t="s">
        <v>3718</v>
      </c>
      <c r="B6342" s="170" t="s">
        <v>3522</v>
      </c>
      <c r="C6342" s="170">
        <v>265</v>
      </c>
      <c r="I6342" s="170"/>
    </row>
    <row r="6343" spans="1:9" x14ac:dyDescent="0.3">
      <c r="A6343" s="170" t="s">
        <v>106</v>
      </c>
      <c r="B6343" s="170" t="s">
        <v>12038</v>
      </c>
      <c r="C6343" s="170">
        <v>77</v>
      </c>
      <c r="I6343" s="170"/>
    </row>
    <row r="6344" spans="1:9" x14ac:dyDescent="0.3">
      <c r="A6344" s="170" t="s">
        <v>105</v>
      </c>
      <c r="B6344" s="170" t="s">
        <v>12037</v>
      </c>
      <c r="C6344" s="170">
        <v>77</v>
      </c>
      <c r="I6344" s="170"/>
    </row>
    <row r="6345" spans="1:9" x14ac:dyDescent="0.3">
      <c r="A6345" s="170" t="s">
        <v>3717</v>
      </c>
      <c r="B6345" s="170" t="s">
        <v>12036</v>
      </c>
      <c r="C6345" s="170">
        <v>125</v>
      </c>
      <c r="I6345" s="170"/>
    </row>
    <row r="6346" spans="1:9" x14ac:dyDescent="0.3">
      <c r="A6346" s="170" t="s">
        <v>104</v>
      </c>
      <c r="B6346" s="170" t="s">
        <v>12035</v>
      </c>
      <c r="C6346" s="170">
        <v>77</v>
      </c>
      <c r="I6346" s="170"/>
    </row>
    <row r="6347" spans="1:9" x14ac:dyDescent="0.3">
      <c r="A6347" s="170" t="s">
        <v>103</v>
      </c>
      <c r="B6347" s="170" t="s">
        <v>12034</v>
      </c>
      <c r="C6347" s="170">
        <v>77</v>
      </c>
      <c r="I6347" s="170"/>
    </row>
    <row r="6348" spans="1:9" x14ac:dyDescent="0.3">
      <c r="A6348" s="170" t="s">
        <v>102</v>
      </c>
      <c r="B6348" s="170" t="s">
        <v>89</v>
      </c>
      <c r="C6348" s="170">
        <v>724</v>
      </c>
      <c r="I6348" s="170"/>
    </row>
    <row r="6349" spans="1:9" x14ac:dyDescent="0.3">
      <c r="A6349" s="170" t="s">
        <v>101</v>
      </c>
      <c r="B6349" s="170" t="s">
        <v>12033</v>
      </c>
      <c r="C6349" s="170">
        <v>724</v>
      </c>
      <c r="I6349" s="170"/>
    </row>
    <row r="6350" spans="1:9" x14ac:dyDescent="0.3">
      <c r="A6350" s="170" t="s">
        <v>100</v>
      </c>
      <c r="B6350" s="170" t="s">
        <v>12032</v>
      </c>
      <c r="C6350" s="170">
        <v>724</v>
      </c>
      <c r="I6350" s="170"/>
    </row>
    <row r="6351" spans="1:9" x14ac:dyDescent="0.3">
      <c r="A6351" s="170" t="s">
        <v>4179</v>
      </c>
      <c r="B6351" s="170" t="s">
        <v>12031</v>
      </c>
      <c r="C6351" s="170">
        <v>117</v>
      </c>
      <c r="I6351" s="170"/>
    </row>
    <row r="6352" spans="1:9" x14ac:dyDescent="0.3">
      <c r="A6352" s="170" t="s">
        <v>99</v>
      </c>
      <c r="B6352" s="170" t="s">
        <v>12030</v>
      </c>
      <c r="C6352" s="170">
        <v>67</v>
      </c>
      <c r="I6352" s="170"/>
    </row>
    <row r="6353" spans="1:9" x14ac:dyDescent="0.3">
      <c r="A6353" s="170" t="s">
        <v>98</v>
      </c>
      <c r="B6353" s="170" t="s">
        <v>89</v>
      </c>
      <c r="C6353" s="170">
        <v>724</v>
      </c>
      <c r="I6353" s="170"/>
    </row>
    <row r="6354" spans="1:9" x14ac:dyDescent="0.3">
      <c r="A6354" s="170" t="s">
        <v>97</v>
      </c>
      <c r="B6354" s="170" t="s">
        <v>89</v>
      </c>
      <c r="C6354" s="170">
        <v>724</v>
      </c>
      <c r="I6354" s="170"/>
    </row>
    <row r="6355" spans="1:9" x14ac:dyDescent="0.3">
      <c r="A6355" s="170" t="s">
        <v>3716</v>
      </c>
      <c r="B6355" s="170" t="s">
        <v>12029</v>
      </c>
      <c r="C6355" s="170">
        <v>125</v>
      </c>
      <c r="I6355" s="170"/>
    </row>
    <row r="6356" spans="1:9" x14ac:dyDescent="0.3">
      <c r="A6356" s="170" t="s">
        <v>96</v>
      </c>
      <c r="B6356" s="170" t="s">
        <v>89</v>
      </c>
      <c r="C6356" s="170">
        <v>724</v>
      </c>
      <c r="I6356" s="170"/>
    </row>
    <row r="6357" spans="1:9" x14ac:dyDescent="0.3">
      <c r="A6357" s="170" t="s">
        <v>95</v>
      </c>
      <c r="B6357" s="170" t="s">
        <v>89</v>
      </c>
      <c r="C6357" s="170">
        <v>724</v>
      </c>
      <c r="I6357" s="170"/>
    </row>
    <row r="6358" spans="1:9" x14ac:dyDescent="0.3">
      <c r="A6358" s="170" t="s">
        <v>93</v>
      </c>
      <c r="B6358" s="170" t="s">
        <v>94</v>
      </c>
      <c r="C6358" s="170">
        <v>724</v>
      </c>
      <c r="I6358" s="170"/>
    </row>
    <row r="6359" spans="1:9" x14ac:dyDescent="0.3">
      <c r="A6359" s="170" t="s">
        <v>91</v>
      </c>
      <c r="B6359" s="170" t="s">
        <v>92</v>
      </c>
      <c r="C6359" s="170">
        <v>724</v>
      </c>
      <c r="I6359" s="170"/>
    </row>
    <row r="6360" spans="1:9" x14ac:dyDescent="0.3">
      <c r="A6360" s="170" t="s">
        <v>90</v>
      </c>
      <c r="B6360" s="170" t="s">
        <v>85</v>
      </c>
      <c r="C6360" s="170">
        <v>724</v>
      </c>
      <c r="I6360" s="170"/>
    </row>
    <row r="6361" spans="1:9" x14ac:dyDescent="0.3">
      <c r="A6361" s="170" t="s">
        <v>88</v>
      </c>
      <c r="B6361" s="170" t="s">
        <v>89</v>
      </c>
      <c r="C6361" s="170">
        <v>724</v>
      </c>
      <c r="I6361" s="170"/>
    </row>
    <row r="6362" spans="1:9" x14ac:dyDescent="0.3">
      <c r="A6362" s="170" t="s">
        <v>4180</v>
      </c>
      <c r="B6362" s="170" t="s">
        <v>12028</v>
      </c>
      <c r="C6362" s="170">
        <v>1301</v>
      </c>
      <c r="I6362" s="170"/>
    </row>
    <row r="6363" spans="1:9" x14ac:dyDescent="0.3">
      <c r="A6363" s="170" t="s">
        <v>86</v>
      </c>
      <c r="B6363" s="170" t="s">
        <v>87</v>
      </c>
      <c r="C6363" s="170">
        <v>724</v>
      </c>
      <c r="I6363" s="170"/>
    </row>
    <row r="6364" spans="1:9" x14ac:dyDescent="0.3">
      <c r="A6364" s="170" t="s">
        <v>4181</v>
      </c>
      <c r="B6364" s="170" t="s">
        <v>12027</v>
      </c>
      <c r="C6364" s="170">
        <v>1250</v>
      </c>
      <c r="I6364" s="170"/>
    </row>
    <row r="6365" spans="1:9" x14ac:dyDescent="0.3">
      <c r="A6365" s="170" t="s">
        <v>84</v>
      </c>
      <c r="B6365" s="170" t="s">
        <v>85</v>
      </c>
      <c r="C6365" s="170">
        <v>724</v>
      </c>
      <c r="I6365" s="170"/>
    </row>
    <row r="6366" spans="1:9" x14ac:dyDescent="0.3">
      <c r="A6366" s="170" t="s">
        <v>3715</v>
      </c>
      <c r="B6366" s="170" t="s">
        <v>12023</v>
      </c>
      <c r="C6366" s="170">
        <v>36</v>
      </c>
      <c r="I6366" s="170"/>
    </row>
    <row r="6367" spans="1:9" x14ac:dyDescent="0.3">
      <c r="A6367" s="170" t="s">
        <v>4182</v>
      </c>
      <c r="B6367" s="170" t="s">
        <v>12026</v>
      </c>
      <c r="C6367" s="170">
        <v>321</v>
      </c>
      <c r="I6367" s="170"/>
    </row>
    <row r="6368" spans="1:9" x14ac:dyDescent="0.3">
      <c r="A6368" s="170" t="s">
        <v>4183</v>
      </c>
      <c r="B6368" s="170" t="s">
        <v>8042</v>
      </c>
      <c r="C6368" s="170">
        <v>1264</v>
      </c>
      <c r="I6368" s="170"/>
    </row>
    <row r="6369" spans="1:9" x14ac:dyDescent="0.3">
      <c r="A6369" s="170" t="s">
        <v>82</v>
      </c>
      <c r="B6369" s="170" t="s">
        <v>83</v>
      </c>
      <c r="C6369" s="170">
        <v>724</v>
      </c>
      <c r="I6369" s="170"/>
    </row>
    <row r="6370" spans="1:9" x14ac:dyDescent="0.3">
      <c r="A6370" s="170" t="s">
        <v>4184</v>
      </c>
      <c r="B6370" s="170" t="s">
        <v>12025</v>
      </c>
      <c r="C6370" s="170">
        <v>1026</v>
      </c>
      <c r="I6370" s="170"/>
    </row>
    <row r="6371" spans="1:9" x14ac:dyDescent="0.3">
      <c r="A6371" s="170" t="s">
        <v>4185</v>
      </c>
      <c r="B6371" s="170" t="s">
        <v>89</v>
      </c>
      <c r="C6371" s="170">
        <v>724</v>
      </c>
      <c r="I6371" s="170"/>
    </row>
    <row r="6372" spans="1:9" x14ac:dyDescent="0.3">
      <c r="A6372" s="170" t="s">
        <v>4186</v>
      </c>
      <c r="B6372" s="170" t="s">
        <v>89</v>
      </c>
      <c r="C6372" s="170">
        <v>724</v>
      </c>
      <c r="I6372" s="170"/>
    </row>
    <row r="6373" spans="1:9" x14ac:dyDescent="0.3">
      <c r="A6373" s="170" t="s">
        <v>4187</v>
      </c>
      <c r="B6373" s="170" t="s">
        <v>89</v>
      </c>
      <c r="C6373" s="170">
        <v>724</v>
      </c>
      <c r="I6373" s="170"/>
    </row>
    <row r="6374" spans="1:9" x14ac:dyDescent="0.3">
      <c r="A6374" s="170" t="s">
        <v>4188</v>
      </c>
      <c r="B6374" s="170" t="s">
        <v>12024</v>
      </c>
      <c r="C6374" s="170">
        <v>724</v>
      </c>
      <c r="I6374" s="170"/>
    </row>
    <row r="6375" spans="1:9" x14ac:dyDescent="0.3">
      <c r="A6375" s="170" t="s">
        <v>4189</v>
      </c>
      <c r="B6375" s="170" t="s">
        <v>4473</v>
      </c>
      <c r="C6375" s="170">
        <v>724</v>
      </c>
      <c r="I6375" s="170"/>
    </row>
    <row r="6376" spans="1:9" x14ac:dyDescent="0.3">
      <c r="A6376" s="170" t="s">
        <v>3714</v>
      </c>
      <c r="B6376" s="170" t="s">
        <v>12023</v>
      </c>
      <c r="C6376" s="170">
        <v>36</v>
      </c>
      <c r="I6376" s="170"/>
    </row>
    <row r="6377" spans="1:9" x14ac:dyDescent="0.3">
      <c r="A6377" s="170" t="s">
        <v>4190</v>
      </c>
      <c r="B6377" s="170" t="s">
        <v>94</v>
      </c>
      <c r="C6377" s="170">
        <v>724</v>
      </c>
      <c r="I6377" s="170"/>
    </row>
    <row r="6378" spans="1:9" x14ac:dyDescent="0.3">
      <c r="A6378" s="170" t="s">
        <v>4191</v>
      </c>
      <c r="B6378" s="170" t="s">
        <v>92</v>
      </c>
      <c r="C6378" s="170">
        <v>724</v>
      </c>
      <c r="I6378" s="170"/>
    </row>
    <row r="6379" spans="1:9" x14ac:dyDescent="0.3">
      <c r="A6379" s="170" t="s">
        <v>4192</v>
      </c>
      <c r="B6379" s="170" t="s">
        <v>92</v>
      </c>
      <c r="C6379" s="170">
        <v>724</v>
      </c>
      <c r="I6379" s="170"/>
    </row>
    <row r="6380" spans="1:9" x14ac:dyDescent="0.3">
      <c r="A6380" s="170" t="s">
        <v>4193</v>
      </c>
      <c r="B6380" s="170" t="s">
        <v>92</v>
      </c>
      <c r="C6380" s="170">
        <v>724</v>
      </c>
      <c r="I6380" s="170"/>
    </row>
    <row r="6381" spans="1:9" x14ac:dyDescent="0.3">
      <c r="A6381" s="170" t="s">
        <v>4194</v>
      </c>
      <c r="B6381" s="170" t="s">
        <v>92</v>
      </c>
      <c r="C6381" s="170">
        <v>724</v>
      </c>
      <c r="I6381" s="170"/>
    </row>
    <row r="6382" spans="1:9" x14ac:dyDescent="0.3">
      <c r="A6382" s="170" t="s">
        <v>4195</v>
      </c>
      <c r="B6382" s="170" t="s">
        <v>85</v>
      </c>
      <c r="C6382" s="170">
        <v>724</v>
      </c>
      <c r="I6382" s="170"/>
    </row>
    <row r="6383" spans="1:9" x14ac:dyDescent="0.3">
      <c r="A6383" s="170" t="s">
        <v>4196</v>
      </c>
      <c r="B6383" s="170" t="s">
        <v>85</v>
      </c>
      <c r="C6383" s="170">
        <v>724</v>
      </c>
      <c r="I6383" s="170"/>
    </row>
    <row r="6384" spans="1:9" x14ac:dyDescent="0.3">
      <c r="A6384" s="170" t="s">
        <v>4198</v>
      </c>
      <c r="B6384" s="170" t="s">
        <v>4197</v>
      </c>
      <c r="C6384" s="170">
        <v>724</v>
      </c>
      <c r="I6384" s="170"/>
    </row>
    <row r="6385" spans="1:9" x14ac:dyDescent="0.3">
      <c r="A6385" s="170" t="s">
        <v>4200</v>
      </c>
      <c r="B6385" s="170" t="s">
        <v>4199</v>
      </c>
      <c r="C6385" s="170">
        <v>724</v>
      </c>
      <c r="I6385" s="170"/>
    </row>
    <row r="6386" spans="1:9" x14ac:dyDescent="0.3">
      <c r="A6386" s="170" t="s">
        <v>4201</v>
      </c>
      <c r="B6386" s="170" t="s">
        <v>4199</v>
      </c>
      <c r="C6386" s="170">
        <v>724</v>
      </c>
      <c r="I6386" s="170"/>
    </row>
    <row r="6387" spans="1:9" x14ac:dyDescent="0.3">
      <c r="A6387" s="170" t="s">
        <v>4202</v>
      </c>
      <c r="B6387" s="170" t="s">
        <v>12022</v>
      </c>
      <c r="C6387" s="170">
        <v>724</v>
      </c>
      <c r="I6387" s="170"/>
    </row>
    <row r="6388" spans="1:9" x14ac:dyDescent="0.3">
      <c r="A6388" s="170" t="s">
        <v>4203</v>
      </c>
      <c r="B6388" s="170" t="s">
        <v>12021</v>
      </c>
      <c r="C6388" s="170">
        <v>724</v>
      </c>
      <c r="I6388" s="170"/>
    </row>
    <row r="6389" spans="1:9" x14ac:dyDescent="0.3">
      <c r="A6389" s="170" t="s">
        <v>4204</v>
      </c>
      <c r="B6389" s="170" t="s">
        <v>521</v>
      </c>
      <c r="C6389" s="170">
        <v>724</v>
      </c>
      <c r="I6389" s="170"/>
    </row>
    <row r="6390" spans="1:9" x14ac:dyDescent="0.3">
      <c r="A6390" s="170" t="s">
        <v>4205</v>
      </c>
      <c r="B6390" s="170" t="s">
        <v>4199</v>
      </c>
      <c r="C6390" s="170">
        <v>724</v>
      </c>
      <c r="I6390" s="170"/>
    </row>
    <row r="6391" spans="1:9" x14ac:dyDescent="0.3">
      <c r="A6391" s="170" t="s">
        <v>4206</v>
      </c>
      <c r="B6391" s="170" t="s">
        <v>4199</v>
      </c>
      <c r="C6391" s="170">
        <v>724</v>
      </c>
      <c r="I6391" s="170"/>
    </row>
    <row r="6392" spans="1:9" x14ac:dyDescent="0.3">
      <c r="A6392" s="170" t="s">
        <v>4207</v>
      </c>
      <c r="B6392" s="170" t="s">
        <v>4199</v>
      </c>
      <c r="C6392" s="170">
        <v>724</v>
      </c>
      <c r="I6392" s="170"/>
    </row>
    <row r="6393" spans="1:9" x14ac:dyDescent="0.3">
      <c r="A6393" s="170" t="s">
        <v>4208</v>
      </c>
      <c r="B6393" s="170" t="s">
        <v>4199</v>
      </c>
      <c r="C6393" s="170">
        <v>724</v>
      </c>
      <c r="I6393" s="170"/>
    </row>
    <row r="6394" spans="1:9" x14ac:dyDescent="0.3">
      <c r="A6394" s="170" t="s">
        <v>4209</v>
      </c>
      <c r="B6394" s="170" t="s">
        <v>4199</v>
      </c>
      <c r="C6394" s="170">
        <v>724</v>
      </c>
      <c r="I6394" s="170"/>
    </row>
    <row r="6395" spans="1:9" x14ac:dyDescent="0.3">
      <c r="A6395" s="170" t="s">
        <v>4210</v>
      </c>
      <c r="B6395" s="170" t="s">
        <v>12020</v>
      </c>
      <c r="C6395" s="170">
        <v>83</v>
      </c>
      <c r="I6395" s="170"/>
    </row>
    <row r="6396" spans="1:9" x14ac:dyDescent="0.3">
      <c r="A6396" s="170" t="s">
        <v>4211</v>
      </c>
      <c r="B6396" s="170" t="s">
        <v>4199</v>
      </c>
      <c r="C6396" s="170">
        <v>724</v>
      </c>
      <c r="I6396" s="170"/>
    </row>
    <row r="6397" spans="1:9" x14ac:dyDescent="0.3">
      <c r="A6397" s="170" t="s">
        <v>4212</v>
      </c>
      <c r="B6397" s="170" t="s">
        <v>4199</v>
      </c>
      <c r="C6397" s="170">
        <v>724</v>
      </c>
      <c r="I6397" s="170"/>
    </row>
    <row r="6398" spans="1:9" x14ac:dyDescent="0.3">
      <c r="A6398" s="170" t="s">
        <v>4213</v>
      </c>
      <c r="B6398" s="170" t="s">
        <v>4199</v>
      </c>
      <c r="C6398" s="170">
        <v>724</v>
      </c>
      <c r="I6398" s="170"/>
    </row>
    <row r="6399" spans="1:9" x14ac:dyDescent="0.3">
      <c r="A6399" s="170" t="s">
        <v>4214</v>
      </c>
      <c r="B6399" s="170" t="s">
        <v>4199</v>
      </c>
      <c r="C6399" s="170">
        <v>724</v>
      </c>
      <c r="I6399" s="170"/>
    </row>
    <row r="6400" spans="1:9" x14ac:dyDescent="0.3">
      <c r="A6400" s="170" t="s">
        <v>4215</v>
      </c>
      <c r="B6400" s="170" t="s">
        <v>4199</v>
      </c>
      <c r="C6400" s="170">
        <v>724</v>
      </c>
      <c r="I6400" s="170"/>
    </row>
    <row r="6401" spans="1:9" x14ac:dyDescent="0.3">
      <c r="A6401" s="170" t="s">
        <v>4216</v>
      </c>
      <c r="B6401" s="170" t="s">
        <v>4199</v>
      </c>
      <c r="C6401" s="170">
        <v>724</v>
      </c>
      <c r="I6401" s="170"/>
    </row>
    <row r="6402" spans="1:9" x14ac:dyDescent="0.3">
      <c r="A6402" s="170" t="s">
        <v>4217</v>
      </c>
      <c r="B6402" s="170" t="s">
        <v>4199</v>
      </c>
      <c r="C6402" s="170">
        <v>724</v>
      </c>
      <c r="I6402" s="170"/>
    </row>
    <row r="6403" spans="1:9" x14ac:dyDescent="0.3">
      <c r="A6403" s="170" t="s">
        <v>4218</v>
      </c>
      <c r="B6403" s="170" t="s">
        <v>4199</v>
      </c>
      <c r="C6403" s="170">
        <v>724</v>
      </c>
      <c r="I6403" s="170"/>
    </row>
    <row r="6404" spans="1:9" x14ac:dyDescent="0.3">
      <c r="A6404" s="170" t="s">
        <v>4219</v>
      </c>
      <c r="B6404" s="170" t="s">
        <v>326</v>
      </c>
      <c r="C6404" s="170">
        <v>724</v>
      </c>
      <c r="I6404" s="170"/>
    </row>
    <row r="6405" spans="1:9" x14ac:dyDescent="0.3">
      <c r="A6405" s="170" t="s">
        <v>4221</v>
      </c>
      <c r="B6405" s="170" t="s">
        <v>4220</v>
      </c>
      <c r="C6405" s="170">
        <v>36</v>
      </c>
      <c r="I6405" s="170"/>
    </row>
    <row r="6406" spans="1:9" x14ac:dyDescent="0.3">
      <c r="A6406" s="170" t="s">
        <v>3713</v>
      </c>
      <c r="B6406" s="170" t="s">
        <v>12011</v>
      </c>
      <c r="C6406" s="170">
        <v>36</v>
      </c>
      <c r="I6406" s="170"/>
    </row>
    <row r="6407" spans="1:9" x14ac:dyDescent="0.3">
      <c r="A6407" s="170" t="s">
        <v>4222</v>
      </c>
      <c r="B6407" s="170" t="s">
        <v>2325</v>
      </c>
      <c r="C6407" s="170">
        <v>36</v>
      </c>
      <c r="I6407" s="170"/>
    </row>
    <row r="6408" spans="1:9" x14ac:dyDescent="0.3">
      <c r="A6408" s="170" t="s">
        <v>4223</v>
      </c>
      <c r="B6408" s="170" t="s">
        <v>2325</v>
      </c>
      <c r="C6408" s="170">
        <v>36</v>
      </c>
      <c r="I6408" s="170"/>
    </row>
    <row r="6409" spans="1:9" x14ac:dyDescent="0.3">
      <c r="A6409" s="170" t="s">
        <v>4224</v>
      </c>
      <c r="B6409" s="170" t="s">
        <v>12019</v>
      </c>
      <c r="C6409" s="170">
        <v>1144</v>
      </c>
      <c r="I6409" s="170"/>
    </row>
    <row r="6410" spans="1:9" x14ac:dyDescent="0.3">
      <c r="A6410" s="170" t="s">
        <v>4225</v>
      </c>
      <c r="B6410" s="170" t="s">
        <v>12018</v>
      </c>
      <c r="C6410" s="170">
        <v>724</v>
      </c>
      <c r="I6410" s="170"/>
    </row>
    <row r="6411" spans="1:9" x14ac:dyDescent="0.3">
      <c r="A6411" s="170" t="s">
        <v>4226</v>
      </c>
      <c r="B6411" s="170" t="s">
        <v>2321</v>
      </c>
      <c r="C6411" s="170">
        <v>724</v>
      </c>
      <c r="I6411" s="170"/>
    </row>
    <row r="6412" spans="1:9" x14ac:dyDescent="0.3">
      <c r="A6412" s="170" t="s">
        <v>4227</v>
      </c>
      <c r="B6412" s="170" t="s">
        <v>2321</v>
      </c>
      <c r="C6412" s="170">
        <v>724</v>
      </c>
      <c r="I6412" s="170"/>
    </row>
    <row r="6413" spans="1:9" x14ac:dyDescent="0.3">
      <c r="A6413" s="170" t="s">
        <v>4228</v>
      </c>
      <c r="B6413" s="170" t="s">
        <v>2321</v>
      </c>
      <c r="C6413" s="170">
        <v>724</v>
      </c>
      <c r="I6413" s="170"/>
    </row>
    <row r="6414" spans="1:9" x14ac:dyDescent="0.3">
      <c r="A6414" s="170" t="s">
        <v>4230</v>
      </c>
      <c r="B6414" s="170" t="s">
        <v>4229</v>
      </c>
      <c r="C6414" s="170">
        <v>724</v>
      </c>
      <c r="I6414" s="170"/>
    </row>
    <row r="6415" spans="1:9" x14ac:dyDescent="0.3">
      <c r="A6415" s="170" t="s">
        <v>4232</v>
      </c>
      <c r="B6415" s="170" t="s">
        <v>4231</v>
      </c>
      <c r="C6415" s="170">
        <v>724</v>
      </c>
      <c r="I6415" s="170"/>
    </row>
    <row r="6416" spans="1:9" x14ac:dyDescent="0.3">
      <c r="A6416" s="170" t="s">
        <v>4233</v>
      </c>
      <c r="B6416" s="170" t="s">
        <v>4231</v>
      </c>
      <c r="C6416" s="170">
        <v>724</v>
      </c>
      <c r="I6416" s="170"/>
    </row>
    <row r="6417" spans="1:9" x14ac:dyDescent="0.3">
      <c r="A6417" s="170" t="s">
        <v>3712</v>
      </c>
      <c r="B6417" s="170" t="s">
        <v>12011</v>
      </c>
      <c r="C6417" s="170">
        <v>36</v>
      </c>
      <c r="I6417" s="170"/>
    </row>
    <row r="6418" spans="1:9" x14ac:dyDescent="0.3">
      <c r="A6418" s="170" t="s">
        <v>4234</v>
      </c>
      <c r="B6418" s="170" t="s">
        <v>12017</v>
      </c>
      <c r="C6418" s="170">
        <v>131</v>
      </c>
      <c r="I6418" s="170"/>
    </row>
    <row r="6419" spans="1:9" x14ac:dyDescent="0.3">
      <c r="A6419" s="170" t="s">
        <v>4235</v>
      </c>
      <c r="B6419" s="170" t="s">
        <v>12016</v>
      </c>
      <c r="C6419" s="170">
        <v>379</v>
      </c>
      <c r="I6419" s="170"/>
    </row>
    <row r="6420" spans="1:9" x14ac:dyDescent="0.3">
      <c r="A6420" s="170" t="s">
        <v>3711</v>
      </c>
      <c r="B6420" s="170" t="s">
        <v>12011</v>
      </c>
      <c r="C6420" s="170">
        <v>36</v>
      </c>
      <c r="I6420" s="170"/>
    </row>
    <row r="6421" spans="1:9" x14ac:dyDescent="0.3">
      <c r="A6421" s="170" t="s">
        <v>4236</v>
      </c>
      <c r="B6421" s="170" t="s">
        <v>12015</v>
      </c>
      <c r="C6421" s="170">
        <v>379</v>
      </c>
      <c r="I6421" s="170"/>
    </row>
    <row r="6422" spans="1:9" x14ac:dyDescent="0.3">
      <c r="A6422" s="170" t="s">
        <v>4238</v>
      </c>
      <c r="B6422" s="170" t="s">
        <v>4237</v>
      </c>
      <c r="C6422" s="170">
        <v>724</v>
      </c>
      <c r="I6422" s="170"/>
    </row>
    <row r="6423" spans="1:9" x14ac:dyDescent="0.3">
      <c r="A6423" s="170" t="s">
        <v>4240</v>
      </c>
      <c r="B6423" s="170" t="s">
        <v>4239</v>
      </c>
      <c r="C6423" s="170">
        <v>724</v>
      </c>
      <c r="I6423" s="170"/>
    </row>
    <row r="6424" spans="1:9" x14ac:dyDescent="0.3">
      <c r="A6424" s="170" t="s">
        <v>4242</v>
      </c>
      <c r="B6424" s="170" t="s">
        <v>4241</v>
      </c>
      <c r="C6424" s="170">
        <v>724</v>
      </c>
      <c r="I6424" s="170"/>
    </row>
    <row r="6425" spans="1:9" x14ac:dyDescent="0.3">
      <c r="A6425" s="170" t="s">
        <v>4243</v>
      </c>
      <c r="B6425" s="170" t="s">
        <v>12014</v>
      </c>
      <c r="C6425" s="170">
        <v>724</v>
      </c>
      <c r="I6425" s="170"/>
    </row>
    <row r="6426" spans="1:9" x14ac:dyDescent="0.3">
      <c r="A6426" s="170" t="s">
        <v>4244</v>
      </c>
      <c r="B6426" s="170" t="s">
        <v>4197</v>
      </c>
      <c r="C6426" s="170">
        <v>724</v>
      </c>
      <c r="I6426" s="170"/>
    </row>
    <row r="6427" spans="1:9" x14ac:dyDescent="0.3">
      <c r="A6427" s="170" t="s">
        <v>4245</v>
      </c>
      <c r="B6427" s="170" t="s">
        <v>12013</v>
      </c>
      <c r="C6427" s="170">
        <v>37</v>
      </c>
      <c r="I6427" s="170"/>
    </row>
    <row r="6428" spans="1:9" x14ac:dyDescent="0.3">
      <c r="A6428" s="170" t="s">
        <v>4246</v>
      </c>
      <c r="B6428" s="170" t="s">
        <v>89</v>
      </c>
      <c r="C6428" s="170">
        <v>724</v>
      </c>
      <c r="I6428" s="170"/>
    </row>
    <row r="6429" spans="1:9" x14ac:dyDescent="0.3">
      <c r="A6429" s="170" t="s">
        <v>4247</v>
      </c>
      <c r="B6429" s="170" t="s">
        <v>12012</v>
      </c>
      <c r="C6429" s="170">
        <v>94</v>
      </c>
      <c r="I6429" s="170"/>
    </row>
    <row r="6430" spans="1:9" x14ac:dyDescent="0.3">
      <c r="A6430" s="170" t="s">
        <v>4249</v>
      </c>
      <c r="B6430" s="170" t="s">
        <v>4248</v>
      </c>
      <c r="C6430" s="170">
        <v>724</v>
      </c>
      <c r="I6430" s="170"/>
    </row>
    <row r="6431" spans="1:9" x14ac:dyDescent="0.3">
      <c r="A6431" s="170" t="s">
        <v>3710</v>
      </c>
      <c r="B6431" s="170" t="s">
        <v>12011</v>
      </c>
      <c r="C6431" s="170">
        <v>36</v>
      </c>
      <c r="I6431" s="170"/>
    </row>
    <row r="6432" spans="1:9" x14ac:dyDescent="0.3">
      <c r="A6432" s="170" t="s">
        <v>4250</v>
      </c>
      <c r="B6432" s="170" t="s">
        <v>12010</v>
      </c>
      <c r="C6432" s="170">
        <v>94</v>
      </c>
      <c r="I6432" s="170"/>
    </row>
    <row r="6433" spans="1:9" x14ac:dyDescent="0.3">
      <c r="A6433" s="170" t="s">
        <v>4251</v>
      </c>
      <c r="B6433" s="170" t="s">
        <v>12009</v>
      </c>
      <c r="C6433" s="170">
        <v>1279</v>
      </c>
      <c r="I6433" s="170"/>
    </row>
    <row r="6434" spans="1:9" x14ac:dyDescent="0.3">
      <c r="A6434" s="170" t="s">
        <v>4252</v>
      </c>
      <c r="B6434" s="170" t="s">
        <v>326</v>
      </c>
      <c r="C6434" s="170">
        <v>724</v>
      </c>
      <c r="I6434" s="170"/>
    </row>
    <row r="6435" spans="1:9" x14ac:dyDescent="0.3">
      <c r="A6435" s="170" t="s">
        <v>4253</v>
      </c>
      <c r="B6435" s="170" t="s">
        <v>12008</v>
      </c>
      <c r="C6435" s="170">
        <v>94</v>
      </c>
      <c r="I6435" s="170"/>
    </row>
    <row r="6436" spans="1:9" x14ac:dyDescent="0.3">
      <c r="A6436" s="170" t="s">
        <v>4254</v>
      </c>
      <c r="B6436" s="170" t="s">
        <v>12007</v>
      </c>
      <c r="C6436" s="170">
        <v>94</v>
      </c>
      <c r="I6436" s="170"/>
    </row>
    <row r="6437" spans="1:9" x14ac:dyDescent="0.3">
      <c r="A6437" s="170" t="s">
        <v>4255</v>
      </c>
      <c r="B6437" s="170" t="s">
        <v>12006</v>
      </c>
      <c r="C6437" s="170">
        <v>1736</v>
      </c>
      <c r="I6437" s="170"/>
    </row>
    <row r="6438" spans="1:9" x14ac:dyDescent="0.3">
      <c r="A6438" s="170" t="s">
        <v>4257</v>
      </c>
      <c r="B6438" s="170" t="s">
        <v>4256</v>
      </c>
      <c r="C6438" s="170">
        <v>1241</v>
      </c>
      <c r="I6438" s="170"/>
    </row>
    <row r="6439" spans="1:9" x14ac:dyDescent="0.3">
      <c r="A6439" s="170" t="s">
        <v>3709</v>
      </c>
      <c r="B6439" s="170" t="s">
        <v>12005</v>
      </c>
      <c r="C6439" s="170">
        <v>36</v>
      </c>
      <c r="I6439" s="170"/>
    </row>
    <row r="6440" spans="1:9" x14ac:dyDescent="0.3">
      <c r="A6440" s="170" t="s">
        <v>4259</v>
      </c>
      <c r="B6440" s="170" t="s">
        <v>4258</v>
      </c>
      <c r="C6440" s="170">
        <v>1242</v>
      </c>
      <c r="I6440" s="170"/>
    </row>
    <row r="6441" spans="1:9" x14ac:dyDescent="0.3">
      <c r="A6441" s="170" t="s">
        <v>4261</v>
      </c>
      <c r="B6441" s="170" t="s">
        <v>4260</v>
      </c>
      <c r="C6441" s="170">
        <v>1243</v>
      </c>
      <c r="I6441" s="170"/>
    </row>
    <row r="6442" spans="1:9" x14ac:dyDescent="0.3">
      <c r="A6442" s="170" t="s">
        <v>4262</v>
      </c>
      <c r="B6442" s="170" t="s">
        <v>12004</v>
      </c>
      <c r="C6442" s="170">
        <v>52</v>
      </c>
      <c r="I6442" s="170"/>
    </row>
    <row r="6443" spans="1:9" x14ac:dyDescent="0.3">
      <c r="A6443" s="170" t="s">
        <v>4263</v>
      </c>
      <c r="B6443" s="170" t="s">
        <v>12003</v>
      </c>
      <c r="C6443" s="170">
        <v>1711</v>
      </c>
      <c r="I6443" s="170"/>
    </row>
    <row r="6444" spans="1:9" x14ac:dyDescent="0.3">
      <c r="A6444" s="170" t="s">
        <v>4265</v>
      </c>
      <c r="B6444" s="170" t="s">
        <v>4264</v>
      </c>
      <c r="C6444" s="170">
        <v>122</v>
      </c>
      <c r="I6444" s="170"/>
    </row>
    <row r="6445" spans="1:9" x14ac:dyDescent="0.3">
      <c r="A6445" s="170" t="s">
        <v>4266</v>
      </c>
      <c r="B6445" s="170" t="s">
        <v>4264</v>
      </c>
      <c r="C6445" s="170">
        <v>122</v>
      </c>
      <c r="I6445" s="170"/>
    </row>
    <row r="6446" spans="1:9" x14ac:dyDescent="0.3">
      <c r="A6446" s="170" t="s">
        <v>4267</v>
      </c>
      <c r="B6446" s="170" t="s">
        <v>4264</v>
      </c>
      <c r="C6446" s="170">
        <v>122</v>
      </c>
      <c r="I6446" s="170"/>
    </row>
    <row r="6447" spans="1:9" x14ac:dyDescent="0.3">
      <c r="A6447" s="170" t="s">
        <v>4268</v>
      </c>
      <c r="B6447" s="170" t="s">
        <v>4264</v>
      </c>
      <c r="C6447" s="170">
        <v>122</v>
      </c>
      <c r="I6447" s="170"/>
    </row>
    <row r="6448" spans="1:9" x14ac:dyDescent="0.3">
      <c r="A6448" s="170" t="s">
        <v>4269</v>
      </c>
      <c r="B6448" s="170" t="s">
        <v>12002</v>
      </c>
      <c r="C6448" s="170">
        <v>67</v>
      </c>
      <c r="I6448" s="170"/>
    </row>
    <row r="6449" spans="1:9" x14ac:dyDescent="0.3">
      <c r="A6449" s="170" t="s">
        <v>4270</v>
      </c>
      <c r="B6449" s="170" t="s">
        <v>12001</v>
      </c>
      <c r="C6449" s="170">
        <v>1265</v>
      </c>
      <c r="I6449" s="170"/>
    </row>
    <row r="6450" spans="1:9" x14ac:dyDescent="0.3">
      <c r="A6450" s="170" t="s">
        <v>4272</v>
      </c>
      <c r="B6450" s="170" t="s">
        <v>4271</v>
      </c>
      <c r="C6450" s="170">
        <v>321</v>
      </c>
      <c r="I6450" s="170"/>
    </row>
    <row r="6451" spans="1:9" x14ac:dyDescent="0.3">
      <c r="A6451" s="170" t="s">
        <v>4273</v>
      </c>
      <c r="B6451" s="170" t="s">
        <v>12000</v>
      </c>
      <c r="C6451" s="170">
        <v>210</v>
      </c>
      <c r="I6451" s="170"/>
    </row>
    <row r="6452" spans="1:9" x14ac:dyDescent="0.3">
      <c r="A6452" s="170" t="s">
        <v>4274</v>
      </c>
      <c r="B6452" s="170" t="s">
        <v>11999</v>
      </c>
      <c r="C6452" s="170">
        <v>67</v>
      </c>
      <c r="I6452" s="170"/>
    </row>
    <row r="6453" spans="1:9" x14ac:dyDescent="0.3">
      <c r="A6453" s="170" t="s">
        <v>4276</v>
      </c>
      <c r="B6453" s="170" t="s">
        <v>4275</v>
      </c>
      <c r="C6453" s="170">
        <v>67</v>
      </c>
      <c r="I6453" s="170"/>
    </row>
    <row r="6454" spans="1:9" x14ac:dyDescent="0.3">
      <c r="A6454" s="170" t="s">
        <v>4277</v>
      </c>
      <c r="B6454" s="170" t="s">
        <v>4275</v>
      </c>
      <c r="C6454" s="170">
        <v>67</v>
      </c>
      <c r="I6454" s="170"/>
    </row>
    <row r="6455" spans="1:9" x14ac:dyDescent="0.3">
      <c r="A6455" s="170" t="s">
        <v>4278</v>
      </c>
      <c r="B6455" s="170" t="s">
        <v>4275</v>
      </c>
      <c r="C6455" s="170">
        <v>67</v>
      </c>
      <c r="I6455" s="170"/>
    </row>
    <row r="6456" spans="1:9" x14ac:dyDescent="0.3">
      <c r="A6456" s="170" t="s">
        <v>4279</v>
      </c>
      <c r="B6456" s="170" t="s">
        <v>4275</v>
      </c>
      <c r="C6456" s="170">
        <v>67</v>
      </c>
      <c r="I6456" s="170"/>
    </row>
    <row r="6457" spans="1:9" x14ac:dyDescent="0.3">
      <c r="A6457" s="170" t="s">
        <v>4280</v>
      </c>
      <c r="B6457" s="170" t="s">
        <v>11998</v>
      </c>
      <c r="C6457" s="170">
        <v>210</v>
      </c>
      <c r="I6457" s="170"/>
    </row>
    <row r="6458" spans="1:9" x14ac:dyDescent="0.3">
      <c r="A6458" s="170" t="s">
        <v>4281</v>
      </c>
      <c r="B6458" s="170" t="s">
        <v>11997</v>
      </c>
      <c r="C6458" s="170">
        <v>210</v>
      </c>
      <c r="I6458" s="170"/>
    </row>
    <row r="6459" spans="1:9" x14ac:dyDescent="0.3">
      <c r="A6459" s="170" t="s">
        <v>4282</v>
      </c>
      <c r="B6459" s="170" t="s">
        <v>11996</v>
      </c>
      <c r="C6459" s="170">
        <v>210</v>
      </c>
      <c r="I6459" s="170"/>
    </row>
    <row r="6460" spans="1:9" x14ac:dyDescent="0.3">
      <c r="A6460" s="170" t="s">
        <v>4283</v>
      </c>
      <c r="B6460" s="170" t="s">
        <v>11995</v>
      </c>
      <c r="C6460" s="170">
        <v>210</v>
      </c>
      <c r="I6460" s="170"/>
    </row>
    <row r="6461" spans="1:9" x14ac:dyDescent="0.3">
      <c r="A6461" s="170" t="s">
        <v>4284</v>
      </c>
      <c r="B6461" s="170" t="s">
        <v>4285</v>
      </c>
      <c r="C6461" s="170">
        <v>77</v>
      </c>
      <c r="I6461" s="170"/>
    </row>
    <row r="6462" spans="1:9" x14ac:dyDescent="0.3">
      <c r="A6462" s="170" t="s">
        <v>4286</v>
      </c>
      <c r="B6462" s="170" t="s">
        <v>326</v>
      </c>
      <c r="C6462" s="170">
        <v>724</v>
      </c>
      <c r="I6462" s="170"/>
    </row>
    <row r="6463" spans="1:9" x14ac:dyDescent="0.3">
      <c r="A6463" s="170" t="s">
        <v>4676</v>
      </c>
      <c r="B6463" s="170" t="s">
        <v>11994</v>
      </c>
      <c r="C6463" s="170">
        <v>724</v>
      </c>
      <c r="I6463" s="170"/>
    </row>
    <row r="6464" spans="1:9" x14ac:dyDescent="0.3">
      <c r="A6464" s="170" t="s">
        <v>4287</v>
      </c>
      <c r="B6464" s="170" t="s">
        <v>326</v>
      </c>
      <c r="C6464" s="170">
        <v>724</v>
      </c>
      <c r="I6464" s="170"/>
    </row>
    <row r="6465" spans="1:9" x14ac:dyDescent="0.3">
      <c r="A6465" s="170" t="s">
        <v>4288</v>
      </c>
      <c r="B6465" s="170" t="s">
        <v>11993</v>
      </c>
      <c r="C6465" s="170">
        <v>745</v>
      </c>
      <c r="I6465" s="170"/>
    </row>
    <row r="6466" spans="1:9" x14ac:dyDescent="0.3">
      <c r="A6466" s="170" t="s">
        <v>4290</v>
      </c>
      <c r="B6466" s="170" t="s">
        <v>4289</v>
      </c>
      <c r="C6466" s="170">
        <v>36</v>
      </c>
      <c r="I6466" s="170"/>
    </row>
    <row r="6467" spans="1:9" x14ac:dyDescent="0.3">
      <c r="A6467" s="170" t="s">
        <v>4291</v>
      </c>
      <c r="B6467" s="170" t="s">
        <v>11992</v>
      </c>
      <c r="C6467" s="170">
        <v>83</v>
      </c>
      <c r="I6467" s="170"/>
    </row>
    <row r="6468" spans="1:9" x14ac:dyDescent="0.3">
      <c r="A6468" s="170" t="s">
        <v>4292</v>
      </c>
      <c r="B6468" s="170" t="s">
        <v>11991</v>
      </c>
      <c r="C6468" s="170">
        <v>303</v>
      </c>
      <c r="I6468" s="170"/>
    </row>
    <row r="6469" spans="1:9" x14ac:dyDescent="0.3">
      <c r="A6469" s="170" t="s">
        <v>4293</v>
      </c>
      <c r="B6469" s="170" t="s">
        <v>89</v>
      </c>
      <c r="C6469" s="170">
        <v>724</v>
      </c>
      <c r="I6469" s="170"/>
    </row>
    <row r="6470" spans="1:9" x14ac:dyDescent="0.3">
      <c r="A6470" s="170" t="s">
        <v>3708</v>
      </c>
      <c r="B6470" s="170" t="s">
        <v>11987</v>
      </c>
      <c r="C6470" s="170">
        <v>36</v>
      </c>
      <c r="I6470" s="170"/>
    </row>
    <row r="6471" spans="1:9" x14ac:dyDescent="0.3">
      <c r="A6471" s="170" t="s">
        <v>4294</v>
      </c>
      <c r="B6471" s="170" t="s">
        <v>4248</v>
      </c>
      <c r="C6471" s="170">
        <v>724</v>
      </c>
      <c r="I6471" s="170"/>
    </row>
    <row r="6472" spans="1:9" x14ac:dyDescent="0.3">
      <c r="A6472" s="170" t="s">
        <v>4295</v>
      </c>
      <c r="B6472" s="170" t="s">
        <v>11990</v>
      </c>
      <c r="C6472" s="170">
        <v>464</v>
      </c>
      <c r="I6472" s="170"/>
    </row>
    <row r="6473" spans="1:9" x14ac:dyDescent="0.3">
      <c r="A6473" s="170" t="s">
        <v>4297</v>
      </c>
      <c r="B6473" s="170" t="s">
        <v>4296</v>
      </c>
      <c r="C6473" s="170">
        <v>724</v>
      </c>
      <c r="I6473" s="170"/>
    </row>
    <row r="6474" spans="1:9" x14ac:dyDescent="0.3">
      <c r="A6474" s="170" t="s">
        <v>4298</v>
      </c>
      <c r="B6474" s="170" t="s">
        <v>11989</v>
      </c>
      <c r="C6474" s="170">
        <v>83</v>
      </c>
      <c r="I6474" s="170"/>
    </row>
    <row r="6475" spans="1:9" x14ac:dyDescent="0.3">
      <c r="A6475" s="170" t="s">
        <v>4299</v>
      </c>
      <c r="B6475" s="170" t="s">
        <v>4296</v>
      </c>
      <c r="C6475" s="170">
        <v>724</v>
      </c>
      <c r="I6475" s="170"/>
    </row>
    <row r="6476" spans="1:9" x14ac:dyDescent="0.3">
      <c r="A6476" s="170" t="s">
        <v>4300</v>
      </c>
      <c r="B6476" s="170" t="s">
        <v>326</v>
      </c>
      <c r="C6476" s="170">
        <v>724</v>
      </c>
      <c r="I6476" s="170"/>
    </row>
    <row r="6477" spans="1:9" x14ac:dyDescent="0.3">
      <c r="A6477" s="170" t="s">
        <v>4301</v>
      </c>
      <c r="B6477" s="170" t="s">
        <v>11988</v>
      </c>
      <c r="C6477" s="170">
        <v>67</v>
      </c>
      <c r="I6477" s="170"/>
    </row>
    <row r="6478" spans="1:9" x14ac:dyDescent="0.3">
      <c r="A6478" s="170" t="s">
        <v>4302</v>
      </c>
      <c r="B6478" s="170" t="s">
        <v>4303</v>
      </c>
      <c r="C6478" s="170">
        <v>71</v>
      </c>
      <c r="I6478" s="170"/>
    </row>
    <row r="6479" spans="1:9" x14ac:dyDescent="0.3">
      <c r="A6479" s="170" t="s">
        <v>3707</v>
      </c>
      <c r="B6479" s="170" t="s">
        <v>11987</v>
      </c>
      <c r="C6479" s="170">
        <v>36</v>
      </c>
      <c r="I6479" s="170"/>
    </row>
    <row r="6480" spans="1:9" x14ac:dyDescent="0.3">
      <c r="A6480" s="170" t="s">
        <v>4304</v>
      </c>
      <c r="B6480" s="170" t="s">
        <v>4305</v>
      </c>
      <c r="C6480" s="170">
        <v>71</v>
      </c>
      <c r="I6480" s="170"/>
    </row>
    <row r="6481" spans="1:9" x14ac:dyDescent="0.3">
      <c r="A6481" s="170" t="s">
        <v>4306</v>
      </c>
      <c r="B6481" s="170" t="s">
        <v>4307</v>
      </c>
      <c r="C6481" s="170">
        <v>71</v>
      </c>
      <c r="I6481" s="170"/>
    </row>
    <row r="6482" spans="1:9" x14ac:dyDescent="0.3">
      <c r="A6482" s="170" t="s">
        <v>4308</v>
      </c>
      <c r="B6482" s="170" t="s">
        <v>4309</v>
      </c>
      <c r="C6482" s="170">
        <v>71</v>
      </c>
      <c r="I6482" s="170"/>
    </row>
    <row r="6483" spans="1:9" x14ac:dyDescent="0.3">
      <c r="A6483" s="170" t="s">
        <v>4310</v>
      </c>
      <c r="B6483" s="170" t="s">
        <v>4311</v>
      </c>
      <c r="C6483" s="170">
        <v>71</v>
      </c>
      <c r="I6483" s="170"/>
    </row>
    <row r="6484" spans="1:9" x14ac:dyDescent="0.3">
      <c r="A6484" s="170" t="s">
        <v>4312</v>
      </c>
      <c r="B6484" s="170" t="s">
        <v>4313</v>
      </c>
      <c r="C6484" s="170">
        <v>71</v>
      </c>
      <c r="I6484" s="170"/>
    </row>
    <row r="6485" spans="1:9" x14ac:dyDescent="0.3">
      <c r="A6485" s="170" t="s">
        <v>4314</v>
      </c>
      <c r="B6485" s="170" t="s">
        <v>4315</v>
      </c>
      <c r="C6485" s="170">
        <v>71</v>
      </c>
      <c r="I6485" s="170"/>
    </row>
    <row r="6486" spans="1:9" x14ac:dyDescent="0.3">
      <c r="A6486" s="170" t="s">
        <v>4316</v>
      </c>
      <c r="B6486" s="170" t="s">
        <v>4317</v>
      </c>
      <c r="C6486" s="170">
        <v>71</v>
      </c>
      <c r="I6486" s="170"/>
    </row>
    <row r="6487" spans="1:9" x14ac:dyDescent="0.3">
      <c r="A6487" s="170" t="s">
        <v>4319</v>
      </c>
      <c r="B6487" s="170" t="s">
        <v>4318</v>
      </c>
      <c r="C6487" s="170">
        <v>36</v>
      </c>
      <c r="I6487" s="170"/>
    </row>
    <row r="6488" spans="1:9" x14ac:dyDescent="0.3">
      <c r="A6488" s="170" t="s">
        <v>4321</v>
      </c>
      <c r="B6488" s="170" t="s">
        <v>4320</v>
      </c>
      <c r="C6488" s="170">
        <v>122</v>
      </c>
      <c r="I6488" s="170"/>
    </row>
    <row r="6489" spans="1:9" x14ac:dyDescent="0.3">
      <c r="A6489" s="170" t="s">
        <v>4322</v>
      </c>
      <c r="B6489" s="170" t="s">
        <v>4320</v>
      </c>
      <c r="C6489" s="170">
        <v>122</v>
      </c>
      <c r="I6489" s="170"/>
    </row>
    <row r="6490" spans="1:9" x14ac:dyDescent="0.3">
      <c r="A6490" s="170" t="s">
        <v>3706</v>
      </c>
      <c r="B6490" s="170" t="s">
        <v>11986</v>
      </c>
      <c r="C6490" s="170">
        <v>36</v>
      </c>
      <c r="I6490" s="170"/>
    </row>
    <row r="6491" spans="1:9" x14ac:dyDescent="0.3">
      <c r="A6491" s="170" t="s">
        <v>4323</v>
      </c>
      <c r="B6491" s="170" t="s">
        <v>4320</v>
      </c>
      <c r="C6491" s="170">
        <v>122</v>
      </c>
      <c r="I6491" s="170"/>
    </row>
    <row r="6492" spans="1:9" x14ac:dyDescent="0.3">
      <c r="A6492" s="170" t="s">
        <v>4324</v>
      </c>
      <c r="B6492" s="170" t="s">
        <v>4320</v>
      </c>
      <c r="C6492" s="170">
        <v>122</v>
      </c>
      <c r="I6492" s="170"/>
    </row>
    <row r="6493" spans="1:9" x14ac:dyDescent="0.3">
      <c r="A6493" s="170" t="s">
        <v>4325</v>
      </c>
      <c r="B6493" s="170" t="s">
        <v>4320</v>
      </c>
      <c r="C6493" s="170">
        <v>122</v>
      </c>
      <c r="I6493" s="170"/>
    </row>
    <row r="6494" spans="1:9" x14ac:dyDescent="0.3">
      <c r="A6494" s="170" t="s">
        <v>4326</v>
      </c>
      <c r="B6494" s="170" t="s">
        <v>4320</v>
      </c>
      <c r="C6494" s="170">
        <v>122</v>
      </c>
      <c r="I6494" s="170"/>
    </row>
    <row r="6495" spans="1:9" x14ac:dyDescent="0.3">
      <c r="A6495" s="170" t="s">
        <v>4327</v>
      </c>
      <c r="B6495" s="170" t="s">
        <v>4320</v>
      </c>
      <c r="C6495" s="170">
        <v>122</v>
      </c>
      <c r="I6495" s="170"/>
    </row>
    <row r="6496" spans="1:9" x14ac:dyDescent="0.3">
      <c r="A6496" s="170" t="s">
        <v>4328</v>
      </c>
      <c r="B6496" s="170" t="s">
        <v>4320</v>
      </c>
      <c r="C6496" s="170">
        <v>122</v>
      </c>
      <c r="I6496" s="170"/>
    </row>
    <row r="6497" spans="1:9" x14ac:dyDescent="0.3">
      <c r="A6497" s="170" t="s">
        <v>4329</v>
      </c>
      <c r="B6497" s="170" t="s">
        <v>4320</v>
      </c>
      <c r="C6497" s="170">
        <v>122</v>
      </c>
      <c r="I6497" s="170"/>
    </row>
    <row r="6498" spans="1:9" x14ac:dyDescent="0.3">
      <c r="A6498" s="170" t="s">
        <v>4330</v>
      </c>
      <c r="B6498" s="170" t="s">
        <v>4320</v>
      </c>
      <c r="C6498" s="170">
        <v>122</v>
      </c>
      <c r="I6498" s="170"/>
    </row>
    <row r="6499" spans="1:9" x14ac:dyDescent="0.3">
      <c r="A6499" s="170" t="s">
        <v>4331</v>
      </c>
      <c r="B6499" s="170" t="s">
        <v>4320</v>
      </c>
      <c r="C6499" s="170">
        <v>122</v>
      </c>
      <c r="I6499" s="170"/>
    </row>
    <row r="6500" spans="1:9" x14ac:dyDescent="0.3">
      <c r="A6500" s="170" t="s">
        <v>4332</v>
      </c>
      <c r="B6500" s="170" t="s">
        <v>11985</v>
      </c>
      <c r="C6500" s="170">
        <v>1275</v>
      </c>
      <c r="I6500" s="170"/>
    </row>
    <row r="6501" spans="1:9" x14ac:dyDescent="0.3">
      <c r="A6501" s="170" t="s">
        <v>4333</v>
      </c>
      <c r="B6501" s="170" t="s">
        <v>11985</v>
      </c>
      <c r="C6501" s="170">
        <v>1275</v>
      </c>
      <c r="I6501" s="170"/>
    </row>
    <row r="6502" spans="1:9" x14ac:dyDescent="0.3">
      <c r="A6502" s="170" t="s">
        <v>4334</v>
      </c>
      <c r="B6502" s="170" t="s">
        <v>11985</v>
      </c>
      <c r="C6502" s="170">
        <v>1275</v>
      </c>
      <c r="I6502" s="170"/>
    </row>
    <row r="6503" spans="1:9" x14ac:dyDescent="0.3">
      <c r="A6503" s="170" t="s">
        <v>4335</v>
      </c>
      <c r="B6503" s="170" t="s">
        <v>11985</v>
      </c>
      <c r="C6503" s="170">
        <v>1275</v>
      </c>
      <c r="I6503" s="170"/>
    </row>
    <row r="6504" spans="1:9" x14ac:dyDescent="0.3">
      <c r="A6504" s="170" t="s">
        <v>4336</v>
      </c>
      <c r="B6504" s="170" t="s">
        <v>11985</v>
      </c>
      <c r="C6504" s="170">
        <v>1275</v>
      </c>
      <c r="I6504" s="170"/>
    </row>
    <row r="6505" spans="1:9" x14ac:dyDescent="0.3">
      <c r="A6505" s="170" t="s">
        <v>4337</v>
      </c>
      <c r="B6505" s="170" t="s">
        <v>11985</v>
      </c>
      <c r="C6505" s="170">
        <v>1275</v>
      </c>
      <c r="I6505" s="170"/>
    </row>
    <row r="6506" spans="1:9" x14ac:dyDescent="0.3">
      <c r="A6506" s="170" t="s">
        <v>4338</v>
      </c>
      <c r="B6506" s="170" t="s">
        <v>11985</v>
      </c>
      <c r="C6506" s="170">
        <v>1275</v>
      </c>
      <c r="I6506" s="170"/>
    </row>
    <row r="6507" spans="1:9" x14ac:dyDescent="0.3">
      <c r="A6507" s="170" t="s">
        <v>4339</v>
      </c>
      <c r="B6507" s="170" t="s">
        <v>11985</v>
      </c>
      <c r="C6507" s="170">
        <v>1275</v>
      </c>
      <c r="I6507" s="170"/>
    </row>
    <row r="6508" spans="1:9" x14ac:dyDescent="0.3">
      <c r="A6508" s="170" t="s">
        <v>4340</v>
      </c>
      <c r="B6508" s="170" t="s">
        <v>11985</v>
      </c>
      <c r="C6508" s="170">
        <v>1275</v>
      </c>
      <c r="I6508" s="170"/>
    </row>
    <row r="6509" spans="1:9" x14ac:dyDescent="0.3">
      <c r="A6509" s="170" t="s">
        <v>4341</v>
      </c>
      <c r="B6509" s="170" t="s">
        <v>11985</v>
      </c>
      <c r="C6509" s="170">
        <v>1275</v>
      </c>
      <c r="I6509" s="170"/>
    </row>
    <row r="6510" spans="1:9" x14ac:dyDescent="0.3">
      <c r="A6510" s="170" t="s">
        <v>4342</v>
      </c>
      <c r="B6510" s="170" t="s">
        <v>11985</v>
      </c>
      <c r="C6510" s="170">
        <v>1275</v>
      </c>
      <c r="I6510" s="170"/>
    </row>
    <row r="6511" spans="1:9" x14ac:dyDescent="0.3">
      <c r="A6511" s="170" t="s">
        <v>4343</v>
      </c>
      <c r="B6511" s="170" t="s">
        <v>11985</v>
      </c>
      <c r="C6511" s="170">
        <v>1275</v>
      </c>
      <c r="I6511" s="170"/>
    </row>
    <row r="6512" spans="1:9" x14ac:dyDescent="0.3">
      <c r="A6512" s="170" t="s">
        <v>4344</v>
      </c>
      <c r="B6512" s="170" t="s">
        <v>11985</v>
      </c>
      <c r="C6512" s="170">
        <v>1275</v>
      </c>
      <c r="I6512" s="170"/>
    </row>
    <row r="6513" spans="1:9" x14ac:dyDescent="0.3">
      <c r="A6513" s="170" t="s">
        <v>4345</v>
      </c>
      <c r="B6513" s="170" t="s">
        <v>11985</v>
      </c>
      <c r="C6513" s="170">
        <v>1275</v>
      </c>
      <c r="I6513" s="170"/>
    </row>
    <row r="6514" spans="1:9" x14ac:dyDescent="0.3">
      <c r="A6514" s="170" t="s">
        <v>4346</v>
      </c>
      <c r="B6514" s="170" t="s">
        <v>11984</v>
      </c>
      <c r="C6514" s="170">
        <v>1281</v>
      </c>
      <c r="I6514" s="170"/>
    </row>
    <row r="6515" spans="1:9" x14ac:dyDescent="0.3">
      <c r="A6515" s="170" t="s">
        <v>4348</v>
      </c>
      <c r="B6515" s="170" t="s">
        <v>4347</v>
      </c>
      <c r="C6515" s="170">
        <v>724</v>
      </c>
      <c r="I6515" s="170"/>
    </row>
    <row r="6516" spans="1:9" x14ac:dyDescent="0.3">
      <c r="A6516" s="170" t="s">
        <v>4349</v>
      </c>
      <c r="B6516" s="170" t="s">
        <v>4347</v>
      </c>
      <c r="C6516" s="170">
        <v>724</v>
      </c>
      <c r="I6516" s="170"/>
    </row>
    <row r="6517" spans="1:9" x14ac:dyDescent="0.3">
      <c r="A6517" s="170" t="s">
        <v>4350</v>
      </c>
      <c r="B6517" s="170" t="s">
        <v>11983</v>
      </c>
      <c r="C6517" s="170">
        <v>321</v>
      </c>
      <c r="I6517" s="170"/>
    </row>
    <row r="6518" spans="1:9" x14ac:dyDescent="0.3">
      <c r="A6518" s="170" t="s">
        <v>4351</v>
      </c>
      <c r="B6518" s="170" t="s">
        <v>4271</v>
      </c>
      <c r="C6518" s="170">
        <v>321</v>
      </c>
      <c r="I6518" s="170"/>
    </row>
    <row r="6519" spans="1:9" x14ac:dyDescent="0.3">
      <c r="A6519" s="170" t="s">
        <v>3705</v>
      </c>
      <c r="B6519" s="170" t="s">
        <v>11982</v>
      </c>
      <c r="C6519" s="170">
        <v>36</v>
      </c>
      <c r="I6519" s="170"/>
    </row>
    <row r="6520" spans="1:9" x14ac:dyDescent="0.3">
      <c r="A6520" s="170" t="s">
        <v>4352</v>
      </c>
      <c r="B6520" s="170" t="s">
        <v>89</v>
      </c>
      <c r="C6520" s="170">
        <v>724</v>
      </c>
      <c r="I6520" s="170"/>
    </row>
    <row r="6521" spans="1:9" x14ac:dyDescent="0.3">
      <c r="A6521" s="170" t="s">
        <v>4354</v>
      </c>
      <c r="B6521" s="170" t="s">
        <v>4353</v>
      </c>
      <c r="C6521" s="170">
        <v>36</v>
      </c>
      <c r="I6521" s="170"/>
    </row>
    <row r="6522" spans="1:9" x14ac:dyDescent="0.3">
      <c r="A6522" s="170" t="s">
        <v>4355</v>
      </c>
      <c r="B6522" s="170" t="s">
        <v>11981</v>
      </c>
      <c r="C6522" s="170">
        <v>1263</v>
      </c>
      <c r="I6522" s="170"/>
    </row>
    <row r="6523" spans="1:9" x14ac:dyDescent="0.3">
      <c r="A6523" s="170" t="s">
        <v>4357</v>
      </c>
      <c r="B6523" s="170" t="s">
        <v>4356</v>
      </c>
      <c r="C6523" s="170">
        <v>724</v>
      </c>
      <c r="I6523" s="170"/>
    </row>
    <row r="6524" spans="1:9" x14ac:dyDescent="0.3">
      <c r="A6524" s="170" t="s">
        <v>4358</v>
      </c>
      <c r="B6524" s="170" t="s">
        <v>4356</v>
      </c>
      <c r="C6524" s="170">
        <v>724</v>
      </c>
      <c r="I6524" s="170"/>
    </row>
    <row r="6525" spans="1:9" x14ac:dyDescent="0.3">
      <c r="A6525" s="170" t="s">
        <v>4359</v>
      </c>
      <c r="B6525" s="170" t="s">
        <v>4356</v>
      </c>
      <c r="C6525" s="170">
        <v>724</v>
      </c>
      <c r="I6525" s="170"/>
    </row>
    <row r="6526" spans="1:9" x14ac:dyDescent="0.3">
      <c r="A6526" s="170" t="s">
        <v>4361</v>
      </c>
      <c r="B6526" s="170" t="s">
        <v>4360</v>
      </c>
      <c r="C6526" s="170">
        <v>724</v>
      </c>
      <c r="I6526" s="170"/>
    </row>
    <row r="6527" spans="1:9" x14ac:dyDescent="0.3">
      <c r="A6527" s="170" t="s">
        <v>4362</v>
      </c>
      <c r="B6527" s="170" t="s">
        <v>11980</v>
      </c>
      <c r="C6527" s="170">
        <v>724</v>
      </c>
      <c r="I6527" s="170"/>
    </row>
    <row r="6528" spans="1:9" x14ac:dyDescent="0.3">
      <c r="A6528" s="170" t="s">
        <v>4363</v>
      </c>
      <c r="B6528" s="170" t="s">
        <v>11979</v>
      </c>
      <c r="C6528" s="170">
        <v>655</v>
      </c>
      <c r="I6528" s="170"/>
    </row>
    <row r="6529" spans="1:9" x14ac:dyDescent="0.3">
      <c r="A6529" s="170" t="s">
        <v>4677</v>
      </c>
      <c r="B6529" s="170" t="s">
        <v>11978</v>
      </c>
      <c r="C6529" s="170">
        <v>724</v>
      </c>
      <c r="I6529" s="170"/>
    </row>
    <row r="6530" spans="1:9" x14ac:dyDescent="0.3">
      <c r="A6530" s="170" t="s">
        <v>4365</v>
      </c>
      <c r="B6530" s="170" t="s">
        <v>4364</v>
      </c>
      <c r="C6530" s="170">
        <v>36</v>
      </c>
      <c r="I6530" s="170"/>
    </row>
    <row r="6531" spans="1:9" x14ac:dyDescent="0.3">
      <c r="A6531" s="170" t="s">
        <v>4367</v>
      </c>
      <c r="B6531" s="170" t="s">
        <v>4366</v>
      </c>
      <c r="C6531" s="170">
        <v>724</v>
      </c>
      <c r="I6531" s="170"/>
    </row>
    <row r="6532" spans="1:9" x14ac:dyDescent="0.3">
      <c r="A6532" s="170" t="s">
        <v>4368</v>
      </c>
      <c r="B6532" s="170" t="s">
        <v>4366</v>
      </c>
      <c r="C6532" s="170">
        <v>724</v>
      </c>
      <c r="I6532" s="170"/>
    </row>
    <row r="6533" spans="1:9" x14ac:dyDescent="0.3">
      <c r="A6533" s="170" t="s">
        <v>4370</v>
      </c>
      <c r="B6533" s="170" t="s">
        <v>4369</v>
      </c>
      <c r="C6533" s="170">
        <v>1551</v>
      </c>
      <c r="I6533" s="170"/>
    </row>
    <row r="6534" spans="1:9" x14ac:dyDescent="0.3">
      <c r="A6534" s="170" t="s">
        <v>4371</v>
      </c>
      <c r="B6534" s="170" t="s">
        <v>4366</v>
      </c>
      <c r="C6534" s="170">
        <v>724</v>
      </c>
      <c r="I6534" s="170"/>
    </row>
    <row r="6535" spans="1:9" x14ac:dyDescent="0.3">
      <c r="A6535" s="170" t="s">
        <v>4372</v>
      </c>
      <c r="B6535" s="170" t="s">
        <v>4366</v>
      </c>
      <c r="C6535" s="170">
        <v>724</v>
      </c>
      <c r="I6535" s="170"/>
    </row>
    <row r="6536" spans="1:9" x14ac:dyDescent="0.3">
      <c r="A6536" s="170" t="s">
        <v>4373</v>
      </c>
      <c r="B6536" s="170" t="s">
        <v>4366</v>
      </c>
      <c r="C6536" s="170">
        <v>724</v>
      </c>
      <c r="I6536" s="170"/>
    </row>
    <row r="6537" spans="1:9" x14ac:dyDescent="0.3">
      <c r="A6537" s="170" t="s">
        <v>4374</v>
      </c>
      <c r="B6537" s="170" t="s">
        <v>11977</v>
      </c>
      <c r="C6537" s="170">
        <v>210</v>
      </c>
      <c r="I6537" s="170"/>
    </row>
    <row r="6538" spans="1:9" x14ac:dyDescent="0.3">
      <c r="A6538" s="170" t="s">
        <v>4376</v>
      </c>
      <c r="B6538" s="170" t="s">
        <v>4375</v>
      </c>
      <c r="C6538" s="170">
        <v>122</v>
      </c>
      <c r="I6538" s="170"/>
    </row>
    <row r="6539" spans="1:9" x14ac:dyDescent="0.3">
      <c r="A6539" s="170" t="s">
        <v>4377</v>
      </c>
      <c r="B6539" s="170" t="s">
        <v>4375</v>
      </c>
      <c r="C6539" s="170">
        <v>122</v>
      </c>
      <c r="I6539" s="170"/>
    </row>
    <row r="6540" spans="1:9" x14ac:dyDescent="0.3">
      <c r="A6540" s="170" t="s">
        <v>4378</v>
      </c>
      <c r="B6540" s="170" t="s">
        <v>4375</v>
      </c>
      <c r="C6540" s="170">
        <v>122</v>
      </c>
      <c r="I6540" s="170"/>
    </row>
    <row r="6541" spans="1:9" x14ac:dyDescent="0.3">
      <c r="A6541" s="170" t="s">
        <v>4379</v>
      </c>
      <c r="B6541" s="170" t="s">
        <v>4375</v>
      </c>
      <c r="C6541" s="170">
        <v>122</v>
      </c>
      <c r="I6541" s="170"/>
    </row>
    <row r="6542" spans="1:9" x14ac:dyDescent="0.3">
      <c r="A6542" s="170" t="s">
        <v>4380</v>
      </c>
      <c r="B6542" s="170" t="s">
        <v>4375</v>
      </c>
      <c r="C6542" s="170">
        <v>122</v>
      </c>
      <c r="I6542" s="170"/>
    </row>
    <row r="6543" spans="1:9" x14ac:dyDescent="0.3">
      <c r="A6543" s="170" t="s">
        <v>4381</v>
      </c>
      <c r="B6543" s="170" t="s">
        <v>4375</v>
      </c>
      <c r="C6543" s="170">
        <v>122</v>
      </c>
      <c r="I6543" s="170"/>
    </row>
    <row r="6544" spans="1:9" x14ac:dyDescent="0.3">
      <c r="A6544" s="170" t="s">
        <v>4382</v>
      </c>
      <c r="B6544" s="170" t="s">
        <v>4375</v>
      </c>
      <c r="C6544" s="170">
        <v>122</v>
      </c>
      <c r="I6544" s="170"/>
    </row>
    <row r="6545" spans="1:9" x14ac:dyDescent="0.3">
      <c r="A6545" s="170" t="s">
        <v>4383</v>
      </c>
      <c r="B6545" s="170" t="s">
        <v>4375</v>
      </c>
      <c r="C6545" s="170">
        <v>122</v>
      </c>
      <c r="I6545" s="170"/>
    </row>
    <row r="6546" spans="1:9" x14ac:dyDescent="0.3">
      <c r="A6546" s="170" t="s">
        <v>4384</v>
      </c>
      <c r="B6546" s="170" t="s">
        <v>4375</v>
      </c>
      <c r="C6546" s="170">
        <v>122</v>
      </c>
      <c r="I6546" s="170"/>
    </row>
    <row r="6547" spans="1:9" x14ac:dyDescent="0.3">
      <c r="A6547" s="170" t="s">
        <v>4385</v>
      </c>
      <c r="B6547" s="170" t="s">
        <v>4375</v>
      </c>
      <c r="C6547" s="170">
        <v>122</v>
      </c>
      <c r="I6547" s="170"/>
    </row>
    <row r="6548" spans="1:9" x14ac:dyDescent="0.3">
      <c r="A6548" s="170" t="s">
        <v>4386</v>
      </c>
      <c r="B6548" s="170" t="s">
        <v>4375</v>
      </c>
      <c r="C6548" s="170">
        <v>122</v>
      </c>
      <c r="I6548" s="170"/>
    </row>
    <row r="6549" spans="1:9" x14ac:dyDescent="0.3">
      <c r="A6549" s="170" t="s">
        <v>4387</v>
      </c>
      <c r="B6549" s="170" t="s">
        <v>4375</v>
      </c>
      <c r="C6549" s="170">
        <v>122</v>
      </c>
      <c r="I6549" s="170"/>
    </row>
    <row r="6550" spans="1:9" x14ac:dyDescent="0.3">
      <c r="A6550" s="170" t="s">
        <v>4388</v>
      </c>
      <c r="B6550" s="170" t="s">
        <v>4375</v>
      </c>
      <c r="C6550" s="170">
        <v>122</v>
      </c>
      <c r="I6550" s="170"/>
    </row>
    <row r="6551" spans="1:9" x14ac:dyDescent="0.3">
      <c r="A6551" s="170" t="s">
        <v>4389</v>
      </c>
      <c r="B6551" s="170" t="s">
        <v>4375</v>
      </c>
      <c r="C6551" s="170">
        <v>122</v>
      </c>
      <c r="I6551" s="170"/>
    </row>
    <row r="6552" spans="1:9" x14ac:dyDescent="0.3">
      <c r="A6552" s="170" t="s">
        <v>4390</v>
      </c>
      <c r="B6552" s="170" t="s">
        <v>4375</v>
      </c>
      <c r="C6552" s="170">
        <v>122</v>
      </c>
      <c r="I6552" s="170"/>
    </row>
    <row r="6553" spans="1:9" x14ac:dyDescent="0.3">
      <c r="A6553" s="170" t="s">
        <v>4391</v>
      </c>
      <c r="B6553" s="170" t="s">
        <v>4375</v>
      </c>
      <c r="C6553" s="170">
        <v>122</v>
      </c>
      <c r="I6553" s="170"/>
    </row>
    <row r="6554" spans="1:9" x14ac:dyDescent="0.3">
      <c r="A6554" s="170" t="s">
        <v>4392</v>
      </c>
      <c r="B6554" s="170" t="s">
        <v>4375</v>
      </c>
      <c r="C6554" s="170">
        <v>122</v>
      </c>
      <c r="I6554" s="170"/>
    </row>
    <row r="6555" spans="1:9" x14ac:dyDescent="0.3">
      <c r="A6555" s="170" t="s">
        <v>4393</v>
      </c>
      <c r="B6555" s="170" t="s">
        <v>4375</v>
      </c>
      <c r="C6555" s="170">
        <v>122</v>
      </c>
      <c r="I6555" s="170"/>
    </row>
    <row r="6556" spans="1:9" x14ac:dyDescent="0.3">
      <c r="A6556" s="170" t="s">
        <v>4394</v>
      </c>
      <c r="B6556" s="170" t="s">
        <v>11976</v>
      </c>
      <c r="C6556" s="170">
        <v>724</v>
      </c>
      <c r="I6556" s="170"/>
    </row>
    <row r="6557" spans="1:9" x14ac:dyDescent="0.3">
      <c r="A6557" s="170" t="s">
        <v>4395</v>
      </c>
      <c r="B6557" s="170" t="s">
        <v>11975</v>
      </c>
      <c r="C6557" s="170">
        <v>988</v>
      </c>
      <c r="I6557" s="170"/>
    </row>
    <row r="6558" spans="1:9" x14ac:dyDescent="0.3">
      <c r="A6558" s="170" t="s">
        <v>4396</v>
      </c>
      <c r="B6558" s="170" t="s">
        <v>11974</v>
      </c>
      <c r="C6558" s="170">
        <v>1438</v>
      </c>
      <c r="I6558" s="170"/>
    </row>
    <row r="6559" spans="1:9" x14ac:dyDescent="0.3">
      <c r="A6559" s="170" t="s">
        <v>4397</v>
      </c>
      <c r="B6559" s="170" t="s">
        <v>11973</v>
      </c>
      <c r="C6559" s="170">
        <v>39</v>
      </c>
      <c r="I6559" s="170"/>
    </row>
    <row r="6560" spans="1:9" x14ac:dyDescent="0.3">
      <c r="A6560" s="170" t="s">
        <v>4398</v>
      </c>
      <c r="B6560" s="170" t="s">
        <v>11972</v>
      </c>
      <c r="C6560" s="170">
        <v>239</v>
      </c>
      <c r="I6560" s="170"/>
    </row>
    <row r="6561" spans="1:9" x14ac:dyDescent="0.3">
      <c r="A6561" s="170" t="s">
        <v>4399</v>
      </c>
      <c r="B6561" s="170" t="s">
        <v>11971</v>
      </c>
      <c r="C6561" s="170">
        <v>239</v>
      </c>
      <c r="I6561" s="170"/>
    </row>
    <row r="6562" spans="1:9" x14ac:dyDescent="0.3">
      <c r="A6562" s="170" t="s">
        <v>4678</v>
      </c>
      <c r="B6562" s="170" t="s">
        <v>11970</v>
      </c>
      <c r="C6562" s="170">
        <v>239</v>
      </c>
      <c r="I6562" s="170"/>
    </row>
    <row r="6563" spans="1:9" x14ac:dyDescent="0.3">
      <c r="A6563" s="170" t="s">
        <v>4679</v>
      </c>
      <c r="B6563" s="170" t="s">
        <v>11969</v>
      </c>
      <c r="C6563" s="170">
        <v>239</v>
      </c>
      <c r="I6563" s="170"/>
    </row>
    <row r="6564" spans="1:9" x14ac:dyDescent="0.3">
      <c r="A6564" s="170" t="s">
        <v>4400</v>
      </c>
      <c r="B6564" s="170" t="s">
        <v>11968</v>
      </c>
      <c r="C6564" s="170">
        <v>83</v>
      </c>
      <c r="I6564" s="170"/>
    </row>
    <row r="6565" spans="1:9" x14ac:dyDescent="0.3">
      <c r="A6565" s="170" t="s">
        <v>4401</v>
      </c>
      <c r="B6565" s="170" t="s">
        <v>4248</v>
      </c>
      <c r="C6565" s="170">
        <v>724</v>
      </c>
      <c r="I6565" s="170"/>
    </row>
    <row r="6566" spans="1:9" x14ac:dyDescent="0.3">
      <c r="A6566" s="170" t="s">
        <v>4402</v>
      </c>
      <c r="B6566" s="170" t="s">
        <v>11967</v>
      </c>
      <c r="C6566" s="170">
        <v>464</v>
      </c>
      <c r="I6566" s="170"/>
    </row>
    <row r="6567" spans="1:9" x14ac:dyDescent="0.3">
      <c r="A6567" s="170" t="s">
        <v>4403</v>
      </c>
      <c r="B6567" s="170" t="s">
        <v>4360</v>
      </c>
      <c r="C6567" s="170">
        <v>724</v>
      </c>
      <c r="I6567" s="170"/>
    </row>
    <row r="6568" spans="1:9" x14ac:dyDescent="0.3">
      <c r="A6568" s="170" t="s">
        <v>4680</v>
      </c>
      <c r="B6568" s="170" t="s">
        <v>4681</v>
      </c>
      <c r="C6568" s="170">
        <v>210</v>
      </c>
      <c r="I6568" s="170"/>
    </row>
    <row r="6569" spans="1:9" x14ac:dyDescent="0.3">
      <c r="A6569" s="170" t="s">
        <v>4682</v>
      </c>
      <c r="B6569" s="170" t="s">
        <v>11966</v>
      </c>
      <c r="C6569" s="170">
        <v>1382</v>
      </c>
      <c r="I6569" s="170"/>
    </row>
    <row r="6570" spans="1:9" x14ac:dyDescent="0.3">
      <c r="A6570" s="170" t="s">
        <v>4683</v>
      </c>
      <c r="B6570" s="170" t="s">
        <v>11965</v>
      </c>
      <c r="C6570" s="170">
        <v>1382</v>
      </c>
      <c r="I6570" s="170"/>
    </row>
    <row r="6571" spans="1:9" x14ac:dyDescent="0.3">
      <c r="A6571" s="170" t="s">
        <v>4405</v>
      </c>
      <c r="B6571" s="170" t="s">
        <v>4404</v>
      </c>
      <c r="C6571" s="170">
        <v>724</v>
      </c>
      <c r="I6571" s="170"/>
    </row>
    <row r="6572" spans="1:9" x14ac:dyDescent="0.3">
      <c r="A6572" s="170" t="s">
        <v>3703</v>
      </c>
      <c r="B6572" s="170" t="s">
        <v>3704</v>
      </c>
      <c r="C6572" s="170">
        <v>41</v>
      </c>
      <c r="I6572" s="170"/>
    </row>
    <row r="6573" spans="1:9" x14ac:dyDescent="0.3">
      <c r="A6573" s="170" t="s">
        <v>4407</v>
      </c>
      <c r="B6573" s="170" t="s">
        <v>4406</v>
      </c>
      <c r="C6573" s="170">
        <v>724</v>
      </c>
      <c r="I6573" s="170"/>
    </row>
    <row r="6574" spans="1:9" x14ac:dyDescent="0.3">
      <c r="A6574" s="170" t="s">
        <v>4408</v>
      </c>
      <c r="B6574" s="170" t="s">
        <v>5149</v>
      </c>
      <c r="C6574" s="170">
        <v>122</v>
      </c>
      <c r="I6574" s="170"/>
    </row>
    <row r="6575" spans="1:9" x14ac:dyDescent="0.3">
      <c r="A6575" s="170" t="s">
        <v>4410</v>
      </c>
      <c r="B6575" s="170" t="s">
        <v>4409</v>
      </c>
      <c r="C6575" s="170">
        <v>122</v>
      </c>
      <c r="I6575" s="170"/>
    </row>
    <row r="6576" spans="1:9" x14ac:dyDescent="0.3">
      <c r="A6576" s="170" t="s">
        <v>4411</v>
      </c>
      <c r="B6576" s="170" t="s">
        <v>4409</v>
      </c>
      <c r="C6576" s="170">
        <v>122</v>
      </c>
      <c r="I6576" s="170"/>
    </row>
    <row r="6577" spans="1:9" x14ac:dyDescent="0.3">
      <c r="A6577" s="170" t="s">
        <v>4412</v>
      </c>
      <c r="B6577" s="170" t="s">
        <v>4409</v>
      </c>
      <c r="C6577" s="170">
        <v>122</v>
      </c>
      <c r="I6577" s="170"/>
    </row>
    <row r="6578" spans="1:9" x14ac:dyDescent="0.3">
      <c r="A6578" s="170" t="s">
        <v>4413</v>
      </c>
      <c r="B6578" s="170" t="s">
        <v>4409</v>
      </c>
      <c r="C6578" s="170">
        <v>122</v>
      </c>
      <c r="I6578" s="170"/>
    </row>
    <row r="6579" spans="1:9" x14ac:dyDescent="0.3">
      <c r="A6579" s="170" t="s">
        <v>4414</v>
      </c>
      <c r="B6579" s="170" t="s">
        <v>4409</v>
      </c>
      <c r="C6579" s="170">
        <v>122</v>
      </c>
      <c r="I6579" s="170"/>
    </row>
    <row r="6580" spans="1:9" x14ac:dyDescent="0.3">
      <c r="A6580" s="170" t="s">
        <v>4416</v>
      </c>
      <c r="B6580" s="170" t="s">
        <v>4415</v>
      </c>
      <c r="C6580" s="170">
        <v>122</v>
      </c>
      <c r="I6580" s="170"/>
    </row>
    <row r="6581" spans="1:9" x14ac:dyDescent="0.3">
      <c r="A6581" s="170" t="s">
        <v>4417</v>
      </c>
      <c r="B6581" s="170" t="s">
        <v>4415</v>
      </c>
      <c r="C6581" s="170">
        <v>122</v>
      </c>
      <c r="I6581" s="170"/>
    </row>
    <row r="6582" spans="1:9" x14ac:dyDescent="0.3">
      <c r="A6582" s="170" t="s">
        <v>3701</v>
      </c>
      <c r="B6582" s="170" t="s">
        <v>3702</v>
      </c>
      <c r="C6582" s="170">
        <v>1294</v>
      </c>
      <c r="I6582" s="170"/>
    </row>
    <row r="6583" spans="1:9" x14ac:dyDescent="0.3">
      <c r="A6583" s="170" t="s">
        <v>4418</v>
      </c>
      <c r="B6583" s="170" t="s">
        <v>4415</v>
      </c>
      <c r="C6583" s="170">
        <v>122</v>
      </c>
      <c r="I6583" s="170"/>
    </row>
    <row r="6584" spans="1:9" x14ac:dyDescent="0.3">
      <c r="A6584" s="170" t="s">
        <v>4419</v>
      </c>
      <c r="B6584" s="170" t="s">
        <v>4415</v>
      </c>
      <c r="C6584" s="170">
        <v>122</v>
      </c>
      <c r="I6584" s="170"/>
    </row>
    <row r="6585" spans="1:9" x14ac:dyDescent="0.3">
      <c r="A6585" s="170" t="s">
        <v>4420</v>
      </c>
      <c r="B6585" s="170" t="s">
        <v>4415</v>
      </c>
      <c r="C6585" s="170">
        <v>122</v>
      </c>
      <c r="I6585" s="170"/>
    </row>
    <row r="6586" spans="1:9" x14ac:dyDescent="0.3">
      <c r="A6586" s="170" t="s">
        <v>4421</v>
      </c>
      <c r="B6586" s="170" t="s">
        <v>4264</v>
      </c>
      <c r="C6586" s="170">
        <v>122</v>
      </c>
      <c r="I6586" s="170"/>
    </row>
    <row r="6587" spans="1:9" x14ac:dyDescent="0.3">
      <c r="A6587" s="170" t="s">
        <v>4423</v>
      </c>
      <c r="B6587" s="170" t="s">
        <v>4422</v>
      </c>
      <c r="C6587" s="170">
        <v>122</v>
      </c>
      <c r="I6587" s="170"/>
    </row>
    <row r="6588" spans="1:9" x14ac:dyDescent="0.3">
      <c r="A6588" s="170" t="s">
        <v>4424</v>
      </c>
      <c r="B6588" s="170" t="s">
        <v>4422</v>
      </c>
      <c r="C6588" s="170">
        <v>122</v>
      </c>
      <c r="I6588" s="170"/>
    </row>
    <row r="6589" spans="1:9" x14ac:dyDescent="0.3">
      <c r="A6589" s="170" t="s">
        <v>4425</v>
      </c>
      <c r="B6589" s="170" t="s">
        <v>4422</v>
      </c>
      <c r="C6589" s="170">
        <v>122</v>
      </c>
      <c r="I6589" s="170"/>
    </row>
    <row r="6590" spans="1:9" x14ac:dyDescent="0.3">
      <c r="A6590" s="170" t="s">
        <v>4426</v>
      </c>
      <c r="B6590" s="170" t="s">
        <v>4422</v>
      </c>
      <c r="C6590" s="170">
        <v>122</v>
      </c>
      <c r="I6590" s="170"/>
    </row>
    <row r="6591" spans="1:9" x14ac:dyDescent="0.3">
      <c r="A6591" s="170" t="s">
        <v>4427</v>
      </c>
      <c r="B6591" s="170" t="s">
        <v>4422</v>
      </c>
      <c r="C6591" s="170">
        <v>122</v>
      </c>
      <c r="I6591" s="170"/>
    </row>
    <row r="6592" spans="1:9" x14ac:dyDescent="0.3">
      <c r="A6592" s="170" t="s">
        <v>4428</v>
      </c>
      <c r="B6592" s="170" t="s">
        <v>4422</v>
      </c>
      <c r="C6592" s="170">
        <v>122</v>
      </c>
      <c r="I6592" s="170"/>
    </row>
    <row r="6593" spans="1:9" x14ac:dyDescent="0.3">
      <c r="A6593" s="170" t="s">
        <v>3699</v>
      </c>
      <c r="B6593" s="170" t="s">
        <v>3700</v>
      </c>
      <c r="C6593" s="170">
        <v>731</v>
      </c>
      <c r="I6593" s="170"/>
    </row>
    <row r="6594" spans="1:9" x14ac:dyDescent="0.3">
      <c r="A6594" s="170" t="s">
        <v>4429</v>
      </c>
      <c r="B6594" s="170" t="s">
        <v>4422</v>
      </c>
      <c r="C6594" s="170">
        <v>122</v>
      </c>
      <c r="I6594" s="170"/>
    </row>
    <row r="6595" spans="1:9" x14ac:dyDescent="0.3">
      <c r="A6595" s="170" t="s">
        <v>4430</v>
      </c>
      <c r="B6595" s="170" t="s">
        <v>4422</v>
      </c>
      <c r="C6595" s="170">
        <v>122</v>
      </c>
      <c r="I6595" s="170"/>
    </row>
    <row r="6596" spans="1:9" x14ac:dyDescent="0.3">
      <c r="A6596" s="170" t="s">
        <v>4431</v>
      </c>
      <c r="B6596" s="170" t="s">
        <v>4422</v>
      </c>
      <c r="C6596" s="170">
        <v>122</v>
      </c>
      <c r="I6596" s="170"/>
    </row>
    <row r="6597" spans="1:9" x14ac:dyDescent="0.3">
      <c r="A6597" s="170" t="s">
        <v>4432</v>
      </c>
      <c r="B6597" s="170" t="s">
        <v>4422</v>
      </c>
      <c r="C6597" s="170">
        <v>122</v>
      </c>
      <c r="I6597" s="170"/>
    </row>
    <row r="6598" spans="1:9" x14ac:dyDescent="0.3">
      <c r="A6598" s="170" t="s">
        <v>4433</v>
      </c>
      <c r="B6598" s="170" t="s">
        <v>4422</v>
      </c>
      <c r="C6598" s="170">
        <v>122</v>
      </c>
      <c r="I6598" s="170"/>
    </row>
    <row r="6599" spans="1:9" x14ac:dyDescent="0.3">
      <c r="A6599" s="170" t="s">
        <v>4434</v>
      </c>
      <c r="B6599" s="170" t="s">
        <v>4422</v>
      </c>
      <c r="C6599" s="170">
        <v>122</v>
      </c>
      <c r="I6599" s="170"/>
    </row>
    <row r="6600" spans="1:9" x14ac:dyDescent="0.3">
      <c r="A6600" s="170" t="s">
        <v>4435</v>
      </c>
      <c r="B6600" s="170" t="s">
        <v>4422</v>
      </c>
      <c r="C6600" s="170">
        <v>122</v>
      </c>
      <c r="I6600" s="170"/>
    </row>
    <row r="6601" spans="1:9" x14ac:dyDescent="0.3">
      <c r="A6601" s="170" t="s">
        <v>4436</v>
      </c>
      <c r="B6601" s="170" t="s">
        <v>11964</v>
      </c>
      <c r="C6601" s="170">
        <v>880</v>
      </c>
      <c r="I6601" s="170"/>
    </row>
    <row r="6602" spans="1:9" x14ac:dyDescent="0.3">
      <c r="A6602" s="170" t="s">
        <v>4437</v>
      </c>
      <c r="B6602" s="170" t="s">
        <v>11963</v>
      </c>
      <c r="C6602" s="170">
        <v>83</v>
      </c>
      <c r="I6602" s="170"/>
    </row>
    <row r="6603" spans="1:9" x14ac:dyDescent="0.3">
      <c r="A6603" s="170" t="s">
        <v>4438</v>
      </c>
      <c r="B6603" s="170" t="s">
        <v>11962</v>
      </c>
      <c r="C6603" s="170">
        <v>724</v>
      </c>
      <c r="I6603" s="170"/>
    </row>
    <row r="6604" spans="1:9" x14ac:dyDescent="0.3">
      <c r="A6604" s="170" t="s">
        <v>3698</v>
      </c>
      <c r="B6604" s="170" t="s">
        <v>11961</v>
      </c>
      <c r="C6604" s="170">
        <v>982</v>
      </c>
      <c r="I6604" s="170"/>
    </row>
    <row r="6605" spans="1:9" x14ac:dyDescent="0.3">
      <c r="A6605" s="170" t="s">
        <v>4439</v>
      </c>
      <c r="B6605" s="170" t="s">
        <v>11960</v>
      </c>
      <c r="C6605" s="170">
        <v>83</v>
      </c>
      <c r="I6605" s="170"/>
    </row>
    <row r="6606" spans="1:9" x14ac:dyDescent="0.3">
      <c r="A6606" s="170" t="s">
        <v>4440</v>
      </c>
      <c r="B6606" s="170" t="s">
        <v>11959</v>
      </c>
      <c r="C6606" s="170">
        <v>210</v>
      </c>
      <c r="I6606" s="170"/>
    </row>
    <row r="6607" spans="1:9" x14ac:dyDescent="0.3">
      <c r="A6607" s="170" t="s">
        <v>4441</v>
      </c>
      <c r="B6607" s="170" t="s">
        <v>11958</v>
      </c>
      <c r="C6607" s="170">
        <v>880</v>
      </c>
      <c r="I6607" s="170"/>
    </row>
    <row r="6608" spans="1:9" x14ac:dyDescent="0.3">
      <c r="A6608" s="170" t="s">
        <v>4442</v>
      </c>
      <c r="B6608" s="170" t="s">
        <v>11957</v>
      </c>
      <c r="C6608" s="170">
        <v>880</v>
      </c>
      <c r="I6608" s="170"/>
    </row>
    <row r="6609" spans="1:9" x14ac:dyDescent="0.3">
      <c r="A6609" s="170" t="s">
        <v>4443</v>
      </c>
      <c r="B6609" s="170" t="s">
        <v>11956</v>
      </c>
      <c r="C6609" s="170">
        <v>210</v>
      </c>
      <c r="I6609" s="170"/>
    </row>
    <row r="6610" spans="1:9" x14ac:dyDescent="0.3">
      <c r="A6610" s="170" t="s">
        <v>4444</v>
      </c>
      <c r="B6610" s="170" t="s">
        <v>11955</v>
      </c>
      <c r="C6610" s="170">
        <v>1264</v>
      </c>
      <c r="I6610" s="170"/>
    </row>
    <row r="6611" spans="1:9" x14ac:dyDescent="0.3">
      <c r="A6611" s="170" t="s">
        <v>4446</v>
      </c>
      <c r="B6611" s="170" t="s">
        <v>4445</v>
      </c>
      <c r="C6611" s="170">
        <v>122</v>
      </c>
      <c r="I6611" s="170"/>
    </row>
    <row r="6612" spans="1:9" x14ac:dyDescent="0.3">
      <c r="A6612" s="170" t="s">
        <v>4447</v>
      </c>
      <c r="B6612" s="170" t="s">
        <v>4445</v>
      </c>
      <c r="C6612" s="170">
        <v>122</v>
      </c>
      <c r="I6612" s="170"/>
    </row>
    <row r="6613" spans="1:9" x14ac:dyDescent="0.3">
      <c r="A6613" s="170" t="s">
        <v>4448</v>
      </c>
      <c r="B6613" s="170" t="s">
        <v>4445</v>
      </c>
      <c r="C6613" s="170">
        <v>122</v>
      </c>
      <c r="I6613" s="170"/>
    </row>
    <row r="6614" spans="1:9" x14ac:dyDescent="0.3">
      <c r="A6614" s="170" t="s">
        <v>4449</v>
      </c>
      <c r="B6614" s="170" t="s">
        <v>4445</v>
      </c>
      <c r="C6614" s="170">
        <v>122</v>
      </c>
      <c r="I6614" s="170"/>
    </row>
    <row r="6615" spans="1:9" x14ac:dyDescent="0.3">
      <c r="A6615" s="170" t="s">
        <v>4053</v>
      </c>
      <c r="B6615" s="170" t="s">
        <v>11954</v>
      </c>
      <c r="C6615" s="170">
        <v>2112</v>
      </c>
      <c r="I6615" s="170"/>
    </row>
    <row r="6616" spans="1:9" x14ac:dyDescent="0.3">
      <c r="A6616" s="170" t="s">
        <v>3696</v>
      </c>
      <c r="B6616" s="170" t="s">
        <v>3697</v>
      </c>
      <c r="C6616" s="170">
        <v>689</v>
      </c>
      <c r="I6616" s="170"/>
    </row>
    <row r="6617" spans="1:9" x14ac:dyDescent="0.3">
      <c r="A6617" s="170" t="s">
        <v>4450</v>
      </c>
      <c r="B6617" s="170" t="s">
        <v>4445</v>
      </c>
      <c r="C6617" s="170">
        <v>122</v>
      </c>
      <c r="I6617" s="170"/>
    </row>
    <row r="6618" spans="1:9" x14ac:dyDescent="0.3">
      <c r="A6618" s="170" t="s">
        <v>4451</v>
      </c>
      <c r="B6618" s="170" t="s">
        <v>4445</v>
      </c>
      <c r="C6618" s="170">
        <v>122</v>
      </c>
      <c r="I6618" s="170"/>
    </row>
    <row r="6619" spans="1:9" x14ac:dyDescent="0.3">
      <c r="A6619" s="170" t="s">
        <v>4452</v>
      </c>
      <c r="B6619" s="170" t="s">
        <v>4445</v>
      </c>
      <c r="C6619" s="170">
        <v>122</v>
      </c>
      <c r="I6619" s="170"/>
    </row>
    <row r="6620" spans="1:9" x14ac:dyDescent="0.3">
      <c r="A6620" s="170" t="s">
        <v>4453</v>
      </c>
      <c r="B6620" s="170" t="s">
        <v>4445</v>
      </c>
      <c r="C6620" s="170">
        <v>122</v>
      </c>
      <c r="I6620" s="170"/>
    </row>
    <row r="6621" spans="1:9" x14ac:dyDescent="0.3">
      <c r="A6621" s="170" t="s">
        <v>4454</v>
      </c>
      <c r="B6621" s="170" t="s">
        <v>4445</v>
      </c>
      <c r="C6621" s="170">
        <v>122</v>
      </c>
      <c r="I6621" s="170"/>
    </row>
    <row r="6622" spans="1:9" x14ac:dyDescent="0.3">
      <c r="A6622" s="170" t="s">
        <v>4455</v>
      </c>
      <c r="B6622" s="170" t="s">
        <v>4445</v>
      </c>
      <c r="C6622" s="170">
        <v>122</v>
      </c>
      <c r="I6622" s="170"/>
    </row>
    <row r="6623" spans="1:9" x14ac:dyDescent="0.3">
      <c r="A6623" s="170" t="s">
        <v>4684</v>
      </c>
      <c r="B6623" s="170" t="s">
        <v>11953</v>
      </c>
      <c r="C6623" s="170">
        <v>1026</v>
      </c>
      <c r="I6623" s="170"/>
    </row>
    <row r="6624" spans="1:9" x14ac:dyDescent="0.3">
      <c r="A6624" s="170" t="s">
        <v>4456</v>
      </c>
      <c r="B6624" s="170" t="s">
        <v>11952</v>
      </c>
      <c r="C6624" s="170">
        <v>1026</v>
      </c>
      <c r="I6624" s="170"/>
    </row>
    <row r="6625" spans="1:9" x14ac:dyDescent="0.3">
      <c r="A6625" s="170" t="s">
        <v>4685</v>
      </c>
      <c r="B6625" s="170" t="s">
        <v>11951</v>
      </c>
      <c r="C6625" s="170">
        <v>54</v>
      </c>
      <c r="I6625" s="170"/>
    </row>
    <row r="6626" spans="1:9" x14ac:dyDescent="0.3">
      <c r="A6626" s="170" t="s">
        <v>4685</v>
      </c>
      <c r="B6626" s="170" t="s">
        <v>11951</v>
      </c>
      <c r="C6626" s="170">
        <v>54</v>
      </c>
      <c r="I6626" s="170"/>
    </row>
    <row r="6627" spans="1:9" x14ac:dyDescent="0.3">
      <c r="A6627" s="170" t="s">
        <v>4685</v>
      </c>
      <c r="B6627" s="170" t="s">
        <v>11951</v>
      </c>
      <c r="C6627" s="170">
        <v>54</v>
      </c>
      <c r="I6627" s="170"/>
    </row>
    <row r="6628" spans="1:9" x14ac:dyDescent="0.3">
      <c r="A6628" s="170" t="s">
        <v>3695</v>
      </c>
      <c r="B6628" s="170" t="s">
        <v>11950</v>
      </c>
      <c r="C6628" s="170">
        <v>97</v>
      </c>
      <c r="I6628" s="170"/>
    </row>
    <row r="6629" spans="1:9" x14ac:dyDescent="0.3">
      <c r="A6629" s="170" t="s">
        <v>4686</v>
      </c>
      <c r="B6629" s="170" t="s">
        <v>11949</v>
      </c>
      <c r="C6629" s="170">
        <v>54</v>
      </c>
      <c r="I6629" s="170"/>
    </row>
    <row r="6630" spans="1:9" x14ac:dyDescent="0.3">
      <c r="A6630" s="170" t="s">
        <v>4686</v>
      </c>
      <c r="B6630" s="170" t="s">
        <v>11949</v>
      </c>
      <c r="C6630" s="170">
        <v>54</v>
      </c>
      <c r="I6630" s="170"/>
    </row>
    <row r="6631" spans="1:9" x14ac:dyDescent="0.3">
      <c r="A6631" s="170" t="s">
        <v>4686</v>
      </c>
      <c r="B6631" s="170" t="s">
        <v>11949</v>
      </c>
      <c r="C6631" s="170">
        <v>54</v>
      </c>
      <c r="I6631" s="170"/>
    </row>
    <row r="6632" spans="1:9" x14ac:dyDescent="0.3">
      <c r="A6632" s="170" t="s">
        <v>4687</v>
      </c>
      <c r="B6632" s="170" t="s">
        <v>11948</v>
      </c>
      <c r="C6632" s="170">
        <v>768</v>
      </c>
      <c r="I6632" s="170"/>
    </row>
    <row r="6633" spans="1:9" x14ac:dyDescent="0.3">
      <c r="A6633" s="170" t="s">
        <v>4688</v>
      </c>
      <c r="B6633" s="170" t="s">
        <v>11947</v>
      </c>
      <c r="C6633" s="170">
        <v>768</v>
      </c>
      <c r="I6633" s="170"/>
    </row>
    <row r="6634" spans="1:9" x14ac:dyDescent="0.3">
      <c r="A6634" s="170" t="s">
        <v>4457</v>
      </c>
      <c r="B6634" s="170" t="s">
        <v>11946</v>
      </c>
      <c r="C6634" s="170">
        <v>768</v>
      </c>
      <c r="I6634" s="170"/>
    </row>
    <row r="6635" spans="1:9" x14ac:dyDescent="0.3">
      <c r="A6635" s="170" t="s">
        <v>4458</v>
      </c>
      <c r="B6635" s="170" t="s">
        <v>4404</v>
      </c>
      <c r="C6635" s="170">
        <v>724</v>
      </c>
      <c r="I6635" s="170"/>
    </row>
    <row r="6636" spans="1:9" x14ac:dyDescent="0.3">
      <c r="A6636" s="170" t="s">
        <v>4459</v>
      </c>
      <c r="B6636" s="170" t="s">
        <v>4404</v>
      </c>
      <c r="C6636" s="170">
        <v>724</v>
      </c>
      <c r="I6636" s="170"/>
    </row>
    <row r="6637" spans="1:9" x14ac:dyDescent="0.3">
      <c r="A6637" s="170" t="s">
        <v>4460</v>
      </c>
      <c r="B6637" s="170" t="s">
        <v>11945</v>
      </c>
      <c r="C6637" s="170">
        <v>1026</v>
      </c>
      <c r="I6637" s="170"/>
    </row>
    <row r="6638" spans="1:9" x14ac:dyDescent="0.3">
      <c r="A6638" s="170" t="s">
        <v>4461</v>
      </c>
      <c r="B6638" s="170" t="s">
        <v>11944</v>
      </c>
      <c r="C6638" s="170">
        <v>52</v>
      </c>
      <c r="I6638" s="170"/>
    </row>
    <row r="6639" spans="1:9" x14ac:dyDescent="0.3">
      <c r="A6639" s="170" t="s">
        <v>4462</v>
      </c>
      <c r="B6639" s="170" t="s">
        <v>326</v>
      </c>
      <c r="C6639" s="170">
        <v>724</v>
      </c>
      <c r="I6639" s="170"/>
    </row>
    <row r="6640" spans="1:9" x14ac:dyDescent="0.3">
      <c r="A6640" s="170" t="s">
        <v>4463</v>
      </c>
      <c r="B6640" s="170" t="s">
        <v>326</v>
      </c>
      <c r="C6640" s="170">
        <v>724</v>
      </c>
      <c r="I6640" s="170"/>
    </row>
    <row r="6641" spans="1:9" x14ac:dyDescent="0.3">
      <c r="A6641" s="170" t="s">
        <v>4464</v>
      </c>
      <c r="B6641" s="170" t="s">
        <v>326</v>
      </c>
      <c r="C6641" s="170">
        <v>724</v>
      </c>
      <c r="I6641" s="170"/>
    </row>
    <row r="6642" spans="1:9" x14ac:dyDescent="0.3">
      <c r="A6642" s="170" t="s">
        <v>4466</v>
      </c>
      <c r="B6642" s="170" t="s">
        <v>4465</v>
      </c>
      <c r="C6642" s="170">
        <v>724</v>
      </c>
      <c r="I6642" s="170"/>
    </row>
    <row r="6643" spans="1:9" x14ac:dyDescent="0.3">
      <c r="A6643" s="170" t="s">
        <v>4467</v>
      </c>
      <c r="B6643" s="170" t="s">
        <v>11943</v>
      </c>
      <c r="C6643" s="170">
        <v>724</v>
      </c>
      <c r="I6643" s="170"/>
    </row>
    <row r="6644" spans="1:9" x14ac:dyDescent="0.3">
      <c r="A6644" s="170" t="s">
        <v>4468</v>
      </c>
      <c r="B6644" s="170" t="s">
        <v>94</v>
      </c>
      <c r="C6644" s="170">
        <v>724</v>
      </c>
      <c r="I6644" s="170"/>
    </row>
    <row r="6645" spans="1:9" x14ac:dyDescent="0.3">
      <c r="A6645" s="170" t="s">
        <v>4469</v>
      </c>
      <c r="B6645" s="170" t="s">
        <v>11942</v>
      </c>
      <c r="C6645" s="170">
        <v>303</v>
      </c>
      <c r="I6645" s="170"/>
    </row>
    <row r="6646" spans="1:9" x14ac:dyDescent="0.3">
      <c r="A6646" s="170" t="s">
        <v>4470</v>
      </c>
      <c r="B6646" s="170" t="s">
        <v>4360</v>
      </c>
      <c r="C6646" s="170">
        <v>724</v>
      </c>
      <c r="I6646" s="170"/>
    </row>
    <row r="6647" spans="1:9" x14ac:dyDescent="0.3">
      <c r="A6647" s="170" t="s">
        <v>4471</v>
      </c>
      <c r="B6647" s="170" t="s">
        <v>11941</v>
      </c>
      <c r="C6647" s="170">
        <v>962</v>
      </c>
      <c r="I6647" s="170"/>
    </row>
    <row r="6648" spans="1:9" x14ac:dyDescent="0.3">
      <c r="A6648" s="170" t="s">
        <v>4472</v>
      </c>
      <c r="B6648" s="170" t="s">
        <v>83</v>
      </c>
      <c r="C6648" s="170">
        <v>724</v>
      </c>
      <c r="I6648" s="170"/>
    </row>
    <row r="6649" spans="1:9" x14ac:dyDescent="0.3">
      <c r="A6649" s="170" t="s">
        <v>4474</v>
      </c>
      <c r="B6649" s="170" t="s">
        <v>4473</v>
      </c>
      <c r="C6649" s="170">
        <v>724</v>
      </c>
      <c r="I6649" s="170"/>
    </row>
    <row r="6650" spans="1:9" x14ac:dyDescent="0.3">
      <c r="A6650" s="170" t="s">
        <v>4475</v>
      </c>
      <c r="B6650" s="170" t="s">
        <v>11940</v>
      </c>
      <c r="C6650" s="170">
        <v>37</v>
      </c>
      <c r="I6650" s="170"/>
    </row>
    <row r="6651" spans="1:9" x14ac:dyDescent="0.3">
      <c r="A6651" s="170" t="s">
        <v>4476</v>
      </c>
      <c r="B6651" s="170" t="s">
        <v>11939</v>
      </c>
      <c r="C6651" s="170">
        <v>303</v>
      </c>
      <c r="I6651" s="170"/>
    </row>
    <row r="6652" spans="1:9" x14ac:dyDescent="0.3">
      <c r="A6652" s="170" t="s">
        <v>4477</v>
      </c>
      <c r="B6652" s="170" t="s">
        <v>11938</v>
      </c>
      <c r="C6652" s="170">
        <v>1319</v>
      </c>
      <c r="I6652" s="170"/>
    </row>
    <row r="6653" spans="1:9" x14ac:dyDescent="0.3">
      <c r="A6653" s="170" t="s">
        <v>4478</v>
      </c>
      <c r="B6653" s="170" t="s">
        <v>11937</v>
      </c>
      <c r="C6653" s="170">
        <v>547</v>
      </c>
      <c r="I6653" s="170"/>
    </row>
    <row r="6654" spans="1:9" x14ac:dyDescent="0.3">
      <c r="A6654" s="170" t="s">
        <v>4480</v>
      </c>
      <c r="B6654" s="170" t="s">
        <v>4479</v>
      </c>
      <c r="C6654" s="170">
        <v>36</v>
      </c>
      <c r="I6654" s="170"/>
    </row>
    <row r="6655" spans="1:9" x14ac:dyDescent="0.3">
      <c r="A6655" s="170" t="s">
        <v>4481</v>
      </c>
      <c r="B6655" s="170" t="s">
        <v>11936</v>
      </c>
      <c r="C6655" s="170">
        <v>37</v>
      </c>
      <c r="I6655" s="170"/>
    </row>
    <row r="6656" spans="1:9" x14ac:dyDescent="0.3">
      <c r="A6656" s="170" t="s">
        <v>4482</v>
      </c>
      <c r="B6656" s="170" t="s">
        <v>11935</v>
      </c>
      <c r="C6656" s="170">
        <v>37</v>
      </c>
      <c r="I6656" s="170"/>
    </row>
    <row r="6657" spans="1:9" x14ac:dyDescent="0.3">
      <c r="A6657" s="170" t="s">
        <v>4483</v>
      </c>
      <c r="B6657" s="170" t="s">
        <v>11934</v>
      </c>
      <c r="C6657" s="170">
        <v>67</v>
      </c>
      <c r="I6657" s="170"/>
    </row>
    <row r="6658" spans="1:9" x14ac:dyDescent="0.3">
      <c r="A6658" s="170" t="s">
        <v>4484</v>
      </c>
      <c r="B6658" s="170" t="s">
        <v>11933</v>
      </c>
      <c r="C6658" s="170">
        <v>157</v>
      </c>
      <c r="I6658" s="170"/>
    </row>
    <row r="6659" spans="1:9" x14ac:dyDescent="0.3">
      <c r="A6659" s="170" t="s">
        <v>4486</v>
      </c>
      <c r="B6659" s="170" t="s">
        <v>11932</v>
      </c>
      <c r="C6659" s="170">
        <v>724</v>
      </c>
      <c r="I6659" s="170"/>
    </row>
    <row r="6660" spans="1:9" x14ac:dyDescent="0.3">
      <c r="A6660" s="170" t="s">
        <v>4487</v>
      </c>
      <c r="B6660" s="170" t="s">
        <v>11931</v>
      </c>
      <c r="C6660" s="170">
        <v>83</v>
      </c>
      <c r="I6660" s="170"/>
    </row>
    <row r="6661" spans="1:9" x14ac:dyDescent="0.3">
      <c r="A6661" s="170" t="s">
        <v>4689</v>
      </c>
      <c r="B6661" s="170" t="s">
        <v>4690</v>
      </c>
      <c r="C6661" s="170">
        <v>111</v>
      </c>
      <c r="I6661" s="170"/>
    </row>
    <row r="6662" spans="1:9" x14ac:dyDescent="0.3">
      <c r="A6662" s="170" t="s">
        <v>4488</v>
      </c>
      <c r="B6662" s="170" t="s">
        <v>4479</v>
      </c>
      <c r="C6662" s="170">
        <v>36</v>
      </c>
      <c r="I6662" s="170"/>
    </row>
    <row r="6663" spans="1:9" x14ac:dyDescent="0.3">
      <c r="A6663" s="170" t="s">
        <v>4489</v>
      </c>
      <c r="B6663" s="170" t="s">
        <v>654</v>
      </c>
      <c r="C6663" s="170">
        <v>67</v>
      </c>
      <c r="I6663" s="170"/>
    </row>
    <row r="6664" spans="1:9" x14ac:dyDescent="0.3">
      <c r="A6664" s="170" t="s">
        <v>4490</v>
      </c>
      <c r="B6664" s="170" t="s">
        <v>11930</v>
      </c>
      <c r="C6664" s="170">
        <v>131</v>
      </c>
      <c r="I6664" s="170"/>
    </row>
    <row r="6665" spans="1:9" x14ac:dyDescent="0.3">
      <c r="A6665" s="170" t="s">
        <v>4491</v>
      </c>
      <c r="B6665" s="170" t="s">
        <v>11929</v>
      </c>
      <c r="C6665" s="170">
        <v>131</v>
      </c>
      <c r="I6665" s="170"/>
    </row>
    <row r="6666" spans="1:9" x14ac:dyDescent="0.3">
      <c r="A6666" s="170" t="s">
        <v>4492</v>
      </c>
      <c r="B6666" s="170" t="s">
        <v>11928</v>
      </c>
      <c r="C6666" s="170">
        <v>131</v>
      </c>
      <c r="I6666" s="170"/>
    </row>
    <row r="6667" spans="1:9" x14ac:dyDescent="0.3">
      <c r="A6667" s="170" t="s">
        <v>4493</v>
      </c>
      <c r="B6667" s="170" t="s">
        <v>11927</v>
      </c>
      <c r="C6667" s="170">
        <v>131</v>
      </c>
      <c r="I6667" s="170"/>
    </row>
    <row r="6668" spans="1:9" x14ac:dyDescent="0.3">
      <c r="A6668" s="170" t="s">
        <v>3694</v>
      </c>
      <c r="B6668" s="170" t="s">
        <v>11926</v>
      </c>
      <c r="C6668" s="170">
        <v>282</v>
      </c>
      <c r="I6668" s="170"/>
    </row>
    <row r="6669" spans="1:9" x14ac:dyDescent="0.3">
      <c r="A6669" s="170" t="s">
        <v>4494</v>
      </c>
      <c r="B6669" s="170" t="s">
        <v>11925</v>
      </c>
      <c r="C6669" s="170">
        <v>131</v>
      </c>
      <c r="I6669" s="170"/>
    </row>
    <row r="6670" spans="1:9" x14ac:dyDescent="0.3">
      <c r="A6670" s="170" t="s">
        <v>4495</v>
      </c>
      <c r="B6670" s="170" t="s">
        <v>11924</v>
      </c>
      <c r="C6670" s="170">
        <v>131</v>
      </c>
      <c r="I6670" s="170"/>
    </row>
    <row r="6671" spans="1:9" x14ac:dyDescent="0.3">
      <c r="A6671" s="170" t="s">
        <v>4496</v>
      </c>
      <c r="B6671" s="170" t="s">
        <v>11923</v>
      </c>
      <c r="C6671" s="170">
        <v>131</v>
      </c>
      <c r="I6671" s="170"/>
    </row>
    <row r="6672" spans="1:9" x14ac:dyDescent="0.3">
      <c r="A6672" s="170" t="s">
        <v>4497</v>
      </c>
      <c r="B6672" s="170" t="s">
        <v>11922</v>
      </c>
      <c r="C6672" s="170">
        <v>131</v>
      </c>
      <c r="I6672" s="170"/>
    </row>
    <row r="6673" spans="1:9" x14ac:dyDescent="0.3">
      <c r="A6673" s="170" t="s">
        <v>4498</v>
      </c>
      <c r="B6673" s="170" t="s">
        <v>11921</v>
      </c>
      <c r="C6673" s="170">
        <v>131</v>
      </c>
      <c r="I6673" s="170"/>
    </row>
    <row r="6674" spans="1:9" x14ac:dyDescent="0.3">
      <c r="A6674" s="170" t="s">
        <v>4499</v>
      </c>
      <c r="B6674" s="170" t="s">
        <v>11920</v>
      </c>
      <c r="C6674" s="170">
        <v>131</v>
      </c>
      <c r="I6674" s="170"/>
    </row>
    <row r="6675" spans="1:9" x14ac:dyDescent="0.3">
      <c r="A6675" s="170" t="s">
        <v>4500</v>
      </c>
      <c r="B6675" s="170" t="s">
        <v>11919</v>
      </c>
      <c r="C6675" s="170">
        <v>131</v>
      </c>
      <c r="I6675" s="170"/>
    </row>
    <row r="6676" spans="1:9" x14ac:dyDescent="0.3">
      <c r="A6676" s="170" t="s">
        <v>4501</v>
      </c>
      <c r="B6676" s="170" t="s">
        <v>11910</v>
      </c>
      <c r="C6676" s="170">
        <v>303</v>
      </c>
      <c r="I6676" s="170"/>
    </row>
    <row r="6677" spans="1:9" x14ac:dyDescent="0.3">
      <c r="A6677" s="170" t="s">
        <v>4502</v>
      </c>
      <c r="B6677" s="170" t="s">
        <v>11918</v>
      </c>
      <c r="C6677" s="170">
        <v>303</v>
      </c>
      <c r="I6677" s="170"/>
    </row>
    <row r="6678" spans="1:9" x14ac:dyDescent="0.3">
      <c r="A6678" s="170" t="s">
        <v>4503</v>
      </c>
      <c r="B6678" s="170" t="s">
        <v>11917</v>
      </c>
      <c r="C6678" s="170">
        <v>303</v>
      </c>
      <c r="I6678" s="170"/>
    </row>
    <row r="6679" spans="1:9" x14ac:dyDescent="0.3">
      <c r="A6679" s="170" t="s">
        <v>3692</v>
      </c>
      <c r="B6679" s="170" t="s">
        <v>3693</v>
      </c>
      <c r="C6679" s="170">
        <v>41</v>
      </c>
      <c r="I6679" s="170"/>
    </row>
    <row r="6680" spans="1:9" x14ac:dyDescent="0.3">
      <c r="A6680" s="170" t="s">
        <v>4504</v>
      </c>
      <c r="B6680" s="170" t="s">
        <v>11916</v>
      </c>
      <c r="C6680" s="170">
        <v>303</v>
      </c>
      <c r="I6680" s="170"/>
    </row>
    <row r="6681" spans="1:9" x14ac:dyDescent="0.3">
      <c r="A6681" s="170" t="s">
        <v>4691</v>
      </c>
      <c r="B6681" s="170" t="s">
        <v>11915</v>
      </c>
      <c r="C6681" s="170">
        <v>1338</v>
      </c>
      <c r="I6681" s="170"/>
    </row>
    <row r="6682" spans="1:9" x14ac:dyDescent="0.3">
      <c r="A6682" s="170" t="s">
        <v>4505</v>
      </c>
      <c r="B6682" s="170" t="s">
        <v>11914</v>
      </c>
      <c r="C6682" s="170">
        <v>1342</v>
      </c>
      <c r="I6682" s="170"/>
    </row>
    <row r="6683" spans="1:9" x14ac:dyDescent="0.3">
      <c r="A6683" s="170" t="s">
        <v>5154</v>
      </c>
      <c r="B6683" s="170" t="s">
        <v>11913</v>
      </c>
      <c r="C6683" s="170">
        <v>1157</v>
      </c>
      <c r="I6683" s="170"/>
    </row>
    <row r="6684" spans="1:9" x14ac:dyDescent="0.3">
      <c r="A6684" s="170" t="s">
        <v>4692</v>
      </c>
      <c r="B6684" s="170" t="s">
        <v>11912</v>
      </c>
      <c r="C6684" s="170">
        <v>724</v>
      </c>
      <c r="I6684" s="170"/>
    </row>
    <row r="6685" spans="1:9" x14ac:dyDescent="0.3">
      <c r="A6685" s="170" t="s">
        <v>4693</v>
      </c>
      <c r="B6685" s="170" t="s">
        <v>11911</v>
      </c>
      <c r="C6685" s="170">
        <v>1333</v>
      </c>
      <c r="I6685" s="170"/>
    </row>
    <row r="6686" spans="1:9" x14ac:dyDescent="0.3">
      <c r="A6686" s="170" t="s">
        <v>4507</v>
      </c>
      <c r="B6686" s="170" t="s">
        <v>4506</v>
      </c>
      <c r="C6686" s="170">
        <v>372</v>
      </c>
      <c r="I6686" s="170"/>
    </row>
    <row r="6687" spans="1:9" x14ac:dyDescent="0.3">
      <c r="A6687" s="170" t="s">
        <v>4509</v>
      </c>
      <c r="B6687" s="170" t="s">
        <v>4508</v>
      </c>
      <c r="C6687" s="170">
        <v>372</v>
      </c>
      <c r="I6687" s="170"/>
    </row>
    <row r="6688" spans="1:9" x14ac:dyDescent="0.3">
      <c r="A6688" s="170" t="s">
        <v>4511</v>
      </c>
      <c r="B6688" s="170" t="s">
        <v>4510</v>
      </c>
      <c r="C6688" s="170">
        <v>372</v>
      </c>
      <c r="I6688" s="170"/>
    </row>
    <row r="6689" spans="1:9" x14ac:dyDescent="0.3">
      <c r="A6689" s="170" t="s">
        <v>3690</v>
      </c>
      <c r="B6689" s="170" t="s">
        <v>3691</v>
      </c>
      <c r="C6689" s="170">
        <v>41</v>
      </c>
      <c r="I6689" s="170"/>
    </row>
    <row r="6690" spans="1:9" x14ac:dyDescent="0.3">
      <c r="A6690" s="170" t="s">
        <v>3690</v>
      </c>
      <c r="B6690" s="170" t="s">
        <v>3691</v>
      </c>
      <c r="C6690" s="170">
        <v>41</v>
      </c>
      <c r="I6690" s="170"/>
    </row>
    <row r="6691" spans="1:9" x14ac:dyDescent="0.3">
      <c r="A6691" s="170" t="s">
        <v>4512</v>
      </c>
      <c r="B6691" s="170" t="s">
        <v>11910</v>
      </c>
      <c r="C6691" s="170">
        <v>303</v>
      </c>
      <c r="I6691" s="170"/>
    </row>
    <row r="6692" spans="1:9" x14ac:dyDescent="0.3">
      <c r="A6692" s="170" t="s">
        <v>4513</v>
      </c>
      <c r="B6692" s="170" t="s">
        <v>11909</v>
      </c>
      <c r="C6692" s="170">
        <v>210</v>
      </c>
      <c r="I6692" s="170"/>
    </row>
    <row r="6693" spans="1:9" x14ac:dyDescent="0.3">
      <c r="A6693" s="170" t="s">
        <v>4514</v>
      </c>
      <c r="B6693" s="170" t="s">
        <v>11908</v>
      </c>
      <c r="C6693" s="170">
        <v>67</v>
      </c>
      <c r="I6693" s="170"/>
    </row>
    <row r="6694" spans="1:9" x14ac:dyDescent="0.3">
      <c r="A6694" s="170" t="s">
        <v>4515</v>
      </c>
      <c r="B6694" s="170" t="s">
        <v>11907</v>
      </c>
      <c r="C6694" s="170">
        <v>1351</v>
      </c>
      <c r="I6694" s="170"/>
    </row>
    <row r="6695" spans="1:9" x14ac:dyDescent="0.3">
      <c r="A6695" s="170" t="s">
        <v>4516</v>
      </c>
      <c r="B6695" s="170" t="s">
        <v>11906</v>
      </c>
      <c r="C6695" s="170">
        <v>35</v>
      </c>
      <c r="I6695" s="170"/>
    </row>
    <row r="6696" spans="1:9" x14ac:dyDescent="0.3">
      <c r="A6696" s="170" t="s">
        <v>4517</v>
      </c>
      <c r="B6696" s="170" t="s">
        <v>11905</v>
      </c>
      <c r="C6696" s="170">
        <v>35</v>
      </c>
      <c r="I6696" s="170"/>
    </row>
    <row r="6697" spans="1:9" x14ac:dyDescent="0.3">
      <c r="A6697" s="170" t="s">
        <v>4518</v>
      </c>
      <c r="B6697" s="170" t="s">
        <v>11904</v>
      </c>
      <c r="C6697" s="170">
        <v>210</v>
      </c>
      <c r="I6697" s="170"/>
    </row>
    <row r="6698" spans="1:9" x14ac:dyDescent="0.3">
      <c r="A6698" s="170" t="s">
        <v>4519</v>
      </c>
      <c r="B6698" s="170" t="s">
        <v>11903</v>
      </c>
      <c r="C6698" s="170">
        <v>210</v>
      </c>
      <c r="I6698" s="170"/>
    </row>
    <row r="6699" spans="1:9" x14ac:dyDescent="0.3">
      <c r="A6699" s="170" t="s">
        <v>3688</v>
      </c>
      <c r="B6699" s="170" t="s">
        <v>3689</v>
      </c>
      <c r="C6699" s="170">
        <v>1221</v>
      </c>
      <c r="I6699" s="170"/>
    </row>
    <row r="6700" spans="1:9" x14ac:dyDescent="0.3">
      <c r="A6700" s="170" t="s">
        <v>4520</v>
      </c>
      <c r="B6700" s="170" t="s">
        <v>11902</v>
      </c>
      <c r="C6700" s="170">
        <v>210</v>
      </c>
      <c r="I6700" s="170"/>
    </row>
    <row r="6701" spans="1:9" x14ac:dyDescent="0.3">
      <c r="A6701" s="170" t="s">
        <v>4521</v>
      </c>
      <c r="B6701" s="170" t="s">
        <v>11901</v>
      </c>
      <c r="C6701" s="170">
        <v>37</v>
      </c>
      <c r="I6701" s="170"/>
    </row>
    <row r="6702" spans="1:9" x14ac:dyDescent="0.3">
      <c r="A6702" s="170" t="s">
        <v>4522</v>
      </c>
      <c r="B6702" s="170" t="s">
        <v>11900</v>
      </c>
      <c r="C6702" s="170">
        <v>37</v>
      </c>
      <c r="I6702" s="170"/>
    </row>
    <row r="6703" spans="1:9" x14ac:dyDescent="0.3">
      <c r="A6703" s="170" t="s">
        <v>4524</v>
      </c>
      <c r="B6703" s="170" t="s">
        <v>4523</v>
      </c>
      <c r="C6703" s="170">
        <v>724</v>
      </c>
      <c r="I6703" s="170"/>
    </row>
    <row r="6704" spans="1:9" x14ac:dyDescent="0.3">
      <c r="A6704" s="170" t="s">
        <v>4525</v>
      </c>
      <c r="B6704" s="170" t="s">
        <v>11899</v>
      </c>
      <c r="C6704" s="170">
        <v>405</v>
      </c>
      <c r="I6704" s="170"/>
    </row>
    <row r="6705" spans="1:9" x14ac:dyDescent="0.3">
      <c r="A6705" s="170" t="s">
        <v>4526</v>
      </c>
      <c r="B6705" s="170" t="s">
        <v>4296</v>
      </c>
      <c r="C6705" s="170">
        <v>724</v>
      </c>
      <c r="I6705" s="170"/>
    </row>
    <row r="6706" spans="1:9" x14ac:dyDescent="0.3">
      <c r="A6706" s="170" t="s">
        <v>4527</v>
      </c>
      <c r="B6706" s="170" t="s">
        <v>11898</v>
      </c>
      <c r="C6706" s="170">
        <v>52</v>
      </c>
      <c r="I6706" s="170"/>
    </row>
    <row r="6707" spans="1:9" x14ac:dyDescent="0.3">
      <c r="A6707" s="170" t="s">
        <v>4528</v>
      </c>
      <c r="B6707" s="170" t="s">
        <v>11897</v>
      </c>
      <c r="C6707" s="170">
        <v>52</v>
      </c>
      <c r="I6707" s="170"/>
    </row>
    <row r="6708" spans="1:9" x14ac:dyDescent="0.3">
      <c r="A6708" s="170" t="s">
        <v>4529</v>
      </c>
      <c r="B6708" s="170" t="s">
        <v>11896</v>
      </c>
      <c r="C6708" s="170">
        <v>210</v>
      </c>
      <c r="I6708" s="170"/>
    </row>
    <row r="6709" spans="1:9" x14ac:dyDescent="0.3">
      <c r="A6709" s="170" t="s">
        <v>4530</v>
      </c>
      <c r="B6709" s="170" t="s">
        <v>11895</v>
      </c>
      <c r="C6709" s="170">
        <v>83</v>
      </c>
      <c r="I6709" s="170"/>
    </row>
    <row r="6710" spans="1:9" x14ac:dyDescent="0.3">
      <c r="A6710" s="170" t="s">
        <v>4694</v>
      </c>
      <c r="B6710" s="170" t="s">
        <v>11894</v>
      </c>
      <c r="C6710" s="170">
        <v>210</v>
      </c>
      <c r="I6710" s="170"/>
    </row>
    <row r="6711" spans="1:9" x14ac:dyDescent="0.3">
      <c r="A6711" s="170" t="s">
        <v>4531</v>
      </c>
      <c r="B6711" s="170" t="s">
        <v>11893</v>
      </c>
      <c r="C6711" s="170">
        <v>210</v>
      </c>
      <c r="I6711" s="170"/>
    </row>
    <row r="6712" spans="1:9" x14ac:dyDescent="0.3">
      <c r="A6712" s="170" t="s">
        <v>4532</v>
      </c>
      <c r="B6712" s="170" t="s">
        <v>11892</v>
      </c>
      <c r="C6712" s="170">
        <v>1363</v>
      </c>
      <c r="I6712" s="170"/>
    </row>
    <row r="6713" spans="1:9" x14ac:dyDescent="0.3">
      <c r="A6713" s="170" t="s">
        <v>4695</v>
      </c>
      <c r="B6713" s="170" t="s">
        <v>11747</v>
      </c>
      <c r="C6713" s="170">
        <v>745</v>
      </c>
      <c r="I6713" s="170"/>
    </row>
    <row r="6714" spans="1:9" x14ac:dyDescent="0.3">
      <c r="A6714" s="170" t="s">
        <v>4534</v>
      </c>
      <c r="B6714" s="170" t="s">
        <v>4533</v>
      </c>
      <c r="C6714" s="170">
        <v>36</v>
      </c>
      <c r="I6714" s="170"/>
    </row>
    <row r="6715" spans="1:9" x14ac:dyDescent="0.3">
      <c r="A6715" s="170" t="s">
        <v>4535</v>
      </c>
      <c r="B6715" s="170" t="s">
        <v>11891</v>
      </c>
      <c r="C6715" s="170">
        <v>1252</v>
      </c>
      <c r="I6715" s="170"/>
    </row>
    <row r="6716" spans="1:9" x14ac:dyDescent="0.3">
      <c r="A6716" s="170" t="s">
        <v>4536</v>
      </c>
      <c r="B6716" s="170" t="s">
        <v>11890</v>
      </c>
      <c r="C6716" s="170">
        <v>1252</v>
      </c>
      <c r="I6716" s="170"/>
    </row>
    <row r="6717" spans="1:9" x14ac:dyDescent="0.3">
      <c r="A6717" s="170" t="s">
        <v>4537</v>
      </c>
      <c r="B6717" s="170" t="s">
        <v>11889</v>
      </c>
      <c r="C6717" s="170">
        <v>1252</v>
      </c>
      <c r="I6717" s="170"/>
    </row>
    <row r="6718" spans="1:9" x14ac:dyDescent="0.3">
      <c r="A6718" s="170" t="s">
        <v>4538</v>
      </c>
      <c r="B6718" s="170" t="s">
        <v>11888</v>
      </c>
      <c r="C6718" s="170">
        <v>1252</v>
      </c>
      <c r="I6718" s="170"/>
    </row>
    <row r="6719" spans="1:9" x14ac:dyDescent="0.3">
      <c r="A6719" s="170" t="s">
        <v>4540</v>
      </c>
      <c r="B6719" s="170" t="s">
        <v>4539</v>
      </c>
      <c r="C6719" s="170">
        <v>36</v>
      </c>
      <c r="I6719" s="170"/>
    </row>
    <row r="6720" spans="1:9" x14ac:dyDescent="0.3">
      <c r="A6720" s="170" t="s">
        <v>4542</v>
      </c>
      <c r="B6720" s="170" t="s">
        <v>11887</v>
      </c>
      <c r="C6720" s="170">
        <v>724</v>
      </c>
      <c r="I6720" s="170"/>
    </row>
    <row r="6721" spans="1:9" x14ac:dyDescent="0.3">
      <c r="A6721" s="170" t="s">
        <v>4543</v>
      </c>
      <c r="B6721" s="170" t="s">
        <v>11886</v>
      </c>
      <c r="C6721" s="170">
        <v>547</v>
      </c>
      <c r="I6721" s="170"/>
    </row>
    <row r="6722" spans="1:9" x14ac:dyDescent="0.3">
      <c r="A6722" s="170" t="s">
        <v>4544</v>
      </c>
      <c r="B6722" s="170" t="s">
        <v>11885</v>
      </c>
      <c r="C6722" s="170">
        <v>880</v>
      </c>
      <c r="I6722" s="170"/>
    </row>
    <row r="6723" spans="1:9" x14ac:dyDescent="0.3">
      <c r="A6723" s="170" t="s">
        <v>4545</v>
      </c>
      <c r="B6723" s="170" t="s">
        <v>11884</v>
      </c>
      <c r="C6723" s="170">
        <v>724</v>
      </c>
      <c r="I6723" s="170"/>
    </row>
    <row r="6724" spans="1:9" x14ac:dyDescent="0.3">
      <c r="A6724" s="170" t="s">
        <v>4546</v>
      </c>
      <c r="B6724" s="170" t="s">
        <v>11883</v>
      </c>
      <c r="C6724" s="170">
        <v>724</v>
      </c>
      <c r="I6724" s="170"/>
    </row>
    <row r="6725" spans="1:9" x14ac:dyDescent="0.3">
      <c r="A6725" s="170" t="s">
        <v>4547</v>
      </c>
      <c r="B6725" s="170" t="s">
        <v>11882</v>
      </c>
      <c r="C6725" s="170">
        <v>724</v>
      </c>
      <c r="I6725" s="170"/>
    </row>
    <row r="6726" spans="1:9" x14ac:dyDescent="0.3">
      <c r="A6726" s="170" t="s">
        <v>4548</v>
      </c>
      <c r="B6726" s="170" t="s">
        <v>11881</v>
      </c>
      <c r="C6726" s="170">
        <v>724</v>
      </c>
      <c r="I6726" s="170"/>
    </row>
    <row r="6727" spans="1:9" x14ac:dyDescent="0.3">
      <c r="A6727" s="170" t="s">
        <v>4549</v>
      </c>
      <c r="B6727" s="170" t="s">
        <v>11880</v>
      </c>
      <c r="C6727" s="170">
        <v>724</v>
      </c>
      <c r="I6727" s="170"/>
    </row>
    <row r="6728" spans="1:9" x14ac:dyDescent="0.3">
      <c r="A6728" s="170" t="s">
        <v>4550</v>
      </c>
      <c r="B6728" s="170" t="s">
        <v>11879</v>
      </c>
      <c r="C6728" s="170">
        <v>303</v>
      </c>
      <c r="I6728" s="170"/>
    </row>
    <row r="6729" spans="1:9" x14ac:dyDescent="0.3">
      <c r="A6729" s="170" t="s">
        <v>4551</v>
      </c>
      <c r="B6729" s="170" t="s">
        <v>11878</v>
      </c>
      <c r="C6729" s="170">
        <v>724</v>
      </c>
      <c r="I6729" s="170"/>
    </row>
    <row r="6730" spans="1:9" x14ac:dyDescent="0.3">
      <c r="A6730" s="170" t="s">
        <v>4552</v>
      </c>
      <c r="B6730" s="170" t="s">
        <v>11877</v>
      </c>
      <c r="C6730" s="170">
        <v>724</v>
      </c>
      <c r="I6730" s="170"/>
    </row>
    <row r="6731" spans="1:9" x14ac:dyDescent="0.3">
      <c r="A6731" s="170" t="s">
        <v>4553</v>
      </c>
      <c r="B6731" s="170" t="s">
        <v>11876</v>
      </c>
      <c r="C6731" s="170">
        <v>724</v>
      </c>
      <c r="I6731" s="170"/>
    </row>
    <row r="6732" spans="1:9" x14ac:dyDescent="0.3">
      <c r="A6732" s="170" t="s">
        <v>4554</v>
      </c>
      <c r="B6732" s="170" t="s">
        <v>11875</v>
      </c>
      <c r="C6732" s="170">
        <v>303</v>
      </c>
      <c r="I6732" s="170"/>
    </row>
    <row r="6733" spans="1:9" x14ac:dyDescent="0.3">
      <c r="A6733" s="170" t="s">
        <v>4555</v>
      </c>
      <c r="B6733" s="170" t="s">
        <v>11874</v>
      </c>
      <c r="C6733" s="170">
        <v>724</v>
      </c>
      <c r="I6733" s="170"/>
    </row>
    <row r="6734" spans="1:9" x14ac:dyDescent="0.3">
      <c r="A6734" s="170" t="s">
        <v>4556</v>
      </c>
      <c r="B6734" s="170" t="s">
        <v>4347</v>
      </c>
      <c r="C6734" s="170">
        <v>724</v>
      </c>
      <c r="I6734" s="170"/>
    </row>
    <row r="6735" spans="1:9" x14ac:dyDescent="0.3">
      <c r="A6735" s="170" t="s">
        <v>4557</v>
      </c>
      <c r="B6735" s="170" t="s">
        <v>11873</v>
      </c>
      <c r="C6735" s="170">
        <v>724</v>
      </c>
      <c r="I6735" s="170"/>
    </row>
    <row r="6736" spans="1:9" x14ac:dyDescent="0.3">
      <c r="A6736" s="170" t="s">
        <v>4558</v>
      </c>
      <c r="B6736" s="170" t="s">
        <v>11872</v>
      </c>
      <c r="C6736" s="170">
        <v>724</v>
      </c>
      <c r="I6736" s="170"/>
    </row>
    <row r="6737" spans="1:9" x14ac:dyDescent="0.3">
      <c r="A6737" s="170" t="s">
        <v>4560</v>
      </c>
      <c r="B6737" s="170" t="s">
        <v>4559</v>
      </c>
      <c r="C6737" s="170">
        <v>724</v>
      </c>
      <c r="I6737" s="170"/>
    </row>
    <row r="6738" spans="1:9" x14ac:dyDescent="0.3">
      <c r="A6738" s="170" t="s">
        <v>4561</v>
      </c>
      <c r="B6738" s="170" t="s">
        <v>11871</v>
      </c>
      <c r="C6738" s="170">
        <v>724</v>
      </c>
      <c r="I6738" s="170"/>
    </row>
    <row r="6739" spans="1:9" x14ac:dyDescent="0.3">
      <c r="A6739" s="170" t="s">
        <v>4562</v>
      </c>
      <c r="B6739" s="170" t="s">
        <v>4541</v>
      </c>
      <c r="C6739" s="170">
        <v>724</v>
      </c>
      <c r="I6739" s="170"/>
    </row>
    <row r="6740" spans="1:9" x14ac:dyDescent="0.3">
      <c r="A6740" s="170" t="s">
        <v>4563</v>
      </c>
      <c r="B6740" s="170" t="s">
        <v>4559</v>
      </c>
      <c r="C6740" s="170">
        <v>724</v>
      </c>
      <c r="I6740" s="170"/>
    </row>
    <row r="6741" spans="1:9" x14ac:dyDescent="0.3">
      <c r="A6741" s="170" t="s">
        <v>4564</v>
      </c>
      <c r="B6741" s="170" t="s">
        <v>4559</v>
      </c>
      <c r="C6741" s="170">
        <v>724</v>
      </c>
      <c r="I6741" s="170"/>
    </row>
    <row r="6742" spans="1:9" x14ac:dyDescent="0.3">
      <c r="A6742" s="170" t="s">
        <v>4565</v>
      </c>
      <c r="B6742" s="170" t="s">
        <v>4559</v>
      </c>
      <c r="C6742" s="170">
        <v>724</v>
      </c>
      <c r="I6742" s="170"/>
    </row>
    <row r="6743" spans="1:9" x14ac:dyDescent="0.3">
      <c r="A6743" s="170" t="s">
        <v>4566</v>
      </c>
      <c r="B6743" s="170" t="s">
        <v>4356</v>
      </c>
      <c r="C6743" s="170">
        <v>724</v>
      </c>
      <c r="I6743" s="170"/>
    </row>
    <row r="6744" spans="1:9" x14ac:dyDescent="0.3">
      <c r="A6744" s="170" t="s">
        <v>4567</v>
      </c>
      <c r="B6744" s="170" t="s">
        <v>4541</v>
      </c>
      <c r="C6744" s="170">
        <v>724</v>
      </c>
      <c r="I6744" s="170"/>
    </row>
    <row r="6745" spans="1:9" x14ac:dyDescent="0.3">
      <c r="A6745" s="170" t="s">
        <v>4569</v>
      </c>
      <c r="B6745" s="170" t="s">
        <v>4568</v>
      </c>
      <c r="C6745" s="170">
        <v>724</v>
      </c>
      <c r="I6745" s="170"/>
    </row>
    <row r="6746" spans="1:9" x14ac:dyDescent="0.3">
      <c r="A6746" s="170" t="s">
        <v>4570</v>
      </c>
      <c r="B6746" s="170" t="s">
        <v>11870</v>
      </c>
      <c r="C6746" s="170">
        <v>776</v>
      </c>
      <c r="I6746" s="170"/>
    </row>
    <row r="6747" spans="1:9" x14ac:dyDescent="0.3">
      <c r="A6747" s="170" t="s">
        <v>4571</v>
      </c>
      <c r="B6747" s="170" t="s">
        <v>4347</v>
      </c>
      <c r="C6747" s="170">
        <v>724</v>
      </c>
      <c r="I6747" s="170"/>
    </row>
    <row r="6748" spans="1:9" x14ac:dyDescent="0.3">
      <c r="A6748" s="170" t="s">
        <v>4573</v>
      </c>
      <c r="B6748" s="170" t="s">
        <v>4572</v>
      </c>
      <c r="C6748" s="170">
        <v>114</v>
      </c>
      <c r="I6748" s="170"/>
    </row>
    <row r="6749" spans="1:9" x14ac:dyDescent="0.3">
      <c r="A6749" s="170" t="s">
        <v>4574</v>
      </c>
      <c r="B6749" s="170" t="s">
        <v>11869</v>
      </c>
      <c r="C6749" s="170">
        <v>724</v>
      </c>
      <c r="I6749" s="170"/>
    </row>
    <row r="6750" spans="1:9" x14ac:dyDescent="0.3">
      <c r="A6750" s="170" t="s">
        <v>4576</v>
      </c>
      <c r="B6750" s="170" t="s">
        <v>4575</v>
      </c>
      <c r="C6750" s="170">
        <v>724</v>
      </c>
      <c r="I6750" s="170"/>
    </row>
    <row r="6751" spans="1:9" x14ac:dyDescent="0.3">
      <c r="A6751" s="170" t="s">
        <v>4577</v>
      </c>
      <c r="B6751" s="170" t="s">
        <v>11868</v>
      </c>
      <c r="C6751" s="170">
        <v>724</v>
      </c>
      <c r="I6751" s="170"/>
    </row>
    <row r="6752" spans="1:9" x14ac:dyDescent="0.3">
      <c r="A6752" s="170" t="s">
        <v>3686</v>
      </c>
      <c r="B6752" s="170" t="s">
        <v>3687</v>
      </c>
      <c r="C6752" s="170">
        <v>916</v>
      </c>
      <c r="I6752" s="170"/>
    </row>
    <row r="6753" spans="1:9" x14ac:dyDescent="0.3">
      <c r="A6753" s="170" t="s">
        <v>4696</v>
      </c>
      <c r="B6753" s="170" t="s">
        <v>11867</v>
      </c>
      <c r="C6753" s="170">
        <v>71</v>
      </c>
      <c r="I6753" s="170"/>
    </row>
    <row r="6754" spans="1:9" x14ac:dyDescent="0.3">
      <c r="A6754" s="170" t="s">
        <v>4697</v>
      </c>
      <c r="B6754" s="170" t="s">
        <v>11866</v>
      </c>
      <c r="C6754" s="170">
        <v>71</v>
      </c>
      <c r="I6754" s="170"/>
    </row>
    <row r="6755" spans="1:9" x14ac:dyDescent="0.3">
      <c r="A6755" s="170" t="s">
        <v>4578</v>
      </c>
      <c r="B6755" s="170" t="s">
        <v>11865</v>
      </c>
      <c r="C6755" s="170">
        <v>724</v>
      </c>
      <c r="I6755" s="170"/>
    </row>
    <row r="6756" spans="1:9" x14ac:dyDescent="0.3">
      <c r="A6756" s="170" t="s">
        <v>4579</v>
      </c>
      <c r="B6756" s="170" t="s">
        <v>11864</v>
      </c>
      <c r="C6756" s="170">
        <v>724</v>
      </c>
      <c r="I6756" s="170"/>
    </row>
    <row r="6757" spans="1:9" x14ac:dyDescent="0.3">
      <c r="A6757" s="170" t="s">
        <v>4698</v>
      </c>
      <c r="B6757" s="170" t="s">
        <v>11863</v>
      </c>
      <c r="C6757" s="170">
        <v>1272</v>
      </c>
      <c r="I6757" s="170"/>
    </row>
    <row r="6758" spans="1:9" x14ac:dyDescent="0.3">
      <c r="A6758" s="170" t="s">
        <v>4700</v>
      </c>
      <c r="B6758" s="170" t="s">
        <v>4699</v>
      </c>
      <c r="C6758" s="170">
        <v>1272</v>
      </c>
      <c r="I6758" s="170"/>
    </row>
    <row r="6759" spans="1:9" x14ac:dyDescent="0.3">
      <c r="A6759" s="170" t="s">
        <v>4580</v>
      </c>
      <c r="B6759" s="170" t="s">
        <v>11862</v>
      </c>
      <c r="C6759" s="170">
        <v>83</v>
      </c>
      <c r="I6759" s="170"/>
    </row>
    <row r="6760" spans="1:9" x14ac:dyDescent="0.3">
      <c r="A6760" s="170" t="s">
        <v>4581</v>
      </c>
      <c r="B6760" s="170" t="s">
        <v>11861</v>
      </c>
      <c r="C6760" s="170">
        <v>303</v>
      </c>
      <c r="I6760" s="170"/>
    </row>
    <row r="6761" spans="1:9" x14ac:dyDescent="0.3">
      <c r="A6761" s="170" t="s">
        <v>4582</v>
      </c>
      <c r="B6761" s="170" t="s">
        <v>5155</v>
      </c>
      <c r="C6761" s="170">
        <v>724</v>
      </c>
      <c r="I6761" s="170"/>
    </row>
    <row r="6762" spans="1:9" x14ac:dyDescent="0.3">
      <c r="A6762" s="170" t="s">
        <v>4583</v>
      </c>
      <c r="B6762" s="170" t="s">
        <v>11860</v>
      </c>
      <c r="C6762" s="170">
        <v>724</v>
      </c>
      <c r="I6762" s="170"/>
    </row>
    <row r="6763" spans="1:9" x14ac:dyDescent="0.3">
      <c r="A6763" s="170" t="s">
        <v>4584</v>
      </c>
      <c r="B6763" s="170" t="s">
        <v>11599</v>
      </c>
      <c r="C6763" s="170">
        <v>36</v>
      </c>
      <c r="I6763" s="170"/>
    </row>
    <row r="6764" spans="1:9" x14ac:dyDescent="0.3">
      <c r="A6764" s="170" t="s">
        <v>4585</v>
      </c>
      <c r="B6764" s="170" t="s">
        <v>11859</v>
      </c>
      <c r="C6764" s="170">
        <v>884</v>
      </c>
      <c r="I6764" s="170"/>
    </row>
    <row r="6765" spans="1:9" x14ac:dyDescent="0.3">
      <c r="A6765" s="170" t="s">
        <v>4585</v>
      </c>
      <c r="B6765" s="170" t="s">
        <v>11859</v>
      </c>
      <c r="C6765" s="170">
        <v>884</v>
      </c>
      <c r="I6765" s="170"/>
    </row>
    <row r="6766" spans="1:9" x14ac:dyDescent="0.3">
      <c r="A6766" s="170" t="s">
        <v>4586</v>
      </c>
      <c r="B6766" s="170" t="s">
        <v>11858</v>
      </c>
      <c r="C6766" s="170">
        <v>724</v>
      </c>
      <c r="I6766" s="170"/>
    </row>
    <row r="6767" spans="1:9" x14ac:dyDescent="0.3">
      <c r="A6767" s="170" t="s">
        <v>4587</v>
      </c>
      <c r="B6767" s="170" t="s">
        <v>4559</v>
      </c>
      <c r="C6767" s="170">
        <v>724</v>
      </c>
      <c r="I6767" s="170"/>
    </row>
    <row r="6768" spans="1:9" x14ac:dyDescent="0.3">
      <c r="A6768" s="170" t="s">
        <v>4588</v>
      </c>
      <c r="B6768" s="170" t="s">
        <v>4559</v>
      </c>
      <c r="C6768" s="170">
        <v>724</v>
      </c>
      <c r="I6768" s="170"/>
    </row>
    <row r="6769" spans="1:9" x14ac:dyDescent="0.3">
      <c r="A6769" s="170" t="s">
        <v>4589</v>
      </c>
      <c r="B6769" s="170" t="s">
        <v>4559</v>
      </c>
      <c r="C6769" s="170">
        <v>724</v>
      </c>
      <c r="I6769" s="170"/>
    </row>
    <row r="6770" spans="1:9" x14ac:dyDescent="0.3">
      <c r="A6770" s="170" t="s">
        <v>4590</v>
      </c>
      <c r="B6770" s="170" t="s">
        <v>4559</v>
      </c>
      <c r="C6770" s="170">
        <v>724</v>
      </c>
      <c r="I6770" s="170"/>
    </row>
    <row r="6771" spans="1:9" x14ac:dyDescent="0.3">
      <c r="A6771" s="170" t="s">
        <v>4591</v>
      </c>
      <c r="B6771" s="170" t="s">
        <v>11857</v>
      </c>
      <c r="C6771" s="170">
        <v>210</v>
      </c>
      <c r="I6771" s="170"/>
    </row>
    <row r="6772" spans="1:9" x14ac:dyDescent="0.3">
      <c r="A6772" s="170" t="s">
        <v>3685</v>
      </c>
      <c r="B6772" s="170" t="s">
        <v>11856</v>
      </c>
      <c r="C6772" s="170">
        <v>852</v>
      </c>
      <c r="I6772" s="170"/>
    </row>
    <row r="6773" spans="1:9" x14ac:dyDescent="0.3">
      <c r="A6773" s="170" t="s">
        <v>4593</v>
      </c>
      <c r="B6773" s="170" t="s">
        <v>4592</v>
      </c>
      <c r="C6773" s="170">
        <v>724</v>
      </c>
      <c r="I6773" s="170"/>
    </row>
    <row r="6774" spans="1:9" x14ac:dyDescent="0.3">
      <c r="A6774" s="170" t="s">
        <v>4594</v>
      </c>
      <c r="B6774" s="170" t="s">
        <v>11855</v>
      </c>
      <c r="C6774" s="170">
        <v>724</v>
      </c>
      <c r="I6774" s="170"/>
    </row>
    <row r="6775" spans="1:9" x14ac:dyDescent="0.3">
      <c r="A6775" s="170" t="s">
        <v>4595</v>
      </c>
      <c r="B6775" s="170" t="s">
        <v>11854</v>
      </c>
      <c r="C6775" s="170">
        <v>724</v>
      </c>
      <c r="I6775" s="170"/>
    </row>
    <row r="6776" spans="1:9" x14ac:dyDescent="0.3">
      <c r="A6776" s="170" t="s">
        <v>4596</v>
      </c>
      <c r="B6776" s="170" t="s">
        <v>11853</v>
      </c>
      <c r="C6776" s="170">
        <v>67</v>
      </c>
      <c r="I6776" s="170"/>
    </row>
    <row r="6777" spans="1:9" x14ac:dyDescent="0.3">
      <c r="A6777" s="170" t="s">
        <v>4597</v>
      </c>
      <c r="B6777" s="170" t="s">
        <v>11852</v>
      </c>
      <c r="C6777" s="170">
        <v>880</v>
      </c>
      <c r="I6777" s="170"/>
    </row>
    <row r="6778" spans="1:9" x14ac:dyDescent="0.3">
      <c r="A6778" s="170" t="s">
        <v>4598</v>
      </c>
      <c r="B6778" s="170" t="s">
        <v>11851</v>
      </c>
      <c r="C6778" s="170">
        <v>880</v>
      </c>
      <c r="I6778" s="170"/>
    </row>
    <row r="6779" spans="1:9" x14ac:dyDescent="0.3">
      <c r="A6779" s="170" t="s">
        <v>4600</v>
      </c>
      <c r="B6779" s="170" t="s">
        <v>4599</v>
      </c>
      <c r="C6779" s="170">
        <v>36</v>
      </c>
      <c r="I6779" s="170"/>
    </row>
    <row r="6780" spans="1:9" x14ac:dyDescent="0.3">
      <c r="A6780" s="170" t="s">
        <v>4601</v>
      </c>
      <c r="B6780" s="170" t="s">
        <v>11850</v>
      </c>
      <c r="C6780" s="170">
        <v>634</v>
      </c>
      <c r="I6780" s="170"/>
    </row>
    <row r="6781" spans="1:9" x14ac:dyDescent="0.3">
      <c r="A6781" s="170" t="s">
        <v>4602</v>
      </c>
      <c r="B6781" s="170" t="s">
        <v>11849</v>
      </c>
      <c r="C6781" s="170">
        <v>634</v>
      </c>
      <c r="I6781" s="170"/>
    </row>
    <row r="6782" spans="1:9" x14ac:dyDescent="0.3">
      <c r="A6782" s="170" t="s">
        <v>4603</v>
      </c>
      <c r="B6782" s="170" t="s">
        <v>11848</v>
      </c>
      <c r="C6782" s="170">
        <v>83</v>
      </c>
      <c r="I6782" s="170"/>
    </row>
    <row r="6783" spans="1:9" x14ac:dyDescent="0.3">
      <c r="A6783" s="170" t="s">
        <v>3683</v>
      </c>
      <c r="B6783" s="170" t="s">
        <v>3684</v>
      </c>
      <c r="C6783" s="170">
        <v>41</v>
      </c>
      <c r="I6783" s="170"/>
    </row>
    <row r="6784" spans="1:9" x14ac:dyDescent="0.3">
      <c r="A6784" s="170" t="s">
        <v>4702</v>
      </c>
      <c r="B6784" s="170" t="s">
        <v>4701</v>
      </c>
      <c r="C6784" s="170">
        <v>724</v>
      </c>
      <c r="I6784" s="170"/>
    </row>
    <row r="6785" spans="1:9" x14ac:dyDescent="0.3">
      <c r="A6785" s="170" t="s">
        <v>4604</v>
      </c>
      <c r="B6785" s="170" t="s">
        <v>11847</v>
      </c>
      <c r="C6785" s="170">
        <v>724</v>
      </c>
      <c r="I6785" s="170"/>
    </row>
    <row r="6786" spans="1:9" x14ac:dyDescent="0.3">
      <c r="A6786" s="170" t="s">
        <v>4605</v>
      </c>
      <c r="B6786" s="170" t="s">
        <v>11846</v>
      </c>
      <c r="C6786" s="170">
        <v>724</v>
      </c>
      <c r="I6786" s="170"/>
    </row>
    <row r="6787" spans="1:9" x14ac:dyDescent="0.3">
      <c r="A6787" s="170" t="s">
        <v>4606</v>
      </c>
      <c r="B6787" s="170" t="s">
        <v>11845</v>
      </c>
      <c r="C6787" s="170">
        <v>724</v>
      </c>
      <c r="I6787" s="170"/>
    </row>
    <row r="6788" spans="1:9" x14ac:dyDescent="0.3">
      <c r="A6788" s="170" t="s">
        <v>4703</v>
      </c>
      <c r="B6788" s="170" t="s">
        <v>4701</v>
      </c>
      <c r="C6788" s="170">
        <v>724</v>
      </c>
      <c r="I6788" s="170"/>
    </row>
    <row r="6789" spans="1:9" x14ac:dyDescent="0.3">
      <c r="A6789" s="170" t="s">
        <v>4607</v>
      </c>
      <c r="B6789" s="170" t="s">
        <v>4559</v>
      </c>
      <c r="C6789" s="170">
        <v>724</v>
      </c>
      <c r="I6789" s="170"/>
    </row>
    <row r="6790" spans="1:9" x14ac:dyDescent="0.3">
      <c r="A6790" s="170" t="s">
        <v>4608</v>
      </c>
      <c r="B6790" s="170" t="s">
        <v>11844</v>
      </c>
      <c r="C6790" s="170">
        <v>724</v>
      </c>
      <c r="I6790" s="170"/>
    </row>
    <row r="6791" spans="1:9" x14ac:dyDescent="0.3">
      <c r="A6791" s="170" t="s">
        <v>4609</v>
      </c>
      <c r="B6791" s="170" t="s">
        <v>11843</v>
      </c>
      <c r="C6791" s="170">
        <v>724</v>
      </c>
      <c r="I6791" s="170"/>
    </row>
    <row r="6792" spans="1:9" x14ac:dyDescent="0.3">
      <c r="A6792" s="170" t="s">
        <v>4610</v>
      </c>
      <c r="B6792" s="170" t="s">
        <v>11842</v>
      </c>
      <c r="C6792" s="170">
        <v>724</v>
      </c>
      <c r="I6792" s="170"/>
    </row>
    <row r="6793" spans="1:9" x14ac:dyDescent="0.3">
      <c r="A6793" s="170" t="s">
        <v>4704</v>
      </c>
      <c r="B6793" s="170" t="s">
        <v>11841</v>
      </c>
      <c r="C6793" s="170">
        <v>1272</v>
      </c>
      <c r="I6793" s="170"/>
    </row>
    <row r="6794" spans="1:9" x14ac:dyDescent="0.3">
      <c r="A6794" s="170" t="s">
        <v>4705</v>
      </c>
      <c r="B6794" s="170" t="s">
        <v>11840</v>
      </c>
      <c r="C6794" s="170">
        <v>1272</v>
      </c>
      <c r="I6794" s="170"/>
    </row>
    <row r="6795" spans="1:9" x14ac:dyDescent="0.3">
      <c r="A6795" s="170" t="s">
        <v>4706</v>
      </c>
      <c r="B6795" s="170" t="s">
        <v>11839</v>
      </c>
      <c r="C6795" s="170">
        <v>1272</v>
      </c>
      <c r="I6795" s="170"/>
    </row>
    <row r="6796" spans="1:9" x14ac:dyDescent="0.3">
      <c r="A6796" s="170" t="s">
        <v>4707</v>
      </c>
      <c r="B6796" s="170" t="s">
        <v>11838</v>
      </c>
      <c r="C6796" s="170">
        <v>1272</v>
      </c>
      <c r="I6796" s="170"/>
    </row>
    <row r="6797" spans="1:9" x14ac:dyDescent="0.3">
      <c r="A6797" s="170" t="s">
        <v>4708</v>
      </c>
      <c r="B6797" s="170" t="s">
        <v>11837</v>
      </c>
      <c r="C6797" s="170">
        <v>1272</v>
      </c>
      <c r="I6797" s="170"/>
    </row>
    <row r="6798" spans="1:9" x14ac:dyDescent="0.3">
      <c r="A6798" s="170" t="s">
        <v>4611</v>
      </c>
      <c r="B6798" s="170" t="s">
        <v>11836</v>
      </c>
      <c r="C6798" s="170">
        <v>724</v>
      </c>
      <c r="I6798" s="170"/>
    </row>
    <row r="6799" spans="1:9" x14ac:dyDescent="0.3">
      <c r="A6799" s="170" t="s">
        <v>4612</v>
      </c>
      <c r="B6799" s="170" t="s">
        <v>11836</v>
      </c>
      <c r="C6799" s="170">
        <v>724</v>
      </c>
      <c r="I6799" s="170"/>
    </row>
    <row r="6800" spans="1:9" x14ac:dyDescent="0.3">
      <c r="A6800" s="170" t="s">
        <v>4613</v>
      </c>
      <c r="B6800" s="170" t="s">
        <v>11836</v>
      </c>
      <c r="C6800" s="170">
        <v>724</v>
      </c>
      <c r="I6800" s="170"/>
    </row>
    <row r="6801" spans="1:9" x14ac:dyDescent="0.3">
      <c r="A6801" s="170" t="s">
        <v>4614</v>
      </c>
      <c r="B6801" s="170" t="s">
        <v>11836</v>
      </c>
      <c r="C6801" s="170">
        <v>724</v>
      </c>
      <c r="I6801" s="170"/>
    </row>
    <row r="6802" spans="1:9" x14ac:dyDescent="0.3">
      <c r="A6802" s="170" t="s">
        <v>4709</v>
      </c>
      <c r="B6802" s="170" t="s">
        <v>11835</v>
      </c>
      <c r="C6802" s="170">
        <v>1272</v>
      </c>
      <c r="I6802" s="170"/>
    </row>
    <row r="6803" spans="1:9" x14ac:dyDescent="0.3">
      <c r="A6803" s="170" t="s">
        <v>4710</v>
      </c>
      <c r="B6803" s="170" t="s">
        <v>11834</v>
      </c>
      <c r="C6803" s="170">
        <v>1272</v>
      </c>
      <c r="I6803" s="170"/>
    </row>
    <row r="6804" spans="1:9" x14ac:dyDescent="0.3">
      <c r="A6804" s="170" t="s">
        <v>3682</v>
      </c>
      <c r="B6804" s="170" t="s">
        <v>11833</v>
      </c>
      <c r="C6804" s="170">
        <v>1609</v>
      </c>
      <c r="I6804" s="170"/>
    </row>
    <row r="6805" spans="1:9" x14ac:dyDescent="0.3">
      <c r="A6805" s="170" t="s">
        <v>4711</v>
      </c>
      <c r="B6805" s="170" t="s">
        <v>11832</v>
      </c>
      <c r="C6805" s="170">
        <v>1272</v>
      </c>
      <c r="I6805" s="170"/>
    </row>
    <row r="6806" spans="1:9" x14ac:dyDescent="0.3">
      <c r="A6806" s="170" t="s">
        <v>4615</v>
      </c>
      <c r="B6806" s="170" t="s">
        <v>11831</v>
      </c>
      <c r="C6806" s="170">
        <v>724</v>
      </c>
      <c r="I6806" s="170"/>
    </row>
    <row r="6807" spans="1:9" x14ac:dyDescent="0.3">
      <c r="A6807" s="170" t="s">
        <v>4712</v>
      </c>
      <c r="B6807" s="170" t="s">
        <v>11830</v>
      </c>
      <c r="C6807" s="170">
        <v>724</v>
      </c>
      <c r="I6807" s="170"/>
    </row>
    <row r="6808" spans="1:9" x14ac:dyDescent="0.3">
      <c r="A6808" s="170" t="s">
        <v>4616</v>
      </c>
      <c r="B6808" s="170" t="s">
        <v>11829</v>
      </c>
      <c r="C6808" s="170">
        <v>724</v>
      </c>
      <c r="I6808" s="170"/>
    </row>
    <row r="6809" spans="1:9" x14ac:dyDescent="0.3">
      <c r="A6809" s="170" t="s">
        <v>4713</v>
      </c>
      <c r="B6809" s="170" t="s">
        <v>11828</v>
      </c>
      <c r="C6809" s="170">
        <v>1249</v>
      </c>
      <c r="I6809" s="170"/>
    </row>
    <row r="6810" spans="1:9" x14ac:dyDescent="0.3">
      <c r="A6810" s="170" t="s">
        <v>4714</v>
      </c>
      <c r="B6810" s="170" t="s">
        <v>11827</v>
      </c>
      <c r="C6810" s="170">
        <v>1249</v>
      </c>
      <c r="I6810" s="170"/>
    </row>
    <row r="6811" spans="1:9" x14ac:dyDescent="0.3">
      <c r="A6811" s="170" t="s">
        <v>4715</v>
      </c>
      <c r="B6811" s="170" t="s">
        <v>11826</v>
      </c>
      <c r="C6811" s="170">
        <v>1868</v>
      </c>
      <c r="I6811" s="170"/>
    </row>
    <row r="6812" spans="1:9" x14ac:dyDescent="0.3">
      <c r="A6812" s="170" t="s">
        <v>4617</v>
      </c>
      <c r="B6812" s="170" t="s">
        <v>11825</v>
      </c>
      <c r="C6812" s="170">
        <v>67</v>
      </c>
      <c r="I6812" s="170"/>
    </row>
    <row r="6813" spans="1:9" x14ac:dyDescent="0.3">
      <c r="A6813" s="170" t="s">
        <v>4618</v>
      </c>
      <c r="B6813" s="170" t="s">
        <v>11824</v>
      </c>
      <c r="C6813" s="170">
        <v>210</v>
      </c>
      <c r="I6813" s="170"/>
    </row>
    <row r="6814" spans="1:9" x14ac:dyDescent="0.3">
      <c r="A6814" s="170" t="s">
        <v>4619</v>
      </c>
      <c r="B6814" s="170" t="s">
        <v>11823</v>
      </c>
      <c r="C6814" s="170">
        <v>210</v>
      </c>
      <c r="I6814" s="170"/>
    </row>
    <row r="6815" spans="1:9" x14ac:dyDescent="0.3">
      <c r="A6815" s="170" t="s">
        <v>3680</v>
      </c>
      <c r="B6815" s="170" t="s">
        <v>3681</v>
      </c>
      <c r="C6815" s="170">
        <v>41</v>
      </c>
      <c r="I6815" s="170"/>
    </row>
    <row r="6816" spans="1:9" x14ac:dyDescent="0.3">
      <c r="A6816" s="170" t="s">
        <v>4716</v>
      </c>
      <c r="B6816" s="170" t="s">
        <v>11822</v>
      </c>
      <c r="C6816" s="170">
        <v>1026</v>
      </c>
      <c r="I6816" s="170"/>
    </row>
    <row r="6817" spans="1:9" x14ac:dyDescent="0.3">
      <c r="A6817" s="170" t="s">
        <v>4717</v>
      </c>
      <c r="B6817" s="170" t="s">
        <v>11821</v>
      </c>
      <c r="C6817" s="170">
        <v>1026</v>
      </c>
      <c r="I6817" s="170"/>
    </row>
    <row r="6818" spans="1:9" x14ac:dyDescent="0.3">
      <c r="A6818" s="170" t="s">
        <v>4620</v>
      </c>
      <c r="B6818" s="170" t="s">
        <v>11820</v>
      </c>
      <c r="C6818" s="170">
        <v>36</v>
      </c>
      <c r="I6818" s="170"/>
    </row>
    <row r="6819" spans="1:9" x14ac:dyDescent="0.3">
      <c r="A6819" s="170" t="s">
        <v>4621</v>
      </c>
      <c r="B6819" s="170" t="s">
        <v>4622</v>
      </c>
      <c r="C6819" s="170">
        <v>71</v>
      </c>
      <c r="I6819" s="170"/>
    </row>
    <row r="6820" spans="1:9" x14ac:dyDescent="0.3">
      <c r="A6820" s="170" t="s">
        <v>4623</v>
      </c>
      <c r="B6820" s="170" t="s">
        <v>4624</v>
      </c>
      <c r="C6820" s="170">
        <v>71</v>
      </c>
      <c r="I6820" s="170"/>
    </row>
    <row r="6821" spans="1:9" x14ac:dyDescent="0.3">
      <c r="A6821" s="170" t="s">
        <v>4625</v>
      </c>
      <c r="B6821" s="170" t="s">
        <v>4626</v>
      </c>
      <c r="C6821" s="170">
        <v>71</v>
      </c>
      <c r="I6821" s="170"/>
    </row>
    <row r="6822" spans="1:9" x14ac:dyDescent="0.3">
      <c r="A6822" s="170" t="s">
        <v>4718</v>
      </c>
      <c r="B6822" s="170" t="s">
        <v>11819</v>
      </c>
      <c r="C6822" s="170">
        <v>1377</v>
      </c>
      <c r="I6822" s="170"/>
    </row>
    <row r="6823" spans="1:9" x14ac:dyDescent="0.3">
      <c r="A6823" s="170" t="s">
        <v>5156</v>
      </c>
      <c r="B6823" s="170" t="s">
        <v>11818</v>
      </c>
      <c r="C6823" s="170">
        <v>1377</v>
      </c>
      <c r="I6823" s="170"/>
    </row>
    <row r="6824" spans="1:9" x14ac:dyDescent="0.3">
      <c r="A6824" s="170" t="s">
        <v>4719</v>
      </c>
      <c r="B6824" s="170" t="s">
        <v>11817</v>
      </c>
      <c r="C6824" s="170">
        <v>1377</v>
      </c>
      <c r="I6824" s="170"/>
    </row>
    <row r="6825" spans="1:9" x14ac:dyDescent="0.3">
      <c r="A6825" s="170" t="s">
        <v>5157</v>
      </c>
      <c r="B6825" s="170" t="s">
        <v>11816</v>
      </c>
      <c r="C6825" s="170">
        <v>1377</v>
      </c>
      <c r="I6825" s="170"/>
    </row>
    <row r="6826" spans="1:9" x14ac:dyDescent="0.3">
      <c r="A6826" s="170" t="s">
        <v>3679</v>
      </c>
      <c r="B6826" s="170" t="s">
        <v>11815</v>
      </c>
      <c r="C6826" s="170">
        <v>282</v>
      </c>
      <c r="I6826" s="170"/>
    </row>
    <row r="6827" spans="1:9" x14ac:dyDescent="0.3">
      <c r="A6827" s="170" t="s">
        <v>5158</v>
      </c>
      <c r="B6827" s="170" t="s">
        <v>11814</v>
      </c>
      <c r="C6827" s="170">
        <v>1377</v>
      </c>
      <c r="I6827" s="170"/>
    </row>
    <row r="6828" spans="1:9" x14ac:dyDescent="0.3">
      <c r="A6828" s="170" t="s">
        <v>4627</v>
      </c>
      <c r="B6828" s="170" t="s">
        <v>4628</v>
      </c>
      <c r="C6828" s="170">
        <v>71</v>
      </c>
      <c r="I6828" s="170"/>
    </row>
    <row r="6829" spans="1:9" x14ac:dyDescent="0.3">
      <c r="A6829" s="170" t="s">
        <v>4629</v>
      </c>
      <c r="B6829" s="170" t="s">
        <v>4630</v>
      </c>
      <c r="C6829" s="170">
        <v>71</v>
      </c>
      <c r="I6829" s="170"/>
    </row>
    <row r="6830" spans="1:9" x14ac:dyDescent="0.3">
      <c r="A6830" s="170" t="s">
        <v>4631</v>
      </c>
      <c r="B6830" s="170" t="s">
        <v>4632</v>
      </c>
      <c r="C6830" s="170">
        <v>71</v>
      </c>
      <c r="I6830" s="170"/>
    </row>
    <row r="6831" spans="1:9" x14ac:dyDescent="0.3">
      <c r="A6831" s="170" t="s">
        <v>4633</v>
      </c>
      <c r="B6831" s="170" t="s">
        <v>4634</v>
      </c>
      <c r="C6831" s="170">
        <v>71</v>
      </c>
      <c r="I6831" s="170"/>
    </row>
    <row r="6832" spans="1:9" x14ac:dyDescent="0.3">
      <c r="A6832" s="170" t="s">
        <v>4635</v>
      </c>
      <c r="B6832" s="170" t="s">
        <v>4636</v>
      </c>
      <c r="C6832" s="170">
        <v>71</v>
      </c>
      <c r="I6832" s="170"/>
    </row>
    <row r="6833" spans="1:9" x14ac:dyDescent="0.3">
      <c r="A6833" s="170" t="s">
        <v>4637</v>
      </c>
      <c r="B6833" s="170" t="s">
        <v>4638</v>
      </c>
      <c r="C6833" s="170">
        <v>71</v>
      </c>
      <c r="I6833" s="170"/>
    </row>
    <row r="6834" spans="1:9" x14ac:dyDescent="0.3">
      <c r="A6834" s="170" t="s">
        <v>4639</v>
      </c>
      <c r="B6834" s="170" t="s">
        <v>4720</v>
      </c>
      <c r="C6834" s="170">
        <v>724</v>
      </c>
      <c r="I6834" s="170"/>
    </row>
    <row r="6835" spans="1:9" x14ac:dyDescent="0.3">
      <c r="A6835" s="170" t="s">
        <v>4640</v>
      </c>
      <c r="B6835" s="170" t="s">
        <v>4720</v>
      </c>
      <c r="C6835" s="170">
        <v>724</v>
      </c>
      <c r="I6835" s="170"/>
    </row>
    <row r="6836" spans="1:9" x14ac:dyDescent="0.3">
      <c r="A6836" s="170" t="s">
        <v>4721</v>
      </c>
      <c r="B6836" s="170" t="s">
        <v>11813</v>
      </c>
      <c r="C6836" s="170">
        <v>1149</v>
      </c>
      <c r="I6836" s="170"/>
    </row>
    <row r="6837" spans="1:9" x14ac:dyDescent="0.3">
      <c r="A6837" s="170" t="s">
        <v>4722</v>
      </c>
      <c r="B6837" s="170" t="s">
        <v>818</v>
      </c>
      <c r="C6837" s="170">
        <v>157</v>
      </c>
      <c r="I6837" s="170"/>
    </row>
    <row r="6838" spans="1:9" x14ac:dyDescent="0.3">
      <c r="A6838" s="170" t="s">
        <v>5159</v>
      </c>
      <c r="B6838" s="170" t="s">
        <v>11812</v>
      </c>
      <c r="C6838" s="170">
        <v>1377</v>
      </c>
      <c r="I6838" s="170"/>
    </row>
    <row r="6839" spans="1:9" x14ac:dyDescent="0.3">
      <c r="A6839" s="170" t="s">
        <v>5160</v>
      </c>
      <c r="B6839" s="170" t="s">
        <v>11811</v>
      </c>
      <c r="C6839" s="170">
        <v>1377</v>
      </c>
      <c r="I6839" s="170"/>
    </row>
    <row r="6840" spans="1:9" x14ac:dyDescent="0.3">
      <c r="A6840" s="170" t="s">
        <v>4641</v>
      </c>
      <c r="B6840" s="170" t="s">
        <v>4723</v>
      </c>
      <c r="C6840" s="170">
        <v>724</v>
      </c>
      <c r="I6840" s="170"/>
    </row>
    <row r="6841" spans="1:9" x14ac:dyDescent="0.3">
      <c r="A6841" s="170" t="s">
        <v>11810</v>
      </c>
      <c r="B6841" s="170" t="s">
        <v>11809</v>
      </c>
      <c r="C6841" s="170">
        <v>1387</v>
      </c>
      <c r="I6841" s="170"/>
    </row>
    <row r="6842" spans="1:9" x14ac:dyDescent="0.3">
      <c r="A6842" s="170" t="s">
        <v>11808</v>
      </c>
      <c r="B6842" s="170" t="s">
        <v>11807</v>
      </c>
      <c r="C6842" s="170">
        <v>1387</v>
      </c>
      <c r="I6842" s="170"/>
    </row>
    <row r="6843" spans="1:9" x14ac:dyDescent="0.3">
      <c r="A6843" s="170" t="s">
        <v>3677</v>
      </c>
      <c r="B6843" s="170" t="s">
        <v>3678</v>
      </c>
      <c r="C6843" s="170">
        <v>1680</v>
      </c>
      <c r="I6843" s="170"/>
    </row>
    <row r="6844" spans="1:9" x14ac:dyDescent="0.3">
      <c r="A6844" s="170" t="s">
        <v>3676</v>
      </c>
      <c r="B6844" s="170" t="s">
        <v>3500</v>
      </c>
      <c r="C6844" s="170">
        <v>1143</v>
      </c>
      <c r="I6844" s="170"/>
    </row>
    <row r="6845" spans="1:9" x14ac:dyDescent="0.3">
      <c r="A6845" s="170" t="s">
        <v>4052</v>
      </c>
      <c r="B6845" s="170" t="s">
        <v>11806</v>
      </c>
      <c r="C6845" s="170">
        <v>2112</v>
      </c>
      <c r="I6845" s="170"/>
    </row>
    <row r="6846" spans="1:9" x14ac:dyDescent="0.3">
      <c r="A6846" s="170" t="s">
        <v>3674</v>
      </c>
      <c r="B6846" s="170" t="s">
        <v>3675</v>
      </c>
      <c r="C6846" s="170">
        <v>41</v>
      </c>
      <c r="I6846" s="170"/>
    </row>
    <row r="6847" spans="1:9" x14ac:dyDescent="0.3">
      <c r="A6847" s="170" t="s">
        <v>11805</v>
      </c>
      <c r="B6847" s="170" t="s">
        <v>11804</v>
      </c>
      <c r="C6847" s="170">
        <v>525</v>
      </c>
      <c r="I6847" s="170"/>
    </row>
    <row r="6848" spans="1:9" x14ac:dyDescent="0.3">
      <c r="A6848" s="170" t="s">
        <v>11803</v>
      </c>
      <c r="B6848" s="170" t="s">
        <v>11802</v>
      </c>
      <c r="C6848" s="170">
        <v>525</v>
      </c>
      <c r="I6848" s="170"/>
    </row>
    <row r="6849" spans="1:9" x14ac:dyDescent="0.3">
      <c r="A6849" s="170" t="s">
        <v>3673</v>
      </c>
      <c r="B6849" s="170" t="s">
        <v>11801</v>
      </c>
      <c r="C6849" s="170">
        <v>947</v>
      </c>
      <c r="I6849" s="170"/>
    </row>
    <row r="6850" spans="1:9" x14ac:dyDescent="0.3">
      <c r="A6850" s="170" t="s">
        <v>3672</v>
      </c>
      <c r="B6850" s="170" t="s">
        <v>11800</v>
      </c>
      <c r="C6850" s="170">
        <v>1280</v>
      </c>
      <c r="I6850" s="170"/>
    </row>
    <row r="6851" spans="1:9" x14ac:dyDescent="0.3">
      <c r="A6851" s="170" t="s">
        <v>3672</v>
      </c>
      <c r="B6851" s="170" t="s">
        <v>11800</v>
      </c>
      <c r="C6851" s="170">
        <v>1280</v>
      </c>
      <c r="I6851" s="170"/>
    </row>
    <row r="6852" spans="1:9" x14ac:dyDescent="0.3">
      <c r="A6852" s="170" t="s">
        <v>3670</v>
      </c>
      <c r="B6852" s="170" t="s">
        <v>3671</v>
      </c>
      <c r="C6852" s="170">
        <v>1290</v>
      </c>
      <c r="I6852" s="170"/>
    </row>
    <row r="6853" spans="1:9" x14ac:dyDescent="0.3">
      <c r="A6853" s="170" t="s">
        <v>3668</v>
      </c>
      <c r="B6853" s="170" t="s">
        <v>3669</v>
      </c>
      <c r="C6853" s="170">
        <v>41</v>
      </c>
      <c r="I6853" s="170"/>
    </row>
    <row r="6854" spans="1:9" x14ac:dyDescent="0.3">
      <c r="A6854" s="170" t="s">
        <v>3667</v>
      </c>
      <c r="B6854" s="170" t="s">
        <v>11799</v>
      </c>
      <c r="C6854" s="170">
        <v>1408</v>
      </c>
      <c r="I6854" s="170"/>
    </row>
    <row r="6855" spans="1:9" x14ac:dyDescent="0.3">
      <c r="A6855" s="170" t="s">
        <v>3666</v>
      </c>
      <c r="B6855" s="170" t="s">
        <v>11798</v>
      </c>
      <c r="C6855" s="170">
        <v>1523</v>
      </c>
      <c r="I6855" s="170"/>
    </row>
    <row r="6856" spans="1:9" x14ac:dyDescent="0.3">
      <c r="A6856" s="170" t="s">
        <v>3664</v>
      </c>
      <c r="B6856" s="170" t="s">
        <v>3665</v>
      </c>
      <c r="C6856" s="170">
        <v>41</v>
      </c>
      <c r="I6856" s="170"/>
    </row>
    <row r="6857" spans="1:9" x14ac:dyDescent="0.3">
      <c r="A6857" s="170" t="s">
        <v>3662</v>
      </c>
      <c r="B6857" s="170" t="s">
        <v>3663</v>
      </c>
      <c r="C6857" s="170">
        <v>41</v>
      </c>
      <c r="I6857" s="170"/>
    </row>
    <row r="6858" spans="1:9" x14ac:dyDescent="0.3">
      <c r="A6858" s="170" t="s">
        <v>3660</v>
      </c>
      <c r="B6858" s="170" t="s">
        <v>3661</v>
      </c>
      <c r="C6858" s="170">
        <v>41</v>
      </c>
      <c r="I6858" s="170"/>
    </row>
    <row r="6859" spans="1:9" x14ac:dyDescent="0.3">
      <c r="A6859" s="170" t="s">
        <v>3658</v>
      </c>
      <c r="B6859" s="170" t="s">
        <v>3659</v>
      </c>
      <c r="C6859" s="170">
        <v>41</v>
      </c>
      <c r="I6859" s="170"/>
    </row>
    <row r="6860" spans="1:9" x14ac:dyDescent="0.3">
      <c r="A6860" s="170" t="s">
        <v>3656</v>
      </c>
      <c r="B6860" s="170" t="s">
        <v>3657</v>
      </c>
      <c r="C6860" s="170">
        <v>1525</v>
      </c>
      <c r="I6860" s="170"/>
    </row>
    <row r="6861" spans="1:9" x14ac:dyDescent="0.3">
      <c r="A6861" s="170" t="s">
        <v>3655</v>
      </c>
      <c r="B6861" s="170" t="s">
        <v>11797</v>
      </c>
      <c r="C6861" s="170">
        <v>1927</v>
      </c>
      <c r="I6861" s="170"/>
    </row>
    <row r="6862" spans="1:9" x14ac:dyDescent="0.3">
      <c r="A6862" s="170" t="s">
        <v>3653</v>
      </c>
      <c r="B6862" s="170" t="s">
        <v>3654</v>
      </c>
      <c r="C6862" s="170">
        <v>982</v>
      </c>
      <c r="I6862" s="170"/>
    </row>
    <row r="6863" spans="1:9" x14ac:dyDescent="0.3">
      <c r="A6863" s="170" t="s">
        <v>3651</v>
      </c>
      <c r="B6863" s="170" t="s">
        <v>3652</v>
      </c>
      <c r="C6863" s="170">
        <v>41</v>
      </c>
      <c r="I6863" s="170"/>
    </row>
    <row r="6864" spans="1:9" x14ac:dyDescent="0.3">
      <c r="A6864" s="170" t="s">
        <v>3650</v>
      </c>
      <c r="B6864" s="170" t="s">
        <v>11796</v>
      </c>
      <c r="C6864" s="170">
        <v>997</v>
      </c>
      <c r="I6864" s="170"/>
    </row>
    <row r="6865" spans="1:9" x14ac:dyDescent="0.3">
      <c r="A6865" s="170" t="s">
        <v>3649</v>
      </c>
      <c r="B6865" s="170" t="s">
        <v>11795</v>
      </c>
      <c r="C6865" s="170">
        <v>997</v>
      </c>
      <c r="I6865" s="170"/>
    </row>
    <row r="6866" spans="1:9" x14ac:dyDescent="0.3">
      <c r="A6866" s="170" t="s">
        <v>3648</v>
      </c>
      <c r="B6866" s="170" t="s">
        <v>11794</v>
      </c>
      <c r="C6866" s="170">
        <v>997</v>
      </c>
      <c r="I6866" s="170"/>
    </row>
    <row r="6867" spans="1:9" x14ac:dyDescent="0.3">
      <c r="A6867" s="170" t="s">
        <v>3647</v>
      </c>
      <c r="B6867" s="170" t="s">
        <v>11793</v>
      </c>
      <c r="C6867" s="170">
        <v>997</v>
      </c>
      <c r="I6867" s="170"/>
    </row>
    <row r="6868" spans="1:9" x14ac:dyDescent="0.3">
      <c r="A6868" s="170" t="s">
        <v>3645</v>
      </c>
      <c r="B6868" s="170" t="s">
        <v>3646</v>
      </c>
      <c r="C6868" s="170">
        <v>41</v>
      </c>
      <c r="I6868" s="170"/>
    </row>
    <row r="6869" spans="1:9" x14ac:dyDescent="0.3">
      <c r="A6869" s="170" t="s">
        <v>3644</v>
      </c>
      <c r="B6869" s="170" t="s">
        <v>11792</v>
      </c>
      <c r="C6869" s="170">
        <v>1341</v>
      </c>
      <c r="I6869" s="170"/>
    </row>
    <row r="6870" spans="1:9" x14ac:dyDescent="0.3">
      <c r="A6870" s="170" t="s">
        <v>3642</v>
      </c>
      <c r="B6870" s="170" t="s">
        <v>3643</v>
      </c>
      <c r="C6870" s="170">
        <v>1051</v>
      </c>
      <c r="I6870" s="170"/>
    </row>
    <row r="6871" spans="1:9" x14ac:dyDescent="0.3">
      <c r="A6871" s="170" t="s">
        <v>3640</v>
      </c>
      <c r="B6871" s="170" t="s">
        <v>3641</v>
      </c>
      <c r="C6871" s="170">
        <v>1341</v>
      </c>
      <c r="I6871" s="170"/>
    </row>
    <row r="6872" spans="1:9" x14ac:dyDescent="0.3">
      <c r="A6872" s="170" t="s">
        <v>3638</v>
      </c>
      <c r="B6872" s="170" t="s">
        <v>3639</v>
      </c>
      <c r="C6872" s="170">
        <v>1341</v>
      </c>
      <c r="I6872" s="170"/>
    </row>
    <row r="6873" spans="1:9" x14ac:dyDescent="0.3">
      <c r="A6873" s="170" t="s">
        <v>3637</v>
      </c>
      <c r="B6873" s="170" t="s">
        <v>11791</v>
      </c>
      <c r="C6873" s="170">
        <v>1341</v>
      </c>
      <c r="I6873" s="170"/>
    </row>
    <row r="6874" spans="1:9" x14ac:dyDescent="0.3">
      <c r="A6874" s="170" t="s">
        <v>3636</v>
      </c>
      <c r="B6874" s="170" t="s">
        <v>11790</v>
      </c>
      <c r="C6874" s="170">
        <v>1341</v>
      </c>
      <c r="I6874" s="170"/>
    </row>
    <row r="6875" spans="1:9" x14ac:dyDescent="0.3">
      <c r="A6875" s="170" t="s">
        <v>3635</v>
      </c>
      <c r="B6875" s="170" t="s">
        <v>11789</v>
      </c>
      <c r="C6875" s="170">
        <v>282</v>
      </c>
      <c r="I6875" s="170"/>
    </row>
    <row r="6876" spans="1:9" x14ac:dyDescent="0.3">
      <c r="A6876" s="170" t="s">
        <v>3633</v>
      </c>
      <c r="B6876" s="170" t="s">
        <v>3634</v>
      </c>
      <c r="C6876" s="170">
        <v>982</v>
      </c>
      <c r="I6876" s="170"/>
    </row>
    <row r="6877" spans="1:9" x14ac:dyDescent="0.3">
      <c r="A6877" s="170" t="s">
        <v>3631</v>
      </c>
      <c r="B6877" s="170" t="s">
        <v>3632</v>
      </c>
      <c r="C6877" s="170">
        <v>937</v>
      </c>
      <c r="I6877" s="170"/>
    </row>
    <row r="6878" spans="1:9" x14ac:dyDescent="0.3">
      <c r="A6878" s="170" t="s">
        <v>4101</v>
      </c>
      <c r="B6878" s="170" t="s">
        <v>4100</v>
      </c>
      <c r="C6878" s="170">
        <v>41</v>
      </c>
      <c r="I6878" s="170"/>
    </row>
    <row r="6879" spans="1:9" x14ac:dyDescent="0.3">
      <c r="A6879" s="170" t="s">
        <v>4101</v>
      </c>
      <c r="B6879" s="170" t="s">
        <v>4100</v>
      </c>
      <c r="C6879" s="170">
        <v>41</v>
      </c>
      <c r="I6879" s="170"/>
    </row>
    <row r="6880" spans="1:9" x14ac:dyDescent="0.3">
      <c r="A6880" s="170" t="s">
        <v>3630</v>
      </c>
      <c r="B6880" s="170" t="s">
        <v>11788</v>
      </c>
      <c r="C6880" s="170">
        <v>12</v>
      </c>
      <c r="I6880" s="170"/>
    </row>
    <row r="6881" spans="1:9" x14ac:dyDescent="0.3">
      <c r="A6881" s="170" t="s">
        <v>3629</v>
      </c>
      <c r="B6881" s="170" t="s">
        <v>3572</v>
      </c>
      <c r="C6881" s="170">
        <v>328</v>
      </c>
      <c r="I6881" s="170"/>
    </row>
    <row r="6882" spans="1:9" x14ac:dyDescent="0.3">
      <c r="A6882" s="170" t="s">
        <v>3627</v>
      </c>
      <c r="B6882" s="170" t="s">
        <v>3628</v>
      </c>
      <c r="C6882" s="170">
        <v>328</v>
      </c>
      <c r="I6882" s="170"/>
    </row>
    <row r="6883" spans="1:9" x14ac:dyDescent="0.3">
      <c r="A6883" s="170" t="s">
        <v>3625</v>
      </c>
      <c r="B6883" s="170" t="s">
        <v>3626</v>
      </c>
      <c r="C6883" s="170">
        <v>328</v>
      </c>
      <c r="I6883" s="170"/>
    </row>
    <row r="6884" spans="1:9" x14ac:dyDescent="0.3">
      <c r="A6884" s="170" t="s">
        <v>3624</v>
      </c>
      <c r="B6884" s="170" t="s">
        <v>11787</v>
      </c>
      <c r="C6884" s="170">
        <v>328</v>
      </c>
      <c r="I6884" s="170"/>
    </row>
    <row r="6885" spans="1:9" x14ac:dyDescent="0.3">
      <c r="A6885" s="170" t="s">
        <v>3623</v>
      </c>
      <c r="B6885" s="170" t="s">
        <v>4102</v>
      </c>
      <c r="C6885" s="170">
        <v>36</v>
      </c>
      <c r="I6885" s="170"/>
    </row>
    <row r="6886" spans="1:9" x14ac:dyDescent="0.3">
      <c r="A6886" s="170" t="s">
        <v>3622</v>
      </c>
      <c r="B6886" s="170" t="s">
        <v>11786</v>
      </c>
      <c r="C6886" s="170">
        <v>41</v>
      </c>
      <c r="I6886" s="170"/>
    </row>
    <row r="6887" spans="1:9" x14ac:dyDescent="0.3">
      <c r="A6887" s="170" t="s">
        <v>3621</v>
      </c>
      <c r="B6887" s="170" t="s">
        <v>11380</v>
      </c>
      <c r="C6887" s="170">
        <v>726</v>
      </c>
      <c r="I6887" s="170"/>
    </row>
    <row r="6888" spans="1:9" x14ac:dyDescent="0.3">
      <c r="A6888" s="170" t="s">
        <v>3620</v>
      </c>
      <c r="B6888" s="170" t="s">
        <v>11785</v>
      </c>
      <c r="C6888" s="170">
        <v>818</v>
      </c>
      <c r="I6888" s="170"/>
    </row>
    <row r="6889" spans="1:9" x14ac:dyDescent="0.3">
      <c r="A6889" s="170" t="s">
        <v>3618</v>
      </c>
      <c r="B6889" s="170" t="s">
        <v>3619</v>
      </c>
      <c r="C6889" s="170" t="s">
        <v>11784</v>
      </c>
      <c r="I6889" s="170"/>
    </row>
    <row r="6890" spans="1:9" x14ac:dyDescent="0.3">
      <c r="A6890" s="170" t="s">
        <v>3616</v>
      </c>
      <c r="B6890" s="170" t="s">
        <v>3617</v>
      </c>
      <c r="C6890" s="170">
        <v>36</v>
      </c>
      <c r="I6890" s="170"/>
    </row>
    <row r="6891" spans="1:9" x14ac:dyDescent="0.3">
      <c r="A6891" s="170" t="s">
        <v>3614</v>
      </c>
      <c r="B6891" s="170" t="s">
        <v>3615</v>
      </c>
      <c r="C6891" s="170">
        <v>41</v>
      </c>
      <c r="I6891" s="170"/>
    </row>
    <row r="6892" spans="1:9" x14ac:dyDescent="0.3">
      <c r="A6892" s="170" t="s">
        <v>3612</v>
      </c>
      <c r="B6892" s="170" t="s">
        <v>3613</v>
      </c>
      <c r="C6892" s="170">
        <v>41</v>
      </c>
      <c r="I6892" s="170"/>
    </row>
    <row r="6893" spans="1:9" x14ac:dyDescent="0.3">
      <c r="A6893" s="170" t="s">
        <v>3611</v>
      </c>
      <c r="B6893" s="170" t="s">
        <v>11783</v>
      </c>
      <c r="C6893" s="170">
        <v>41</v>
      </c>
      <c r="I6893" s="170"/>
    </row>
    <row r="6894" spans="1:9" x14ac:dyDescent="0.3">
      <c r="A6894" s="170" t="s">
        <v>3610</v>
      </c>
      <c r="B6894" s="170" t="s">
        <v>11782</v>
      </c>
      <c r="C6894" s="170">
        <v>1721</v>
      </c>
      <c r="I6894" s="170"/>
    </row>
    <row r="6895" spans="1:9" x14ac:dyDescent="0.3">
      <c r="A6895" s="170" t="s">
        <v>3608</v>
      </c>
      <c r="B6895" s="170" t="s">
        <v>3609</v>
      </c>
      <c r="C6895" s="170">
        <v>1725</v>
      </c>
      <c r="I6895" s="170"/>
    </row>
    <row r="6896" spans="1:9" x14ac:dyDescent="0.3">
      <c r="A6896" s="170" t="s">
        <v>3607</v>
      </c>
      <c r="B6896" s="170" t="s">
        <v>11781</v>
      </c>
      <c r="C6896" s="170">
        <v>12</v>
      </c>
      <c r="I6896" s="170"/>
    </row>
    <row r="6897" spans="1:9" x14ac:dyDescent="0.3">
      <c r="A6897" s="170" t="s">
        <v>3606</v>
      </c>
      <c r="B6897" s="170" t="s">
        <v>11780</v>
      </c>
      <c r="C6897" s="170">
        <v>12</v>
      </c>
      <c r="I6897" s="170"/>
    </row>
    <row r="6898" spans="1:9" x14ac:dyDescent="0.3">
      <c r="A6898" s="170" t="s">
        <v>3605</v>
      </c>
      <c r="B6898" s="170" t="s">
        <v>11779</v>
      </c>
      <c r="C6898" s="170">
        <v>12</v>
      </c>
      <c r="I6898" s="170"/>
    </row>
    <row r="6899" spans="1:9" x14ac:dyDescent="0.3">
      <c r="A6899" s="170" t="s">
        <v>3604</v>
      </c>
      <c r="B6899" s="170" t="s">
        <v>11778</v>
      </c>
      <c r="C6899" s="170">
        <v>373</v>
      </c>
      <c r="I6899" s="170"/>
    </row>
    <row r="6900" spans="1:9" x14ac:dyDescent="0.3">
      <c r="A6900" s="170" t="s">
        <v>3603</v>
      </c>
      <c r="B6900" s="170" t="s">
        <v>11778</v>
      </c>
      <c r="C6900" s="170">
        <v>373</v>
      </c>
      <c r="I6900" s="170"/>
    </row>
    <row r="6901" spans="1:9" x14ac:dyDescent="0.3">
      <c r="A6901" s="170" t="s">
        <v>3602</v>
      </c>
      <c r="B6901" s="170" t="s">
        <v>11777</v>
      </c>
      <c r="C6901" s="170">
        <v>373</v>
      </c>
      <c r="I6901" s="170"/>
    </row>
    <row r="6902" spans="1:9" x14ac:dyDescent="0.3">
      <c r="A6902" s="170" t="s">
        <v>3601</v>
      </c>
      <c r="B6902" s="170" t="s">
        <v>11776</v>
      </c>
      <c r="C6902" s="170">
        <v>373</v>
      </c>
      <c r="I6902" s="170"/>
    </row>
    <row r="6903" spans="1:9" x14ac:dyDescent="0.3">
      <c r="A6903" s="170" t="s">
        <v>3600</v>
      </c>
      <c r="B6903" s="170" t="s">
        <v>11775</v>
      </c>
      <c r="C6903" s="170">
        <v>373</v>
      </c>
      <c r="I6903" s="170"/>
    </row>
    <row r="6904" spans="1:9" x14ac:dyDescent="0.3">
      <c r="A6904" s="170" t="s">
        <v>3599</v>
      </c>
      <c r="B6904" s="170" t="s">
        <v>11774</v>
      </c>
      <c r="C6904" s="170">
        <v>382</v>
      </c>
      <c r="I6904" s="170"/>
    </row>
    <row r="6905" spans="1:9" x14ac:dyDescent="0.3">
      <c r="A6905" s="170" t="s">
        <v>3597</v>
      </c>
      <c r="B6905" s="170" t="s">
        <v>3598</v>
      </c>
      <c r="C6905" s="170">
        <v>282</v>
      </c>
      <c r="I6905" s="170"/>
    </row>
    <row r="6906" spans="1:9" x14ac:dyDescent="0.3">
      <c r="A6906" s="170" t="s">
        <v>3596</v>
      </c>
      <c r="B6906" s="170" t="s">
        <v>11773</v>
      </c>
      <c r="C6906" s="170">
        <v>282</v>
      </c>
      <c r="I6906" s="170"/>
    </row>
    <row r="6907" spans="1:9" x14ac:dyDescent="0.3">
      <c r="A6907" s="170" t="s">
        <v>3594</v>
      </c>
      <c r="B6907" s="170" t="s">
        <v>3595</v>
      </c>
      <c r="C6907" s="170">
        <v>41</v>
      </c>
      <c r="I6907" s="170"/>
    </row>
    <row r="6908" spans="1:9" x14ac:dyDescent="0.3">
      <c r="A6908" s="170" t="s">
        <v>3592</v>
      </c>
      <c r="B6908" s="170" t="s">
        <v>3593</v>
      </c>
      <c r="C6908" s="170">
        <v>41</v>
      </c>
      <c r="I6908" s="170"/>
    </row>
    <row r="6909" spans="1:9" x14ac:dyDescent="0.3">
      <c r="A6909" s="170" t="s">
        <v>3590</v>
      </c>
      <c r="B6909" s="170" t="s">
        <v>3591</v>
      </c>
      <c r="C6909" s="170">
        <v>919</v>
      </c>
      <c r="I6909" s="170"/>
    </row>
    <row r="6910" spans="1:9" x14ac:dyDescent="0.3">
      <c r="A6910" s="170" t="s">
        <v>3589</v>
      </c>
      <c r="B6910" s="170" t="s">
        <v>11772</v>
      </c>
      <c r="C6910" s="170">
        <v>1767</v>
      </c>
      <c r="I6910" s="170"/>
    </row>
    <row r="6911" spans="1:9" x14ac:dyDescent="0.3">
      <c r="A6911" s="170" t="s">
        <v>3587</v>
      </c>
      <c r="B6911" s="170" t="s">
        <v>3588</v>
      </c>
      <c r="C6911" s="170">
        <v>41</v>
      </c>
      <c r="I6911" s="170"/>
    </row>
    <row r="6912" spans="1:9" x14ac:dyDescent="0.3">
      <c r="A6912" s="170" t="s">
        <v>3586</v>
      </c>
      <c r="B6912" s="170" t="s">
        <v>11762</v>
      </c>
      <c r="C6912" s="170">
        <v>156</v>
      </c>
      <c r="I6912" s="170"/>
    </row>
    <row r="6913" spans="1:9" x14ac:dyDescent="0.3">
      <c r="A6913" s="170" t="s">
        <v>3585</v>
      </c>
      <c r="B6913" s="170" t="s">
        <v>11771</v>
      </c>
      <c r="C6913" s="170">
        <v>36</v>
      </c>
      <c r="I6913" s="170"/>
    </row>
    <row r="6914" spans="1:9" x14ac:dyDescent="0.3">
      <c r="A6914" s="170" t="s">
        <v>3583</v>
      </c>
      <c r="B6914" s="170" t="s">
        <v>3584</v>
      </c>
      <c r="C6914" s="170">
        <v>41</v>
      </c>
      <c r="I6914" s="170"/>
    </row>
    <row r="6915" spans="1:9" x14ac:dyDescent="0.3">
      <c r="A6915" s="170" t="s">
        <v>3581</v>
      </c>
      <c r="B6915" s="170" t="s">
        <v>3582</v>
      </c>
      <c r="C6915" s="170">
        <v>41</v>
      </c>
      <c r="I6915" s="170"/>
    </row>
    <row r="6916" spans="1:9" x14ac:dyDescent="0.3">
      <c r="A6916" s="170" t="s">
        <v>3580</v>
      </c>
      <c r="B6916" s="170" t="s">
        <v>11770</v>
      </c>
      <c r="C6916" s="170">
        <v>202</v>
      </c>
      <c r="I6916" s="170"/>
    </row>
    <row r="6917" spans="1:9" x14ac:dyDescent="0.3">
      <c r="A6917" s="170" t="s">
        <v>3580</v>
      </c>
      <c r="B6917" s="170" t="s">
        <v>11770</v>
      </c>
      <c r="C6917" s="170">
        <v>202</v>
      </c>
      <c r="I6917" s="170"/>
    </row>
    <row r="6918" spans="1:9" x14ac:dyDescent="0.3">
      <c r="A6918" s="170" t="s">
        <v>3579</v>
      </c>
      <c r="B6918" s="170" t="s">
        <v>11769</v>
      </c>
      <c r="C6918" s="170">
        <v>1416</v>
      </c>
      <c r="I6918" s="170"/>
    </row>
    <row r="6919" spans="1:9" x14ac:dyDescent="0.3">
      <c r="A6919" s="170" t="s">
        <v>4642</v>
      </c>
      <c r="B6919" s="170" t="s">
        <v>4720</v>
      </c>
      <c r="C6919" s="170">
        <v>724</v>
      </c>
      <c r="I6919" s="170"/>
    </row>
    <row r="6920" spans="1:9" x14ac:dyDescent="0.3">
      <c r="A6920" s="170" t="s">
        <v>4643</v>
      </c>
      <c r="B6920" s="170" t="s">
        <v>4720</v>
      </c>
      <c r="C6920" s="170">
        <v>724</v>
      </c>
      <c r="I6920" s="170"/>
    </row>
    <row r="6921" spans="1:9" x14ac:dyDescent="0.3">
      <c r="A6921" s="170" t="s">
        <v>4644</v>
      </c>
      <c r="B6921" s="170" t="s">
        <v>4720</v>
      </c>
      <c r="C6921" s="170">
        <v>724</v>
      </c>
      <c r="I6921" s="170"/>
    </row>
    <row r="6922" spans="1:9" x14ac:dyDescent="0.3">
      <c r="A6922" s="170" t="s">
        <v>4645</v>
      </c>
      <c r="B6922" s="170" t="s">
        <v>4720</v>
      </c>
      <c r="C6922" s="170">
        <v>724</v>
      </c>
      <c r="I6922" s="170"/>
    </row>
    <row r="6923" spans="1:9" x14ac:dyDescent="0.3">
      <c r="A6923" s="170" t="s">
        <v>4646</v>
      </c>
      <c r="B6923" s="170" t="s">
        <v>4720</v>
      </c>
      <c r="C6923" s="170">
        <v>724</v>
      </c>
      <c r="I6923" s="170"/>
    </row>
    <row r="6924" spans="1:9" x14ac:dyDescent="0.3">
      <c r="A6924" s="170" t="s">
        <v>4647</v>
      </c>
      <c r="B6924" s="170" t="s">
        <v>4720</v>
      </c>
      <c r="C6924" s="170">
        <v>724</v>
      </c>
      <c r="I6924" s="170"/>
    </row>
    <row r="6925" spans="1:9" x14ac:dyDescent="0.3">
      <c r="A6925" s="170" t="s">
        <v>4648</v>
      </c>
      <c r="B6925" s="170" t="s">
        <v>4720</v>
      </c>
      <c r="C6925" s="170">
        <v>724</v>
      </c>
      <c r="I6925" s="170"/>
    </row>
    <row r="6926" spans="1:9" x14ac:dyDescent="0.3">
      <c r="A6926" s="170" t="s">
        <v>4649</v>
      </c>
      <c r="B6926" s="170" t="s">
        <v>4720</v>
      </c>
      <c r="C6926" s="170">
        <v>724</v>
      </c>
      <c r="I6926" s="170"/>
    </row>
    <row r="6927" spans="1:9" x14ac:dyDescent="0.3">
      <c r="A6927" s="170" t="s">
        <v>3578</v>
      </c>
      <c r="B6927" s="170" t="s">
        <v>11768</v>
      </c>
      <c r="C6927" s="170">
        <v>41</v>
      </c>
      <c r="I6927" s="170"/>
    </row>
    <row r="6928" spans="1:9" x14ac:dyDescent="0.3">
      <c r="A6928" s="170" t="s">
        <v>4724</v>
      </c>
      <c r="B6928" s="170" t="s">
        <v>11767</v>
      </c>
      <c r="C6928" s="170">
        <v>1382</v>
      </c>
      <c r="I6928" s="170"/>
    </row>
    <row r="6929" spans="1:9" x14ac:dyDescent="0.3">
      <c r="A6929" s="170" t="s">
        <v>4725</v>
      </c>
      <c r="B6929" s="170" t="s">
        <v>11766</v>
      </c>
      <c r="C6929" s="170">
        <v>60</v>
      </c>
      <c r="I6929" s="170"/>
    </row>
    <row r="6930" spans="1:9" x14ac:dyDescent="0.3">
      <c r="A6930" s="170" t="s">
        <v>4650</v>
      </c>
      <c r="B6930" s="170" t="s">
        <v>11765</v>
      </c>
      <c r="C6930" s="170">
        <v>634</v>
      </c>
      <c r="I6930" s="170"/>
    </row>
    <row r="6931" spans="1:9" x14ac:dyDescent="0.3">
      <c r="A6931" s="170" t="s">
        <v>4651</v>
      </c>
      <c r="B6931" s="170" t="s">
        <v>11764</v>
      </c>
      <c r="C6931" s="170">
        <v>634</v>
      </c>
      <c r="I6931" s="170"/>
    </row>
    <row r="6932" spans="1:9" x14ac:dyDescent="0.3">
      <c r="A6932" s="170" t="s">
        <v>4652</v>
      </c>
      <c r="B6932" s="170" t="s">
        <v>4720</v>
      </c>
      <c r="C6932" s="170">
        <v>724</v>
      </c>
      <c r="I6932" s="170"/>
    </row>
    <row r="6933" spans="1:9" x14ac:dyDescent="0.3">
      <c r="A6933" s="170" t="s">
        <v>4653</v>
      </c>
      <c r="B6933" s="170" t="s">
        <v>4720</v>
      </c>
      <c r="C6933" s="170">
        <v>724</v>
      </c>
      <c r="I6933" s="170"/>
    </row>
    <row r="6934" spans="1:9" x14ac:dyDescent="0.3">
      <c r="A6934" s="170" t="s">
        <v>4654</v>
      </c>
      <c r="B6934" s="170" t="s">
        <v>4720</v>
      </c>
      <c r="C6934" s="170">
        <v>724</v>
      </c>
      <c r="I6934" s="170"/>
    </row>
    <row r="6935" spans="1:9" x14ac:dyDescent="0.3">
      <c r="A6935" s="170" t="s">
        <v>4655</v>
      </c>
      <c r="B6935" s="170" t="s">
        <v>4720</v>
      </c>
      <c r="C6935" s="170">
        <v>724</v>
      </c>
      <c r="I6935" s="170"/>
    </row>
    <row r="6936" spans="1:9" x14ac:dyDescent="0.3">
      <c r="A6936" s="170" t="s">
        <v>4656</v>
      </c>
      <c r="B6936" s="170" t="s">
        <v>4720</v>
      </c>
      <c r="C6936" s="170">
        <v>724</v>
      </c>
      <c r="I6936" s="170"/>
    </row>
    <row r="6937" spans="1:9" x14ac:dyDescent="0.3">
      <c r="A6937" s="170" t="s">
        <v>4657</v>
      </c>
      <c r="B6937" s="170" t="s">
        <v>4720</v>
      </c>
      <c r="C6937" s="170">
        <v>724</v>
      </c>
      <c r="I6937" s="170"/>
    </row>
    <row r="6938" spans="1:9" x14ac:dyDescent="0.3">
      <c r="A6938" s="170" t="s">
        <v>3576</v>
      </c>
      <c r="B6938" s="170" t="s">
        <v>3577</v>
      </c>
      <c r="C6938" s="170">
        <v>1192</v>
      </c>
      <c r="I6938" s="170"/>
    </row>
    <row r="6939" spans="1:9" x14ac:dyDescent="0.3">
      <c r="A6939" s="170" t="s">
        <v>4726</v>
      </c>
      <c r="B6939" s="170" t="s">
        <v>4356</v>
      </c>
      <c r="C6939" s="170">
        <v>724</v>
      </c>
      <c r="I6939" s="170"/>
    </row>
    <row r="6940" spans="1:9" x14ac:dyDescent="0.3">
      <c r="A6940" s="170" t="s">
        <v>4727</v>
      </c>
      <c r="B6940" s="170" t="s">
        <v>4356</v>
      </c>
      <c r="C6940" s="170">
        <v>724</v>
      </c>
      <c r="I6940" s="170"/>
    </row>
    <row r="6941" spans="1:9" x14ac:dyDescent="0.3">
      <c r="A6941" s="170" t="s">
        <v>4728</v>
      </c>
      <c r="B6941" s="170" t="s">
        <v>4356</v>
      </c>
      <c r="C6941" s="170">
        <v>724</v>
      </c>
      <c r="I6941" s="170"/>
    </row>
    <row r="6942" spans="1:9" x14ac:dyDescent="0.3">
      <c r="A6942" s="170" t="s">
        <v>4729</v>
      </c>
      <c r="B6942" s="170" t="s">
        <v>4356</v>
      </c>
      <c r="C6942" s="170">
        <v>724</v>
      </c>
      <c r="I6942" s="170"/>
    </row>
    <row r="6943" spans="1:9" x14ac:dyDescent="0.3">
      <c r="A6943" s="170" t="s">
        <v>4730</v>
      </c>
      <c r="B6943" s="170" t="s">
        <v>4356</v>
      </c>
      <c r="C6943" s="170">
        <v>724</v>
      </c>
      <c r="I6943" s="170"/>
    </row>
    <row r="6944" spans="1:9" x14ac:dyDescent="0.3">
      <c r="A6944" s="170" t="s">
        <v>4731</v>
      </c>
      <c r="B6944" s="170" t="s">
        <v>433</v>
      </c>
      <c r="C6944" s="170">
        <v>724</v>
      </c>
      <c r="I6944" s="170"/>
    </row>
    <row r="6945" spans="1:9" x14ac:dyDescent="0.3">
      <c r="A6945" s="170" t="s">
        <v>4732</v>
      </c>
      <c r="B6945" s="170" t="s">
        <v>433</v>
      </c>
      <c r="C6945" s="170">
        <v>724</v>
      </c>
      <c r="I6945" s="170"/>
    </row>
    <row r="6946" spans="1:9" x14ac:dyDescent="0.3">
      <c r="A6946" s="170" t="s">
        <v>4733</v>
      </c>
      <c r="B6946" s="170" t="s">
        <v>11763</v>
      </c>
      <c r="C6946" s="170">
        <v>525</v>
      </c>
      <c r="I6946" s="170"/>
    </row>
    <row r="6947" spans="1:9" x14ac:dyDescent="0.3">
      <c r="A6947" s="170" t="s">
        <v>3575</v>
      </c>
      <c r="B6947" s="170" t="s">
        <v>11762</v>
      </c>
      <c r="C6947" s="170">
        <v>156</v>
      </c>
      <c r="I6947" s="170"/>
    </row>
    <row r="6948" spans="1:9" x14ac:dyDescent="0.3">
      <c r="A6948" s="170" t="s">
        <v>4734</v>
      </c>
      <c r="B6948" s="170" t="s">
        <v>11761</v>
      </c>
      <c r="C6948" s="170">
        <v>303</v>
      </c>
      <c r="I6948" s="170"/>
    </row>
    <row r="6949" spans="1:9" x14ac:dyDescent="0.3">
      <c r="A6949" s="170" t="s">
        <v>4735</v>
      </c>
      <c r="B6949" s="170" t="s">
        <v>11760</v>
      </c>
      <c r="C6949" s="170">
        <v>36</v>
      </c>
      <c r="I6949" s="170"/>
    </row>
    <row r="6950" spans="1:9" x14ac:dyDescent="0.3">
      <c r="A6950" s="170" t="s">
        <v>4736</v>
      </c>
      <c r="B6950" s="170" t="s">
        <v>11759</v>
      </c>
      <c r="C6950" s="170">
        <v>1380</v>
      </c>
      <c r="I6950" s="170"/>
    </row>
    <row r="6951" spans="1:9" x14ac:dyDescent="0.3">
      <c r="A6951" s="170" t="s">
        <v>4737</v>
      </c>
      <c r="B6951" s="170" t="s">
        <v>11758</v>
      </c>
      <c r="C6951" s="170">
        <v>1396</v>
      </c>
      <c r="I6951" s="170"/>
    </row>
    <row r="6952" spans="1:9" x14ac:dyDescent="0.3">
      <c r="A6952" s="170" t="s">
        <v>4738</v>
      </c>
      <c r="B6952" s="170" t="s">
        <v>11757</v>
      </c>
      <c r="C6952" s="170">
        <v>1396</v>
      </c>
      <c r="I6952" s="170"/>
    </row>
    <row r="6953" spans="1:9" x14ac:dyDescent="0.3">
      <c r="A6953" s="170" t="s">
        <v>4739</v>
      </c>
      <c r="B6953" s="170" t="s">
        <v>11756</v>
      </c>
      <c r="C6953" s="170">
        <v>971</v>
      </c>
      <c r="I6953" s="170"/>
    </row>
    <row r="6954" spans="1:9" x14ac:dyDescent="0.3">
      <c r="A6954" s="170" t="s">
        <v>4740</v>
      </c>
      <c r="B6954" s="170" t="s">
        <v>11756</v>
      </c>
      <c r="C6954" s="170">
        <v>971</v>
      </c>
      <c r="I6954" s="170"/>
    </row>
    <row r="6955" spans="1:9" x14ac:dyDescent="0.3">
      <c r="A6955" s="170" t="s">
        <v>4741</v>
      </c>
      <c r="B6955" s="170" t="s">
        <v>11756</v>
      </c>
      <c r="C6955" s="170">
        <v>971</v>
      </c>
      <c r="I6955" s="170"/>
    </row>
    <row r="6956" spans="1:9" x14ac:dyDescent="0.3">
      <c r="A6956" s="170" t="s">
        <v>4742</v>
      </c>
      <c r="B6956" s="170" t="s">
        <v>11755</v>
      </c>
      <c r="C6956" s="170">
        <v>971</v>
      </c>
      <c r="I6956" s="170"/>
    </row>
    <row r="6957" spans="1:9" x14ac:dyDescent="0.3">
      <c r="A6957" s="170" t="s">
        <v>4744</v>
      </c>
      <c r="B6957" s="170" t="s">
        <v>4743</v>
      </c>
      <c r="C6957" s="170">
        <v>1223</v>
      </c>
      <c r="I6957" s="170"/>
    </row>
    <row r="6958" spans="1:9" x14ac:dyDescent="0.3">
      <c r="A6958" s="170" t="s">
        <v>3574</v>
      </c>
      <c r="B6958" s="170" t="s">
        <v>11754</v>
      </c>
      <c r="C6958" s="170">
        <v>142</v>
      </c>
      <c r="I6958" s="170"/>
    </row>
    <row r="6959" spans="1:9" x14ac:dyDescent="0.3">
      <c r="A6959" s="170" t="s">
        <v>4746</v>
      </c>
      <c r="B6959" s="170" t="s">
        <v>4745</v>
      </c>
      <c r="C6959" s="170">
        <v>724</v>
      </c>
      <c r="I6959" s="170"/>
    </row>
    <row r="6960" spans="1:9" x14ac:dyDescent="0.3">
      <c r="A6960" s="170" t="s">
        <v>4748</v>
      </c>
      <c r="B6960" s="170" t="s">
        <v>4747</v>
      </c>
      <c r="C6960" s="170">
        <v>1223</v>
      </c>
      <c r="I6960" s="170"/>
    </row>
    <row r="6961" spans="1:9" x14ac:dyDescent="0.3">
      <c r="A6961" s="170" t="s">
        <v>4750</v>
      </c>
      <c r="B6961" s="170" t="s">
        <v>4749</v>
      </c>
      <c r="C6961" s="170">
        <v>1223</v>
      </c>
      <c r="I6961" s="170"/>
    </row>
    <row r="6962" spans="1:9" x14ac:dyDescent="0.3">
      <c r="A6962" s="170" t="s">
        <v>4752</v>
      </c>
      <c r="B6962" s="170" t="s">
        <v>4751</v>
      </c>
      <c r="C6962" s="170">
        <v>1223</v>
      </c>
      <c r="I6962" s="170"/>
    </row>
    <row r="6963" spans="1:9" x14ac:dyDescent="0.3">
      <c r="A6963" s="170" t="s">
        <v>4754</v>
      </c>
      <c r="B6963" s="170" t="s">
        <v>4753</v>
      </c>
      <c r="C6963" s="170">
        <v>1223</v>
      </c>
      <c r="I6963" s="170"/>
    </row>
    <row r="6964" spans="1:9" x14ac:dyDescent="0.3">
      <c r="A6964" s="170" t="s">
        <v>4755</v>
      </c>
      <c r="B6964" s="170" t="s">
        <v>4568</v>
      </c>
      <c r="C6964" s="170">
        <v>724</v>
      </c>
      <c r="I6964" s="170"/>
    </row>
    <row r="6965" spans="1:9" x14ac:dyDescent="0.3">
      <c r="A6965" s="170" t="s">
        <v>4757</v>
      </c>
      <c r="B6965" s="170" t="s">
        <v>4756</v>
      </c>
      <c r="C6965" s="170">
        <v>1223</v>
      </c>
      <c r="I6965" s="170"/>
    </row>
    <row r="6966" spans="1:9" x14ac:dyDescent="0.3">
      <c r="A6966" s="170" t="s">
        <v>4758</v>
      </c>
      <c r="B6966" s="170" t="s">
        <v>4568</v>
      </c>
      <c r="C6966" s="170">
        <v>724</v>
      </c>
      <c r="I6966" s="170"/>
    </row>
    <row r="6967" spans="1:9" x14ac:dyDescent="0.3">
      <c r="A6967" s="170" t="s">
        <v>4759</v>
      </c>
      <c r="B6967" s="170" t="s">
        <v>11753</v>
      </c>
      <c r="C6967" s="170">
        <v>683</v>
      </c>
      <c r="I6967" s="170"/>
    </row>
    <row r="6968" spans="1:9" x14ac:dyDescent="0.3">
      <c r="A6968" s="170" t="s">
        <v>4760</v>
      </c>
      <c r="B6968" s="170" t="s">
        <v>11752</v>
      </c>
      <c r="C6968" s="170">
        <v>303</v>
      </c>
      <c r="I6968" s="170"/>
    </row>
    <row r="6969" spans="1:9" x14ac:dyDescent="0.3">
      <c r="A6969" s="170" t="s">
        <v>3573</v>
      </c>
      <c r="B6969" s="170" t="s">
        <v>11751</v>
      </c>
      <c r="C6969" s="170">
        <v>328</v>
      </c>
      <c r="I6969" s="170"/>
    </row>
    <row r="6970" spans="1:9" x14ac:dyDescent="0.3">
      <c r="A6970" s="170" t="s">
        <v>4761</v>
      </c>
      <c r="B6970" s="170" t="s">
        <v>11750</v>
      </c>
      <c r="C6970" s="170">
        <v>67</v>
      </c>
      <c r="I6970" s="170"/>
    </row>
    <row r="6971" spans="1:9" x14ac:dyDescent="0.3">
      <c r="A6971" s="170" t="s">
        <v>4762</v>
      </c>
      <c r="B6971" s="170" t="s">
        <v>11749</v>
      </c>
      <c r="C6971" s="170">
        <v>313</v>
      </c>
      <c r="I6971" s="170"/>
    </row>
    <row r="6972" spans="1:9" x14ac:dyDescent="0.3">
      <c r="A6972" s="170" t="s">
        <v>4764</v>
      </c>
      <c r="B6972" s="170" t="s">
        <v>4763</v>
      </c>
      <c r="C6972" s="170">
        <v>724</v>
      </c>
      <c r="I6972" s="170"/>
    </row>
    <row r="6973" spans="1:9" x14ac:dyDescent="0.3">
      <c r="A6973" s="170" t="s">
        <v>4766</v>
      </c>
      <c r="B6973" s="170" t="s">
        <v>4765</v>
      </c>
      <c r="C6973" s="170">
        <v>724</v>
      </c>
      <c r="I6973" s="170"/>
    </row>
    <row r="6974" spans="1:9" x14ac:dyDescent="0.3">
      <c r="A6974" s="170" t="s">
        <v>4767</v>
      </c>
      <c r="B6974" s="170" t="s">
        <v>11748</v>
      </c>
      <c r="C6974" s="170">
        <v>724</v>
      </c>
      <c r="I6974" s="170"/>
    </row>
    <row r="6975" spans="1:9" x14ac:dyDescent="0.3">
      <c r="A6975" s="170" t="s">
        <v>4769</v>
      </c>
      <c r="B6975" s="170" t="s">
        <v>4768</v>
      </c>
      <c r="C6975" s="170">
        <v>1424</v>
      </c>
      <c r="I6975" s="170"/>
    </row>
    <row r="6976" spans="1:9" x14ac:dyDescent="0.3">
      <c r="A6976" s="170" t="s">
        <v>4770</v>
      </c>
      <c r="B6976" s="170" t="s">
        <v>11747</v>
      </c>
      <c r="C6976" s="170">
        <v>745</v>
      </c>
      <c r="I6976" s="170"/>
    </row>
    <row r="6977" spans="1:9" x14ac:dyDescent="0.3">
      <c r="A6977" s="170" t="s">
        <v>4771</v>
      </c>
      <c r="B6977" s="170" t="s">
        <v>11747</v>
      </c>
      <c r="C6977" s="170">
        <v>745</v>
      </c>
      <c r="I6977" s="170"/>
    </row>
    <row r="6978" spans="1:9" x14ac:dyDescent="0.3">
      <c r="A6978" s="170" t="s">
        <v>4772</v>
      </c>
      <c r="B6978" s="170" t="s">
        <v>11747</v>
      </c>
      <c r="C6978" s="170">
        <v>745</v>
      </c>
      <c r="I6978" s="170"/>
    </row>
    <row r="6979" spans="1:9" x14ac:dyDescent="0.3">
      <c r="A6979" s="170" t="s">
        <v>3571</v>
      </c>
      <c r="B6979" s="170" t="s">
        <v>11746</v>
      </c>
      <c r="C6979" s="170">
        <v>41</v>
      </c>
      <c r="I6979" s="170"/>
    </row>
    <row r="6980" spans="1:9" x14ac:dyDescent="0.3">
      <c r="A6980" s="170" t="s">
        <v>5161</v>
      </c>
      <c r="B6980" s="170" t="s">
        <v>11745</v>
      </c>
      <c r="C6980" s="170">
        <v>1382</v>
      </c>
      <c r="I6980" s="170"/>
    </row>
    <row r="6981" spans="1:9" x14ac:dyDescent="0.3">
      <c r="A6981" s="170" t="s">
        <v>4773</v>
      </c>
      <c r="B6981" s="170" t="s">
        <v>4672</v>
      </c>
      <c r="C6981" s="170">
        <v>724</v>
      </c>
      <c r="I6981" s="170"/>
    </row>
    <row r="6982" spans="1:9" x14ac:dyDescent="0.3">
      <c r="A6982" s="170" t="s">
        <v>4774</v>
      </c>
      <c r="B6982" s="170" t="s">
        <v>4672</v>
      </c>
      <c r="C6982" s="170">
        <v>724</v>
      </c>
      <c r="I6982" s="170"/>
    </row>
    <row r="6983" spans="1:9" x14ac:dyDescent="0.3">
      <c r="A6983" s="170" t="s">
        <v>4775</v>
      </c>
      <c r="B6983" s="170" t="s">
        <v>4672</v>
      </c>
      <c r="C6983" s="170">
        <v>724</v>
      </c>
      <c r="I6983" s="170"/>
    </row>
    <row r="6984" spans="1:9" x14ac:dyDescent="0.3">
      <c r="A6984" s="170" t="s">
        <v>4776</v>
      </c>
      <c r="B6984" s="170" t="s">
        <v>4672</v>
      </c>
      <c r="C6984" s="170">
        <v>724</v>
      </c>
      <c r="I6984" s="170"/>
    </row>
    <row r="6985" spans="1:9" x14ac:dyDescent="0.3">
      <c r="A6985" s="170" t="s">
        <v>4777</v>
      </c>
      <c r="B6985" s="170" t="s">
        <v>11744</v>
      </c>
      <c r="C6985" s="170">
        <v>1396</v>
      </c>
      <c r="I6985" s="170"/>
    </row>
    <row r="6986" spans="1:9" x14ac:dyDescent="0.3">
      <c r="A6986" s="170" t="s">
        <v>4778</v>
      </c>
      <c r="B6986" s="170" t="s">
        <v>4671</v>
      </c>
      <c r="C6986" s="170">
        <v>724</v>
      </c>
      <c r="I6986" s="170"/>
    </row>
    <row r="6987" spans="1:9" x14ac:dyDescent="0.3">
      <c r="A6987" s="170" t="s">
        <v>4779</v>
      </c>
      <c r="B6987" s="170" t="s">
        <v>11743</v>
      </c>
      <c r="C6987" s="170">
        <v>373</v>
      </c>
      <c r="I6987" s="170"/>
    </row>
    <row r="6988" spans="1:9" x14ac:dyDescent="0.3">
      <c r="A6988" s="170" t="s">
        <v>4780</v>
      </c>
      <c r="B6988" s="170" t="s">
        <v>11742</v>
      </c>
      <c r="C6988" s="170">
        <v>373</v>
      </c>
      <c r="I6988" s="170"/>
    </row>
    <row r="6989" spans="1:9" x14ac:dyDescent="0.3">
      <c r="A6989" s="170" t="s">
        <v>4781</v>
      </c>
      <c r="B6989" s="170" t="s">
        <v>11742</v>
      </c>
      <c r="C6989" s="170">
        <v>373</v>
      </c>
      <c r="I6989" s="170"/>
    </row>
    <row r="6990" spans="1:9" x14ac:dyDescent="0.3">
      <c r="A6990" s="170" t="s">
        <v>3570</v>
      </c>
      <c r="B6990" s="170" t="s">
        <v>11741</v>
      </c>
      <c r="C6990" s="170">
        <v>410</v>
      </c>
      <c r="I6990" s="170"/>
    </row>
    <row r="6991" spans="1:9" x14ac:dyDescent="0.3">
      <c r="A6991" s="170" t="s">
        <v>4782</v>
      </c>
      <c r="B6991" s="170" t="s">
        <v>11740</v>
      </c>
      <c r="C6991" s="170">
        <v>373</v>
      </c>
      <c r="I6991" s="170"/>
    </row>
    <row r="6992" spans="1:9" x14ac:dyDescent="0.3">
      <c r="A6992" s="170" t="s">
        <v>4783</v>
      </c>
      <c r="B6992" s="170" t="s">
        <v>11739</v>
      </c>
      <c r="C6992" s="170">
        <v>724</v>
      </c>
      <c r="I6992" s="170"/>
    </row>
    <row r="6993" spans="1:9" x14ac:dyDescent="0.3">
      <c r="A6993" s="170" t="s">
        <v>4784</v>
      </c>
      <c r="B6993" s="170" t="s">
        <v>11738</v>
      </c>
      <c r="C6993" s="170">
        <v>724</v>
      </c>
      <c r="I6993" s="170"/>
    </row>
    <row r="6994" spans="1:9" x14ac:dyDescent="0.3">
      <c r="A6994" s="170" t="s">
        <v>4785</v>
      </c>
      <c r="B6994" s="170" t="s">
        <v>5131</v>
      </c>
      <c r="C6994" s="170">
        <v>724</v>
      </c>
      <c r="I6994" s="170"/>
    </row>
    <row r="6995" spans="1:9" x14ac:dyDescent="0.3">
      <c r="A6995" s="170" t="s">
        <v>4787</v>
      </c>
      <c r="B6995" s="170" t="s">
        <v>4786</v>
      </c>
      <c r="C6995" s="170">
        <v>724</v>
      </c>
      <c r="I6995" s="170"/>
    </row>
    <row r="6996" spans="1:9" x14ac:dyDescent="0.3">
      <c r="A6996" s="170" t="s">
        <v>4788</v>
      </c>
      <c r="B6996" s="170" t="s">
        <v>11737</v>
      </c>
      <c r="C6996" s="170">
        <v>1249</v>
      </c>
      <c r="I6996" s="170"/>
    </row>
    <row r="6997" spans="1:9" x14ac:dyDescent="0.3">
      <c r="A6997" s="170" t="s">
        <v>4789</v>
      </c>
      <c r="B6997" s="170" t="s">
        <v>11736</v>
      </c>
      <c r="C6997" s="170">
        <v>1365</v>
      </c>
      <c r="I6997" s="170"/>
    </row>
    <row r="6998" spans="1:9" x14ac:dyDescent="0.3">
      <c r="A6998" s="170" t="s">
        <v>4791</v>
      </c>
      <c r="B6998" s="170" t="s">
        <v>4790</v>
      </c>
      <c r="C6998" s="170">
        <v>724</v>
      </c>
      <c r="I6998" s="170"/>
    </row>
    <row r="6999" spans="1:9" x14ac:dyDescent="0.3">
      <c r="A6999" s="170" t="s">
        <v>4792</v>
      </c>
      <c r="B6999" s="170" t="s">
        <v>4790</v>
      </c>
      <c r="C6999" s="170">
        <v>724</v>
      </c>
      <c r="I6999" s="170"/>
    </row>
    <row r="7000" spans="1:9" x14ac:dyDescent="0.3">
      <c r="A7000" s="170" t="s">
        <v>4793</v>
      </c>
      <c r="B7000" s="170" t="s">
        <v>4790</v>
      </c>
      <c r="C7000" s="170">
        <v>724</v>
      </c>
      <c r="I7000" s="170"/>
    </row>
    <row r="7001" spans="1:9" x14ac:dyDescent="0.3">
      <c r="A7001" s="170" t="s">
        <v>4794</v>
      </c>
      <c r="B7001" s="170" t="s">
        <v>4790</v>
      </c>
      <c r="C7001" s="170">
        <v>724</v>
      </c>
      <c r="I7001" s="170"/>
    </row>
    <row r="7002" spans="1:9" x14ac:dyDescent="0.3">
      <c r="A7002" s="170" t="s">
        <v>4795</v>
      </c>
      <c r="B7002" s="170" t="s">
        <v>4790</v>
      </c>
      <c r="C7002" s="170">
        <v>724</v>
      </c>
      <c r="I7002" s="170"/>
    </row>
    <row r="7003" spans="1:9" x14ac:dyDescent="0.3">
      <c r="A7003" s="170" t="s">
        <v>4796</v>
      </c>
      <c r="B7003" s="170" t="s">
        <v>4406</v>
      </c>
      <c r="C7003" s="170">
        <v>724</v>
      </c>
      <c r="I7003" s="170"/>
    </row>
    <row r="7004" spans="1:9" x14ac:dyDescent="0.3">
      <c r="A7004" s="170" t="s">
        <v>4798</v>
      </c>
      <c r="B7004" s="170" t="s">
        <v>4797</v>
      </c>
      <c r="C7004" s="170">
        <v>1360</v>
      </c>
      <c r="I7004" s="170"/>
    </row>
    <row r="7005" spans="1:9" x14ac:dyDescent="0.3">
      <c r="A7005" s="170" t="s">
        <v>4800</v>
      </c>
      <c r="B7005" s="170" t="s">
        <v>4799</v>
      </c>
      <c r="C7005" s="170">
        <v>1360</v>
      </c>
      <c r="I7005" s="170"/>
    </row>
    <row r="7006" spans="1:9" x14ac:dyDescent="0.3">
      <c r="A7006" s="170" t="s">
        <v>4801</v>
      </c>
      <c r="B7006" s="170" t="s">
        <v>11735</v>
      </c>
      <c r="C7006" s="170">
        <v>36</v>
      </c>
      <c r="I7006" s="170"/>
    </row>
    <row r="7007" spans="1:9" x14ac:dyDescent="0.3">
      <c r="A7007" s="170" t="s">
        <v>4803</v>
      </c>
      <c r="B7007" s="170" t="s">
        <v>4802</v>
      </c>
      <c r="C7007" s="170">
        <v>36</v>
      </c>
      <c r="I7007" s="170"/>
    </row>
    <row r="7008" spans="1:9" x14ac:dyDescent="0.3">
      <c r="A7008" s="170" t="s">
        <v>4804</v>
      </c>
      <c r="B7008" s="170" t="s">
        <v>11734</v>
      </c>
      <c r="C7008" s="170">
        <v>1475</v>
      </c>
      <c r="I7008" s="170"/>
    </row>
    <row r="7009" spans="1:9" x14ac:dyDescent="0.3">
      <c r="A7009" s="170" t="s">
        <v>3569</v>
      </c>
      <c r="B7009" s="170" t="s">
        <v>11733</v>
      </c>
      <c r="C7009" s="170">
        <v>105</v>
      </c>
      <c r="I7009" s="170"/>
    </row>
    <row r="7010" spans="1:9" x14ac:dyDescent="0.3">
      <c r="A7010" s="170" t="s">
        <v>4805</v>
      </c>
      <c r="B7010" s="170" t="s">
        <v>11732</v>
      </c>
      <c r="C7010" s="170">
        <v>1475</v>
      </c>
      <c r="I7010" s="170"/>
    </row>
    <row r="7011" spans="1:9" x14ac:dyDescent="0.3">
      <c r="A7011" s="170" t="s">
        <v>4806</v>
      </c>
      <c r="B7011" s="170" t="s">
        <v>11731</v>
      </c>
      <c r="C7011" s="170">
        <v>1475</v>
      </c>
      <c r="I7011" s="170"/>
    </row>
    <row r="7012" spans="1:9" x14ac:dyDescent="0.3">
      <c r="A7012" s="170" t="s">
        <v>4807</v>
      </c>
      <c r="B7012" s="170" t="s">
        <v>11730</v>
      </c>
      <c r="C7012" s="170">
        <v>1475</v>
      </c>
      <c r="I7012" s="170"/>
    </row>
    <row r="7013" spans="1:9" x14ac:dyDescent="0.3">
      <c r="A7013" s="170" t="s">
        <v>4808</v>
      </c>
      <c r="B7013" s="170" t="s">
        <v>11729</v>
      </c>
      <c r="C7013" s="170">
        <v>451</v>
      </c>
      <c r="I7013" s="170"/>
    </row>
    <row r="7014" spans="1:9" x14ac:dyDescent="0.3">
      <c r="A7014" s="170" t="s">
        <v>4810</v>
      </c>
      <c r="B7014" s="170" t="s">
        <v>4809</v>
      </c>
      <c r="C7014" s="170">
        <v>451</v>
      </c>
      <c r="I7014" s="170"/>
    </row>
    <row r="7015" spans="1:9" x14ac:dyDescent="0.3">
      <c r="A7015" s="170" t="s">
        <v>4812</v>
      </c>
      <c r="B7015" s="170" t="s">
        <v>4811</v>
      </c>
      <c r="C7015" s="170">
        <v>451</v>
      </c>
      <c r="I7015" s="170"/>
    </row>
    <row r="7016" spans="1:9" x14ac:dyDescent="0.3">
      <c r="A7016" s="170" t="s">
        <v>4814</v>
      </c>
      <c r="B7016" s="170" t="s">
        <v>4813</v>
      </c>
      <c r="C7016" s="170">
        <v>451</v>
      </c>
      <c r="I7016" s="170"/>
    </row>
    <row r="7017" spans="1:9" x14ac:dyDescent="0.3">
      <c r="A7017" s="170" t="s">
        <v>4815</v>
      </c>
      <c r="B7017" s="170" t="s">
        <v>11728</v>
      </c>
      <c r="C7017" s="170">
        <v>724</v>
      </c>
      <c r="I7017" s="170"/>
    </row>
    <row r="7018" spans="1:9" x14ac:dyDescent="0.3">
      <c r="A7018" s="170" t="s">
        <v>4816</v>
      </c>
      <c r="B7018" s="170" t="s">
        <v>11727</v>
      </c>
      <c r="C7018" s="170">
        <v>724</v>
      </c>
      <c r="I7018" s="170"/>
    </row>
    <row r="7019" spans="1:9" x14ac:dyDescent="0.3">
      <c r="A7019" s="170" t="s">
        <v>4817</v>
      </c>
      <c r="B7019" s="170" t="s">
        <v>11726</v>
      </c>
      <c r="C7019" s="170">
        <v>724</v>
      </c>
      <c r="I7019" s="170"/>
    </row>
    <row r="7020" spans="1:9" x14ac:dyDescent="0.3">
      <c r="A7020" s="170" t="s">
        <v>4818</v>
      </c>
      <c r="B7020" s="170" t="s">
        <v>11725</v>
      </c>
      <c r="C7020" s="170">
        <v>724</v>
      </c>
      <c r="I7020" s="170"/>
    </row>
    <row r="7021" spans="1:9" x14ac:dyDescent="0.3">
      <c r="A7021" s="170" t="s">
        <v>4819</v>
      </c>
      <c r="B7021" s="170" t="s">
        <v>11724</v>
      </c>
      <c r="C7021" s="170">
        <v>724</v>
      </c>
      <c r="I7021" s="170"/>
    </row>
    <row r="7022" spans="1:9" x14ac:dyDescent="0.3">
      <c r="A7022" s="170" t="s">
        <v>4820</v>
      </c>
      <c r="B7022" s="170" t="s">
        <v>11723</v>
      </c>
      <c r="C7022" s="170">
        <v>724</v>
      </c>
      <c r="I7022" s="170"/>
    </row>
    <row r="7023" spans="1:9" x14ac:dyDescent="0.3">
      <c r="A7023" s="170" t="s">
        <v>4821</v>
      </c>
      <c r="B7023" s="170" t="s">
        <v>11722</v>
      </c>
      <c r="C7023" s="170">
        <v>634</v>
      </c>
      <c r="I7023" s="170"/>
    </row>
    <row r="7024" spans="1:9" x14ac:dyDescent="0.3">
      <c r="A7024" s="170" t="s">
        <v>4822</v>
      </c>
      <c r="B7024" s="170" t="s">
        <v>11721</v>
      </c>
      <c r="C7024" s="170">
        <v>634</v>
      </c>
      <c r="I7024" s="170"/>
    </row>
    <row r="7025" spans="1:9" x14ac:dyDescent="0.3">
      <c r="A7025" s="170" t="s">
        <v>4823</v>
      </c>
      <c r="B7025" s="170" t="s">
        <v>11720</v>
      </c>
      <c r="C7025" s="170">
        <v>634</v>
      </c>
      <c r="I7025" s="170"/>
    </row>
    <row r="7026" spans="1:9" x14ac:dyDescent="0.3">
      <c r="A7026" s="170" t="s">
        <v>4824</v>
      </c>
      <c r="B7026" s="170" t="s">
        <v>11719</v>
      </c>
      <c r="C7026" s="170">
        <v>634</v>
      </c>
      <c r="I7026" s="170"/>
    </row>
    <row r="7027" spans="1:9" x14ac:dyDescent="0.3">
      <c r="A7027" s="170" t="s">
        <v>4825</v>
      </c>
      <c r="B7027" s="170" t="s">
        <v>11718</v>
      </c>
      <c r="C7027" s="170">
        <v>1585</v>
      </c>
      <c r="I7027" s="170"/>
    </row>
    <row r="7028" spans="1:9" x14ac:dyDescent="0.3">
      <c r="A7028" s="170" t="s">
        <v>3568</v>
      </c>
      <c r="B7028" s="170" t="s">
        <v>11717</v>
      </c>
      <c r="C7028" s="170">
        <v>105</v>
      </c>
      <c r="I7028" s="170"/>
    </row>
    <row r="7029" spans="1:9" x14ac:dyDescent="0.3">
      <c r="A7029" s="170" t="s">
        <v>4826</v>
      </c>
      <c r="B7029" s="170" t="s">
        <v>11716</v>
      </c>
      <c r="C7029" s="170">
        <v>303</v>
      </c>
      <c r="I7029" s="170"/>
    </row>
    <row r="7030" spans="1:9" x14ac:dyDescent="0.3">
      <c r="A7030" s="170" t="s">
        <v>4827</v>
      </c>
      <c r="B7030" s="170" t="s">
        <v>11715</v>
      </c>
      <c r="C7030" s="170">
        <v>1585</v>
      </c>
      <c r="I7030" s="170"/>
    </row>
    <row r="7031" spans="1:9" x14ac:dyDescent="0.3">
      <c r="A7031" s="170" t="s">
        <v>4828</v>
      </c>
      <c r="B7031" s="170" t="s">
        <v>11714</v>
      </c>
      <c r="C7031" s="170">
        <v>1585</v>
      </c>
      <c r="I7031" s="170"/>
    </row>
    <row r="7032" spans="1:9" x14ac:dyDescent="0.3">
      <c r="A7032" s="170" t="s">
        <v>4830</v>
      </c>
      <c r="B7032" s="170" t="s">
        <v>4829</v>
      </c>
      <c r="C7032" s="170">
        <v>724</v>
      </c>
      <c r="I7032" s="170"/>
    </row>
    <row r="7033" spans="1:9" x14ac:dyDescent="0.3">
      <c r="A7033" s="170" t="s">
        <v>4831</v>
      </c>
      <c r="B7033" s="170" t="s">
        <v>11713</v>
      </c>
      <c r="C7033" s="170">
        <v>99</v>
      </c>
      <c r="I7033" s="170"/>
    </row>
    <row r="7034" spans="1:9" x14ac:dyDescent="0.3">
      <c r="A7034" s="170" t="s">
        <v>4831</v>
      </c>
      <c r="B7034" s="170" t="s">
        <v>11713</v>
      </c>
      <c r="C7034" s="170">
        <v>99</v>
      </c>
      <c r="I7034" s="170"/>
    </row>
    <row r="7035" spans="1:9" x14ac:dyDescent="0.3">
      <c r="A7035" s="170" t="s">
        <v>4831</v>
      </c>
      <c r="B7035" s="170" t="s">
        <v>11713</v>
      </c>
      <c r="C7035" s="170">
        <v>99</v>
      </c>
      <c r="I7035" s="170"/>
    </row>
    <row r="7036" spans="1:9" x14ac:dyDescent="0.3">
      <c r="A7036" s="170" t="s">
        <v>4831</v>
      </c>
      <c r="B7036" s="170" t="s">
        <v>11713</v>
      </c>
      <c r="C7036" s="170">
        <v>99</v>
      </c>
      <c r="I7036" s="170"/>
    </row>
    <row r="7037" spans="1:9" x14ac:dyDescent="0.3">
      <c r="A7037" s="170" t="s">
        <v>4831</v>
      </c>
      <c r="B7037" s="170" t="s">
        <v>11713</v>
      </c>
      <c r="C7037" s="170">
        <v>99</v>
      </c>
      <c r="I7037" s="170"/>
    </row>
    <row r="7038" spans="1:9" x14ac:dyDescent="0.3">
      <c r="A7038" s="170" t="s">
        <v>4832</v>
      </c>
      <c r="B7038" s="170" t="s">
        <v>11713</v>
      </c>
      <c r="C7038" s="170">
        <v>99</v>
      </c>
      <c r="I7038" s="170"/>
    </row>
    <row r="7039" spans="1:9" x14ac:dyDescent="0.3">
      <c r="A7039" s="170" t="s">
        <v>4832</v>
      </c>
      <c r="B7039" s="170" t="s">
        <v>11713</v>
      </c>
      <c r="C7039" s="170">
        <v>99</v>
      </c>
      <c r="I7039" s="170"/>
    </row>
    <row r="7040" spans="1:9" x14ac:dyDescent="0.3">
      <c r="A7040" s="170" t="s">
        <v>4832</v>
      </c>
      <c r="B7040" s="170" t="s">
        <v>11713</v>
      </c>
      <c r="C7040" s="170">
        <v>99</v>
      </c>
      <c r="I7040" s="170"/>
    </row>
    <row r="7041" spans="1:9" x14ac:dyDescent="0.3">
      <c r="A7041" s="170" t="s">
        <v>4832</v>
      </c>
      <c r="B7041" s="170" t="s">
        <v>11713</v>
      </c>
      <c r="C7041" s="170">
        <v>99</v>
      </c>
      <c r="I7041" s="170"/>
    </row>
    <row r="7042" spans="1:9" x14ac:dyDescent="0.3">
      <c r="A7042" s="170" t="s">
        <v>4832</v>
      </c>
      <c r="B7042" s="170" t="s">
        <v>11713</v>
      </c>
      <c r="C7042" s="170">
        <v>99</v>
      </c>
      <c r="I7042" s="170"/>
    </row>
    <row r="7043" spans="1:9" x14ac:dyDescent="0.3">
      <c r="A7043" s="170" t="s">
        <v>4833</v>
      </c>
      <c r="B7043" s="170" t="s">
        <v>11700</v>
      </c>
      <c r="C7043" s="170">
        <v>67</v>
      </c>
      <c r="I7043" s="170"/>
    </row>
    <row r="7044" spans="1:9" x14ac:dyDescent="0.3">
      <c r="A7044" s="170" t="s">
        <v>4834</v>
      </c>
      <c r="B7044" s="170" t="s">
        <v>11712</v>
      </c>
      <c r="C7044" s="170">
        <v>67</v>
      </c>
      <c r="I7044" s="170"/>
    </row>
    <row r="7045" spans="1:9" x14ac:dyDescent="0.3">
      <c r="A7045" s="170" t="s">
        <v>4835</v>
      </c>
      <c r="B7045" s="170" t="s">
        <v>11700</v>
      </c>
      <c r="C7045" s="170">
        <v>67</v>
      </c>
      <c r="I7045" s="170"/>
    </row>
    <row r="7046" spans="1:9" x14ac:dyDescent="0.3">
      <c r="A7046" s="170" t="s">
        <v>3567</v>
      </c>
      <c r="B7046" s="170" t="s">
        <v>11711</v>
      </c>
      <c r="C7046" s="170">
        <v>153</v>
      </c>
      <c r="I7046" s="170"/>
    </row>
    <row r="7047" spans="1:9" x14ac:dyDescent="0.3">
      <c r="A7047" s="170" t="s">
        <v>4836</v>
      </c>
      <c r="B7047" s="170" t="s">
        <v>11710</v>
      </c>
      <c r="C7047" s="170">
        <v>36</v>
      </c>
      <c r="I7047" s="170"/>
    </row>
    <row r="7048" spans="1:9" x14ac:dyDescent="0.3">
      <c r="A7048" s="170" t="s">
        <v>4838</v>
      </c>
      <c r="B7048" s="170" t="s">
        <v>4837</v>
      </c>
      <c r="C7048" s="170">
        <v>387</v>
      </c>
      <c r="I7048" s="170"/>
    </row>
    <row r="7049" spans="1:9" x14ac:dyDescent="0.3">
      <c r="A7049" s="170" t="s">
        <v>4839</v>
      </c>
      <c r="B7049" s="170" t="s">
        <v>11709</v>
      </c>
      <c r="C7049" s="170">
        <v>67</v>
      </c>
      <c r="I7049" s="170"/>
    </row>
    <row r="7050" spans="1:9" x14ac:dyDescent="0.3">
      <c r="A7050" s="170" t="s">
        <v>4840</v>
      </c>
      <c r="B7050" s="170" t="s">
        <v>4841</v>
      </c>
      <c r="C7050" s="170">
        <v>111</v>
      </c>
      <c r="I7050" s="170"/>
    </row>
    <row r="7051" spans="1:9" x14ac:dyDescent="0.3">
      <c r="A7051" s="170" t="s">
        <v>4843</v>
      </c>
      <c r="B7051" s="170" t="s">
        <v>2878</v>
      </c>
      <c r="C7051" s="170">
        <v>520</v>
      </c>
      <c r="I7051" s="170"/>
    </row>
    <row r="7052" spans="1:9" x14ac:dyDescent="0.3">
      <c r="A7052" s="170" t="s">
        <v>4844</v>
      </c>
      <c r="B7052" s="170" t="s">
        <v>4842</v>
      </c>
      <c r="C7052" s="170">
        <v>520</v>
      </c>
      <c r="I7052" s="170"/>
    </row>
    <row r="7053" spans="1:9" x14ac:dyDescent="0.3">
      <c r="A7053" s="170" t="s">
        <v>3566</v>
      </c>
      <c r="B7053" s="170" t="s">
        <v>11708</v>
      </c>
      <c r="C7053" s="170">
        <v>2112</v>
      </c>
      <c r="I7053" s="170"/>
    </row>
    <row r="7054" spans="1:9" x14ac:dyDescent="0.3">
      <c r="A7054" s="170" t="s">
        <v>4845</v>
      </c>
      <c r="B7054" s="170" t="s">
        <v>11707</v>
      </c>
      <c r="C7054" s="170">
        <v>379</v>
      </c>
      <c r="I7054" s="170"/>
    </row>
    <row r="7055" spans="1:9" x14ac:dyDescent="0.3">
      <c r="A7055" s="170" t="s">
        <v>4846</v>
      </c>
      <c r="B7055" s="170" t="s">
        <v>11706</v>
      </c>
      <c r="C7055" s="170">
        <v>379</v>
      </c>
      <c r="I7055" s="170"/>
    </row>
    <row r="7056" spans="1:9" x14ac:dyDescent="0.3">
      <c r="A7056" s="170" t="s">
        <v>5162</v>
      </c>
      <c r="B7056" s="170" t="s">
        <v>11705</v>
      </c>
      <c r="C7056" s="170">
        <v>114</v>
      </c>
      <c r="I7056" s="170"/>
    </row>
    <row r="7057" spans="1:9" x14ac:dyDescent="0.3">
      <c r="A7057" s="170" t="s">
        <v>4847</v>
      </c>
      <c r="B7057" s="170" t="s">
        <v>11704</v>
      </c>
      <c r="C7057" s="170">
        <v>464</v>
      </c>
      <c r="I7057" s="170"/>
    </row>
    <row r="7058" spans="1:9" x14ac:dyDescent="0.3">
      <c r="A7058" s="170" t="s">
        <v>5163</v>
      </c>
      <c r="B7058" s="170" t="s">
        <v>11703</v>
      </c>
      <c r="C7058" s="170">
        <v>114</v>
      </c>
      <c r="I7058" s="170"/>
    </row>
    <row r="7059" spans="1:9" x14ac:dyDescent="0.3">
      <c r="A7059" s="170" t="s">
        <v>5164</v>
      </c>
      <c r="B7059" s="170" t="s">
        <v>11702</v>
      </c>
      <c r="C7059" s="170">
        <v>114</v>
      </c>
      <c r="I7059" s="170"/>
    </row>
    <row r="7060" spans="1:9" x14ac:dyDescent="0.3">
      <c r="A7060" s="170" t="s">
        <v>5165</v>
      </c>
      <c r="B7060" s="170" t="s">
        <v>11701</v>
      </c>
      <c r="C7060" s="170">
        <v>114</v>
      </c>
      <c r="I7060" s="170"/>
    </row>
    <row r="7061" spans="1:9" x14ac:dyDescent="0.3">
      <c r="A7061" s="170" t="s">
        <v>4848</v>
      </c>
      <c r="B7061" s="170" t="s">
        <v>11700</v>
      </c>
      <c r="C7061" s="170">
        <v>67</v>
      </c>
      <c r="I7061" s="170"/>
    </row>
    <row r="7062" spans="1:9" x14ac:dyDescent="0.3">
      <c r="A7062" s="170" t="s">
        <v>3564</v>
      </c>
      <c r="B7062" s="170" t="s">
        <v>3565</v>
      </c>
      <c r="C7062" s="170">
        <v>39</v>
      </c>
      <c r="I7062" s="170"/>
    </row>
    <row r="7063" spans="1:9" x14ac:dyDescent="0.3">
      <c r="A7063" s="170" t="s">
        <v>4850</v>
      </c>
      <c r="B7063" s="170" t="s">
        <v>4849</v>
      </c>
      <c r="C7063" s="170">
        <v>724</v>
      </c>
      <c r="I7063" s="170"/>
    </row>
    <row r="7064" spans="1:9" x14ac:dyDescent="0.3">
      <c r="A7064" s="170" t="s">
        <v>4851</v>
      </c>
      <c r="B7064" s="170" t="s">
        <v>4849</v>
      </c>
      <c r="C7064" s="170">
        <v>724</v>
      </c>
      <c r="I7064" s="170"/>
    </row>
    <row r="7065" spans="1:9" x14ac:dyDescent="0.3">
      <c r="A7065" s="170" t="s">
        <v>4852</v>
      </c>
      <c r="B7065" s="170" t="s">
        <v>4849</v>
      </c>
      <c r="C7065" s="170">
        <v>724</v>
      </c>
      <c r="I7065" s="170"/>
    </row>
    <row r="7066" spans="1:9" x14ac:dyDescent="0.3">
      <c r="A7066" s="170" t="s">
        <v>4853</v>
      </c>
      <c r="B7066" s="170" t="s">
        <v>4849</v>
      </c>
      <c r="C7066" s="170">
        <v>724</v>
      </c>
      <c r="I7066" s="170"/>
    </row>
    <row r="7067" spans="1:9" x14ac:dyDescent="0.3">
      <c r="A7067" s="170" t="s">
        <v>4854</v>
      </c>
      <c r="B7067" s="170" t="s">
        <v>4849</v>
      </c>
      <c r="C7067" s="170">
        <v>724</v>
      </c>
      <c r="I7067" s="170"/>
    </row>
    <row r="7068" spans="1:9" x14ac:dyDescent="0.3">
      <c r="A7068" s="170" t="s">
        <v>4855</v>
      </c>
      <c r="B7068" s="170" t="s">
        <v>4849</v>
      </c>
      <c r="C7068" s="170">
        <v>724</v>
      </c>
      <c r="I7068" s="170"/>
    </row>
    <row r="7069" spans="1:9" x14ac:dyDescent="0.3">
      <c r="A7069" s="170" t="s">
        <v>4856</v>
      </c>
      <c r="B7069" s="170" t="s">
        <v>4849</v>
      </c>
      <c r="C7069" s="170">
        <v>724</v>
      </c>
      <c r="I7069" s="170"/>
    </row>
    <row r="7070" spans="1:9" x14ac:dyDescent="0.3">
      <c r="A7070" s="170" t="s">
        <v>5166</v>
      </c>
      <c r="B7070" s="170" t="s">
        <v>11699</v>
      </c>
      <c r="C7070" s="170">
        <v>114</v>
      </c>
      <c r="I7070" s="170"/>
    </row>
    <row r="7071" spans="1:9" x14ac:dyDescent="0.3">
      <c r="A7071" s="170" t="s">
        <v>5167</v>
      </c>
      <c r="B7071" s="170" t="s">
        <v>11698</v>
      </c>
      <c r="C7071" s="170">
        <v>114</v>
      </c>
      <c r="I7071" s="170"/>
    </row>
    <row r="7072" spans="1:9" x14ac:dyDescent="0.3">
      <c r="A7072" s="170" t="s">
        <v>4858</v>
      </c>
      <c r="B7072" s="170" t="s">
        <v>4857</v>
      </c>
      <c r="C7072" s="170">
        <v>724</v>
      </c>
      <c r="I7072" s="170"/>
    </row>
    <row r="7073" spans="1:9" x14ac:dyDescent="0.3">
      <c r="A7073" s="170" t="s">
        <v>4859</v>
      </c>
      <c r="B7073" s="170" t="s">
        <v>4857</v>
      </c>
      <c r="C7073" s="170">
        <v>724</v>
      </c>
      <c r="I7073" s="170"/>
    </row>
    <row r="7074" spans="1:9" x14ac:dyDescent="0.3">
      <c r="A7074" s="170" t="s">
        <v>4860</v>
      </c>
      <c r="B7074" s="170" t="s">
        <v>11697</v>
      </c>
      <c r="C7074" s="170">
        <v>1282</v>
      </c>
      <c r="I7074" s="170"/>
    </row>
    <row r="7075" spans="1:9" x14ac:dyDescent="0.3">
      <c r="A7075" s="170" t="s">
        <v>4861</v>
      </c>
      <c r="B7075" s="170" t="s">
        <v>11696</v>
      </c>
      <c r="C7075" s="170">
        <v>91</v>
      </c>
      <c r="I7075" s="170"/>
    </row>
    <row r="7076" spans="1:9" x14ac:dyDescent="0.3">
      <c r="A7076" s="170" t="s">
        <v>4862</v>
      </c>
      <c r="B7076" s="170" t="s">
        <v>11695</v>
      </c>
      <c r="C7076" s="170">
        <v>157</v>
      </c>
      <c r="I7076" s="170"/>
    </row>
    <row r="7077" spans="1:9" x14ac:dyDescent="0.3">
      <c r="A7077" s="170" t="s">
        <v>4863</v>
      </c>
      <c r="B7077" s="170" t="s">
        <v>11694</v>
      </c>
      <c r="C7077" s="170">
        <v>54</v>
      </c>
      <c r="I7077" s="170"/>
    </row>
    <row r="7078" spans="1:9" x14ac:dyDescent="0.3">
      <c r="A7078" s="170" t="s">
        <v>4863</v>
      </c>
      <c r="B7078" s="170" t="s">
        <v>11694</v>
      </c>
      <c r="C7078" s="170">
        <v>54</v>
      </c>
      <c r="I7078" s="170"/>
    </row>
    <row r="7079" spans="1:9" x14ac:dyDescent="0.3">
      <c r="A7079" s="170" t="s">
        <v>4863</v>
      </c>
      <c r="B7079" s="170" t="s">
        <v>11694</v>
      </c>
      <c r="C7079" s="170">
        <v>54</v>
      </c>
      <c r="I7079" s="170"/>
    </row>
    <row r="7080" spans="1:9" x14ac:dyDescent="0.3">
      <c r="A7080" s="170" t="s">
        <v>4864</v>
      </c>
      <c r="B7080" s="170" t="s">
        <v>11693</v>
      </c>
      <c r="C7080" s="170">
        <v>83</v>
      </c>
      <c r="I7080" s="170"/>
    </row>
    <row r="7081" spans="1:9" x14ac:dyDescent="0.3">
      <c r="A7081" s="170" t="s">
        <v>4865</v>
      </c>
      <c r="B7081" s="170" t="s">
        <v>11692</v>
      </c>
      <c r="C7081" s="170">
        <v>83</v>
      </c>
      <c r="I7081" s="170"/>
    </row>
    <row r="7082" spans="1:9" x14ac:dyDescent="0.3">
      <c r="A7082" s="170" t="s">
        <v>4866</v>
      </c>
      <c r="B7082" s="170" t="s">
        <v>11691</v>
      </c>
      <c r="C7082" s="170">
        <v>83</v>
      </c>
      <c r="I7082" s="170"/>
    </row>
    <row r="7083" spans="1:9" x14ac:dyDescent="0.3">
      <c r="A7083" s="170" t="s">
        <v>4867</v>
      </c>
      <c r="B7083" s="170" t="s">
        <v>11690</v>
      </c>
      <c r="C7083" s="170">
        <v>83</v>
      </c>
      <c r="I7083" s="170"/>
    </row>
    <row r="7084" spans="1:9" x14ac:dyDescent="0.3">
      <c r="A7084" s="170" t="s">
        <v>3563</v>
      </c>
      <c r="B7084" s="170" t="s">
        <v>11689</v>
      </c>
      <c r="C7084" s="170">
        <v>1330</v>
      </c>
      <c r="I7084" s="170"/>
    </row>
    <row r="7085" spans="1:9" x14ac:dyDescent="0.3">
      <c r="A7085" s="170" t="s">
        <v>4868</v>
      </c>
      <c r="B7085" s="170" t="s">
        <v>11688</v>
      </c>
      <c r="C7085" s="170">
        <v>83</v>
      </c>
      <c r="I7085" s="170"/>
    </row>
    <row r="7086" spans="1:9" x14ac:dyDescent="0.3">
      <c r="A7086" s="170" t="s">
        <v>4869</v>
      </c>
      <c r="B7086" s="170" t="s">
        <v>11687</v>
      </c>
      <c r="C7086" s="170">
        <v>83</v>
      </c>
      <c r="I7086" s="170"/>
    </row>
    <row r="7087" spans="1:9" x14ac:dyDescent="0.3">
      <c r="A7087" s="170" t="s">
        <v>4870</v>
      </c>
      <c r="B7087" s="170" t="s">
        <v>11686</v>
      </c>
      <c r="C7087" s="170">
        <v>210</v>
      </c>
      <c r="I7087" s="170"/>
    </row>
    <row r="7088" spans="1:9" x14ac:dyDescent="0.3">
      <c r="A7088" s="170" t="s">
        <v>4871</v>
      </c>
      <c r="B7088" s="170" t="s">
        <v>11685</v>
      </c>
      <c r="C7088" s="170">
        <v>210</v>
      </c>
      <c r="I7088" s="170"/>
    </row>
    <row r="7089" spans="1:9" x14ac:dyDescent="0.3">
      <c r="A7089" s="170" t="s">
        <v>4872</v>
      </c>
      <c r="B7089" s="170" t="s">
        <v>11684</v>
      </c>
      <c r="C7089" s="170">
        <v>52</v>
      </c>
      <c r="I7089" s="170"/>
    </row>
    <row r="7090" spans="1:9" x14ac:dyDescent="0.3">
      <c r="A7090" s="170" t="s">
        <v>4873</v>
      </c>
      <c r="B7090" s="170" t="s">
        <v>4849</v>
      </c>
      <c r="C7090" s="170">
        <v>724</v>
      </c>
      <c r="I7090" s="170"/>
    </row>
    <row r="7091" spans="1:9" x14ac:dyDescent="0.3">
      <c r="A7091" s="170" t="s">
        <v>4874</v>
      </c>
      <c r="B7091" s="170" t="s">
        <v>4849</v>
      </c>
      <c r="C7091" s="170">
        <v>724</v>
      </c>
      <c r="I7091" s="170"/>
    </row>
    <row r="7092" spans="1:9" x14ac:dyDescent="0.3">
      <c r="A7092" s="170" t="s">
        <v>4875</v>
      </c>
      <c r="B7092" s="170" t="s">
        <v>4849</v>
      </c>
      <c r="C7092" s="170">
        <v>724</v>
      </c>
      <c r="I7092" s="170"/>
    </row>
    <row r="7093" spans="1:9" x14ac:dyDescent="0.3">
      <c r="A7093" s="170" t="s">
        <v>4876</v>
      </c>
      <c r="B7093" s="170" t="s">
        <v>4849</v>
      </c>
      <c r="C7093" s="170">
        <v>724</v>
      </c>
      <c r="I7093" s="170"/>
    </row>
    <row r="7094" spans="1:9" x14ac:dyDescent="0.3">
      <c r="A7094" s="170" t="s">
        <v>4877</v>
      </c>
      <c r="B7094" s="170" t="s">
        <v>11683</v>
      </c>
      <c r="C7094" s="170">
        <v>67</v>
      </c>
      <c r="I7094" s="170"/>
    </row>
    <row r="7095" spans="1:9" x14ac:dyDescent="0.3">
      <c r="A7095" s="170" t="s">
        <v>3562</v>
      </c>
      <c r="B7095" s="170" t="s">
        <v>11682</v>
      </c>
      <c r="C7095" s="170">
        <v>1330</v>
      </c>
      <c r="I7095" s="170"/>
    </row>
    <row r="7096" spans="1:9" x14ac:dyDescent="0.3">
      <c r="A7096" s="170" t="s">
        <v>4879</v>
      </c>
      <c r="B7096" s="170" t="s">
        <v>4878</v>
      </c>
      <c r="C7096" s="170">
        <v>36</v>
      </c>
      <c r="I7096" s="170"/>
    </row>
    <row r="7097" spans="1:9" x14ac:dyDescent="0.3">
      <c r="A7097" s="170" t="s">
        <v>4880</v>
      </c>
      <c r="B7097" s="170" t="s">
        <v>4857</v>
      </c>
      <c r="C7097" s="170">
        <v>724</v>
      </c>
      <c r="I7097" s="170"/>
    </row>
    <row r="7098" spans="1:9" x14ac:dyDescent="0.3">
      <c r="A7098" s="170" t="s">
        <v>4881</v>
      </c>
      <c r="B7098" s="170" t="s">
        <v>4857</v>
      </c>
      <c r="C7098" s="170">
        <v>724</v>
      </c>
      <c r="I7098" s="170"/>
    </row>
    <row r="7099" spans="1:9" x14ac:dyDescent="0.3">
      <c r="A7099" s="170" t="s">
        <v>4882</v>
      </c>
      <c r="B7099" s="170" t="s">
        <v>11681</v>
      </c>
      <c r="C7099" s="170">
        <v>37</v>
      </c>
      <c r="I7099" s="170"/>
    </row>
    <row r="7100" spans="1:9" x14ac:dyDescent="0.3">
      <c r="A7100" s="170" t="s">
        <v>4883</v>
      </c>
      <c r="B7100" s="170" t="s">
        <v>11680</v>
      </c>
      <c r="C7100" s="170">
        <v>210</v>
      </c>
      <c r="I7100" s="170"/>
    </row>
    <row r="7101" spans="1:9" x14ac:dyDescent="0.3">
      <c r="A7101" s="170" t="s">
        <v>4884</v>
      </c>
      <c r="B7101" s="170" t="s">
        <v>11679</v>
      </c>
      <c r="C7101" s="170">
        <v>210</v>
      </c>
      <c r="I7101" s="170"/>
    </row>
    <row r="7102" spans="1:9" x14ac:dyDescent="0.3">
      <c r="A7102" s="170" t="s">
        <v>4885</v>
      </c>
      <c r="B7102" s="170" t="s">
        <v>11678</v>
      </c>
      <c r="C7102" s="170">
        <v>210</v>
      </c>
      <c r="I7102" s="170"/>
    </row>
    <row r="7103" spans="1:9" x14ac:dyDescent="0.3">
      <c r="A7103" s="170" t="s">
        <v>4886</v>
      </c>
      <c r="B7103" s="170" t="s">
        <v>11677</v>
      </c>
      <c r="C7103" s="170">
        <v>210</v>
      </c>
      <c r="I7103" s="170"/>
    </row>
    <row r="7104" spans="1:9" x14ac:dyDescent="0.3">
      <c r="A7104" s="170" t="s">
        <v>4887</v>
      </c>
      <c r="B7104" s="170" t="s">
        <v>11676</v>
      </c>
      <c r="C7104" s="170">
        <v>210</v>
      </c>
      <c r="I7104" s="170"/>
    </row>
    <row r="7105" spans="1:9" x14ac:dyDescent="0.3">
      <c r="A7105" s="170" t="s">
        <v>4889</v>
      </c>
      <c r="B7105" s="170" t="s">
        <v>4888</v>
      </c>
      <c r="C7105" s="170">
        <v>768</v>
      </c>
      <c r="I7105" s="170"/>
    </row>
    <row r="7106" spans="1:9" x14ac:dyDescent="0.3">
      <c r="A7106" s="170" t="s">
        <v>3561</v>
      </c>
      <c r="B7106" s="170" t="s">
        <v>11675</v>
      </c>
      <c r="C7106" s="170">
        <v>1330</v>
      </c>
      <c r="I7106" s="170"/>
    </row>
    <row r="7107" spans="1:9" x14ac:dyDescent="0.3">
      <c r="A7107" s="170" t="s">
        <v>4890</v>
      </c>
      <c r="B7107" s="170" t="s">
        <v>11674</v>
      </c>
      <c r="C7107" s="170">
        <v>303</v>
      </c>
      <c r="I7107" s="170"/>
    </row>
    <row r="7108" spans="1:9" x14ac:dyDescent="0.3">
      <c r="A7108" s="170" t="s">
        <v>4891</v>
      </c>
      <c r="B7108" s="170" t="s">
        <v>11673</v>
      </c>
      <c r="C7108" s="170">
        <v>36</v>
      </c>
      <c r="I7108" s="170"/>
    </row>
    <row r="7109" spans="1:9" x14ac:dyDescent="0.3">
      <c r="A7109" s="170" t="s">
        <v>4892</v>
      </c>
      <c r="B7109" s="170" t="s">
        <v>11672</v>
      </c>
      <c r="C7109" s="170">
        <v>36</v>
      </c>
      <c r="I7109" s="170"/>
    </row>
    <row r="7110" spans="1:9" x14ac:dyDescent="0.3">
      <c r="A7110" s="170" t="s">
        <v>4893</v>
      </c>
      <c r="B7110" s="170" t="s">
        <v>11671</v>
      </c>
      <c r="C7110" s="170">
        <v>210</v>
      </c>
      <c r="I7110" s="170"/>
    </row>
    <row r="7111" spans="1:9" x14ac:dyDescent="0.3">
      <c r="A7111" s="170" t="s">
        <v>4894</v>
      </c>
      <c r="B7111" s="170" t="s">
        <v>11670</v>
      </c>
      <c r="C7111" s="170">
        <v>36</v>
      </c>
      <c r="I7111" s="170"/>
    </row>
    <row r="7112" spans="1:9" x14ac:dyDescent="0.3">
      <c r="A7112" s="170" t="s">
        <v>4896</v>
      </c>
      <c r="B7112" s="170" t="s">
        <v>4895</v>
      </c>
      <c r="C7112" s="170">
        <v>1461</v>
      </c>
      <c r="I7112" s="170"/>
    </row>
    <row r="7113" spans="1:9" x14ac:dyDescent="0.3">
      <c r="A7113" s="170" t="s">
        <v>4897</v>
      </c>
      <c r="B7113" s="170" t="s">
        <v>11669</v>
      </c>
      <c r="C7113" s="170">
        <v>67</v>
      </c>
      <c r="I7113" s="170"/>
    </row>
    <row r="7114" spans="1:9" x14ac:dyDescent="0.3">
      <c r="A7114" s="170" t="s">
        <v>4899</v>
      </c>
      <c r="B7114" s="170" t="s">
        <v>4898</v>
      </c>
      <c r="C7114" s="170">
        <v>1432</v>
      </c>
      <c r="I7114" s="170"/>
    </row>
    <row r="7115" spans="1:9" x14ac:dyDescent="0.3">
      <c r="A7115" s="170" t="s">
        <v>3560</v>
      </c>
      <c r="B7115" s="170" t="s">
        <v>11668</v>
      </c>
      <c r="C7115" s="170">
        <v>2112</v>
      </c>
      <c r="I7115" s="170"/>
    </row>
    <row r="7116" spans="1:9" x14ac:dyDescent="0.3">
      <c r="A7116" s="170" t="s">
        <v>4900</v>
      </c>
      <c r="B7116" s="170" t="s">
        <v>4898</v>
      </c>
      <c r="C7116" s="170">
        <v>1432</v>
      </c>
      <c r="I7116" s="170"/>
    </row>
    <row r="7117" spans="1:9" x14ac:dyDescent="0.3">
      <c r="A7117" s="170" t="s">
        <v>4902</v>
      </c>
      <c r="B7117" s="170" t="s">
        <v>4901</v>
      </c>
      <c r="C7117" s="170">
        <v>1432</v>
      </c>
      <c r="I7117" s="170"/>
    </row>
    <row r="7118" spans="1:9" x14ac:dyDescent="0.3">
      <c r="A7118" s="170" t="s">
        <v>4903</v>
      </c>
      <c r="B7118" s="170" t="s">
        <v>4901</v>
      </c>
      <c r="C7118" s="170">
        <v>1432</v>
      </c>
      <c r="I7118" s="170"/>
    </row>
    <row r="7119" spans="1:9" x14ac:dyDescent="0.3">
      <c r="A7119" s="170" t="s">
        <v>4905</v>
      </c>
      <c r="B7119" s="170" t="s">
        <v>4904</v>
      </c>
      <c r="C7119" s="170">
        <v>1432</v>
      </c>
      <c r="I7119" s="170"/>
    </row>
    <row r="7120" spans="1:9" x14ac:dyDescent="0.3">
      <c r="A7120" s="170" t="s">
        <v>4906</v>
      </c>
      <c r="B7120" s="170" t="s">
        <v>4904</v>
      </c>
      <c r="C7120" s="170">
        <v>1432</v>
      </c>
      <c r="I7120" s="170"/>
    </row>
    <row r="7121" spans="1:9" x14ac:dyDescent="0.3">
      <c r="A7121" s="170" t="s">
        <v>4907</v>
      </c>
      <c r="B7121" s="170" t="s">
        <v>11667</v>
      </c>
      <c r="C7121" s="170">
        <v>210</v>
      </c>
      <c r="I7121" s="170"/>
    </row>
    <row r="7122" spans="1:9" x14ac:dyDescent="0.3">
      <c r="A7122" s="170" t="s">
        <v>4908</v>
      </c>
      <c r="B7122" s="170" t="s">
        <v>11666</v>
      </c>
      <c r="C7122" s="170">
        <v>210</v>
      </c>
      <c r="I7122" s="170"/>
    </row>
    <row r="7123" spans="1:9" x14ac:dyDescent="0.3">
      <c r="A7123" s="170" t="s">
        <v>4909</v>
      </c>
      <c r="B7123" s="170" t="s">
        <v>11665</v>
      </c>
      <c r="C7123" s="170">
        <v>210</v>
      </c>
      <c r="I7123" s="170"/>
    </row>
    <row r="7124" spans="1:9" x14ac:dyDescent="0.3">
      <c r="A7124" s="170" t="s">
        <v>4910</v>
      </c>
      <c r="B7124" s="170" t="s">
        <v>11664</v>
      </c>
      <c r="C7124" s="170">
        <v>210</v>
      </c>
      <c r="I7124" s="170"/>
    </row>
    <row r="7125" spans="1:9" x14ac:dyDescent="0.3">
      <c r="A7125" s="170" t="s">
        <v>4911</v>
      </c>
      <c r="B7125" s="170" t="s">
        <v>10705</v>
      </c>
      <c r="C7125" s="170">
        <v>210</v>
      </c>
      <c r="I7125" s="170"/>
    </row>
    <row r="7126" spans="1:9" x14ac:dyDescent="0.3">
      <c r="A7126" s="170" t="s">
        <v>3559</v>
      </c>
      <c r="B7126" s="170" t="s">
        <v>11663</v>
      </c>
      <c r="C7126" s="170">
        <v>2112</v>
      </c>
      <c r="I7126" s="170"/>
    </row>
    <row r="7127" spans="1:9" x14ac:dyDescent="0.3">
      <c r="A7127" s="170" t="s">
        <v>4912</v>
      </c>
      <c r="B7127" s="170" t="s">
        <v>11662</v>
      </c>
      <c r="C7127" s="170">
        <v>210</v>
      </c>
      <c r="I7127" s="170"/>
    </row>
    <row r="7128" spans="1:9" x14ac:dyDescent="0.3">
      <c r="A7128" s="170" t="s">
        <v>4913</v>
      </c>
      <c r="B7128" s="170" t="s">
        <v>11661</v>
      </c>
      <c r="C7128" s="170">
        <v>1585</v>
      </c>
      <c r="I7128" s="170"/>
    </row>
    <row r="7129" spans="1:9" x14ac:dyDescent="0.3">
      <c r="A7129" s="170" t="s">
        <v>4914</v>
      </c>
      <c r="B7129" s="170" t="s">
        <v>4485</v>
      </c>
      <c r="C7129" s="170">
        <v>724</v>
      </c>
      <c r="I7129" s="170"/>
    </row>
    <row r="7130" spans="1:9" x14ac:dyDescent="0.3">
      <c r="A7130" s="170" t="s">
        <v>4915</v>
      </c>
      <c r="B7130" s="170" t="s">
        <v>4857</v>
      </c>
      <c r="C7130" s="170">
        <v>724</v>
      </c>
      <c r="I7130" s="170"/>
    </row>
    <row r="7131" spans="1:9" x14ac:dyDescent="0.3">
      <c r="A7131" s="170" t="s">
        <v>4916</v>
      </c>
      <c r="B7131" s="170" t="s">
        <v>4857</v>
      </c>
      <c r="C7131" s="170">
        <v>724</v>
      </c>
      <c r="I7131" s="170"/>
    </row>
    <row r="7132" spans="1:9" x14ac:dyDescent="0.3">
      <c r="A7132" s="170" t="s">
        <v>4917</v>
      </c>
      <c r="B7132" s="170" t="s">
        <v>4857</v>
      </c>
      <c r="C7132" s="170">
        <v>724</v>
      </c>
      <c r="I7132" s="170"/>
    </row>
    <row r="7133" spans="1:9" x14ac:dyDescent="0.3">
      <c r="A7133" s="170" t="s">
        <v>4918</v>
      </c>
      <c r="B7133" s="170" t="s">
        <v>4857</v>
      </c>
      <c r="C7133" s="170">
        <v>724</v>
      </c>
      <c r="I7133" s="170"/>
    </row>
    <row r="7134" spans="1:9" x14ac:dyDescent="0.3">
      <c r="A7134" s="170" t="s">
        <v>4919</v>
      </c>
      <c r="B7134" s="170" t="s">
        <v>11660</v>
      </c>
      <c r="C7134" s="170">
        <v>321</v>
      </c>
      <c r="I7134" s="170"/>
    </row>
    <row r="7135" spans="1:9" x14ac:dyDescent="0.3">
      <c r="A7135" s="170" t="s">
        <v>4920</v>
      </c>
      <c r="B7135" s="170" t="s">
        <v>4857</v>
      </c>
      <c r="C7135" s="170">
        <v>724</v>
      </c>
      <c r="I7135" s="170"/>
    </row>
    <row r="7136" spans="1:9" x14ac:dyDescent="0.3">
      <c r="A7136" s="170" t="s">
        <v>4921</v>
      </c>
      <c r="B7136" s="170" t="s">
        <v>4857</v>
      </c>
      <c r="C7136" s="170">
        <v>724</v>
      </c>
      <c r="I7136" s="170"/>
    </row>
    <row r="7137" spans="1:9" x14ac:dyDescent="0.3">
      <c r="A7137" s="170" t="s">
        <v>4922</v>
      </c>
      <c r="B7137" s="170" t="s">
        <v>4857</v>
      </c>
      <c r="C7137" s="170">
        <v>724</v>
      </c>
      <c r="I7137" s="170"/>
    </row>
    <row r="7138" spans="1:9" x14ac:dyDescent="0.3">
      <c r="A7138" s="170" t="s">
        <v>4923</v>
      </c>
      <c r="B7138" s="170" t="s">
        <v>4857</v>
      </c>
      <c r="C7138" s="170">
        <v>724</v>
      </c>
      <c r="I7138" s="170"/>
    </row>
    <row r="7139" spans="1:9" x14ac:dyDescent="0.3">
      <c r="A7139" s="170" t="s">
        <v>4924</v>
      </c>
      <c r="B7139" s="170" t="s">
        <v>11659</v>
      </c>
      <c r="C7139" s="170">
        <v>547</v>
      </c>
      <c r="I7139" s="170"/>
    </row>
    <row r="7140" spans="1:9" x14ac:dyDescent="0.3">
      <c r="A7140" s="170" t="s">
        <v>5168</v>
      </c>
      <c r="B7140" s="170" t="s">
        <v>11658</v>
      </c>
      <c r="C7140" s="170">
        <v>547</v>
      </c>
      <c r="I7140" s="170"/>
    </row>
    <row r="7141" spans="1:9" x14ac:dyDescent="0.3">
      <c r="A7141" s="170" t="s">
        <v>5169</v>
      </c>
      <c r="B7141" s="170" t="s">
        <v>11657</v>
      </c>
      <c r="C7141" s="170">
        <v>547</v>
      </c>
      <c r="I7141" s="170"/>
    </row>
    <row r="7142" spans="1:9" x14ac:dyDescent="0.3">
      <c r="A7142" s="170" t="s">
        <v>4925</v>
      </c>
      <c r="B7142" s="170" t="s">
        <v>11656</v>
      </c>
      <c r="C7142" s="170">
        <v>210</v>
      </c>
      <c r="I7142" s="170"/>
    </row>
    <row r="7143" spans="1:9" x14ac:dyDescent="0.3">
      <c r="A7143" s="170" t="s">
        <v>4926</v>
      </c>
      <c r="B7143" s="170" t="s">
        <v>11655</v>
      </c>
      <c r="C7143" s="170">
        <v>210</v>
      </c>
      <c r="I7143" s="170"/>
    </row>
    <row r="7144" spans="1:9" x14ac:dyDescent="0.3">
      <c r="A7144" s="170" t="s">
        <v>4927</v>
      </c>
      <c r="B7144" s="170" t="s">
        <v>11654</v>
      </c>
      <c r="C7144" s="170">
        <v>210</v>
      </c>
      <c r="I7144" s="170"/>
    </row>
    <row r="7145" spans="1:9" x14ac:dyDescent="0.3">
      <c r="A7145" s="170" t="s">
        <v>8043</v>
      </c>
      <c r="B7145" s="170" t="s">
        <v>11653</v>
      </c>
      <c r="C7145" s="170">
        <v>131</v>
      </c>
      <c r="I7145" s="170"/>
    </row>
    <row r="7146" spans="1:9" x14ac:dyDescent="0.3">
      <c r="A7146" s="170" t="s">
        <v>8044</v>
      </c>
      <c r="B7146" s="170" t="s">
        <v>11652</v>
      </c>
      <c r="C7146" s="170">
        <v>131</v>
      </c>
      <c r="I7146" s="170"/>
    </row>
    <row r="7147" spans="1:9" x14ac:dyDescent="0.3">
      <c r="A7147" s="170" t="s">
        <v>3558</v>
      </c>
      <c r="B7147" s="170" t="s">
        <v>11651</v>
      </c>
      <c r="C7147" s="170">
        <v>2112</v>
      </c>
      <c r="I7147" s="170"/>
    </row>
    <row r="7148" spans="1:9" x14ac:dyDescent="0.3">
      <c r="A7148" s="170" t="s">
        <v>8045</v>
      </c>
      <c r="B7148" s="170" t="s">
        <v>11650</v>
      </c>
      <c r="C7148" s="170">
        <v>131</v>
      </c>
      <c r="I7148" s="170"/>
    </row>
    <row r="7149" spans="1:9" x14ac:dyDescent="0.3">
      <c r="A7149" s="170" t="s">
        <v>8046</v>
      </c>
      <c r="B7149" s="170" t="s">
        <v>11649</v>
      </c>
      <c r="C7149" s="170">
        <v>131</v>
      </c>
      <c r="I7149" s="170"/>
    </row>
    <row r="7150" spans="1:9" x14ac:dyDescent="0.3">
      <c r="A7150" s="170" t="s">
        <v>5170</v>
      </c>
      <c r="B7150" s="170" t="s">
        <v>11648</v>
      </c>
      <c r="C7150" s="170">
        <v>988</v>
      </c>
      <c r="I7150" s="170"/>
    </row>
    <row r="7151" spans="1:9" x14ac:dyDescent="0.3">
      <c r="A7151" s="170" t="s">
        <v>5171</v>
      </c>
      <c r="B7151" s="170" t="s">
        <v>11647</v>
      </c>
      <c r="C7151" s="170">
        <v>1438</v>
      </c>
      <c r="I7151" s="170"/>
    </row>
    <row r="7152" spans="1:9" x14ac:dyDescent="0.3">
      <c r="A7152" s="170" t="s">
        <v>5172</v>
      </c>
      <c r="B7152" s="170" t="s">
        <v>11646</v>
      </c>
      <c r="C7152" s="170">
        <v>1438</v>
      </c>
      <c r="I7152" s="170"/>
    </row>
    <row r="7153" spans="1:9" x14ac:dyDescent="0.3">
      <c r="A7153" s="170" t="s">
        <v>4928</v>
      </c>
      <c r="B7153" s="170" t="s">
        <v>11645</v>
      </c>
      <c r="C7153" s="170">
        <v>1438</v>
      </c>
      <c r="I7153" s="170"/>
    </row>
    <row r="7154" spans="1:9" x14ac:dyDescent="0.3">
      <c r="A7154" s="170" t="s">
        <v>4929</v>
      </c>
      <c r="B7154" s="170" t="s">
        <v>11599</v>
      </c>
      <c r="C7154" s="170">
        <v>36</v>
      </c>
      <c r="I7154" s="170"/>
    </row>
    <row r="7155" spans="1:9" x14ac:dyDescent="0.3">
      <c r="A7155" s="170" t="s">
        <v>4930</v>
      </c>
      <c r="B7155" s="170" t="s">
        <v>11644</v>
      </c>
      <c r="C7155" s="170">
        <v>760</v>
      </c>
      <c r="I7155" s="170"/>
    </row>
    <row r="7156" spans="1:9" x14ac:dyDescent="0.3">
      <c r="A7156" s="170" t="s">
        <v>4931</v>
      </c>
      <c r="B7156" s="170" t="s">
        <v>11643</v>
      </c>
      <c r="C7156" s="170">
        <v>210</v>
      </c>
      <c r="I7156" s="170"/>
    </row>
    <row r="7157" spans="1:9" x14ac:dyDescent="0.3">
      <c r="A7157" s="170" t="s">
        <v>4932</v>
      </c>
      <c r="B7157" s="170" t="s">
        <v>11642</v>
      </c>
      <c r="C7157" s="170">
        <v>210</v>
      </c>
      <c r="I7157" s="170"/>
    </row>
    <row r="7158" spans="1:9" x14ac:dyDescent="0.3">
      <c r="A7158" s="170" t="s">
        <v>3557</v>
      </c>
      <c r="B7158" s="170" t="s">
        <v>11641</v>
      </c>
      <c r="C7158" s="170">
        <v>1330</v>
      </c>
      <c r="I7158" s="170"/>
    </row>
    <row r="7159" spans="1:9" x14ac:dyDescent="0.3">
      <c r="A7159" s="170" t="s">
        <v>4933</v>
      </c>
      <c r="B7159" s="170" t="s">
        <v>11640</v>
      </c>
      <c r="C7159" s="170">
        <v>210</v>
      </c>
      <c r="I7159" s="170"/>
    </row>
    <row r="7160" spans="1:9" x14ac:dyDescent="0.3">
      <c r="A7160" s="170" t="s">
        <v>4934</v>
      </c>
      <c r="B7160" s="170" t="s">
        <v>11639</v>
      </c>
      <c r="C7160" s="170">
        <v>210</v>
      </c>
      <c r="I7160" s="170"/>
    </row>
    <row r="7161" spans="1:9" x14ac:dyDescent="0.3">
      <c r="A7161" s="170" t="s">
        <v>4935</v>
      </c>
      <c r="B7161" s="170" t="s">
        <v>11638</v>
      </c>
      <c r="C7161" s="170">
        <v>1753</v>
      </c>
      <c r="I7161" s="170"/>
    </row>
    <row r="7162" spans="1:9" x14ac:dyDescent="0.3">
      <c r="A7162" s="170" t="s">
        <v>4936</v>
      </c>
      <c r="B7162" s="170" t="s">
        <v>11637</v>
      </c>
      <c r="C7162" s="170">
        <v>91</v>
      </c>
      <c r="I7162" s="170"/>
    </row>
    <row r="7163" spans="1:9" x14ac:dyDescent="0.3">
      <c r="A7163" s="170" t="s">
        <v>5173</v>
      </c>
      <c r="B7163" s="170" t="s">
        <v>11636</v>
      </c>
      <c r="C7163" s="170">
        <v>760</v>
      </c>
      <c r="I7163" s="170"/>
    </row>
    <row r="7164" spans="1:9" x14ac:dyDescent="0.3">
      <c r="A7164" s="170" t="s">
        <v>5174</v>
      </c>
      <c r="B7164" s="170" t="s">
        <v>11635</v>
      </c>
      <c r="C7164" s="170">
        <v>760</v>
      </c>
      <c r="I7164" s="170"/>
    </row>
    <row r="7165" spans="1:9" x14ac:dyDescent="0.3">
      <c r="A7165" s="170" t="s">
        <v>4937</v>
      </c>
      <c r="B7165" s="170" t="s">
        <v>11634</v>
      </c>
      <c r="C7165" s="170">
        <v>760</v>
      </c>
      <c r="I7165" s="170"/>
    </row>
    <row r="7166" spans="1:9" x14ac:dyDescent="0.3">
      <c r="A7166" s="170" t="s">
        <v>5175</v>
      </c>
      <c r="B7166" s="170" t="s">
        <v>11633</v>
      </c>
      <c r="C7166" s="170">
        <v>760</v>
      </c>
      <c r="I7166" s="170"/>
    </row>
    <row r="7167" spans="1:9" x14ac:dyDescent="0.3">
      <c r="A7167" s="170" t="s">
        <v>4938</v>
      </c>
      <c r="B7167" s="170" t="s">
        <v>11621</v>
      </c>
      <c r="C7167" s="170">
        <v>1753</v>
      </c>
      <c r="I7167" s="170"/>
    </row>
    <row r="7168" spans="1:9" x14ac:dyDescent="0.3">
      <c r="A7168" s="170" t="s">
        <v>4939</v>
      </c>
      <c r="B7168" s="170" t="s">
        <v>11621</v>
      </c>
      <c r="C7168" s="170">
        <v>1753</v>
      </c>
      <c r="I7168" s="170"/>
    </row>
    <row r="7169" spans="1:9" x14ac:dyDescent="0.3">
      <c r="A7169" s="170" t="s">
        <v>3556</v>
      </c>
      <c r="B7169" s="170" t="s">
        <v>11632</v>
      </c>
      <c r="C7169" s="170">
        <v>2112</v>
      </c>
      <c r="I7169" s="170"/>
    </row>
    <row r="7170" spans="1:9" x14ac:dyDescent="0.3">
      <c r="A7170" s="170" t="s">
        <v>4940</v>
      </c>
      <c r="B7170" s="170" t="s">
        <v>11631</v>
      </c>
      <c r="C7170" s="170">
        <v>67</v>
      </c>
      <c r="I7170" s="170"/>
    </row>
    <row r="7171" spans="1:9" x14ac:dyDescent="0.3">
      <c r="A7171" s="170" t="s">
        <v>4941</v>
      </c>
      <c r="B7171" s="170" t="s">
        <v>11630</v>
      </c>
      <c r="C7171" s="170">
        <v>67</v>
      </c>
      <c r="I7171" s="170"/>
    </row>
    <row r="7172" spans="1:9" x14ac:dyDescent="0.3">
      <c r="A7172" s="170" t="s">
        <v>4942</v>
      </c>
      <c r="B7172" s="170" t="s">
        <v>11629</v>
      </c>
      <c r="C7172" s="170">
        <v>83</v>
      </c>
      <c r="I7172" s="170"/>
    </row>
    <row r="7173" spans="1:9" x14ac:dyDescent="0.3">
      <c r="A7173" s="170" t="s">
        <v>4943</v>
      </c>
      <c r="B7173" s="170" t="s">
        <v>11628</v>
      </c>
      <c r="C7173" s="170">
        <v>60</v>
      </c>
      <c r="I7173" s="170"/>
    </row>
    <row r="7174" spans="1:9" x14ac:dyDescent="0.3">
      <c r="A7174" s="170" t="s">
        <v>4944</v>
      </c>
      <c r="B7174" s="170" t="s">
        <v>11627</v>
      </c>
      <c r="C7174" s="170">
        <v>355</v>
      </c>
      <c r="I7174" s="170"/>
    </row>
    <row r="7175" spans="1:9" x14ac:dyDescent="0.3">
      <c r="A7175" s="170" t="s">
        <v>4945</v>
      </c>
      <c r="B7175" s="170" t="s">
        <v>11626</v>
      </c>
      <c r="C7175" s="170">
        <v>114</v>
      </c>
      <c r="I7175" s="170"/>
    </row>
    <row r="7176" spans="1:9" x14ac:dyDescent="0.3">
      <c r="A7176" s="170" t="s">
        <v>4946</v>
      </c>
      <c r="B7176" s="170" t="s">
        <v>11625</v>
      </c>
      <c r="C7176" s="170">
        <v>210</v>
      </c>
      <c r="I7176" s="170"/>
    </row>
    <row r="7177" spans="1:9" x14ac:dyDescent="0.3">
      <c r="A7177" s="170" t="s">
        <v>4948</v>
      </c>
      <c r="B7177" s="170" t="s">
        <v>4947</v>
      </c>
      <c r="C7177" s="170">
        <v>691</v>
      </c>
      <c r="I7177" s="170"/>
    </row>
    <row r="7178" spans="1:9" x14ac:dyDescent="0.3">
      <c r="A7178" s="170" t="s">
        <v>3555</v>
      </c>
      <c r="B7178" s="170" t="s">
        <v>11624</v>
      </c>
      <c r="C7178" s="170">
        <v>2112</v>
      </c>
      <c r="I7178" s="170"/>
    </row>
    <row r="7179" spans="1:9" x14ac:dyDescent="0.3">
      <c r="A7179" s="170" t="s">
        <v>4949</v>
      </c>
      <c r="B7179" s="170" t="s">
        <v>4857</v>
      </c>
      <c r="C7179" s="170">
        <v>724</v>
      </c>
      <c r="I7179" s="170"/>
    </row>
    <row r="7180" spans="1:9" x14ac:dyDescent="0.3">
      <c r="A7180" s="170" t="s">
        <v>4950</v>
      </c>
      <c r="B7180" s="170" t="s">
        <v>4857</v>
      </c>
      <c r="C7180" s="170">
        <v>724</v>
      </c>
      <c r="I7180" s="170"/>
    </row>
    <row r="7181" spans="1:9" x14ac:dyDescent="0.3">
      <c r="A7181" s="170" t="s">
        <v>4951</v>
      </c>
      <c r="B7181" s="170" t="s">
        <v>4849</v>
      </c>
      <c r="C7181" s="170">
        <v>724</v>
      </c>
      <c r="I7181" s="170"/>
    </row>
    <row r="7182" spans="1:9" x14ac:dyDescent="0.3">
      <c r="A7182" s="170" t="s">
        <v>4952</v>
      </c>
      <c r="B7182" s="170" t="s">
        <v>11623</v>
      </c>
      <c r="C7182" s="170">
        <v>36</v>
      </c>
      <c r="I7182" s="170"/>
    </row>
    <row r="7183" spans="1:9" x14ac:dyDescent="0.3">
      <c r="A7183" s="170" t="s">
        <v>4953</v>
      </c>
      <c r="B7183" s="170" t="s">
        <v>4857</v>
      </c>
      <c r="C7183" s="170">
        <v>724</v>
      </c>
      <c r="I7183" s="170"/>
    </row>
    <row r="7184" spans="1:9" x14ac:dyDescent="0.3">
      <c r="A7184" s="170" t="s">
        <v>4954</v>
      </c>
      <c r="B7184" s="170" t="s">
        <v>4857</v>
      </c>
      <c r="C7184" s="170">
        <v>724</v>
      </c>
      <c r="I7184" s="170"/>
    </row>
    <row r="7185" spans="1:9" x14ac:dyDescent="0.3">
      <c r="A7185" s="170" t="s">
        <v>4955</v>
      </c>
      <c r="B7185" s="170" t="s">
        <v>4857</v>
      </c>
      <c r="C7185" s="170">
        <v>724</v>
      </c>
      <c r="I7185" s="170"/>
    </row>
    <row r="7186" spans="1:9" x14ac:dyDescent="0.3">
      <c r="A7186" s="170" t="s">
        <v>4956</v>
      </c>
      <c r="B7186" s="170" t="s">
        <v>4857</v>
      </c>
      <c r="C7186" s="170">
        <v>724</v>
      </c>
      <c r="I7186" s="170"/>
    </row>
    <row r="7187" spans="1:9" x14ac:dyDescent="0.3">
      <c r="A7187" s="170" t="s">
        <v>4957</v>
      </c>
      <c r="B7187" s="170" t="s">
        <v>4857</v>
      </c>
      <c r="C7187" s="170">
        <v>724</v>
      </c>
      <c r="I7187" s="170"/>
    </row>
    <row r="7188" spans="1:9" x14ac:dyDescent="0.3">
      <c r="A7188" s="170" t="s">
        <v>4958</v>
      </c>
      <c r="B7188" s="170" t="s">
        <v>4857</v>
      </c>
      <c r="C7188" s="170">
        <v>724</v>
      </c>
      <c r="I7188" s="170"/>
    </row>
    <row r="7189" spans="1:9" x14ac:dyDescent="0.3">
      <c r="A7189" s="170" t="s">
        <v>3554</v>
      </c>
      <c r="B7189" s="170" t="s">
        <v>11622</v>
      </c>
      <c r="C7189" s="170">
        <v>2112</v>
      </c>
      <c r="I7189" s="170"/>
    </row>
    <row r="7190" spans="1:9" x14ac:dyDescent="0.3">
      <c r="A7190" s="170" t="s">
        <v>4959</v>
      </c>
      <c r="B7190" s="170" t="s">
        <v>4857</v>
      </c>
      <c r="C7190" s="170">
        <v>724</v>
      </c>
      <c r="I7190" s="170"/>
    </row>
    <row r="7191" spans="1:9" x14ac:dyDescent="0.3">
      <c r="A7191" s="170" t="s">
        <v>4960</v>
      </c>
      <c r="B7191" s="170" t="s">
        <v>4857</v>
      </c>
      <c r="C7191" s="170">
        <v>724</v>
      </c>
      <c r="I7191" s="170"/>
    </row>
    <row r="7192" spans="1:9" x14ac:dyDescent="0.3">
      <c r="A7192" s="170" t="s">
        <v>4961</v>
      </c>
      <c r="B7192" s="170" t="s">
        <v>4857</v>
      </c>
      <c r="C7192" s="170">
        <v>724</v>
      </c>
      <c r="I7192" s="170"/>
    </row>
    <row r="7193" spans="1:9" x14ac:dyDescent="0.3">
      <c r="A7193" s="170" t="s">
        <v>5176</v>
      </c>
      <c r="B7193" s="170" t="s">
        <v>4857</v>
      </c>
      <c r="C7193" s="170">
        <v>724</v>
      </c>
      <c r="I7193" s="170"/>
    </row>
    <row r="7194" spans="1:9" x14ac:dyDescent="0.3">
      <c r="A7194" s="170" t="s">
        <v>4962</v>
      </c>
      <c r="B7194" s="170" t="s">
        <v>11621</v>
      </c>
      <c r="C7194" s="170">
        <v>1753</v>
      </c>
      <c r="I7194" s="170"/>
    </row>
    <row r="7195" spans="1:9" x14ac:dyDescent="0.3">
      <c r="A7195" s="170" t="s">
        <v>4963</v>
      </c>
      <c r="B7195" s="170" t="s">
        <v>11621</v>
      </c>
      <c r="C7195" s="170">
        <v>1753</v>
      </c>
      <c r="I7195" s="170"/>
    </row>
    <row r="7196" spans="1:9" x14ac:dyDescent="0.3">
      <c r="A7196" s="170" t="s">
        <v>4964</v>
      </c>
      <c r="B7196" s="170" t="s">
        <v>4857</v>
      </c>
      <c r="C7196" s="170">
        <v>724</v>
      </c>
      <c r="I7196" s="170"/>
    </row>
    <row r="7197" spans="1:9" x14ac:dyDescent="0.3">
      <c r="A7197" s="170" t="s">
        <v>5177</v>
      </c>
      <c r="B7197" s="170" t="s">
        <v>4857</v>
      </c>
      <c r="C7197" s="170">
        <v>724</v>
      </c>
      <c r="I7197" s="170"/>
    </row>
    <row r="7198" spans="1:9" x14ac:dyDescent="0.3">
      <c r="A7198" s="170" t="s">
        <v>5178</v>
      </c>
      <c r="B7198" s="170" t="s">
        <v>4857</v>
      </c>
      <c r="C7198" s="170">
        <v>724</v>
      </c>
      <c r="I7198" s="170"/>
    </row>
    <row r="7199" spans="1:9" x14ac:dyDescent="0.3">
      <c r="A7199" s="170" t="s">
        <v>4965</v>
      </c>
      <c r="B7199" s="170" t="s">
        <v>11620</v>
      </c>
      <c r="C7199" s="170">
        <v>210</v>
      </c>
      <c r="I7199" s="170"/>
    </row>
    <row r="7200" spans="1:9" x14ac:dyDescent="0.3">
      <c r="A7200" s="170" t="s">
        <v>3553</v>
      </c>
      <c r="B7200" s="170" t="s">
        <v>11619</v>
      </c>
      <c r="C7200" s="170">
        <v>2112</v>
      </c>
      <c r="I7200" s="170"/>
    </row>
    <row r="7201" spans="1:9" x14ac:dyDescent="0.3">
      <c r="A7201" s="170" t="s">
        <v>4967</v>
      </c>
      <c r="B7201" s="170" t="s">
        <v>4966</v>
      </c>
      <c r="C7201" s="170">
        <v>464</v>
      </c>
      <c r="I7201" s="170"/>
    </row>
    <row r="7202" spans="1:9" x14ac:dyDescent="0.3">
      <c r="A7202" s="170" t="s">
        <v>4968</v>
      </c>
      <c r="B7202" s="170" t="s">
        <v>4296</v>
      </c>
      <c r="C7202" s="170">
        <v>724</v>
      </c>
      <c r="I7202" s="170"/>
    </row>
    <row r="7203" spans="1:9" x14ac:dyDescent="0.3">
      <c r="A7203" s="170" t="s">
        <v>4969</v>
      </c>
      <c r="B7203" s="170" t="s">
        <v>4347</v>
      </c>
      <c r="C7203" s="170">
        <v>724</v>
      </c>
      <c r="I7203" s="170"/>
    </row>
    <row r="7204" spans="1:9" x14ac:dyDescent="0.3">
      <c r="A7204" s="170" t="s">
        <v>4970</v>
      </c>
      <c r="B7204" s="170" t="s">
        <v>11618</v>
      </c>
      <c r="C7204" s="170">
        <v>724</v>
      </c>
      <c r="I7204" s="170"/>
    </row>
    <row r="7205" spans="1:9" x14ac:dyDescent="0.3">
      <c r="A7205" s="170" t="s">
        <v>4971</v>
      </c>
      <c r="B7205" s="170" t="s">
        <v>4296</v>
      </c>
      <c r="C7205" s="170">
        <v>724</v>
      </c>
      <c r="I7205" s="170"/>
    </row>
    <row r="7206" spans="1:9" x14ac:dyDescent="0.3">
      <c r="A7206" s="170" t="s">
        <v>4972</v>
      </c>
      <c r="B7206" s="170" t="s">
        <v>4347</v>
      </c>
      <c r="C7206" s="170">
        <v>724</v>
      </c>
      <c r="I7206" s="170"/>
    </row>
    <row r="7207" spans="1:9" x14ac:dyDescent="0.3">
      <c r="A7207" s="170" t="s">
        <v>5179</v>
      </c>
      <c r="B7207" s="170" t="s">
        <v>11617</v>
      </c>
      <c r="C7207" s="170">
        <v>1435</v>
      </c>
      <c r="I7207" s="170"/>
    </row>
    <row r="7208" spans="1:9" x14ac:dyDescent="0.3">
      <c r="A7208" s="170" t="s">
        <v>4973</v>
      </c>
      <c r="B7208" s="170" t="s">
        <v>4347</v>
      </c>
      <c r="C7208" s="170">
        <v>724</v>
      </c>
      <c r="I7208" s="170"/>
    </row>
    <row r="7209" spans="1:9" x14ac:dyDescent="0.3">
      <c r="A7209" s="170" t="s">
        <v>4974</v>
      </c>
      <c r="B7209" s="170" t="s">
        <v>4790</v>
      </c>
      <c r="C7209" s="170">
        <v>724</v>
      </c>
      <c r="I7209" s="170"/>
    </row>
    <row r="7210" spans="1:9" x14ac:dyDescent="0.3">
      <c r="A7210" s="170" t="s">
        <v>4975</v>
      </c>
      <c r="B7210" s="170" t="s">
        <v>4347</v>
      </c>
      <c r="C7210" s="170">
        <v>724</v>
      </c>
      <c r="I7210" s="170"/>
    </row>
    <row r="7211" spans="1:9" x14ac:dyDescent="0.3">
      <c r="A7211" s="170" t="s">
        <v>4976</v>
      </c>
      <c r="B7211" s="170" t="s">
        <v>4237</v>
      </c>
      <c r="C7211" s="170">
        <v>724</v>
      </c>
      <c r="I7211" s="170"/>
    </row>
    <row r="7212" spans="1:9" x14ac:dyDescent="0.3">
      <c r="A7212" s="170" t="s">
        <v>4977</v>
      </c>
      <c r="B7212" s="170" t="s">
        <v>4347</v>
      </c>
      <c r="C7212" s="170">
        <v>724</v>
      </c>
      <c r="I7212" s="170"/>
    </row>
    <row r="7213" spans="1:9" x14ac:dyDescent="0.3">
      <c r="A7213" s="170" t="s">
        <v>5180</v>
      </c>
      <c r="B7213" s="170" t="s">
        <v>11616</v>
      </c>
      <c r="C7213" s="170">
        <v>724</v>
      </c>
      <c r="I7213" s="170"/>
    </row>
    <row r="7214" spans="1:9" x14ac:dyDescent="0.3">
      <c r="A7214" s="170" t="s">
        <v>4978</v>
      </c>
      <c r="B7214" s="170" t="s">
        <v>4347</v>
      </c>
      <c r="C7214" s="170">
        <v>724</v>
      </c>
      <c r="I7214" s="170"/>
    </row>
    <row r="7215" spans="1:9" x14ac:dyDescent="0.3">
      <c r="A7215" s="170" t="s">
        <v>4979</v>
      </c>
      <c r="B7215" s="170" t="s">
        <v>4347</v>
      </c>
      <c r="C7215" s="170">
        <v>724</v>
      </c>
      <c r="I7215" s="170"/>
    </row>
    <row r="7216" spans="1:9" x14ac:dyDescent="0.3">
      <c r="A7216" s="170" t="s">
        <v>4980</v>
      </c>
      <c r="B7216" s="170" t="s">
        <v>11615</v>
      </c>
      <c r="C7216" s="170">
        <v>210</v>
      </c>
      <c r="I7216" s="170"/>
    </row>
    <row r="7217" spans="1:9" x14ac:dyDescent="0.3">
      <c r="A7217" s="170" t="s">
        <v>5181</v>
      </c>
      <c r="B7217" s="170" t="s">
        <v>11614</v>
      </c>
      <c r="C7217" s="170">
        <v>210</v>
      </c>
      <c r="I7217" s="170"/>
    </row>
    <row r="7218" spans="1:9" x14ac:dyDescent="0.3">
      <c r="A7218" s="170" t="s">
        <v>4981</v>
      </c>
      <c r="B7218" s="170" t="s">
        <v>11613</v>
      </c>
      <c r="C7218" s="170">
        <v>210</v>
      </c>
      <c r="I7218" s="170"/>
    </row>
    <row r="7219" spans="1:9" x14ac:dyDescent="0.3">
      <c r="A7219" s="170" t="s">
        <v>4982</v>
      </c>
      <c r="B7219" s="170" t="s">
        <v>11612</v>
      </c>
      <c r="C7219" s="170">
        <v>210</v>
      </c>
      <c r="I7219" s="170"/>
    </row>
    <row r="7220" spans="1:9" x14ac:dyDescent="0.3">
      <c r="A7220" s="170" t="s">
        <v>4983</v>
      </c>
      <c r="B7220" s="170" t="s">
        <v>11611</v>
      </c>
      <c r="C7220" s="170">
        <v>210</v>
      </c>
      <c r="I7220" s="170"/>
    </row>
    <row r="7221" spans="1:9" x14ac:dyDescent="0.3">
      <c r="A7221" s="170" t="s">
        <v>3552</v>
      </c>
      <c r="B7221" s="170" t="s">
        <v>11610</v>
      </c>
      <c r="C7221" s="170">
        <v>39</v>
      </c>
      <c r="I7221" s="170"/>
    </row>
    <row r="7222" spans="1:9" x14ac:dyDescent="0.3">
      <c r="A7222" s="170" t="s">
        <v>4984</v>
      </c>
      <c r="B7222" s="170" t="s">
        <v>11609</v>
      </c>
      <c r="C7222" s="170">
        <v>210</v>
      </c>
      <c r="I7222" s="170"/>
    </row>
    <row r="7223" spans="1:9" x14ac:dyDescent="0.3">
      <c r="A7223" s="170" t="s">
        <v>4985</v>
      </c>
      <c r="B7223" s="170" t="s">
        <v>11608</v>
      </c>
      <c r="C7223" s="170">
        <v>210</v>
      </c>
      <c r="I7223" s="170"/>
    </row>
    <row r="7224" spans="1:9" x14ac:dyDescent="0.3">
      <c r="A7224" s="170" t="s">
        <v>4986</v>
      </c>
      <c r="B7224" s="170" t="s">
        <v>11607</v>
      </c>
      <c r="C7224" s="170">
        <v>210</v>
      </c>
      <c r="I7224" s="170"/>
    </row>
    <row r="7225" spans="1:9" x14ac:dyDescent="0.3">
      <c r="A7225" s="170" t="s">
        <v>4987</v>
      </c>
      <c r="B7225" s="170" t="s">
        <v>11606</v>
      </c>
      <c r="C7225" s="170">
        <v>210</v>
      </c>
      <c r="I7225" s="170"/>
    </row>
    <row r="7226" spans="1:9" x14ac:dyDescent="0.3">
      <c r="A7226" s="170" t="s">
        <v>4988</v>
      </c>
      <c r="B7226" s="170" t="s">
        <v>4296</v>
      </c>
      <c r="C7226" s="170">
        <v>724</v>
      </c>
      <c r="I7226" s="170"/>
    </row>
    <row r="7227" spans="1:9" x14ac:dyDescent="0.3">
      <c r="A7227" s="170" t="s">
        <v>4990</v>
      </c>
      <c r="B7227" s="170" t="s">
        <v>4989</v>
      </c>
      <c r="C7227" s="170">
        <v>724</v>
      </c>
      <c r="I7227" s="170"/>
    </row>
    <row r="7228" spans="1:9" x14ac:dyDescent="0.3">
      <c r="A7228" s="170" t="s">
        <v>4991</v>
      </c>
      <c r="B7228" s="170" t="s">
        <v>11605</v>
      </c>
      <c r="C7228" s="170">
        <v>1157</v>
      </c>
      <c r="I7228" s="170"/>
    </row>
    <row r="7229" spans="1:9" x14ac:dyDescent="0.3">
      <c r="A7229" s="170" t="s">
        <v>4992</v>
      </c>
      <c r="B7229" s="170" t="s">
        <v>4989</v>
      </c>
      <c r="C7229" s="170">
        <v>724</v>
      </c>
      <c r="I7229" s="170"/>
    </row>
    <row r="7230" spans="1:9" x14ac:dyDescent="0.3">
      <c r="A7230" s="170" t="s">
        <v>4993</v>
      </c>
      <c r="B7230" s="170" t="s">
        <v>4989</v>
      </c>
      <c r="C7230" s="170">
        <v>724</v>
      </c>
      <c r="I7230" s="170"/>
    </row>
    <row r="7231" spans="1:9" x14ac:dyDescent="0.3">
      <c r="A7231" s="170" t="s">
        <v>4994</v>
      </c>
      <c r="B7231" s="170" t="s">
        <v>4989</v>
      </c>
      <c r="C7231" s="170">
        <v>724</v>
      </c>
      <c r="I7231" s="170"/>
    </row>
    <row r="7232" spans="1:9" x14ac:dyDescent="0.3">
      <c r="A7232" s="170" t="s">
        <v>5182</v>
      </c>
      <c r="B7232" s="170" t="s">
        <v>4989</v>
      </c>
      <c r="C7232" s="170">
        <v>724</v>
      </c>
      <c r="I7232" s="170"/>
    </row>
    <row r="7233" spans="1:9" x14ac:dyDescent="0.3">
      <c r="A7233" s="170" t="s">
        <v>4995</v>
      </c>
      <c r="B7233" s="170" t="s">
        <v>4296</v>
      </c>
      <c r="C7233" s="170">
        <v>724</v>
      </c>
      <c r="I7233" s="170"/>
    </row>
    <row r="7234" spans="1:9" x14ac:dyDescent="0.3">
      <c r="A7234" s="170" t="s">
        <v>4996</v>
      </c>
      <c r="B7234" s="170" t="s">
        <v>4296</v>
      </c>
      <c r="C7234" s="170">
        <v>724</v>
      </c>
      <c r="I7234" s="170"/>
    </row>
    <row r="7235" spans="1:9" x14ac:dyDescent="0.3">
      <c r="A7235" s="170" t="s">
        <v>4997</v>
      </c>
      <c r="B7235" s="170" t="s">
        <v>4296</v>
      </c>
      <c r="C7235" s="170">
        <v>724</v>
      </c>
      <c r="I7235" s="170"/>
    </row>
    <row r="7236" spans="1:9" x14ac:dyDescent="0.3">
      <c r="A7236" s="170" t="s">
        <v>4998</v>
      </c>
      <c r="B7236" s="170" t="s">
        <v>11604</v>
      </c>
      <c r="C7236" s="170">
        <v>1406</v>
      </c>
      <c r="I7236" s="170"/>
    </row>
    <row r="7237" spans="1:9" x14ac:dyDescent="0.3">
      <c r="A7237" s="170" t="s">
        <v>4999</v>
      </c>
      <c r="B7237" s="170" t="s">
        <v>11603</v>
      </c>
      <c r="C7237" s="170">
        <v>1406</v>
      </c>
      <c r="I7237" s="170"/>
    </row>
    <row r="7238" spans="1:9" x14ac:dyDescent="0.3">
      <c r="A7238" s="170" t="s">
        <v>5000</v>
      </c>
      <c r="B7238" s="170" t="s">
        <v>11602</v>
      </c>
      <c r="C7238" s="170">
        <v>1406</v>
      </c>
      <c r="I7238" s="170"/>
    </row>
    <row r="7239" spans="1:9" x14ac:dyDescent="0.3">
      <c r="A7239" s="170" t="s">
        <v>3551</v>
      </c>
      <c r="B7239" s="170" t="s">
        <v>11601</v>
      </c>
      <c r="C7239" s="170">
        <v>2112</v>
      </c>
      <c r="I7239" s="170"/>
    </row>
    <row r="7240" spans="1:9" x14ac:dyDescent="0.3">
      <c r="A7240" s="170" t="s">
        <v>5001</v>
      </c>
      <c r="B7240" s="170" t="s">
        <v>11600</v>
      </c>
      <c r="C7240" s="170">
        <v>1479</v>
      </c>
      <c r="I7240" s="170"/>
    </row>
    <row r="7241" spans="1:9" x14ac:dyDescent="0.3">
      <c r="A7241" s="170" t="s">
        <v>5002</v>
      </c>
      <c r="B7241" s="170" t="s">
        <v>4790</v>
      </c>
      <c r="C7241" s="170">
        <v>724</v>
      </c>
      <c r="I7241" s="170"/>
    </row>
    <row r="7242" spans="1:9" x14ac:dyDescent="0.3">
      <c r="A7242" s="170" t="s">
        <v>5183</v>
      </c>
      <c r="B7242" s="170" t="s">
        <v>11589</v>
      </c>
      <c r="C7242" s="170">
        <v>485</v>
      </c>
      <c r="I7242" s="170"/>
    </row>
    <row r="7243" spans="1:9" x14ac:dyDescent="0.3">
      <c r="A7243" s="170" t="s">
        <v>5184</v>
      </c>
      <c r="B7243" s="170" t="s">
        <v>11593</v>
      </c>
      <c r="C7243" s="170">
        <v>485</v>
      </c>
      <c r="I7243" s="170"/>
    </row>
    <row r="7244" spans="1:9" x14ac:dyDescent="0.3">
      <c r="A7244" s="170" t="s">
        <v>5185</v>
      </c>
      <c r="B7244" s="170" t="s">
        <v>11592</v>
      </c>
      <c r="C7244" s="170">
        <v>485</v>
      </c>
      <c r="I7244" s="170"/>
    </row>
    <row r="7245" spans="1:9" x14ac:dyDescent="0.3">
      <c r="A7245" s="170" t="s">
        <v>5003</v>
      </c>
      <c r="B7245" s="170" t="s">
        <v>11599</v>
      </c>
      <c r="C7245" s="170">
        <v>36</v>
      </c>
      <c r="I7245" s="170"/>
    </row>
    <row r="7246" spans="1:9" x14ac:dyDescent="0.3">
      <c r="A7246" s="170" t="s">
        <v>5004</v>
      </c>
      <c r="B7246" s="170" t="s">
        <v>11598</v>
      </c>
      <c r="C7246" s="170">
        <v>210</v>
      </c>
      <c r="I7246" s="170"/>
    </row>
    <row r="7247" spans="1:9" x14ac:dyDescent="0.3">
      <c r="A7247" s="170" t="s">
        <v>5005</v>
      </c>
      <c r="B7247" s="170" t="s">
        <v>11597</v>
      </c>
      <c r="C7247" s="170">
        <v>210</v>
      </c>
      <c r="I7247" s="170"/>
    </row>
    <row r="7248" spans="1:9" x14ac:dyDescent="0.3">
      <c r="A7248" s="170" t="s">
        <v>5006</v>
      </c>
      <c r="B7248" s="170" t="s">
        <v>4404</v>
      </c>
      <c r="C7248" s="170">
        <v>724</v>
      </c>
      <c r="I7248" s="170"/>
    </row>
    <row r="7249" spans="1:9" x14ac:dyDescent="0.3">
      <c r="A7249" s="170" t="s">
        <v>5008</v>
      </c>
      <c r="B7249" s="170" t="s">
        <v>5007</v>
      </c>
      <c r="C7249" s="170">
        <v>114</v>
      </c>
      <c r="I7249" s="170"/>
    </row>
    <row r="7250" spans="1:9" x14ac:dyDescent="0.3">
      <c r="A7250" s="170" t="s">
        <v>3550</v>
      </c>
      <c r="B7250" s="170" t="s">
        <v>11596</v>
      </c>
      <c r="C7250" s="170">
        <v>52</v>
      </c>
      <c r="I7250" s="170"/>
    </row>
    <row r="7251" spans="1:9" x14ac:dyDescent="0.3">
      <c r="A7251" s="170" t="s">
        <v>5009</v>
      </c>
      <c r="B7251" s="170" t="s">
        <v>11595</v>
      </c>
      <c r="C7251" s="170">
        <v>303</v>
      </c>
      <c r="I7251" s="170"/>
    </row>
    <row r="7252" spans="1:9" x14ac:dyDescent="0.3">
      <c r="A7252" s="170" t="s">
        <v>5186</v>
      </c>
      <c r="B7252" s="170" t="s">
        <v>11594</v>
      </c>
      <c r="C7252" s="170">
        <v>210</v>
      </c>
      <c r="I7252" s="170"/>
    </row>
    <row r="7253" spans="1:9" x14ac:dyDescent="0.3">
      <c r="A7253" s="170" t="s">
        <v>5187</v>
      </c>
      <c r="B7253" s="170" t="s">
        <v>11593</v>
      </c>
      <c r="C7253" s="170">
        <v>485</v>
      </c>
      <c r="I7253" s="170"/>
    </row>
    <row r="7254" spans="1:9" x14ac:dyDescent="0.3">
      <c r="A7254" s="170" t="s">
        <v>5011</v>
      </c>
      <c r="B7254" s="170" t="s">
        <v>5010</v>
      </c>
      <c r="C7254" s="170">
        <v>1429</v>
      </c>
      <c r="I7254" s="170"/>
    </row>
    <row r="7255" spans="1:9" x14ac:dyDescent="0.3">
      <c r="A7255" s="170" t="s">
        <v>5012</v>
      </c>
      <c r="B7255" s="170" t="s">
        <v>4849</v>
      </c>
      <c r="C7255" s="170">
        <v>724</v>
      </c>
      <c r="I7255" s="170"/>
    </row>
    <row r="7256" spans="1:9" x14ac:dyDescent="0.3">
      <c r="A7256" s="170" t="s">
        <v>5188</v>
      </c>
      <c r="B7256" s="170" t="s">
        <v>11592</v>
      </c>
      <c r="C7256" s="170">
        <v>485</v>
      </c>
      <c r="I7256" s="170"/>
    </row>
    <row r="7257" spans="1:9" x14ac:dyDescent="0.3">
      <c r="A7257" s="170" t="s">
        <v>5189</v>
      </c>
      <c r="B7257" s="170" t="s">
        <v>11591</v>
      </c>
      <c r="C7257" s="170">
        <v>485</v>
      </c>
      <c r="I7257" s="170"/>
    </row>
    <row r="7258" spans="1:9" x14ac:dyDescent="0.3">
      <c r="A7258" s="170" t="s">
        <v>5190</v>
      </c>
      <c r="B7258" s="170" t="s">
        <v>11590</v>
      </c>
      <c r="C7258" s="170">
        <v>485</v>
      </c>
      <c r="I7258" s="170"/>
    </row>
    <row r="7259" spans="1:9" x14ac:dyDescent="0.3">
      <c r="A7259" s="170" t="s">
        <v>5191</v>
      </c>
      <c r="B7259" s="170" t="s">
        <v>11590</v>
      </c>
      <c r="C7259" s="170">
        <v>485</v>
      </c>
      <c r="I7259" s="170"/>
    </row>
    <row r="7260" spans="1:9" x14ac:dyDescent="0.3">
      <c r="A7260" s="170" t="s">
        <v>5192</v>
      </c>
      <c r="B7260" s="170" t="s">
        <v>11589</v>
      </c>
      <c r="C7260" s="170">
        <v>485</v>
      </c>
      <c r="I7260" s="170"/>
    </row>
    <row r="7261" spans="1:9" x14ac:dyDescent="0.3">
      <c r="A7261" s="170" t="s">
        <v>3549</v>
      </c>
      <c r="B7261" s="170" t="s">
        <v>11588</v>
      </c>
      <c r="C7261" s="170">
        <v>1393</v>
      </c>
      <c r="I7261" s="170"/>
    </row>
    <row r="7262" spans="1:9" x14ac:dyDescent="0.3">
      <c r="A7262" s="170" t="s">
        <v>5014</v>
      </c>
      <c r="B7262" s="170" t="s">
        <v>5013</v>
      </c>
      <c r="C7262" s="170">
        <v>724</v>
      </c>
      <c r="I7262" s="170"/>
    </row>
    <row r="7263" spans="1:9" x14ac:dyDescent="0.3">
      <c r="A7263" s="170" t="s">
        <v>5015</v>
      </c>
      <c r="B7263" s="170" t="s">
        <v>11587</v>
      </c>
      <c r="C7263" s="170">
        <v>210</v>
      </c>
      <c r="I7263" s="170"/>
    </row>
    <row r="7264" spans="1:9" x14ac:dyDescent="0.3">
      <c r="A7264" s="170" t="s">
        <v>5016</v>
      </c>
      <c r="B7264" s="170" t="s">
        <v>11586</v>
      </c>
      <c r="C7264" s="170">
        <v>210</v>
      </c>
      <c r="I7264" s="170"/>
    </row>
    <row r="7265" spans="1:9" x14ac:dyDescent="0.3">
      <c r="A7265" s="170" t="s">
        <v>5018</v>
      </c>
      <c r="B7265" s="170" t="s">
        <v>5017</v>
      </c>
      <c r="C7265" s="170">
        <v>114</v>
      </c>
      <c r="I7265" s="170"/>
    </row>
    <row r="7266" spans="1:9" x14ac:dyDescent="0.3">
      <c r="A7266" s="170" t="s">
        <v>5019</v>
      </c>
      <c r="B7266" s="170" t="s">
        <v>11585</v>
      </c>
      <c r="C7266" s="170">
        <v>634</v>
      </c>
      <c r="I7266" s="170"/>
    </row>
    <row r="7267" spans="1:9" x14ac:dyDescent="0.3">
      <c r="A7267" s="170" t="s">
        <v>5020</v>
      </c>
      <c r="B7267" s="170" t="s">
        <v>11584</v>
      </c>
      <c r="C7267" s="170">
        <v>634</v>
      </c>
      <c r="I7267" s="170"/>
    </row>
    <row r="7268" spans="1:9" x14ac:dyDescent="0.3">
      <c r="A7268" s="170" t="s">
        <v>5021</v>
      </c>
      <c r="B7268" s="170" t="s">
        <v>11583</v>
      </c>
      <c r="C7268" s="170">
        <v>634</v>
      </c>
      <c r="I7268" s="170"/>
    </row>
    <row r="7269" spans="1:9" x14ac:dyDescent="0.3">
      <c r="A7269" s="170" t="s">
        <v>5022</v>
      </c>
      <c r="B7269" s="170" t="s">
        <v>4347</v>
      </c>
      <c r="C7269" s="170">
        <v>724</v>
      </c>
      <c r="I7269" s="170"/>
    </row>
    <row r="7270" spans="1:9" x14ac:dyDescent="0.3">
      <c r="A7270" s="170" t="s">
        <v>5024</v>
      </c>
      <c r="B7270" s="170" t="s">
        <v>5023</v>
      </c>
      <c r="C7270" s="170">
        <v>724</v>
      </c>
      <c r="I7270" s="170"/>
    </row>
    <row r="7271" spans="1:9" x14ac:dyDescent="0.3">
      <c r="A7271" s="170" t="s">
        <v>5025</v>
      </c>
      <c r="B7271" s="170" t="s">
        <v>5023</v>
      </c>
      <c r="C7271" s="170">
        <v>724</v>
      </c>
      <c r="I7271" s="170"/>
    </row>
    <row r="7272" spans="1:9" x14ac:dyDescent="0.3">
      <c r="A7272" s="170" t="s">
        <v>3548</v>
      </c>
      <c r="B7272" s="170" t="s">
        <v>11582</v>
      </c>
      <c r="C7272" s="170">
        <v>105</v>
      </c>
      <c r="I7272" s="170"/>
    </row>
    <row r="7273" spans="1:9" x14ac:dyDescent="0.3">
      <c r="A7273" s="170" t="s">
        <v>5026</v>
      </c>
      <c r="B7273" s="170" t="s">
        <v>4404</v>
      </c>
      <c r="C7273" s="170">
        <v>724</v>
      </c>
      <c r="I7273" s="170"/>
    </row>
    <row r="7274" spans="1:9" x14ac:dyDescent="0.3">
      <c r="A7274" s="170" t="s">
        <v>5193</v>
      </c>
      <c r="B7274" s="170" t="s">
        <v>11581</v>
      </c>
      <c r="C7274" s="170">
        <v>1464</v>
      </c>
      <c r="I7274" s="170"/>
    </row>
    <row r="7275" spans="1:9" x14ac:dyDescent="0.3">
      <c r="A7275" s="170" t="s">
        <v>5027</v>
      </c>
      <c r="B7275" s="170" t="s">
        <v>359</v>
      </c>
      <c r="C7275" s="170">
        <v>724</v>
      </c>
      <c r="I7275" s="170"/>
    </row>
    <row r="7276" spans="1:9" x14ac:dyDescent="0.3">
      <c r="A7276" s="170" t="s">
        <v>5194</v>
      </c>
      <c r="B7276" s="170" t="s">
        <v>11580</v>
      </c>
      <c r="C7276" s="170">
        <v>210</v>
      </c>
      <c r="I7276" s="170"/>
    </row>
    <row r="7277" spans="1:9" x14ac:dyDescent="0.3">
      <c r="A7277" s="170" t="s">
        <v>5195</v>
      </c>
      <c r="B7277" s="170" t="s">
        <v>11579</v>
      </c>
      <c r="C7277" s="170">
        <v>210</v>
      </c>
      <c r="I7277" s="170"/>
    </row>
    <row r="7278" spans="1:9" x14ac:dyDescent="0.3">
      <c r="A7278" s="170" t="s">
        <v>5196</v>
      </c>
      <c r="B7278" s="170" t="s">
        <v>11578</v>
      </c>
      <c r="C7278" s="170">
        <v>210</v>
      </c>
      <c r="I7278" s="170"/>
    </row>
    <row r="7279" spans="1:9" x14ac:dyDescent="0.3">
      <c r="A7279" s="170" t="s">
        <v>5197</v>
      </c>
      <c r="B7279" s="170" t="s">
        <v>11577</v>
      </c>
      <c r="C7279" s="170">
        <v>210</v>
      </c>
      <c r="I7279" s="170"/>
    </row>
    <row r="7280" spans="1:9" x14ac:dyDescent="0.3">
      <c r="A7280" s="170" t="s">
        <v>5198</v>
      </c>
      <c r="B7280" s="170" t="s">
        <v>11576</v>
      </c>
      <c r="C7280" s="170">
        <v>210</v>
      </c>
      <c r="I7280" s="170"/>
    </row>
    <row r="7281" spans="1:9" x14ac:dyDescent="0.3">
      <c r="A7281" s="170" t="s">
        <v>5199</v>
      </c>
      <c r="B7281" s="170" t="s">
        <v>11575</v>
      </c>
      <c r="C7281" s="170">
        <v>210</v>
      </c>
      <c r="I7281" s="170"/>
    </row>
    <row r="7282" spans="1:9" x14ac:dyDescent="0.3">
      <c r="A7282" s="170" t="s">
        <v>3547</v>
      </c>
      <c r="B7282" s="170" t="s">
        <v>11574</v>
      </c>
      <c r="C7282" s="170">
        <v>105</v>
      </c>
      <c r="I7282" s="170"/>
    </row>
    <row r="7283" spans="1:9" x14ac:dyDescent="0.3">
      <c r="A7283" s="170" t="s">
        <v>5200</v>
      </c>
      <c r="B7283" s="170" t="s">
        <v>11573</v>
      </c>
      <c r="C7283" s="170">
        <v>210</v>
      </c>
      <c r="I7283" s="170"/>
    </row>
    <row r="7284" spans="1:9" x14ac:dyDescent="0.3">
      <c r="A7284" s="170" t="s">
        <v>5201</v>
      </c>
      <c r="B7284" s="170" t="s">
        <v>11572</v>
      </c>
      <c r="C7284" s="170">
        <v>210</v>
      </c>
      <c r="I7284" s="170"/>
    </row>
    <row r="7285" spans="1:9" x14ac:dyDescent="0.3">
      <c r="A7285" s="170" t="s">
        <v>5202</v>
      </c>
      <c r="B7285" s="170" t="s">
        <v>11571</v>
      </c>
      <c r="C7285" s="170">
        <v>210</v>
      </c>
      <c r="I7285" s="170"/>
    </row>
    <row r="7286" spans="1:9" x14ac:dyDescent="0.3">
      <c r="A7286" s="170" t="s">
        <v>5203</v>
      </c>
      <c r="B7286" s="170" t="s">
        <v>11570</v>
      </c>
      <c r="C7286" s="170">
        <v>210</v>
      </c>
      <c r="I7286" s="170"/>
    </row>
    <row r="7287" spans="1:9" x14ac:dyDescent="0.3">
      <c r="A7287" s="170" t="s">
        <v>11569</v>
      </c>
      <c r="B7287" s="170" t="s">
        <v>11568</v>
      </c>
      <c r="C7287" s="170">
        <v>210</v>
      </c>
      <c r="I7287" s="170"/>
    </row>
    <row r="7288" spans="1:9" x14ac:dyDescent="0.3">
      <c r="A7288" s="170" t="s">
        <v>5204</v>
      </c>
      <c r="B7288" s="170" t="s">
        <v>11567</v>
      </c>
      <c r="C7288" s="170">
        <v>210</v>
      </c>
      <c r="I7288" s="170"/>
    </row>
    <row r="7289" spans="1:9" x14ac:dyDescent="0.3">
      <c r="A7289" s="170" t="s">
        <v>5205</v>
      </c>
      <c r="B7289" s="170" t="s">
        <v>11566</v>
      </c>
      <c r="C7289" s="170">
        <v>210</v>
      </c>
      <c r="I7289" s="170"/>
    </row>
    <row r="7290" spans="1:9" x14ac:dyDescent="0.3">
      <c r="A7290" s="170" t="s">
        <v>5206</v>
      </c>
      <c r="B7290" s="170" t="s">
        <v>11565</v>
      </c>
      <c r="C7290" s="170">
        <v>210</v>
      </c>
      <c r="I7290" s="170"/>
    </row>
    <row r="7291" spans="1:9" x14ac:dyDescent="0.3">
      <c r="A7291" s="170" t="s">
        <v>5028</v>
      </c>
      <c r="B7291" s="170" t="s">
        <v>11564</v>
      </c>
      <c r="C7291" s="170">
        <v>355</v>
      </c>
      <c r="I7291" s="170"/>
    </row>
    <row r="7292" spans="1:9" x14ac:dyDescent="0.3">
      <c r="A7292" s="170" t="s">
        <v>5029</v>
      </c>
      <c r="B7292" s="170" t="s">
        <v>4485</v>
      </c>
      <c r="C7292" s="170">
        <v>724</v>
      </c>
      <c r="I7292" s="170"/>
    </row>
    <row r="7293" spans="1:9" x14ac:dyDescent="0.3">
      <c r="A7293" s="170" t="s">
        <v>3546</v>
      </c>
      <c r="B7293" s="170" t="s">
        <v>5122</v>
      </c>
      <c r="C7293" s="170">
        <v>35</v>
      </c>
      <c r="I7293" s="170"/>
    </row>
    <row r="7294" spans="1:9" x14ac:dyDescent="0.3">
      <c r="A7294" s="170" t="s">
        <v>5207</v>
      </c>
      <c r="B7294" s="170" t="s">
        <v>4465</v>
      </c>
      <c r="C7294" s="170">
        <v>724</v>
      </c>
      <c r="I7294" s="170"/>
    </row>
    <row r="7295" spans="1:9" x14ac:dyDescent="0.3">
      <c r="A7295" s="170" t="s">
        <v>5208</v>
      </c>
      <c r="B7295" s="170" t="s">
        <v>4465</v>
      </c>
      <c r="C7295" s="170">
        <v>724</v>
      </c>
      <c r="I7295" s="170"/>
    </row>
    <row r="7296" spans="1:9" x14ac:dyDescent="0.3">
      <c r="A7296" s="170" t="s">
        <v>5209</v>
      </c>
      <c r="B7296" s="170" t="s">
        <v>4465</v>
      </c>
      <c r="C7296" s="170">
        <v>724</v>
      </c>
      <c r="I7296" s="170"/>
    </row>
    <row r="7297" spans="1:9" x14ac:dyDescent="0.3">
      <c r="A7297" s="170" t="s">
        <v>5210</v>
      </c>
      <c r="B7297" s="170" t="s">
        <v>4465</v>
      </c>
      <c r="C7297" s="170">
        <v>724</v>
      </c>
      <c r="I7297" s="170"/>
    </row>
    <row r="7298" spans="1:9" x14ac:dyDescent="0.3">
      <c r="A7298" s="170" t="s">
        <v>5030</v>
      </c>
      <c r="B7298" s="170" t="s">
        <v>11563</v>
      </c>
      <c r="C7298" s="170">
        <v>83</v>
      </c>
      <c r="I7298" s="170"/>
    </row>
    <row r="7299" spans="1:9" x14ac:dyDescent="0.3">
      <c r="A7299" s="170" t="s">
        <v>5031</v>
      </c>
      <c r="B7299" s="170" t="s">
        <v>11562</v>
      </c>
      <c r="C7299" s="170">
        <v>83</v>
      </c>
      <c r="I7299" s="170"/>
    </row>
    <row r="7300" spans="1:9" x14ac:dyDescent="0.3">
      <c r="A7300" s="170" t="s">
        <v>5032</v>
      </c>
      <c r="B7300" s="170" t="s">
        <v>11561</v>
      </c>
      <c r="C7300" s="170">
        <v>634</v>
      </c>
      <c r="I7300" s="170"/>
    </row>
    <row r="7301" spans="1:9" x14ac:dyDescent="0.3">
      <c r="A7301" s="170" t="s">
        <v>5033</v>
      </c>
      <c r="B7301" s="170" t="s">
        <v>11560</v>
      </c>
      <c r="C7301" s="170">
        <v>634</v>
      </c>
      <c r="I7301" s="170"/>
    </row>
    <row r="7302" spans="1:9" x14ac:dyDescent="0.3">
      <c r="A7302" s="170" t="s">
        <v>5034</v>
      </c>
      <c r="B7302" s="170" t="s">
        <v>11559</v>
      </c>
      <c r="C7302" s="170">
        <v>634</v>
      </c>
      <c r="I7302" s="170"/>
    </row>
    <row r="7303" spans="1:9" x14ac:dyDescent="0.3">
      <c r="A7303" s="170" t="s">
        <v>5035</v>
      </c>
      <c r="B7303" s="170" t="s">
        <v>359</v>
      </c>
      <c r="C7303" s="170">
        <v>724</v>
      </c>
      <c r="I7303" s="170"/>
    </row>
    <row r="7304" spans="1:9" x14ac:dyDescent="0.3">
      <c r="A7304" s="170" t="s">
        <v>5037</v>
      </c>
      <c r="B7304" s="170" t="s">
        <v>5036</v>
      </c>
      <c r="C7304" s="170">
        <v>114</v>
      </c>
      <c r="I7304" s="170"/>
    </row>
    <row r="7305" spans="1:9" x14ac:dyDescent="0.3">
      <c r="A7305" s="170" t="s">
        <v>5039</v>
      </c>
      <c r="B7305" s="170" t="s">
        <v>5038</v>
      </c>
      <c r="C7305" s="170">
        <v>114</v>
      </c>
      <c r="I7305" s="170"/>
    </row>
    <row r="7306" spans="1:9" x14ac:dyDescent="0.3">
      <c r="A7306" s="170" t="s">
        <v>5040</v>
      </c>
      <c r="B7306" s="170" t="s">
        <v>11558</v>
      </c>
      <c r="C7306" s="170">
        <v>83</v>
      </c>
      <c r="I7306" s="170"/>
    </row>
    <row r="7307" spans="1:9" x14ac:dyDescent="0.3">
      <c r="A7307" s="170" t="s">
        <v>5041</v>
      </c>
      <c r="B7307" s="170" t="s">
        <v>11557</v>
      </c>
      <c r="C7307" s="170">
        <v>83</v>
      </c>
      <c r="I7307" s="170"/>
    </row>
    <row r="7308" spans="1:9" x14ac:dyDescent="0.3">
      <c r="A7308" s="170" t="s">
        <v>5042</v>
      </c>
      <c r="B7308" s="170" t="s">
        <v>11556</v>
      </c>
      <c r="C7308" s="170">
        <v>210</v>
      </c>
      <c r="I7308" s="170"/>
    </row>
    <row r="7309" spans="1:9" x14ac:dyDescent="0.3">
      <c r="A7309" s="170" t="s">
        <v>5043</v>
      </c>
      <c r="B7309" s="170" t="s">
        <v>11555</v>
      </c>
      <c r="C7309" s="170">
        <v>210</v>
      </c>
      <c r="I7309" s="170"/>
    </row>
    <row r="7310" spans="1:9" x14ac:dyDescent="0.3">
      <c r="A7310" s="170" t="s">
        <v>5044</v>
      </c>
      <c r="B7310" s="170" t="s">
        <v>11554</v>
      </c>
      <c r="C7310" s="170">
        <v>210</v>
      </c>
      <c r="I7310" s="170"/>
    </row>
    <row r="7311" spans="1:9" x14ac:dyDescent="0.3">
      <c r="A7311" s="170" t="s">
        <v>5045</v>
      </c>
      <c r="B7311" s="170" t="s">
        <v>11553</v>
      </c>
      <c r="C7311" s="170">
        <v>210</v>
      </c>
      <c r="I7311" s="170"/>
    </row>
    <row r="7312" spans="1:9" x14ac:dyDescent="0.3">
      <c r="A7312" s="170" t="s">
        <v>5046</v>
      </c>
      <c r="B7312" s="170" t="s">
        <v>4347</v>
      </c>
      <c r="C7312" s="170">
        <v>724</v>
      </c>
      <c r="I7312" s="170"/>
    </row>
    <row r="7313" spans="1:9" x14ac:dyDescent="0.3">
      <c r="A7313" s="170" t="s">
        <v>5211</v>
      </c>
      <c r="B7313" s="170" t="s">
        <v>11552</v>
      </c>
      <c r="C7313" s="170">
        <v>1489</v>
      </c>
      <c r="I7313" s="170"/>
    </row>
    <row r="7314" spans="1:9" x14ac:dyDescent="0.3">
      <c r="A7314" s="170" t="s">
        <v>5047</v>
      </c>
      <c r="B7314" s="170" t="s">
        <v>11551</v>
      </c>
      <c r="C7314" s="170">
        <v>210</v>
      </c>
      <c r="I7314" s="170"/>
    </row>
    <row r="7315" spans="1:9" x14ac:dyDescent="0.3">
      <c r="A7315" s="170" t="s">
        <v>5049</v>
      </c>
      <c r="B7315" s="170" t="s">
        <v>5048</v>
      </c>
      <c r="C7315" s="170">
        <v>114</v>
      </c>
      <c r="I7315" s="170"/>
    </row>
    <row r="7316" spans="1:9" x14ac:dyDescent="0.3">
      <c r="A7316" s="170" t="s">
        <v>5050</v>
      </c>
      <c r="B7316" s="170" t="s">
        <v>11550</v>
      </c>
      <c r="C7316" s="170">
        <v>303</v>
      </c>
      <c r="I7316" s="170"/>
    </row>
    <row r="7317" spans="1:9" x14ac:dyDescent="0.3">
      <c r="A7317" s="170" t="s">
        <v>5051</v>
      </c>
      <c r="B7317" s="170" t="s">
        <v>11549</v>
      </c>
      <c r="C7317" s="170">
        <v>111</v>
      </c>
      <c r="I7317" s="170"/>
    </row>
    <row r="7318" spans="1:9" x14ac:dyDescent="0.3">
      <c r="A7318" s="170" t="s">
        <v>5052</v>
      </c>
      <c r="B7318" s="170" t="s">
        <v>11548</v>
      </c>
      <c r="C7318" s="170">
        <v>634</v>
      </c>
      <c r="I7318" s="170"/>
    </row>
    <row r="7319" spans="1:9" x14ac:dyDescent="0.3">
      <c r="A7319" s="170" t="s">
        <v>5053</v>
      </c>
      <c r="B7319" s="170" t="s">
        <v>11547</v>
      </c>
      <c r="C7319" s="170">
        <v>634</v>
      </c>
      <c r="I7319" s="170"/>
    </row>
    <row r="7320" spans="1:9" x14ac:dyDescent="0.3">
      <c r="A7320" s="170" t="s">
        <v>5054</v>
      </c>
      <c r="B7320" s="170" t="s">
        <v>11546</v>
      </c>
      <c r="C7320" s="170">
        <v>634</v>
      </c>
      <c r="I7320" s="170"/>
    </row>
    <row r="7321" spans="1:9" x14ac:dyDescent="0.3">
      <c r="A7321" s="170" t="s">
        <v>5055</v>
      </c>
      <c r="B7321" s="170" t="s">
        <v>11545</v>
      </c>
      <c r="C7321" s="170">
        <v>634</v>
      </c>
      <c r="I7321" s="170"/>
    </row>
    <row r="7322" spans="1:9" x14ac:dyDescent="0.3">
      <c r="A7322" s="170" t="s">
        <v>5056</v>
      </c>
      <c r="B7322" s="170" t="s">
        <v>11544</v>
      </c>
      <c r="C7322" s="170">
        <v>634</v>
      </c>
      <c r="I7322" s="170"/>
    </row>
    <row r="7323" spans="1:9" x14ac:dyDescent="0.3">
      <c r="A7323" s="170" t="s">
        <v>5057</v>
      </c>
      <c r="B7323" s="170" t="s">
        <v>11543</v>
      </c>
      <c r="C7323" s="170">
        <v>634</v>
      </c>
      <c r="I7323" s="170"/>
    </row>
    <row r="7324" spans="1:9" x14ac:dyDescent="0.3">
      <c r="A7324" s="170" t="s">
        <v>5059</v>
      </c>
      <c r="B7324" s="170" t="s">
        <v>5058</v>
      </c>
      <c r="C7324" s="170">
        <v>1487</v>
      </c>
      <c r="I7324" s="170"/>
    </row>
    <row r="7325" spans="1:9" x14ac:dyDescent="0.3">
      <c r="A7325" s="170" t="s">
        <v>5061</v>
      </c>
      <c r="B7325" s="170" t="s">
        <v>5060</v>
      </c>
      <c r="C7325" s="170">
        <v>1487</v>
      </c>
      <c r="I7325" s="170"/>
    </row>
    <row r="7326" spans="1:9" x14ac:dyDescent="0.3">
      <c r="A7326" s="170" t="s">
        <v>5062</v>
      </c>
      <c r="B7326" s="170" t="s">
        <v>4347</v>
      </c>
      <c r="C7326" s="170">
        <v>724</v>
      </c>
      <c r="I7326" s="170"/>
    </row>
    <row r="7327" spans="1:9" x14ac:dyDescent="0.3">
      <c r="A7327" s="170" t="s">
        <v>5063</v>
      </c>
      <c r="B7327" s="170" t="s">
        <v>4347</v>
      </c>
      <c r="C7327" s="170">
        <v>724</v>
      </c>
      <c r="I7327" s="170"/>
    </row>
    <row r="7328" spans="1:9" x14ac:dyDescent="0.3">
      <c r="A7328" s="170" t="s">
        <v>5064</v>
      </c>
      <c r="B7328" s="170" t="s">
        <v>4404</v>
      </c>
      <c r="C7328" s="170">
        <v>724</v>
      </c>
      <c r="I7328" s="170"/>
    </row>
    <row r="7329" spans="1:9" x14ac:dyDescent="0.3">
      <c r="A7329" s="170" t="s">
        <v>5065</v>
      </c>
      <c r="B7329" s="170" t="s">
        <v>4404</v>
      </c>
      <c r="C7329" s="170">
        <v>724</v>
      </c>
      <c r="I7329" s="170"/>
    </row>
    <row r="7330" spans="1:9" x14ac:dyDescent="0.3">
      <c r="A7330" s="170" t="s">
        <v>5066</v>
      </c>
      <c r="B7330" s="170" t="s">
        <v>4404</v>
      </c>
      <c r="C7330" s="170">
        <v>724</v>
      </c>
      <c r="I7330" s="170"/>
    </row>
    <row r="7331" spans="1:9" x14ac:dyDescent="0.3">
      <c r="A7331" s="170" t="s">
        <v>5067</v>
      </c>
      <c r="B7331" s="170" t="s">
        <v>4404</v>
      </c>
      <c r="C7331" s="170">
        <v>724</v>
      </c>
      <c r="I7331" s="170"/>
    </row>
    <row r="7332" spans="1:9" x14ac:dyDescent="0.3">
      <c r="A7332" s="170" t="s">
        <v>5068</v>
      </c>
      <c r="B7332" s="170" t="s">
        <v>4404</v>
      </c>
      <c r="C7332" s="170">
        <v>724</v>
      </c>
      <c r="I7332" s="170"/>
    </row>
    <row r="7333" spans="1:9" x14ac:dyDescent="0.3">
      <c r="A7333" s="170" t="s">
        <v>5069</v>
      </c>
      <c r="B7333" s="170" t="s">
        <v>4404</v>
      </c>
      <c r="C7333" s="170">
        <v>724</v>
      </c>
      <c r="I7333" s="170"/>
    </row>
    <row r="7334" spans="1:9" x14ac:dyDescent="0.3">
      <c r="A7334" s="170" t="s">
        <v>5070</v>
      </c>
      <c r="B7334" s="170" t="s">
        <v>4404</v>
      </c>
      <c r="C7334" s="170">
        <v>724</v>
      </c>
      <c r="I7334" s="170"/>
    </row>
    <row r="7335" spans="1:9" x14ac:dyDescent="0.3">
      <c r="A7335" s="170" t="s">
        <v>5071</v>
      </c>
      <c r="B7335" s="170" t="s">
        <v>4404</v>
      </c>
      <c r="C7335" s="170">
        <v>724</v>
      </c>
      <c r="I7335" s="170"/>
    </row>
    <row r="7336" spans="1:9" x14ac:dyDescent="0.3">
      <c r="A7336" s="170" t="s">
        <v>5072</v>
      </c>
      <c r="B7336" s="170" t="s">
        <v>11542</v>
      </c>
      <c r="C7336" s="170">
        <v>1497</v>
      </c>
      <c r="I7336" s="170"/>
    </row>
    <row r="7337" spans="1:9" x14ac:dyDescent="0.3">
      <c r="A7337" s="170" t="s">
        <v>5073</v>
      </c>
      <c r="B7337" s="170" t="s">
        <v>11541</v>
      </c>
      <c r="C7337" s="170">
        <v>36</v>
      </c>
      <c r="I7337" s="170"/>
    </row>
    <row r="7338" spans="1:9" x14ac:dyDescent="0.3">
      <c r="A7338" s="170" t="s">
        <v>5074</v>
      </c>
      <c r="B7338" s="170" t="s">
        <v>11540</v>
      </c>
      <c r="C7338" s="170">
        <v>1466</v>
      </c>
      <c r="I7338" s="170"/>
    </row>
    <row r="7339" spans="1:9" x14ac:dyDescent="0.3">
      <c r="A7339" s="170" t="s">
        <v>5213</v>
      </c>
      <c r="B7339" s="170" t="s">
        <v>5212</v>
      </c>
      <c r="C7339" s="170">
        <v>1436</v>
      </c>
      <c r="I7339" s="170"/>
    </row>
    <row r="7340" spans="1:9" x14ac:dyDescent="0.3">
      <c r="A7340" s="170" t="s">
        <v>5076</v>
      </c>
      <c r="B7340" s="170" t="s">
        <v>5075</v>
      </c>
      <c r="C7340" s="170">
        <v>724</v>
      </c>
      <c r="I7340" s="170"/>
    </row>
    <row r="7341" spans="1:9" x14ac:dyDescent="0.3">
      <c r="A7341" s="170" t="s">
        <v>5077</v>
      </c>
      <c r="B7341" s="170" t="s">
        <v>11539</v>
      </c>
      <c r="C7341" s="170">
        <v>210</v>
      </c>
      <c r="I7341" s="170"/>
    </row>
    <row r="7342" spans="1:9" x14ac:dyDescent="0.3">
      <c r="A7342" s="170" t="s">
        <v>5078</v>
      </c>
      <c r="B7342" s="170" t="s">
        <v>11538</v>
      </c>
      <c r="C7342" s="170">
        <v>210</v>
      </c>
      <c r="I7342" s="170"/>
    </row>
    <row r="7343" spans="1:9" x14ac:dyDescent="0.3">
      <c r="A7343" s="170" t="s">
        <v>5079</v>
      </c>
      <c r="B7343" s="170" t="s">
        <v>359</v>
      </c>
      <c r="C7343" s="170">
        <v>724</v>
      </c>
      <c r="I7343" s="170"/>
    </row>
    <row r="7344" spans="1:9" x14ac:dyDescent="0.3">
      <c r="A7344" s="170" t="s">
        <v>5080</v>
      </c>
      <c r="B7344" s="170" t="s">
        <v>4347</v>
      </c>
      <c r="C7344" s="170">
        <v>724</v>
      </c>
      <c r="I7344" s="170"/>
    </row>
    <row r="7345" spans="1:9" x14ac:dyDescent="0.3">
      <c r="A7345" s="170" t="s">
        <v>5081</v>
      </c>
      <c r="B7345" s="170" t="s">
        <v>4347</v>
      </c>
      <c r="C7345" s="170">
        <v>724</v>
      </c>
      <c r="I7345" s="170"/>
    </row>
    <row r="7346" spans="1:9" x14ac:dyDescent="0.3">
      <c r="A7346" s="170" t="s">
        <v>5082</v>
      </c>
      <c r="B7346" s="170" t="s">
        <v>4347</v>
      </c>
      <c r="C7346" s="170">
        <v>724</v>
      </c>
      <c r="I7346" s="170"/>
    </row>
    <row r="7347" spans="1:9" x14ac:dyDescent="0.3">
      <c r="A7347" s="170" t="s">
        <v>5083</v>
      </c>
      <c r="B7347" s="170" t="s">
        <v>4347</v>
      </c>
      <c r="C7347" s="170">
        <v>724</v>
      </c>
      <c r="I7347" s="170"/>
    </row>
    <row r="7348" spans="1:9" x14ac:dyDescent="0.3">
      <c r="A7348" s="170" t="s">
        <v>5084</v>
      </c>
      <c r="B7348" s="170" t="s">
        <v>4347</v>
      </c>
      <c r="C7348" s="170">
        <v>724</v>
      </c>
      <c r="I7348" s="170"/>
    </row>
    <row r="7349" spans="1:9" x14ac:dyDescent="0.3">
      <c r="A7349" s="170" t="s">
        <v>5214</v>
      </c>
      <c r="B7349" s="170" t="s">
        <v>4406</v>
      </c>
      <c r="C7349" s="170">
        <v>724</v>
      </c>
      <c r="I7349" s="170"/>
    </row>
    <row r="7350" spans="1:9" x14ac:dyDescent="0.3">
      <c r="A7350" s="170" t="s">
        <v>8047</v>
      </c>
      <c r="B7350" s="170" t="s">
        <v>11537</v>
      </c>
      <c r="C7350" s="170">
        <v>724</v>
      </c>
      <c r="I7350" s="170"/>
    </row>
    <row r="7351" spans="1:9" x14ac:dyDescent="0.3">
      <c r="A7351" s="170" t="s">
        <v>8048</v>
      </c>
      <c r="B7351" s="170" t="s">
        <v>11536</v>
      </c>
      <c r="C7351" s="170">
        <v>724</v>
      </c>
      <c r="I7351" s="170"/>
    </row>
    <row r="7352" spans="1:9" x14ac:dyDescent="0.3">
      <c r="A7352" s="170" t="s">
        <v>5215</v>
      </c>
      <c r="B7352" s="170" t="s">
        <v>11535</v>
      </c>
      <c r="C7352" s="170">
        <v>345</v>
      </c>
      <c r="I7352" s="170"/>
    </row>
    <row r="7353" spans="1:9" x14ac:dyDescent="0.3">
      <c r="A7353" s="170" t="s">
        <v>5215</v>
      </c>
      <c r="B7353" s="170" t="s">
        <v>11535</v>
      </c>
      <c r="C7353" s="170">
        <v>345</v>
      </c>
      <c r="I7353" s="170"/>
    </row>
    <row r="7354" spans="1:9" x14ac:dyDescent="0.3">
      <c r="A7354" s="170" t="s">
        <v>5215</v>
      </c>
      <c r="B7354" s="170" t="s">
        <v>11535</v>
      </c>
      <c r="C7354" s="170">
        <v>345</v>
      </c>
      <c r="I7354" s="170"/>
    </row>
    <row r="7355" spans="1:9" x14ac:dyDescent="0.3">
      <c r="A7355" s="170" t="s">
        <v>5085</v>
      </c>
      <c r="B7355" s="170" t="s">
        <v>11534</v>
      </c>
      <c r="C7355" s="170">
        <v>239</v>
      </c>
      <c r="I7355" s="170"/>
    </row>
    <row r="7356" spans="1:9" x14ac:dyDescent="0.3">
      <c r="A7356" s="170" t="s">
        <v>5086</v>
      </c>
      <c r="B7356" s="170" t="s">
        <v>11533</v>
      </c>
      <c r="C7356" s="170">
        <v>303</v>
      </c>
      <c r="I7356" s="170"/>
    </row>
    <row r="7357" spans="1:9" x14ac:dyDescent="0.3">
      <c r="A7357" s="170" t="s">
        <v>5087</v>
      </c>
      <c r="B7357" s="170" t="s">
        <v>11532</v>
      </c>
      <c r="C7357" s="170">
        <v>1249</v>
      </c>
      <c r="I7357" s="170"/>
    </row>
    <row r="7358" spans="1:9" x14ac:dyDescent="0.3">
      <c r="A7358" s="170" t="s">
        <v>5088</v>
      </c>
      <c r="B7358" s="170" t="s">
        <v>4347</v>
      </c>
      <c r="C7358" s="170">
        <v>724</v>
      </c>
      <c r="I7358" s="170"/>
    </row>
    <row r="7359" spans="1:9" x14ac:dyDescent="0.3">
      <c r="A7359" s="170" t="s">
        <v>5089</v>
      </c>
      <c r="B7359" s="170" t="s">
        <v>4347</v>
      </c>
      <c r="C7359" s="170">
        <v>724</v>
      </c>
      <c r="I7359" s="170"/>
    </row>
    <row r="7360" spans="1:9" x14ac:dyDescent="0.3">
      <c r="A7360" s="170" t="s">
        <v>5090</v>
      </c>
      <c r="B7360" s="170" t="s">
        <v>4347</v>
      </c>
      <c r="C7360" s="170">
        <v>724</v>
      </c>
      <c r="I7360" s="170"/>
    </row>
    <row r="7361" spans="1:9" x14ac:dyDescent="0.3">
      <c r="A7361" s="170" t="s">
        <v>5091</v>
      </c>
      <c r="B7361" s="170" t="s">
        <v>11531</v>
      </c>
      <c r="C7361" s="170">
        <v>303</v>
      </c>
      <c r="I7361" s="170"/>
    </row>
    <row r="7362" spans="1:9" x14ac:dyDescent="0.3">
      <c r="A7362" s="170" t="s">
        <v>5092</v>
      </c>
      <c r="B7362" s="170" t="s">
        <v>4790</v>
      </c>
      <c r="C7362" s="170">
        <v>724</v>
      </c>
      <c r="I7362" s="170"/>
    </row>
    <row r="7363" spans="1:9" x14ac:dyDescent="0.3">
      <c r="A7363" s="170" t="s">
        <v>5093</v>
      </c>
      <c r="B7363" s="170" t="s">
        <v>4790</v>
      </c>
      <c r="C7363" s="170">
        <v>724</v>
      </c>
      <c r="I7363" s="170"/>
    </row>
    <row r="7364" spans="1:9" x14ac:dyDescent="0.3">
      <c r="A7364" s="170" t="s">
        <v>5094</v>
      </c>
      <c r="B7364" s="170" t="s">
        <v>4296</v>
      </c>
      <c r="C7364" s="170">
        <v>724</v>
      </c>
      <c r="I7364" s="170"/>
    </row>
    <row r="7365" spans="1:9" x14ac:dyDescent="0.3">
      <c r="A7365" s="170" t="s">
        <v>5095</v>
      </c>
      <c r="B7365" s="170" t="s">
        <v>4406</v>
      </c>
      <c r="C7365" s="170">
        <v>724</v>
      </c>
      <c r="I7365" s="170"/>
    </row>
    <row r="7366" spans="1:9" x14ac:dyDescent="0.3">
      <c r="A7366" s="170" t="s">
        <v>5096</v>
      </c>
      <c r="B7366" s="170" t="s">
        <v>4406</v>
      </c>
      <c r="C7366" s="170">
        <v>724</v>
      </c>
      <c r="I7366" s="170"/>
    </row>
    <row r="7367" spans="1:9" x14ac:dyDescent="0.3">
      <c r="A7367" s="170" t="s">
        <v>5097</v>
      </c>
      <c r="B7367" s="170" t="s">
        <v>4406</v>
      </c>
      <c r="C7367" s="170">
        <v>724</v>
      </c>
      <c r="I7367" s="170"/>
    </row>
    <row r="7368" spans="1:9" x14ac:dyDescent="0.3">
      <c r="A7368" s="170" t="s">
        <v>5098</v>
      </c>
      <c r="B7368" s="170" t="s">
        <v>11530</v>
      </c>
      <c r="C7368" s="170">
        <v>67</v>
      </c>
      <c r="I7368" s="170"/>
    </row>
    <row r="7369" spans="1:9" x14ac:dyDescent="0.3">
      <c r="A7369" s="170" t="s">
        <v>5100</v>
      </c>
      <c r="B7369" s="170" t="s">
        <v>5099</v>
      </c>
      <c r="C7369" s="170">
        <v>36</v>
      </c>
      <c r="I7369" s="170"/>
    </row>
    <row r="7370" spans="1:9" x14ac:dyDescent="0.3">
      <c r="A7370" s="170" t="s">
        <v>5101</v>
      </c>
      <c r="B7370" s="170" t="s">
        <v>4849</v>
      </c>
      <c r="C7370" s="170">
        <v>724</v>
      </c>
      <c r="I7370" s="170"/>
    </row>
    <row r="7371" spans="1:9" x14ac:dyDescent="0.3">
      <c r="A7371" s="170" t="s">
        <v>5102</v>
      </c>
      <c r="B7371" s="170" t="s">
        <v>11529</v>
      </c>
      <c r="C7371" s="170">
        <v>303</v>
      </c>
      <c r="I7371" s="170"/>
    </row>
    <row r="7372" spans="1:9" x14ac:dyDescent="0.3">
      <c r="A7372" s="170" t="s">
        <v>5104</v>
      </c>
      <c r="B7372" s="170" t="s">
        <v>5103</v>
      </c>
      <c r="C7372" s="170">
        <v>387</v>
      </c>
      <c r="I7372" s="170"/>
    </row>
    <row r="7373" spans="1:9" x14ac:dyDescent="0.3">
      <c r="A7373" s="170" t="s">
        <v>5216</v>
      </c>
      <c r="B7373" s="170" t="s">
        <v>89</v>
      </c>
      <c r="C7373" s="170">
        <v>724</v>
      </c>
      <c r="I7373" s="170"/>
    </row>
    <row r="7374" spans="1:9" x14ac:dyDescent="0.3">
      <c r="A7374" s="170" t="s">
        <v>5105</v>
      </c>
      <c r="B7374" s="170" t="s">
        <v>11528</v>
      </c>
      <c r="C7374" s="170">
        <v>67</v>
      </c>
      <c r="I7374" s="170"/>
    </row>
    <row r="7375" spans="1:9" x14ac:dyDescent="0.3">
      <c r="A7375" s="170" t="s">
        <v>5107</v>
      </c>
      <c r="B7375" s="170" t="s">
        <v>5106</v>
      </c>
      <c r="C7375" s="170">
        <v>387</v>
      </c>
      <c r="I7375" s="170"/>
    </row>
    <row r="7376" spans="1:9" x14ac:dyDescent="0.3">
      <c r="A7376" s="170" t="s">
        <v>5108</v>
      </c>
      <c r="B7376" s="170" t="s">
        <v>11527</v>
      </c>
      <c r="C7376" s="170">
        <v>382</v>
      </c>
      <c r="I7376" s="170"/>
    </row>
    <row r="7377" spans="1:9" x14ac:dyDescent="0.3">
      <c r="A7377" s="170" t="s">
        <v>5109</v>
      </c>
      <c r="B7377" s="170" t="s">
        <v>11526</v>
      </c>
      <c r="C7377" s="170">
        <v>303</v>
      </c>
      <c r="I7377" s="170"/>
    </row>
    <row r="7378" spans="1:9" x14ac:dyDescent="0.3">
      <c r="A7378" s="170" t="s">
        <v>5110</v>
      </c>
      <c r="B7378" s="170" t="s">
        <v>4347</v>
      </c>
      <c r="C7378" s="170">
        <v>724</v>
      </c>
      <c r="I7378" s="170"/>
    </row>
    <row r="7379" spans="1:9" x14ac:dyDescent="0.3">
      <c r="A7379" s="170" t="s">
        <v>5217</v>
      </c>
      <c r="B7379" s="170" t="s">
        <v>359</v>
      </c>
      <c r="C7379" s="170">
        <v>724</v>
      </c>
      <c r="I7379" s="170"/>
    </row>
    <row r="7380" spans="1:9" x14ac:dyDescent="0.3">
      <c r="A7380" s="170" t="s">
        <v>5218</v>
      </c>
      <c r="B7380" s="170" t="s">
        <v>11525</v>
      </c>
      <c r="C7380" s="170">
        <v>210</v>
      </c>
      <c r="I7380" s="170"/>
    </row>
    <row r="7381" spans="1:9" x14ac:dyDescent="0.3">
      <c r="A7381" s="170" t="s">
        <v>5219</v>
      </c>
      <c r="B7381" s="170" t="s">
        <v>11524</v>
      </c>
      <c r="C7381" s="170">
        <v>210</v>
      </c>
      <c r="I7381" s="170"/>
    </row>
    <row r="7382" spans="1:9" x14ac:dyDescent="0.3">
      <c r="A7382" s="170" t="s">
        <v>5111</v>
      </c>
      <c r="B7382" s="170" t="s">
        <v>11523</v>
      </c>
      <c r="C7382" s="170">
        <v>711</v>
      </c>
      <c r="I7382" s="170"/>
    </row>
    <row r="7383" spans="1:9" x14ac:dyDescent="0.3">
      <c r="A7383" s="170" t="s">
        <v>5112</v>
      </c>
      <c r="B7383" s="170" t="s">
        <v>11522</v>
      </c>
      <c r="C7383" s="170">
        <v>1585</v>
      </c>
      <c r="I7383" s="170"/>
    </row>
    <row r="7384" spans="1:9" x14ac:dyDescent="0.3">
      <c r="A7384" s="170" t="s">
        <v>5220</v>
      </c>
      <c r="B7384" s="170" t="s">
        <v>11521</v>
      </c>
      <c r="C7384" s="170">
        <v>271</v>
      </c>
      <c r="I7384" s="170"/>
    </row>
    <row r="7385" spans="1:9" x14ac:dyDescent="0.3">
      <c r="A7385" s="170" t="s">
        <v>5221</v>
      </c>
      <c r="B7385" s="170" t="s">
        <v>11520</v>
      </c>
      <c r="C7385" s="170">
        <v>271</v>
      </c>
      <c r="I7385" s="170"/>
    </row>
    <row r="7386" spans="1:9" x14ac:dyDescent="0.3">
      <c r="A7386" s="170" t="s">
        <v>5222</v>
      </c>
      <c r="B7386" s="170" t="s">
        <v>11519</v>
      </c>
      <c r="C7386" s="170">
        <v>271</v>
      </c>
      <c r="I7386" s="170"/>
    </row>
    <row r="7387" spans="1:9" x14ac:dyDescent="0.3">
      <c r="A7387" s="170" t="s">
        <v>5223</v>
      </c>
      <c r="B7387" s="170" t="s">
        <v>11518</v>
      </c>
      <c r="C7387" s="170">
        <v>271</v>
      </c>
      <c r="I7387" s="170"/>
    </row>
    <row r="7388" spans="1:9" x14ac:dyDescent="0.3">
      <c r="A7388" s="170" t="s">
        <v>5224</v>
      </c>
      <c r="B7388" s="170" t="s">
        <v>11517</v>
      </c>
      <c r="C7388" s="170">
        <v>271</v>
      </c>
      <c r="I7388" s="170"/>
    </row>
    <row r="7389" spans="1:9" x14ac:dyDescent="0.3">
      <c r="A7389" s="170" t="s">
        <v>5225</v>
      </c>
      <c r="B7389" s="170" t="s">
        <v>11516</v>
      </c>
      <c r="C7389" s="170">
        <v>271</v>
      </c>
      <c r="I7389" s="170"/>
    </row>
    <row r="7390" spans="1:9" x14ac:dyDescent="0.3">
      <c r="A7390" s="170" t="s">
        <v>5226</v>
      </c>
      <c r="B7390" s="170" t="s">
        <v>11515</v>
      </c>
      <c r="C7390" s="170">
        <v>271</v>
      </c>
      <c r="I7390" s="170"/>
    </row>
    <row r="7391" spans="1:9" x14ac:dyDescent="0.3">
      <c r="A7391" s="170" t="s">
        <v>5227</v>
      </c>
      <c r="B7391" s="170" t="s">
        <v>11514</v>
      </c>
      <c r="C7391" s="170">
        <v>271</v>
      </c>
      <c r="I7391" s="170"/>
    </row>
    <row r="7392" spans="1:9" x14ac:dyDescent="0.3">
      <c r="A7392" s="170" t="s">
        <v>5228</v>
      </c>
      <c r="B7392" s="170" t="s">
        <v>11513</v>
      </c>
      <c r="C7392" s="170">
        <v>271</v>
      </c>
      <c r="I7392" s="170"/>
    </row>
    <row r="7393" spans="1:9" x14ac:dyDescent="0.3">
      <c r="A7393" s="170" t="s">
        <v>5229</v>
      </c>
      <c r="B7393" s="170" t="s">
        <v>11512</v>
      </c>
      <c r="C7393" s="170">
        <v>271</v>
      </c>
      <c r="I7393" s="170"/>
    </row>
    <row r="7394" spans="1:9" x14ac:dyDescent="0.3">
      <c r="A7394" s="170" t="s">
        <v>5230</v>
      </c>
      <c r="B7394" s="170" t="s">
        <v>11511</v>
      </c>
      <c r="C7394" s="170">
        <v>271</v>
      </c>
      <c r="I7394" s="170"/>
    </row>
    <row r="7395" spans="1:9" x14ac:dyDescent="0.3">
      <c r="A7395" s="170" t="s">
        <v>5231</v>
      </c>
      <c r="B7395" s="170" t="s">
        <v>11510</v>
      </c>
      <c r="C7395" s="170">
        <v>271</v>
      </c>
      <c r="I7395" s="170"/>
    </row>
    <row r="7396" spans="1:9" x14ac:dyDescent="0.3">
      <c r="A7396" s="170" t="s">
        <v>5113</v>
      </c>
      <c r="B7396" s="170" t="s">
        <v>11509</v>
      </c>
      <c r="C7396" s="170">
        <v>83</v>
      </c>
      <c r="I7396" s="170"/>
    </row>
    <row r="7397" spans="1:9" x14ac:dyDescent="0.3">
      <c r="A7397" s="170" t="s">
        <v>5114</v>
      </c>
      <c r="B7397" s="170" t="s">
        <v>11508</v>
      </c>
      <c r="C7397" s="170">
        <v>83</v>
      </c>
      <c r="I7397" s="170"/>
    </row>
    <row r="7398" spans="1:9" x14ac:dyDescent="0.3">
      <c r="A7398" s="170" t="s">
        <v>5233</v>
      </c>
      <c r="B7398" s="170" t="s">
        <v>5232</v>
      </c>
      <c r="C7398" s="170">
        <v>36</v>
      </c>
      <c r="I7398" s="170"/>
    </row>
    <row r="7399" spans="1:9" x14ac:dyDescent="0.3">
      <c r="A7399" s="170" t="s">
        <v>5115</v>
      </c>
      <c r="B7399" s="170" t="s">
        <v>11507</v>
      </c>
      <c r="C7399" s="170">
        <v>67</v>
      </c>
      <c r="I7399" s="170"/>
    </row>
    <row r="7400" spans="1:9" x14ac:dyDescent="0.3">
      <c r="A7400" s="170" t="s">
        <v>5234</v>
      </c>
      <c r="B7400" s="170" t="s">
        <v>89</v>
      </c>
      <c r="C7400" s="170">
        <v>724</v>
      </c>
      <c r="I7400" s="170"/>
    </row>
    <row r="7401" spans="1:9" x14ac:dyDescent="0.3">
      <c r="A7401" s="170" t="s">
        <v>5235</v>
      </c>
      <c r="B7401" s="170" t="s">
        <v>11506</v>
      </c>
      <c r="C7401" s="170">
        <v>1496</v>
      </c>
      <c r="I7401" s="170"/>
    </row>
    <row r="7402" spans="1:9" x14ac:dyDescent="0.3">
      <c r="A7402" s="170" t="s">
        <v>5236</v>
      </c>
      <c r="B7402" s="170" t="s">
        <v>11505</v>
      </c>
      <c r="C7402" s="170">
        <v>1496</v>
      </c>
      <c r="I7402" s="170"/>
    </row>
    <row r="7403" spans="1:9" x14ac:dyDescent="0.3">
      <c r="A7403" s="170" t="s">
        <v>5237</v>
      </c>
      <c r="B7403" s="170" t="s">
        <v>4857</v>
      </c>
      <c r="C7403" s="170">
        <v>724</v>
      </c>
      <c r="I7403" s="170"/>
    </row>
    <row r="7404" spans="1:9" x14ac:dyDescent="0.3">
      <c r="A7404" s="170" t="s">
        <v>5238</v>
      </c>
      <c r="B7404" s="170" t="s">
        <v>4857</v>
      </c>
      <c r="C7404" s="170">
        <v>724</v>
      </c>
      <c r="I7404" s="170"/>
    </row>
    <row r="7405" spans="1:9" x14ac:dyDescent="0.3">
      <c r="A7405" s="170" t="s">
        <v>5239</v>
      </c>
      <c r="B7405" s="170" t="s">
        <v>4857</v>
      </c>
      <c r="C7405" s="170">
        <v>724</v>
      </c>
      <c r="I7405" s="170"/>
    </row>
    <row r="7406" spans="1:9" x14ac:dyDescent="0.3">
      <c r="A7406" s="170" t="s">
        <v>5241</v>
      </c>
      <c r="B7406" s="170" t="s">
        <v>5240</v>
      </c>
      <c r="C7406" s="170">
        <v>122</v>
      </c>
      <c r="I7406" s="170"/>
    </row>
    <row r="7407" spans="1:9" x14ac:dyDescent="0.3">
      <c r="A7407" s="170" t="s">
        <v>5242</v>
      </c>
      <c r="B7407" s="170" t="s">
        <v>5240</v>
      </c>
      <c r="C7407" s="170">
        <v>122</v>
      </c>
      <c r="I7407" s="170"/>
    </row>
    <row r="7408" spans="1:9" x14ac:dyDescent="0.3">
      <c r="A7408" s="170" t="s">
        <v>5243</v>
      </c>
      <c r="B7408" s="170" t="s">
        <v>5240</v>
      </c>
      <c r="C7408" s="170">
        <v>122</v>
      </c>
      <c r="I7408" s="170"/>
    </row>
    <row r="7409" spans="1:9" x14ac:dyDescent="0.3">
      <c r="A7409" s="170" t="s">
        <v>5244</v>
      </c>
      <c r="B7409" s="170" t="s">
        <v>5240</v>
      </c>
      <c r="C7409" s="170">
        <v>122</v>
      </c>
      <c r="I7409" s="170"/>
    </row>
    <row r="7410" spans="1:9" x14ac:dyDescent="0.3">
      <c r="A7410" s="170" t="s">
        <v>5245</v>
      </c>
      <c r="B7410" s="170" t="s">
        <v>5240</v>
      </c>
      <c r="C7410" s="170">
        <v>122</v>
      </c>
      <c r="I7410" s="170"/>
    </row>
    <row r="7411" spans="1:9" x14ac:dyDescent="0.3">
      <c r="A7411" s="170" t="s">
        <v>5246</v>
      </c>
      <c r="B7411" s="170" t="s">
        <v>5240</v>
      </c>
      <c r="C7411" s="170">
        <v>122</v>
      </c>
      <c r="I7411" s="170"/>
    </row>
    <row r="7412" spans="1:9" x14ac:dyDescent="0.3">
      <c r="A7412" s="170" t="s">
        <v>3545</v>
      </c>
      <c r="B7412" s="170" t="s">
        <v>11500</v>
      </c>
      <c r="C7412" s="170">
        <v>157</v>
      </c>
      <c r="I7412" s="170"/>
    </row>
    <row r="7413" spans="1:9" x14ac:dyDescent="0.3">
      <c r="A7413" s="170" t="s">
        <v>5247</v>
      </c>
      <c r="B7413" s="170" t="s">
        <v>5240</v>
      </c>
      <c r="C7413" s="170">
        <v>122</v>
      </c>
      <c r="I7413" s="170"/>
    </row>
    <row r="7414" spans="1:9" x14ac:dyDescent="0.3">
      <c r="A7414" s="170" t="s">
        <v>5248</v>
      </c>
      <c r="B7414" s="170" t="s">
        <v>5240</v>
      </c>
      <c r="C7414" s="170">
        <v>122</v>
      </c>
      <c r="I7414" s="170"/>
    </row>
    <row r="7415" spans="1:9" x14ac:dyDescent="0.3">
      <c r="A7415" s="170" t="s">
        <v>5249</v>
      </c>
      <c r="B7415" s="170" t="s">
        <v>5240</v>
      </c>
      <c r="C7415" s="170">
        <v>122</v>
      </c>
      <c r="I7415" s="170"/>
    </row>
    <row r="7416" spans="1:9" x14ac:dyDescent="0.3">
      <c r="A7416" s="170" t="s">
        <v>5250</v>
      </c>
      <c r="B7416" s="170" t="s">
        <v>5240</v>
      </c>
      <c r="C7416" s="170">
        <v>122</v>
      </c>
      <c r="I7416" s="170"/>
    </row>
    <row r="7417" spans="1:9" x14ac:dyDescent="0.3">
      <c r="A7417" s="170" t="s">
        <v>5251</v>
      </c>
      <c r="B7417" s="170" t="s">
        <v>5240</v>
      </c>
      <c r="C7417" s="170">
        <v>122</v>
      </c>
      <c r="I7417" s="170"/>
    </row>
    <row r="7418" spans="1:9" x14ac:dyDescent="0.3">
      <c r="A7418" s="170" t="s">
        <v>5116</v>
      </c>
      <c r="B7418" s="170" t="s">
        <v>11504</v>
      </c>
      <c r="C7418" s="170">
        <v>67</v>
      </c>
      <c r="I7418" s="170"/>
    </row>
    <row r="7419" spans="1:9" x14ac:dyDescent="0.3">
      <c r="A7419" s="170" t="s">
        <v>5117</v>
      </c>
      <c r="B7419" s="170" t="s">
        <v>11503</v>
      </c>
      <c r="C7419" s="170">
        <v>67</v>
      </c>
      <c r="I7419" s="170"/>
    </row>
    <row r="7420" spans="1:9" x14ac:dyDescent="0.3">
      <c r="A7420" s="170" t="s">
        <v>5252</v>
      </c>
      <c r="B7420" s="170" t="s">
        <v>11502</v>
      </c>
      <c r="C7420" s="170">
        <v>724</v>
      </c>
      <c r="I7420" s="170"/>
    </row>
    <row r="7421" spans="1:9" x14ac:dyDescent="0.3">
      <c r="A7421" s="170" t="s">
        <v>5253</v>
      </c>
      <c r="B7421" s="170" t="s">
        <v>11501</v>
      </c>
      <c r="C7421" s="170">
        <v>392</v>
      </c>
      <c r="I7421" s="170"/>
    </row>
    <row r="7422" spans="1:9" x14ac:dyDescent="0.3">
      <c r="A7422" s="170" t="s">
        <v>3544</v>
      </c>
      <c r="B7422" s="170" t="s">
        <v>11500</v>
      </c>
      <c r="C7422" s="170">
        <v>157</v>
      </c>
      <c r="I7422" s="170"/>
    </row>
    <row r="7423" spans="1:9" x14ac:dyDescent="0.3">
      <c r="A7423" s="170" t="s">
        <v>5254</v>
      </c>
      <c r="B7423" s="170" t="s">
        <v>11499</v>
      </c>
      <c r="C7423" s="170">
        <v>392</v>
      </c>
      <c r="I7423" s="170"/>
    </row>
    <row r="7424" spans="1:9" x14ac:dyDescent="0.3">
      <c r="A7424" s="170" t="s">
        <v>5255</v>
      </c>
      <c r="B7424" s="170" t="s">
        <v>11498</v>
      </c>
      <c r="C7424" s="170">
        <v>67</v>
      </c>
      <c r="I7424" s="170"/>
    </row>
    <row r="7425" spans="1:9" x14ac:dyDescent="0.3">
      <c r="A7425" s="170" t="s">
        <v>5256</v>
      </c>
      <c r="B7425" s="170" t="s">
        <v>11482</v>
      </c>
      <c r="C7425" s="170">
        <v>288</v>
      </c>
      <c r="I7425" s="170"/>
    </row>
    <row r="7426" spans="1:9" x14ac:dyDescent="0.3">
      <c r="A7426" s="170" t="s">
        <v>5256</v>
      </c>
      <c r="B7426" s="170" t="s">
        <v>11482</v>
      </c>
      <c r="C7426" s="170">
        <v>288</v>
      </c>
      <c r="I7426" s="170"/>
    </row>
    <row r="7427" spans="1:9" x14ac:dyDescent="0.3">
      <c r="A7427" s="170" t="s">
        <v>5256</v>
      </c>
      <c r="B7427" s="170" t="s">
        <v>11482</v>
      </c>
      <c r="C7427" s="170">
        <v>288</v>
      </c>
      <c r="I7427" s="170"/>
    </row>
    <row r="7428" spans="1:9" x14ac:dyDescent="0.3">
      <c r="A7428" s="170" t="s">
        <v>5257</v>
      </c>
      <c r="B7428" s="170" t="s">
        <v>11481</v>
      </c>
      <c r="C7428" s="170">
        <v>288</v>
      </c>
      <c r="I7428" s="170"/>
    </row>
    <row r="7429" spans="1:9" x14ac:dyDescent="0.3">
      <c r="A7429" s="170" t="s">
        <v>5257</v>
      </c>
      <c r="B7429" s="170" t="s">
        <v>11481</v>
      </c>
      <c r="C7429" s="170">
        <v>288</v>
      </c>
      <c r="I7429" s="170"/>
    </row>
    <row r="7430" spans="1:9" x14ac:dyDescent="0.3">
      <c r="A7430" s="170" t="s">
        <v>5257</v>
      </c>
      <c r="B7430" s="170" t="s">
        <v>11481</v>
      </c>
      <c r="C7430" s="170">
        <v>288</v>
      </c>
      <c r="I7430" s="170"/>
    </row>
    <row r="7431" spans="1:9" x14ac:dyDescent="0.3">
      <c r="A7431" s="170" t="s">
        <v>5258</v>
      </c>
      <c r="B7431" s="170" t="s">
        <v>11497</v>
      </c>
      <c r="C7431" s="170">
        <v>1496</v>
      </c>
      <c r="I7431" s="170"/>
    </row>
    <row r="7432" spans="1:9" x14ac:dyDescent="0.3">
      <c r="A7432" s="170" t="s">
        <v>5260</v>
      </c>
      <c r="B7432" s="170" t="s">
        <v>5259</v>
      </c>
      <c r="C7432" s="170">
        <v>464</v>
      </c>
      <c r="I7432" s="170"/>
    </row>
    <row r="7433" spans="1:9" x14ac:dyDescent="0.3">
      <c r="A7433" s="170" t="s">
        <v>5119</v>
      </c>
      <c r="B7433" s="170" t="s">
        <v>5118</v>
      </c>
      <c r="C7433" s="170">
        <v>67</v>
      </c>
      <c r="I7433" s="170"/>
    </row>
    <row r="7434" spans="1:9" x14ac:dyDescent="0.3">
      <c r="A7434" s="170" t="s">
        <v>5120</v>
      </c>
      <c r="B7434" s="170" t="s">
        <v>11496</v>
      </c>
      <c r="C7434" s="170">
        <v>67</v>
      </c>
      <c r="I7434" s="170"/>
    </row>
    <row r="7435" spans="1:9" x14ac:dyDescent="0.3">
      <c r="A7435" s="170" t="s">
        <v>3543</v>
      </c>
      <c r="B7435" s="170" t="s">
        <v>5121</v>
      </c>
      <c r="C7435" s="170">
        <v>1463</v>
      </c>
      <c r="I7435" s="170"/>
    </row>
    <row r="7436" spans="1:9" x14ac:dyDescent="0.3">
      <c r="A7436" s="170" t="s">
        <v>5261</v>
      </c>
      <c r="B7436" s="170" t="s">
        <v>11495</v>
      </c>
      <c r="C7436" s="170">
        <v>1505</v>
      </c>
      <c r="I7436" s="170"/>
    </row>
    <row r="7437" spans="1:9" x14ac:dyDescent="0.3">
      <c r="A7437" s="170" t="s">
        <v>5263</v>
      </c>
      <c r="B7437" s="170" t="s">
        <v>5262</v>
      </c>
      <c r="C7437" s="170">
        <v>67</v>
      </c>
      <c r="I7437" s="170"/>
    </row>
    <row r="7438" spans="1:9" x14ac:dyDescent="0.3">
      <c r="A7438" s="170" t="s">
        <v>5264</v>
      </c>
      <c r="B7438" s="170" t="s">
        <v>1822</v>
      </c>
      <c r="C7438" s="170">
        <v>678</v>
      </c>
      <c r="I7438" s="170"/>
    </row>
    <row r="7439" spans="1:9" x14ac:dyDescent="0.3">
      <c r="A7439" s="170" t="s">
        <v>5265</v>
      </c>
      <c r="B7439" s="170" t="s">
        <v>1822</v>
      </c>
      <c r="C7439" s="170">
        <v>678</v>
      </c>
      <c r="I7439" s="170"/>
    </row>
    <row r="7440" spans="1:9" x14ac:dyDescent="0.3">
      <c r="A7440" s="170" t="s">
        <v>5266</v>
      </c>
      <c r="B7440" s="170" t="s">
        <v>1822</v>
      </c>
      <c r="C7440" s="170">
        <v>678</v>
      </c>
      <c r="I7440" s="170"/>
    </row>
    <row r="7441" spans="1:9" x14ac:dyDescent="0.3">
      <c r="A7441" s="170" t="s">
        <v>5267</v>
      </c>
      <c r="B7441" s="170" t="s">
        <v>1822</v>
      </c>
      <c r="C7441" s="170">
        <v>678</v>
      </c>
      <c r="I7441" s="170"/>
    </row>
    <row r="7442" spans="1:9" x14ac:dyDescent="0.3">
      <c r="A7442" s="170" t="s">
        <v>5268</v>
      </c>
      <c r="B7442" s="170" t="s">
        <v>1822</v>
      </c>
      <c r="C7442" s="170">
        <v>678</v>
      </c>
      <c r="I7442" s="170"/>
    </row>
    <row r="7443" spans="1:9" x14ac:dyDescent="0.3">
      <c r="A7443" s="170" t="s">
        <v>5269</v>
      </c>
      <c r="B7443" s="170" t="s">
        <v>1822</v>
      </c>
      <c r="C7443" s="170">
        <v>678</v>
      </c>
      <c r="I7443" s="170"/>
    </row>
    <row r="7444" spans="1:9" x14ac:dyDescent="0.3">
      <c r="A7444" s="170" t="s">
        <v>5270</v>
      </c>
      <c r="B7444" s="170" t="s">
        <v>5271</v>
      </c>
      <c r="C7444" s="170">
        <v>1157</v>
      </c>
      <c r="I7444" s="170"/>
    </row>
    <row r="7445" spans="1:9" x14ac:dyDescent="0.3">
      <c r="A7445" s="170" t="s">
        <v>3542</v>
      </c>
      <c r="B7445" s="170" t="s">
        <v>5121</v>
      </c>
      <c r="C7445" s="170">
        <v>1463</v>
      </c>
      <c r="I7445" s="170"/>
    </row>
    <row r="7446" spans="1:9" x14ac:dyDescent="0.3">
      <c r="A7446" s="170" t="s">
        <v>5272</v>
      </c>
      <c r="B7446" s="170" t="s">
        <v>8167</v>
      </c>
      <c r="C7446" s="170">
        <v>1585</v>
      </c>
      <c r="I7446" s="170"/>
    </row>
    <row r="7447" spans="1:9" x14ac:dyDescent="0.3">
      <c r="A7447" s="170" t="s">
        <v>5273</v>
      </c>
      <c r="B7447" s="170" t="s">
        <v>5274</v>
      </c>
      <c r="C7447" s="170">
        <v>1293</v>
      </c>
      <c r="I7447" s="170"/>
    </row>
    <row r="7448" spans="1:9" x14ac:dyDescent="0.3">
      <c r="A7448" s="170" t="s">
        <v>5275</v>
      </c>
      <c r="B7448" s="170" t="s">
        <v>5276</v>
      </c>
      <c r="C7448" s="170">
        <v>1293</v>
      </c>
      <c r="I7448" s="170"/>
    </row>
    <row r="7449" spans="1:9" x14ac:dyDescent="0.3">
      <c r="A7449" s="170" t="s">
        <v>5277</v>
      </c>
      <c r="B7449" s="170" t="s">
        <v>5278</v>
      </c>
      <c r="C7449" s="170">
        <v>1293</v>
      </c>
      <c r="I7449" s="170"/>
    </row>
    <row r="7450" spans="1:9" x14ac:dyDescent="0.3">
      <c r="A7450" s="170" t="s">
        <v>5279</v>
      </c>
      <c r="B7450" s="170" t="s">
        <v>5280</v>
      </c>
      <c r="C7450" s="170">
        <v>1157</v>
      </c>
      <c r="I7450" s="170"/>
    </row>
    <row r="7451" spans="1:9" x14ac:dyDescent="0.3">
      <c r="A7451" s="170" t="s">
        <v>5282</v>
      </c>
      <c r="B7451" s="170" t="s">
        <v>5281</v>
      </c>
      <c r="C7451" s="170">
        <v>1476</v>
      </c>
      <c r="I7451" s="170"/>
    </row>
    <row r="7452" spans="1:9" x14ac:dyDescent="0.3">
      <c r="A7452" s="170" t="s">
        <v>5283</v>
      </c>
      <c r="B7452" s="170" t="s">
        <v>5281</v>
      </c>
      <c r="C7452" s="170">
        <v>1476</v>
      </c>
      <c r="I7452" s="170"/>
    </row>
    <row r="7453" spans="1:9" x14ac:dyDescent="0.3">
      <c r="A7453" s="170" t="s">
        <v>5284</v>
      </c>
      <c r="B7453" s="170" t="s">
        <v>11494</v>
      </c>
      <c r="C7453" s="170">
        <v>464</v>
      </c>
      <c r="I7453" s="170"/>
    </row>
    <row r="7454" spans="1:9" x14ac:dyDescent="0.3">
      <c r="A7454" s="170" t="s">
        <v>5285</v>
      </c>
      <c r="B7454" s="170" t="s">
        <v>5281</v>
      </c>
      <c r="C7454" s="170">
        <v>1476</v>
      </c>
      <c r="I7454" s="170"/>
    </row>
    <row r="7455" spans="1:9" x14ac:dyDescent="0.3">
      <c r="A7455" s="170" t="s">
        <v>3540</v>
      </c>
      <c r="B7455" s="170" t="s">
        <v>3541</v>
      </c>
      <c r="C7455" s="170">
        <v>1463</v>
      </c>
      <c r="I7455" s="170"/>
    </row>
    <row r="7456" spans="1:9" x14ac:dyDescent="0.3">
      <c r="A7456" s="170" t="s">
        <v>5286</v>
      </c>
      <c r="B7456" s="170" t="s">
        <v>10756</v>
      </c>
      <c r="C7456" s="170">
        <v>1510</v>
      </c>
      <c r="I7456" s="170"/>
    </row>
    <row r="7457" spans="1:9" x14ac:dyDescent="0.3">
      <c r="A7457" s="170" t="s">
        <v>5287</v>
      </c>
      <c r="B7457" s="170" t="s">
        <v>10756</v>
      </c>
      <c r="C7457" s="170">
        <v>1510</v>
      </c>
      <c r="I7457" s="170"/>
    </row>
    <row r="7458" spans="1:9" x14ac:dyDescent="0.3">
      <c r="A7458" s="170" t="s">
        <v>5288</v>
      </c>
      <c r="B7458" s="170" t="s">
        <v>10756</v>
      </c>
      <c r="C7458" s="170">
        <v>1510</v>
      </c>
      <c r="I7458" s="170"/>
    </row>
    <row r="7459" spans="1:9" x14ac:dyDescent="0.3">
      <c r="A7459" s="170" t="s">
        <v>5289</v>
      </c>
      <c r="B7459" s="170" t="s">
        <v>11493</v>
      </c>
      <c r="C7459" s="170">
        <v>1492</v>
      </c>
      <c r="I7459" s="170"/>
    </row>
    <row r="7460" spans="1:9" x14ac:dyDescent="0.3">
      <c r="A7460" s="170" t="s">
        <v>5290</v>
      </c>
      <c r="B7460" s="170" t="s">
        <v>11492</v>
      </c>
      <c r="C7460" s="170">
        <v>1492</v>
      </c>
      <c r="I7460" s="170"/>
    </row>
    <row r="7461" spans="1:9" x14ac:dyDescent="0.3">
      <c r="A7461" s="170" t="s">
        <v>5291</v>
      </c>
      <c r="B7461" s="170" t="s">
        <v>11491</v>
      </c>
      <c r="C7461" s="170">
        <v>1492</v>
      </c>
      <c r="I7461" s="170"/>
    </row>
    <row r="7462" spans="1:9" x14ac:dyDescent="0.3">
      <c r="A7462" s="170" t="s">
        <v>5292</v>
      </c>
      <c r="B7462" s="170" t="s">
        <v>11490</v>
      </c>
      <c r="C7462" s="170">
        <v>1496</v>
      </c>
      <c r="I7462" s="170"/>
    </row>
    <row r="7463" spans="1:9" x14ac:dyDescent="0.3">
      <c r="A7463" s="170" t="s">
        <v>5293</v>
      </c>
      <c r="B7463" s="170" t="s">
        <v>11489</v>
      </c>
      <c r="C7463" s="170">
        <v>1496</v>
      </c>
      <c r="I7463" s="170"/>
    </row>
    <row r="7464" spans="1:9" x14ac:dyDescent="0.3">
      <c r="A7464" s="170" t="s">
        <v>5294</v>
      </c>
      <c r="B7464" s="170" t="s">
        <v>11488</v>
      </c>
      <c r="C7464" s="170">
        <v>1496</v>
      </c>
      <c r="I7464" s="170"/>
    </row>
    <row r="7465" spans="1:9" x14ac:dyDescent="0.3">
      <c r="A7465" s="170" t="s">
        <v>5295</v>
      </c>
      <c r="B7465" s="170" t="s">
        <v>11487</v>
      </c>
      <c r="C7465" s="170">
        <v>1496</v>
      </c>
      <c r="I7465" s="170"/>
    </row>
    <row r="7466" spans="1:9" x14ac:dyDescent="0.3">
      <c r="A7466" s="170" t="s">
        <v>5296</v>
      </c>
      <c r="B7466" s="170" t="s">
        <v>11486</v>
      </c>
      <c r="C7466" s="170">
        <v>1496</v>
      </c>
      <c r="I7466" s="170"/>
    </row>
    <row r="7467" spans="1:9" x14ac:dyDescent="0.3">
      <c r="A7467" s="170" t="s">
        <v>5297</v>
      </c>
      <c r="B7467" s="170" t="s">
        <v>11485</v>
      </c>
      <c r="C7467" s="170">
        <v>1496</v>
      </c>
      <c r="I7467" s="170"/>
    </row>
    <row r="7468" spans="1:9" x14ac:dyDescent="0.3">
      <c r="A7468" s="170" t="s">
        <v>5298</v>
      </c>
      <c r="B7468" s="170" t="s">
        <v>11484</v>
      </c>
      <c r="C7468" s="170">
        <v>67</v>
      </c>
      <c r="I7468" s="170"/>
    </row>
    <row r="7469" spans="1:9" x14ac:dyDescent="0.3">
      <c r="A7469" s="170" t="s">
        <v>5300</v>
      </c>
      <c r="B7469" s="170" t="s">
        <v>5299</v>
      </c>
      <c r="C7469" s="170">
        <v>36</v>
      </c>
      <c r="I7469" s="170"/>
    </row>
    <row r="7470" spans="1:9" x14ac:dyDescent="0.3">
      <c r="A7470" s="170" t="s">
        <v>5301</v>
      </c>
      <c r="B7470" s="170" t="s">
        <v>11483</v>
      </c>
      <c r="C7470" s="170">
        <v>760</v>
      </c>
      <c r="I7470" s="170"/>
    </row>
    <row r="7471" spans="1:9" x14ac:dyDescent="0.3">
      <c r="A7471" s="170" t="s">
        <v>5303</v>
      </c>
      <c r="B7471" s="170" t="s">
        <v>5302</v>
      </c>
      <c r="C7471" s="170">
        <v>387</v>
      </c>
      <c r="I7471" s="170"/>
    </row>
    <row r="7472" spans="1:9" x14ac:dyDescent="0.3">
      <c r="A7472" s="170" t="s">
        <v>5304</v>
      </c>
      <c r="B7472" s="170" t="s">
        <v>11482</v>
      </c>
      <c r="C7472" s="170">
        <v>288</v>
      </c>
      <c r="I7472" s="170"/>
    </row>
    <row r="7473" spans="1:9" x14ac:dyDescent="0.3">
      <c r="A7473" s="170" t="s">
        <v>5304</v>
      </c>
      <c r="B7473" s="170" t="s">
        <v>11482</v>
      </c>
      <c r="C7473" s="170">
        <v>288</v>
      </c>
      <c r="I7473" s="170"/>
    </row>
    <row r="7474" spans="1:9" x14ac:dyDescent="0.3">
      <c r="A7474" s="170" t="s">
        <v>5304</v>
      </c>
      <c r="B7474" s="170" t="s">
        <v>11482</v>
      </c>
      <c r="C7474" s="170">
        <v>288</v>
      </c>
      <c r="I7474" s="170"/>
    </row>
    <row r="7475" spans="1:9" x14ac:dyDescent="0.3">
      <c r="A7475" s="170" t="s">
        <v>5305</v>
      </c>
      <c r="B7475" s="170" t="s">
        <v>11482</v>
      </c>
      <c r="C7475" s="170">
        <v>288</v>
      </c>
      <c r="I7475" s="170"/>
    </row>
    <row r="7476" spans="1:9" x14ac:dyDescent="0.3">
      <c r="A7476" s="170" t="s">
        <v>5305</v>
      </c>
      <c r="B7476" s="170" t="s">
        <v>11482</v>
      </c>
      <c r="C7476" s="170">
        <v>288</v>
      </c>
      <c r="I7476" s="170"/>
    </row>
    <row r="7477" spans="1:9" x14ac:dyDescent="0.3">
      <c r="A7477" s="170" t="s">
        <v>5305</v>
      </c>
      <c r="B7477" s="170" t="s">
        <v>11482</v>
      </c>
      <c r="C7477" s="170">
        <v>288</v>
      </c>
      <c r="I7477" s="170"/>
    </row>
    <row r="7478" spans="1:9" x14ac:dyDescent="0.3">
      <c r="A7478" s="170" t="s">
        <v>5306</v>
      </c>
      <c r="B7478" s="170" t="s">
        <v>11482</v>
      </c>
      <c r="C7478" s="170">
        <v>288</v>
      </c>
      <c r="I7478" s="170"/>
    </row>
    <row r="7479" spans="1:9" x14ac:dyDescent="0.3">
      <c r="A7479" s="170" t="s">
        <v>5306</v>
      </c>
      <c r="B7479" s="170" t="s">
        <v>11482</v>
      </c>
      <c r="C7479" s="170">
        <v>288</v>
      </c>
      <c r="I7479" s="170"/>
    </row>
    <row r="7480" spans="1:9" x14ac:dyDescent="0.3">
      <c r="A7480" s="170" t="s">
        <v>5306</v>
      </c>
      <c r="B7480" s="170" t="s">
        <v>11482</v>
      </c>
      <c r="C7480" s="170">
        <v>288</v>
      </c>
      <c r="I7480" s="170"/>
    </row>
    <row r="7481" spans="1:9" x14ac:dyDescent="0.3">
      <c r="A7481" s="170" t="s">
        <v>5307</v>
      </c>
      <c r="B7481" s="170" t="s">
        <v>11482</v>
      </c>
      <c r="C7481" s="170">
        <v>288</v>
      </c>
      <c r="I7481" s="170"/>
    </row>
    <row r="7482" spans="1:9" x14ac:dyDescent="0.3">
      <c r="A7482" s="170" t="s">
        <v>5307</v>
      </c>
      <c r="B7482" s="170" t="s">
        <v>11482</v>
      </c>
      <c r="C7482" s="170">
        <v>288</v>
      </c>
      <c r="I7482" s="170"/>
    </row>
    <row r="7483" spans="1:9" x14ac:dyDescent="0.3">
      <c r="A7483" s="170" t="s">
        <v>5307</v>
      </c>
      <c r="B7483" s="170" t="s">
        <v>11482</v>
      </c>
      <c r="C7483" s="170">
        <v>288</v>
      </c>
      <c r="I7483" s="170"/>
    </row>
    <row r="7484" spans="1:9" x14ac:dyDescent="0.3">
      <c r="A7484" s="170" t="s">
        <v>5308</v>
      </c>
      <c r="B7484" s="170" t="s">
        <v>11482</v>
      </c>
      <c r="C7484" s="170">
        <v>288</v>
      </c>
      <c r="I7484" s="170"/>
    </row>
    <row r="7485" spans="1:9" x14ac:dyDescent="0.3">
      <c r="A7485" s="170" t="s">
        <v>5308</v>
      </c>
      <c r="B7485" s="170" t="s">
        <v>11482</v>
      </c>
      <c r="C7485" s="170">
        <v>288</v>
      </c>
      <c r="I7485" s="170"/>
    </row>
    <row r="7486" spans="1:9" x14ac:dyDescent="0.3">
      <c r="A7486" s="170" t="s">
        <v>5308</v>
      </c>
      <c r="B7486" s="170" t="s">
        <v>11482</v>
      </c>
      <c r="C7486" s="170">
        <v>288</v>
      </c>
      <c r="I7486" s="170"/>
    </row>
    <row r="7487" spans="1:9" x14ac:dyDescent="0.3">
      <c r="A7487" s="170" t="s">
        <v>5309</v>
      </c>
      <c r="B7487" s="170" t="s">
        <v>11482</v>
      </c>
      <c r="C7487" s="170">
        <v>288</v>
      </c>
      <c r="I7487" s="170"/>
    </row>
    <row r="7488" spans="1:9" x14ac:dyDescent="0.3">
      <c r="A7488" s="170" t="s">
        <v>5309</v>
      </c>
      <c r="B7488" s="170" t="s">
        <v>11482</v>
      </c>
      <c r="C7488" s="170">
        <v>288</v>
      </c>
      <c r="I7488" s="170"/>
    </row>
    <row r="7489" spans="1:9" x14ac:dyDescent="0.3">
      <c r="A7489" s="170" t="s">
        <v>5309</v>
      </c>
      <c r="B7489" s="170" t="s">
        <v>11482</v>
      </c>
      <c r="C7489" s="170">
        <v>288</v>
      </c>
      <c r="I7489" s="170"/>
    </row>
    <row r="7490" spans="1:9" x14ac:dyDescent="0.3">
      <c r="A7490" s="170" t="s">
        <v>5310</v>
      </c>
      <c r="B7490" s="170" t="s">
        <v>11482</v>
      </c>
      <c r="C7490" s="170">
        <v>288</v>
      </c>
      <c r="I7490" s="170"/>
    </row>
    <row r="7491" spans="1:9" x14ac:dyDescent="0.3">
      <c r="A7491" s="170" t="s">
        <v>5310</v>
      </c>
      <c r="B7491" s="170" t="s">
        <v>11482</v>
      </c>
      <c r="C7491" s="170">
        <v>288</v>
      </c>
      <c r="I7491" s="170"/>
    </row>
    <row r="7492" spans="1:9" x14ac:dyDescent="0.3">
      <c r="A7492" s="170" t="s">
        <v>5310</v>
      </c>
      <c r="B7492" s="170" t="s">
        <v>11482</v>
      </c>
      <c r="C7492" s="170">
        <v>288</v>
      </c>
      <c r="I7492" s="170"/>
    </row>
    <row r="7493" spans="1:9" x14ac:dyDescent="0.3">
      <c r="A7493" s="170" t="s">
        <v>5311</v>
      </c>
      <c r="B7493" s="170" t="s">
        <v>11482</v>
      </c>
      <c r="C7493" s="170">
        <v>288</v>
      </c>
      <c r="I7493" s="170"/>
    </row>
    <row r="7494" spans="1:9" x14ac:dyDescent="0.3">
      <c r="A7494" s="170" t="s">
        <v>5311</v>
      </c>
      <c r="B7494" s="170" t="s">
        <v>11482</v>
      </c>
      <c r="C7494" s="170">
        <v>288</v>
      </c>
      <c r="I7494" s="170"/>
    </row>
    <row r="7495" spans="1:9" x14ac:dyDescent="0.3">
      <c r="A7495" s="170" t="s">
        <v>5311</v>
      </c>
      <c r="B7495" s="170" t="s">
        <v>11482</v>
      </c>
      <c r="C7495" s="170">
        <v>288</v>
      </c>
      <c r="I7495" s="170"/>
    </row>
    <row r="7496" spans="1:9" x14ac:dyDescent="0.3">
      <c r="A7496" s="170" t="s">
        <v>5312</v>
      </c>
      <c r="B7496" s="170" t="s">
        <v>11482</v>
      </c>
      <c r="C7496" s="170">
        <v>288</v>
      </c>
      <c r="I7496" s="170"/>
    </row>
    <row r="7497" spans="1:9" x14ac:dyDescent="0.3">
      <c r="A7497" s="170" t="s">
        <v>5312</v>
      </c>
      <c r="B7497" s="170" t="s">
        <v>11482</v>
      </c>
      <c r="C7497" s="170">
        <v>288</v>
      </c>
      <c r="I7497" s="170"/>
    </row>
    <row r="7498" spans="1:9" x14ac:dyDescent="0.3">
      <c r="A7498" s="170" t="s">
        <v>5312</v>
      </c>
      <c r="B7498" s="170" t="s">
        <v>11482</v>
      </c>
      <c r="C7498" s="170">
        <v>288</v>
      </c>
      <c r="I7498" s="170"/>
    </row>
    <row r="7499" spans="1:9" x14ac:dyDescent="0.3">
      <c r="A7499" s="170" t="s">
        <v>5313</v>
      </c>
      <c r="B7499" s="170" t="s">
        <v>11481</v>
      </c>
      <c r="C7499" s="170">
        <v>288</v>
      </c>
      <c r="I7499" s="170"/>
    </row>
    <row r="7500" spans="1:9" x14ac:dyDescent="0.3">
      <c r="A7500" s="170" t="s">
        <v>5313</v>
      </c>
      <c r="B7500" s="170" t="s">
        <v>11481</v>
      </c>
      <c r="C7500" s="170">
        <v>288</v>
      </c>
      <c r="I7500" s="170"/>
    </row>
    <row r="7501" spans="1:9" x14ac:dyDescent="0.3">
      <c r="A7501" s="170" t="s">
        <v>5313</v>
      </c>
      <c r="B7501" s="170" t="s">
        <v>11481</v>
      </c>
      <c r="C7501" s="170">
        <v>288</v>
      </c>
      <c r="I7501" s="170"/>
    </row>
    <row r="7502" spans="1:9" x14ac:dyDescent="0.3">
      <c r="A7502" s="170" t="s">
        <v>5314</v>
      </c>
      <c r="B7502" s="170" t="s">
        <v>11481</v>
      </c>
      <c r="C7502" s="170">
        <v>288</v>
      </c>
      <c r="I7502" s="170"/>
    </row>
    <row r="7503" spans="1:9" x14ac:dyDescent="0.3">
      <c r="A7503" s="170" t="s">
        <v>5314</v>
      </c>
      <c r="B7503" s="170" t="s">
        <v>11481</v>
      </c>
      <c r="C7503" s="170">
        <v>288</v>
      </c>
      <c r="I7503" s="170"/>
    </row>
    <row r="7504" spans="1:9" x14ac:dyDescent="0.3">
      <c r="A7504" s="170" t="s">
        <v>5314</v>
      </c>
      <c r="B7504" s="170" t="s">
        <v>11481</v>
      </c>
      <c r="C7504" s="170">
        <v>288</v>
      </c>
      <c r="I7504" s="170"/>
    </row>
    <row r="7505" spans="1:9" x14ac:dyDescent="0.3">
      <c r="A7505" s="170" t="s">
        <v>5315</v>
      </c>
      <c r="B7505" s="170" t="s">
        <v>11481</v>
      </c>
      <c r="C7505" s="170">
        <v>288</v>
      </c>
      <c r="I7505" s="170"/>
    </row>
    <row r="7506" spans="1:9" x14ac:dyDescent="0.3">
      <c r="A7506" s="170" t="s">
        <v>5315</v>
      </c>
      <c r="B7506" s="170" t="s">
        <v>11481</v>
      </c>
      <c r="C7506" s="170">
        <v>288</v>
      </c>
      <c r="I7506" s="170"/>
    </row>
    <row r="7507" spans="1:9" x14ac:dyDescent="0.3">
      <c r="A7507" s="170" t="s">
        <v>5315</v>
      </c>
      <c r="B7507" s="170" t="s">
        <v>11481</v>
      </c>
      <c r="C7507" s="170">
        <v>288</v>
      </c>
      <c r="I7507" s="170"/>
    </row>
    <row r="7508" spans="1:9" x14ac:dyDescent="0.3">
      <c r="A7508" s="170" t="s">
        <v>5316</v>
      </c>
      <c r="B7508" s="170" t="s">
        <v>11481</v>
      </c>
      <c r="C7508" s="170">
        <v>288</v>
      </c>
      <c r="I7508" s="170"/>
    </row>
    <row r="7509" spans="1:9" x14ac:dyDescent="0.3">
      <c r="A7509" s="170" t="s">
        <v>5316</v>
      </c>
      <c r="B7509" s="170" t="s">
        <v>11481</v>
      </c>
      <c r="C7509" s="170">
        <v>288</v>
      </c>
      <c r="I7509" s="170"/>
    </row>
    <row r="7510" spans="1:9" x14ac:dyDescent="0.3">
      <c r="A7510" s="170" t="s">
        <v>5316</v>
      </c>
      <c r="B7510" s="170" t="s">
        <v>11481</v>
      </c>
      <c r="C7510" s="170">
        <v>288</v>
      </c>
      <c r="I7510" s="170"/>
    </row>
    <row r="7511" spans="1:9" x14ac:dyDescent="0.3">
      <c r="A7511" s="170" t="s">
        <v>3539</v>
      </c>
      <c r="B7511" s="170" t="s">
        <v>8018</v>
      </c>
      <c r="C7511" s="170">
        <v>180</v>
      </c>
      <c r="I7511" s="170"/>
    </row>
    <row r="7512" spans="1:9" x14ac:dyDescent="0.3">
      <c r="A7512" s="170" t="s">
        <v>5317</v>
      </c>
      <c r="B7512" s="170" t="s">
        <v>11481</v>
      </c>
      <c r="C7512" s="170">
        <v>288</v>
      </c>
      <c r="I7512" s="170"/>
    </row>
    <row r="7513" spans="1:9" x14ac:dyDescent="0.3">
      <c r="A7513" s="170" t="s">
        <v>5317</v>
      </c>
      <c r="B7513" s="170" t="s">
        <v>11481</v>
      </c>
      <c r="C7513" s="170">
        <v>288</v>
      </c>
      <c r="I7513" s="170"/>
    </row>
    <row r="7514" spans="1:9" x14ac:dyDescent="0.3">
      <c r="A7514" s="170" t="s">
        <v>5317</v>
      </c>
      <c r="B7514" s="170" t="s">
        <v>11481</v>
      </c>
      <c r="C7514" s="170">
        <v>288</v>
      </c>
      <c r="I7514" s="170"/>
    </row>
    <row r="7515" spans="1:9" x14ac:dyDescent="0.3">
      <c r="A7515" s="170" t="s">
        <v>5318</v>
      </c>
      <c r="B7515" s="170" t="s">
        <v>11481</v>
      </c>
      <c r="C7515" s="170">
        <v>288</v>
      </c>
      <c r="I7515" s="170"/>
    </row>
    <row r="7516" spans="1:9" x14ac:dyDescent="0.3">
      <c r="A7516" s="170" t="s">
        <v>5318</v>
      </c>
      <c r="B7516" s="170" t="s">
        <v>11481</v>
      </c>
      <c r="C7516" s="170">
        <v>288</v>
      </c>
      <c r="I7516" s="170"/>
    </row>
    <row r="7517" spans="1:9" x14ac:dyDescent="0.3">
      <c r="A7517" s="170" t="s">
        <v>5318</v>
      </c>
      <c r="B7517" s="170" t="s">
        <v>11481</v>
      </c>
      <c r="C7517" s="170">
        <v>288</v>
      </c>
      <c r="I7517" s="170"/>
    </row>
    <row r="7518" spans="1:9" x14ac:dyDescent="0.3">
      <c r="A7518" s="170" t="s">
        <v>5319</v>
      </c>
      <c r="B7518" s="170" t="s">
        <v>11481</v>
      </c>
      <c r="C7518" s="170">
        <v>288</v>
      </c>
      <c r="I7518" s="170"/>
    </row>
    <row r="7519" spans="1:9" x14ac:dyDescent="0.3">
      <c r="A7519" s="170" t="s">
        <v>5319</v>
      </c>
      <c r="B7519" s="170" t="s">
        <v>11481</v>
      </c>
      <c r="C7519" s="170">
        <v>288</v>
      </c>
      <c r="I7519" s="170"/>
    </row>
    <row r="7520" spans="1:9" x14ac:dyDescent="0.3">
      <c r="A7520" s="170" t="s">
        <v>5319</v>
      </c>
      <c r="B7520" s="170" t="s">
        <v>11481</v>
      </c>
      <c r="C7520" s="170">
        <v>288</v>
      </c>
      <c r="I7520" s="170"/>
    </row>
    <row r="7521" spans="1:9" x14ac:dyDescent="0.3">
      <c r="A7521" s="170" t="s">
        <v>5320</v>
      </c>
      <c r="B7521" s="170" t="s">
        <v>11481</v>
      </c>
      <c r="C7521" s="170">
        <v>288</v>
      </c>
      <c r="I7521" s="170"/>
    </row>
    <row r="7522" spans="1:9" x14ac:dyDescent="0.3">
      <c r="A7522" s="170" t="s">
        <v>5320</v>
      </c>
      <c r="B7522" s="170" t="s">
        <v>11481</v>
      </c>
      <c r="C7522" s="170">
        <v>288</v>
      </c>
      <c r="I7522" s="170"/>
    </row>
    <row r="7523" spans="1:9" x14ac:dyDescent="0.3">
      <c r="A7523" s="170" t="s">
        <v>5320</v>
      </c>
      <c r="B7523" s="170" t="s">
        <v>11481</v>
      </c>
      <c r="C7523" s="170">
        <v>288</v>
      </c>
      <c r="I7523" s="170"/>
    </row>
    <row r="7524" spans="1:9" x14ac:dyDescent="0.3">
      <c r="A7524" s="170" t="s">
        <v>5321</v>
      </c>
      <c r="B7524" s="170" t="s">
        <v>11481</v>
      </c>
      <c r="C7524" s="170">
        <v>288</v>
      </c>
      <c r="I7524" s="170"/>
    </row>
    <row r="7525" spans="1:9" x14ac:dyDescent="0.3">
      <c r="A7525" s="170" t="s">
        <v>5321</v>
      </c>
      <c r="B7525" s="170" t="s">
        <v>11481</v>
      </c>
      <c r="C7525" s="170">
        <v>288</v>
      </c>
      <c r="I7525" s="170"/>
    </row>
    <row r="7526" spans="1:9" x14ac:dyDescent="0.3">
      <c r="A7526" s="170" t="s">
        <v>5321</v>
      </c>
      <c r="B7526" s="170" t="s">
        <v>11481</v>
      </c>
      <c r="C7526" s="170">
        <v>288</v>
      </c>
      <c r="I7526" s="170"/>
    </row>
    <row r="7527" spans="1:9" x14ac:dyDescent="0.3">
      <c r="A7527" s="170" t="s">
        <v>5322</v>
      </c>
      <c r="B7527" s="170" t="s">
        <v>5323</v>
      </c>
      <c r="C7527" s="170">
        <v>724</v>
      </c>
      <c r="I7527" s="170"/>
    </row>
    <row r="7528" spans="1:9" x14ac:dyDescent="0.3">
      <c r="A7528" s="170" t="s">
        <v>5324</v>
      </c>
      <c r="B7528" s="170" t="s">
        <v>4857</v>
      </c>
      <c r="C7528" s="170">
        <v>724</v>
      </c>
      <c r="I7528" s="170"/>
    </row>
    <row r="7529" spans="1:9" x14ac:dyDescent="0.3">
      <c r="A7529" s="170" t="s">
        <v>5325</v>
      </c>
      <c r="B7529" s="170" t="s">
        <v>11480</v>
      </c>
      <c r="C7529" s="170">
        <v>547</v>
      </c>
      <c r="I7529" s="170"/>
    </row>
    <row r="7530" spans="1:9" x14ac:dyDescent="0.3">
      <c r="A7530" s="170" t="s">
        <v>5326</v>
      </c>
      <c r="B7530" s="170" t="s">
        <v>11479</v>
      </c>
      <c r="C7530" s="170">
        <v>379</v>
      </c>
      <c r="I7530" s="170"/>
    </row>
    <row r="7531" spans="1:9" x14ac:dyDescent="0.3">
      <c r="A7531" s="170" t="s">
        <v>5327</v>
      </c>
      <c r="B7531" s="170" t="s">
        <v>11478</v>
      </c>
      <c r="C7531" s="170">
        <v>634</v>
      </c>
      <c r="I7531" s="170"/>
    </row>
    <row r="7532" spans="1:9" x14ac:dyDescent="0.3">
      <c r="A7532" s="170" t="s">
        <v>3538</v>
      </c>
      <c r="B7532" s="170" t="s">
        <v>11477</v>
      </c>
      <c r="C7532" s="170">
        <v>94</v>
      </c>
      <c r="I7532" s="170"/>
    </row>
    <row r="7533" spans="1:9" x14ac:dyDescent="0.3">
      <c r="A7533" s="170" t="s">
        <v>5328</v>
      </c>
      <c r="B7533" s="170" t="s">
        <v>11476</v>
      </c>
      <c r="C7533" s="170">
        <v>634</v>
      </c>
      <c r="I7533" s="170"/>
    </row>
    <row r="7534" spans="1:9" x14ac:dyDescent="0.3">
      <c r="A7534" s="170" t="s">
        <v>5329</v>
      </c>
      <c r="B7534" s="170" t="s">
        <v>4360</v>
      </c>
      <c r="C7534" s="170">
        <v>724</v>
      </c>
      <c r="I7534" s="170"/>
    </row>
    <row r="7535" spans="1:9" x14ac:dyDescent="0.3">
      <c r="A7535" s="170" t="s">
        <v>5330</v>
      </c>
      <c r="B7535" s="170" t="s">
        <v>5331</v>
      </c>
      <c r="C7535" s="170">
        <v>1713</v>
      </c>
      <c r="I7535" s="170"/>
    </row>
    <row r="7536" spans="1:9" x14ac:dyDescent="0.3">
      <c r="A7536" s="170" t="s">
        <v>5333</v>
      </c>
      <c r="B7536" s="170" t="s">
        <v>5332</v>
      </c>
      <c r="C7536" s="170">
        <v>724</v>
      </c>
      <c r="I7536" s="170"/>
    </row>
    <row r="7537" spans="1:9" x14ac:dyDescent="0.3">
      <c r="A7537" s="170" t="s">
        <v>5334</v>
      </c>
      <c r="B7537" s="170" t="s">
        <v>359</v>
      </c>
      <c r="C7537" s="170">
        <v>724</v>
      </c>
      <c r="I7537" s="170"/>
    </row>
    <row r="7538" spans="1:9" x14ac:dyDescent="0.3">
      <c r="A7538" s="170" t="s">
        <v>5335</v>
      </c>
      <c r="B7538" s="170" t="s">
        <v>359</v>
      </c>
      <c r="C7538" s="170">
        <v>724</v>
      </c>
      <c r="I7538" s="170"/>
    </row>
    <row r="7539" spans="1:9" x14ac:dyDescent="0.3">
      <c r="A7539" s="170" t="s">
        <v>5336</v>
      </c>
      <c r="B7539" s="170" t="s">
        <v>359</v>
      </c>
      <c r="C7539" s="170">
        <v>724</v>
      </c>
      <c r="I7539" s="170"/>
    </row>
    <row r="7540" spans="1:9" x14ac:dyDescent="0.3">
      <c r="A7540" s="170" t="s">
        <v>5337</v>
      </c>
      <c r="B7540" s="170" t="s">
        <v>359</v>
      </c>
      <c r="C7540" s="170">
        <v>724</v>
      </c>
      <c r="I7540" s="170"/>
    </row>
    <row r="7541" spans="1:9" x14ac:dyDescent="0.3">
      <c r="A7541" s="170" t="s">
        <v>5338</v>
      </c>
      <c r="B7541" s="170" t="s">
        <v>4347</v>
      </c>
      <c r="C7541" s="170">
        <v>724</v>
      </c>
      <c r="I7541" s="170"/>
    </row>
    <row r="7542" spans="1:9" x14ac:dyDescent="0.3">
      <c r="A7542" s="170" t="s">
        <v>5339</v>
      </c>
      <c r="B7542" s="170" t="s">
        <v>4347</v>
      </c>
      <c r="C7542" s="170">
        <v>724</v>
      </c>
      <c r="I7542" s="170"/>
    </row>
    <row r="7543" spans="1:9" x14ac:dyDescent="0.3">
      <c r="A7543" s="170" t="s">
        <v>5340</v>
      </c>
      <c r="B7543" s="170" t="s">
        <v>4347</v>
      </c>
      <c r="C7543" s="170">
        <v>724</v>
      </c>
      <c r="I7543" s="170"/>
    </row>
    <row r="7544" spans="1:9" x14ac:dyDescent="0.3">
      <c r="A7544" s="170" t="s">
        <v>5341</v>
      </c>
      <c r="B7544" s="170" t="s">
        <v>4347</v>
      </c>
      <c r="C7544" s="170">
        <v>724</v>
      </c>
      <c r="I7544" s="170"/>
    </row>
    <row r="7545" spans="1:9" x14ac:dyDescent="0.3">
      <c r="A7545" s="170" t="s">
        <v>5342</v>
      </c>
      <c r="B7545" s="170" t="s">
        <v>4347</v>
      </c>
      <c r="C7545" s="170">
        <v>724</v>
      </c>
      <c r="I7545" s="170"/>
    </row>
    <row r="7546" spans="1:9" x14ac:dyDescent="0.3">
      <c r="A7546" s="170" t="s">
        <v>5343</v>
      </c>
      <c r="B7546" s="170" t="s">
        <v>4347</v>
      </c>
      <c r="C7546" s="170">
        <v>724</v>
      </c>
      <c r="I7546" s="170"/>
    </row>
    <row r="7547" spans="1:9" x14ac:dyDescent="0.3">
      <c r="A7547" s="170" t="s">
        <v>5344</v>
      </c>
      <c r="B7547" s="170" t="s">
        <v>4347</v>
      </c>
      <c r="C7547" s="170">
        <v>724</v>
      </c>
      <c r="I7547" s="170"/>
    </row>
    <row r="7548" spans="1:9" x14ac:dyDescent="0.3">
      <c r="A7548" s="170" t="s">
        <v>5345</v>
      </c>
      <c r="B7548" s="170" t="s">
        <v>4347</v>
      </c>
      <c r="C7548" s="170">
        <v>724</v>
      </c>
      <c r="I7548" s="170"/>
    </row>
    <row r="7549" spans="1:9" x14ac:dyDescent="0.3">
      <c r="A7549" s="170" t="s">
        <v>5346</v>
      </c>
      <c r="B7549" s="170" t="s">
        <v>4857</v>
      </c>
      <c r="C7549" s="170">
        <v>724</v>
      </c>
      <c r="I7549" s="170"/>
    </row>
    <row r="7550" spans="1:9" x14ac:dyDescent="0.3">
      <c r="A7550" s="170" t="s">
        <v>5347</v>
      </c>
      <c r="B7550" s="170" t="s">
        <v>4857</v>
      </c>
      <c r="C7550" s="170">
        <v>724</v>
      </c>
      <c r="I7550" s="170"/>
    </row>
    <row r="7551" spans="1:9" x14ac:dyDescent="0.3">
      <c r="A7551" s="170" t="s">
        <v>5348</v>
      </c>
      <c r="B7551" s="170" t="s">
        <v>4857</v>
      </c>
      <c r="C7551" s="170">
        <v>724</v>
      </c>
      <c r="I7551" s="170"/>
    </row>
    <row r="7552" spans="1:9" x14ac:dyDescent="0.3">
      <c r="A7552" s="170" t="s">
        <v>5349</v>
      </c>
      <c r="B7552" s="170" t="s">
        <v>4857</v>
      </c>
      <c r="C7552" s="170">
        <v>724</v>
      </c>
      <c r="I7552" s="170"/>
    </row>
    <row r="7553" spans="1:9" x14ac:dyDescent="0.3">
      <c r="A7553" s="170" t="s">
        <v>3537</v>
      </c>
      <c r="B7553" s="170" t="s">
        <v>11475</v>
      </c>
      <c r="C7553" s="170">
        <v>41</v>
      </c>
      <c r="I7553" s="170"/>
    </row>
    <row r="7554" spans="1:9" x14ac:dyDescent="0.3">
      <c r="A7554" s="170" t="s">
        <v>5350</v>
      </c>
      <c r="B7554" s="170" t="s">
        <v>4857</v>
      </c>
      <c r="C7554" s="170">
        <v>724</v>
      </c>
      <c r="I7554" s="170"/>
    </row>
    <row r="7555" spans="1:9" x14ac:dyDescent="0.3">
      <c r="A7555" s="170" t="s">
        <v>5351</v>
      </c>
      <c r="B7555" s="170" t="s">
        <v>4857</v>
      </c>
      <c r="C7555" s="170">
        <v>724</v>
      </c>
      <c r="I7555" s="170"/>
    </row>
    <row r="7556" spans="1:9" x14ac:dyDescent="0.3">
      <c r="A7556" s="170" t="s">
        <v>5352</v>
      </c>
      <c r="B7556" s="170" t="s">
        <v>4857</v>
      </c>
      <c r="C7556" s="170">
        <v>724</v>
      </c>
      <c r="I7556" s="170"/>
    </row>
    <row r="7557" spans="1:9" x14ac:dyDescent="0.3">
      <c r="A7557" s="170" t="s">
        <v>5353</v>
      </c>
      <c r="B7557" s="170" t="s">
        <v>4857</v>
      </c>
      <c r="C7557" s="170">
        <v>724</v>
      </c>
      <c r="I7557" s="170"/>
    </row>
    <row r="7558" spans="1:9" x14ac:dyDescent="0.3">
      <c r="A7558" s="170" t="s">
        <v>5354</v>
      </c>
      <c r="B7558" s="170" t="s">
        <v>4857</v>
      </c>
      <c r="C7558" s="170">
        <v>724</v>
      </c>
      <c r="I7558" s="170"/>
    </row>
    <row r="7559" spans="1:9" x14ac:dyDescent="0.3">
      <c r="A7559" s="170" t="s">
        <v>5355</v>
      </c>
      <c r="B7559" s="170" t="s">
        <v>4857</v>
      </c>
      <c r="C7559" s="170">
        <v>724</v>
      </c>
      <c r="I7559" s="170"/>
    </row>
    <row r="7560" spans="1:9" x14ac:dyDescent="0.3">
      <c r="A7560" s="170" t="s">
        <v>5356</v>
      </c>
      <c r="B7560" s="170" t="s">
        <v>11474</v>
      </c>
      <c r="C7560" s="170">
        <v>83</v>
      </c>
      <c r="I7560" s="170"/>
    </row>
    <row r="7561" spans="1:9" x14ac:dyDescent="0.3">
      <c r="A7561" s="170" t="s">
        <v>5357</v>
      </c>
      <c r="B7561" s="170" t="s">
        <v>11473</v>
      </c>
      <c r="C7561" s="170">
        <v>634</v>
      </c>
      <c r="I7561" s="170"/>
    </row>
    <row r="7562" spans="1:9" x14ac:dyDescent="0.3">
      <c r="A7562" s="170" t="s">
        <v>5358</v>
      </c>
      <c r="B7562" s="170" t="s">
        <v>11472</v>
      </c>
      <c r="C7562" s="170">
        <v>634</v>
      </c>
      <c r="I7562" s="170"/>
    </row>
    <row r="7563" spans="1:9" x14ac:dyDescent="0.3">
      <c r="A7563" s="170" t="s">
        <v>3536</v>
      </c>
      <c r="B7563" s="170" t="s">
        <v>11471</v>
      </c>
      <c r="C7563" s="170">
        <v>41</v>
      </c>
      <c r="I7563" s="170"/>
    </row>
    <row r="7564" spans="1:9" x14ac:dyDescent="0.3">
      <c r="A7564" s="170" t="s">
        <v>5359</v>
      </c>
      <c r="B7564" s="170" t="s">
        <v>11470</v>
      </c>
      <c r="C7564" s="170">
        <v>634</v>
      </c>
      <c r="I7564" s="170"/>
    </row>
    <row r="7565" spans="1:9" x14ac:dyDescent="0.3">
      <c r="A7565" s="170" t="s">
        <v>5360</v>
      </c>
      <c r="B7565" s="170" t="s">
        <v>11469</v>
      </c>
      <c r="C7565" s="170">
        <v>634</v>
      </c>
      <c r="I7565" s="170"/>
    </row>
    <row r="7566" spans="1:9" x14ac:dyDescent="0.3">
      <c r="A7566" s="170" t="s">
        <v>5361</v>
      </c>
      <c r="B7566" s="170" t="s">
        <v>11468</v>
      </c>
      <c r="C7566" s="170">
        <v>71</v>
      </c>
      <c r="I7566" s="170"/>
    </row>
    <row r="7567" spans="1:9" x14ac:dyDescent="0.3">
      <c r="A7567" s="170" t="s">
        <v>5362</v>
      </c>
      <c r="B7567" s="170" t="s">
        <v>5363</v>
      </c>
      <c r="C7567" s="170">
        <v>724</v>
      </c>
      <c r="I7567" s="170"/>
    </row>
    <row r="7568" spans="1:9" x14ac:dyDescent="0.3">
      <c r="A7568" s="170" t="s">
        <v>5364</v>
      </c>
      <c r="B7568" s="170" t="s">
        <v>11467</v>
      </c>
      <c r="C7568" s="170">
        <v>83</v>
      </c>
      <c r="I7568" s="170"/>
    </row>
    <row r="7569" spans="1:9" x14ac:dyDescent="0.3">
      <c r="A7569" s="170" t="s">
        <v>5365</v>
      </c>
      <c r="B7569" s="170" t="s">
        <v>11466</v>
      </c>
      <c r="C7569" s="170">
        <v>83</v>
      </c>
      <c r="I7569" s="170"/>
    </row>
    <row r="7570" spans="1:9" x14ac:dyDescent="0.3">
      <c r="A7570" s="170" t="s">
        <v>5366</v>
      </c>
      <c r="B7570" s="170" t="s">
        <v>11465</v>
      </c>
      <c r="C7570" s="170">
        <v>83</v>
      </c>
      <c r="I7570" s="170"/>
    </row>
    <row r="7571" spans="1:9" x14ac:dyDescent="0.3">
      <c r="A7571" s="170" t="s">
        <v>5367</v>
      </c>
      <c r="B7571" s="170" t="s">
        <v>11464</v>
      </c>
      <c r="C7571" s="170">
        <v>83</v>
      </c>
      <c r="I7571" s="170"/>
    </row>
    <row r="7572" spans="1:9" x14ac:dyDescent="0.3">
      <c r="A7572" s="170" t="s">
        <v>5368</v>
      </c>
      <c r="B7572" s="170" t="s">
        <v>11463</v>
      </c>
      <c r="C7572" s="170">
        <v>83</v>
      </c>
      <c r="I7572" s="170"/>
    </row>
    <row r="7573" spans="1:9" x14ac:dyDescent="0.3">
      <c r="A7573" s="170" t="s">
        <v>5369</v>
      </c>
      <c r="B7573" s="170" t="s">
        <v>11462</v>
      </c>
      <c r="C7573" s="170">
        <v>83</v>
      </c>
      <c r="I7573" s="170"/>
    </row>
    <row r="7574" spans="1:9" x14ac:dyDescent="0.3">
      <c r="A7574" s="170" t="s">
        <v>3535</v>
      </c>
      <c r="B7574" s="170" t="s">
        <v>11461</v>
      </c>
      <c r="C7574" s="170">
        <v>41</v>
      </c>
      <c r="I7574" s="170"/>
    </row>
    <row r="7575" spans="1:9" x14ac:dyDescent="0.3">
      <c r="A7575" s="170" t="s">
        <v>5370</v>
      </c>
      <c r="B7575" s="170" t="s">
        <v>11460</v>
      </c>
      <c r="C7575" s="170">
        <v>67</v>
      </c>
      <c r="I7575" s="170"/>
    </row>
    <row r="7576" spans="1:9" x14ac:dyDescent="0.3">
      <c r="A7576" s="170" t="s">
        <v>5371</v>
      </c>
      <c r="B7576" s="170" t="s">
        <v>11459</v>
      </c>
      <c r="C7576" s="170">
        <v>83</v>
      </c>
      <c r="I7576" s="170"/>
    </row>
    <row r="7577" spans="1:9" x14ac:dyDescent="0.3">
      <c r="A7577" s="170" t="s">
        <v>5372</v>
      </c>
      <c r="B7577" s="170" t="s">
        <v>11458</v>
      </c>
      <c r="C7577" s="170">
        <v>67</v>
      </c>
      <c r="I7577" s="170"/>
    </row>
    <row r="7578" spans="1:9" x14ac:dyDescent="0.3">
      <c r="A7578" s="170" t="s">
        <v>5373</v>
      </c>
      <c r="B7578" s="170" t="s">
        <v>11457</v>
      </c>
      <c r="C7578" s="170">
        <v>634</v>
      </c>
      <c r="I7578" s="170"/>
    </row>
    <row r="7579" spans="1:9" x14ac:dyDescent="0.3">
      <c r="A7579" s="170" t="s">
        <v>5374</v>
      </c>
      <c r="B7579" s="170" t="s">
        <v>11456</v>
      </c>
      <c r="C7579" s="170">
        <v>634</v>
      </c>
      <c r="I7579" s="170"/>
    </row>
    <row r="7580" spans="1:9" x14ac:dyDescent="0.3">
      <c r="A7580" s="170" t="s">
        <v>5375</v>
      </c>
      <c r="B7580" s="170" t="s">
        <v>11455</v>
      </c>
      <c r="C7580" s="170">
        <v>634</v>
      </c>
      <c r="I7580" s="170"/>
    </row>
    <row r="7581" spans="1:9" x14ac:dyDescent="0.3">
      <c r="A7581" s="170" t="s">
        <v>5376</v>
      </c>
      <c r="B7581" s="170" t="s">
        <v>11454</v>
      </c>
      <c r="C7581" s="170">
        <v>67</v>
      </c>
      <c r="I7581" s="170"/>
    </row>
    <row r="7582" spans="1:9" x14ac:dyDescent="0.3">
      <c r="A7582" s="170" t="s">
        <v>5377</v>
      </c>
      <c r="B7582" s="170" t="s">
        <v>11453</v>
      </c>
      <c r="C7582" s="170">
        <v>476</v>
      </c>
      <c r="I7582" s="170"/>
    </row>
    <row r="7583" spans="1:9" x14ac:dyDescent="0.3">
      <c r="A7583" s="170" t="s">
        <v>5378</v>
      </c>
      <c r="B7583" s="170" t="s">
        <v>11452</v>
      </c>
      <c r="C7583" s="170">
        <v>1275</v>
      </c>
      <c r="I7583" s="170"/>
    </row>
    <row r="7584" spans="1:9" x14ac:dyDescent="0.3">
      <c r="A7584" s="170" t="s">
        <v>3534</v>
      </c>
      <c r="B7584" s="170" t="s">
        <v>11451</v>
      </c>
      <c r="C7584" s="170">
        <v>1927</v>
      </c>
      <c r="I7584" s="170"/>
    </row>
    <row r="7585" spans="1:9" x14ac:dyDescent="0.3">
      <c r="A7585" s="170" t="s">
        <v>5379</v>
      </c>
      <c r="B7585" s="170" t="s">
        <v>5380</v>
      </c>
      <c r="C7585" s="170">
        <v>724</v>
      </c>
      <c r="I7585" s="170"/>
    </row>
    <row r="7586" spans="1:9" x14ac:dyDescent="0.3">
      <c r="A7586" s="170" t="s">
        <v>5381</v>
      </c>
      <c r="B7586" s="170" t="s">
        <v>5382</v>
      </c>
      <c r="C7586" s="170">
        <v>724</v>
      </c>
      <c r="I7586" s="170"/>
    </row>
    <row r="7587" spans="1:9" x14ac:dyDescent="0.3">
      <c r="A7587" s="170" t="s">
        <v>5383</v>
      </c>
      <c r="B7587" s="170" t="s">
        <v>5384</v>
      </c>
      <c r="C7587" s="170">
        <v>724</v>
      </c>
      <c r="I7587" s="170"/>
    </row>
    <row r="7588" spans="1:9" x14ac:dyDescent="0.3">
      <c r="A7588" s="170" t="s">
        <v>5385</v>
      </c>
      <c r="B7588" s="170" t="s">
        <v>11450</v>
      </c>
      <c r="C7588" s="170">
        <v>1533</v>
      </c>
      <c r="I7588" s="170"/>
    </row>
    <row r="7589" spans="1:9" x14ac:dyDescent="0.3">
      <c r="A7589" s="170" t="s">
        <v>5386</v>
      </c>
      <c r="B7589" s="170" t="s">
        <v>11449</v>
      </c>
      <c r="C7589" s="170">
        <v>1506</v>
      </c>
      <c r="I7589" s="170"/>
    </row>
    <row r="7590" spans="1:9" x14ac:dyDescent="0.3">
      <c r="A7590" s="170" t="s">
        <v>5387</v>
      </c>
      <c r="B7590" s="170" t="s">
        <v>11448</v>
      </c>
      <c r="C7590" s="170">
        <v>567</v>
      </c>
      <c r="I7590" s="170"/>
    </row>
    <row r="7591" spans="1:9" x14ac:dyDescent="0.3">
      <c r="A7591" s="170" t="s">
        <v>5388</v>
      </c>
      <c r="B7591" s="170" t="s">
        <v>11447</v>
      </c>
      <c r="C7591" s="170">
        <v>210</v>
      </c>
      <c r="I7591" s="170"/>
    </row>
    <row r="7592" spans="1:9" x14ac:dyDescent="0.3">
      <c r="A7592" s="170" t="s">
        <v>5389</v>
      </c>
      <c r="B7592" s="170" t="s">
        <v>11446</v>
      </c>
      <c r="C7592" s="170">
        <v>210</v>
      </c>
      <c r="I7592" s="170"/>
    </row>
    <row r="7593" spans="1:9" x14ac:dyDescent="0.3">
      <c r="A7593" s="170" t="s">
        <v>3533</v>
      </c>
      <c r="B7593" s="170" t="s">
        <v>11445</v>
      </c>
      <c r="C7593" s="170">
        <v>41</v>
      </c>
      <c r="I7593" s="170"/>
    </row>
    <row r="7594" spans="1:9" x14ac:dyDescent="0.3">
      <c r="A7594" s="170" t="s">
        <v>5390</v>
      </c>
      <c r="B7594" s="170" t="s">
        <v>5391</v>
      </c>
      <c r="C7594" s="170">
        <v>724</v>
      </c>
      <c r="I7594" s="170"/>
    </row>
    <row r="7595" spans="1:9" x14ac:dyDescent="0.3">
      <c r="A7595" s="170" t="s">
        <v>5392</v>
      </c>
      <c r="B7595" s="170" t="s">
        <v>5393</v>
      </c>
      <c r="C7595" s="170">
        <v>724</v>
      </c>
      <c r="I7595" s="170"/>
    </row>
    <row r="7596" spans="1:9" x14ac:dyDescent="0.3">
      <c r="A7596" s="170" t="s">
        <v>5394</v>
      </c>
      <c r="B7596" s="170" t="s">
        <v>11444</v>
      </c>
      <c r="C7596" s="170">
        <v>37</v>
      </c>
      <c r="I7596" s="170"/>
    </row>
    <row r="7597" spans="1:9" x14ac:dyDescent="0.3">
      <c r="A7597" s="170" t="s">
        <v>5395</v>
      </c>
      <c r="B7597" s="170" t="s">
        <v>11443</v>
      </c>
      <c r="C7597" s="170">
        <v>634</v>
      </c>
      <c r="I7597" s="170"/>
    </row>
    <row r="7598" spans="1:9" x14ac:dyDescent="0.3">
      <c r="A7598" s="170" t="s">
        <v>5396</v>
      </c>
      <c r="B7598" s="170" t="s">
        <v>11442</v>
      </c>
      <c r="C7598" s="170">
        <v>634</v>
      </c>
      <c r="I7598" s="170"/>
    </row>
    <row r="7599" spans="1:9" x14ac:dyDescent="0.3">
      <c r="A7599" s="170" t="s">
        <v>5397</v>
      </c>
      <c r="B7599" s="170" t="s">
        <v>11441</v>
      </c>
      <c r="C7599" s="170">
        <v>634</v>
      </c>
      <c r="I7599" s="170"/>
    </row>
    <row r="7600" spans="1:9" x14ac:dyDescent="0.3">
      <c r="A7600" s="170" t="s">
        <v>5398</v>
      </c>
      <c r="B7600" s="170" t="s">
        <v>5399</v>
      </c>
      <c r="C7600" s="170">
        <v>724</v>
      </c>
      <c r="I7600" s="170"/>
    </row>
    <row r="7601" spans="1:9" x14ac:dyDescent="0.3">
      <c r="A7601" s="170" t="s">
        <v>5400</v>
      </c>
      <c r="B7601" s="170" t="s">
        <v>5401</v>
      </c>
      <c r="C7601" s="170">
        <v>724</v>
      </c>
      <c r="I7601" s="170"/>
    </row>
    <row r="7602" spans="1:9" x14ac:dyDescent="0.3">
      <c r="A7602" s="170" t="s">
        <v>5402</v>
      </c>
      <c r="B7602" s="170" t="s">
        <v>5403</v>
      </c>
      <c r="C7602" s="170">
        <v>724</v>
      </c>
      <c r="I7602" s="170"/>
    </row>
    <row r="7603" spans="1:9" x14ac:dyDescent="0.3">
      <c r="A7603" s="170" t="s">
        <v>5404</v>
      </c>
      <c r="B7603" s="170" t="s">
        <v>5405</v>
      </c>
      <c r="C7603" s="170">
        <v>724</v>
      </c>
      <c r="I7603" s="170"/>
    </row>
    <row r="7604" spans="1:9" x14ac:dyDescent="0.3">
      <c r="A7604" s="170" t="s">
        <v>3532</v>
      </c>
      <c r="B7604" s="170" t="s">
        <v>11440</v>
      </c>
      <c r="C7604" s="170">
        <v>1324</v>
      </c>
      <c r="I7604" s="170"/>
    </row>
    <row r="7605" spans="1:9" x14ac:dyDescent="0.3">
      <c r="A7605" s="170" t="s">
        <v>5406</v>
      </c>
      <c r="B7605" s="170" t="s">
        <v>5407</v>
      </c>
      <c r="C7605" s="170">
        <v>724</v>
      </c>
      <c r="I7605" s="170"/>
    </row>
    <row r="7606" spans="1:9" x14ac:dyDescent="0.3">
      <c r="A7606" s="170" t="s">
        <v>5408</v>
      </c>
      <c r="B7606" s="170" t="s">
        <v>5409</v>
      </c>
      <c r="C7606" s="170">
        <v>724</v>
      </c>
      <c r="I7606" s="170"/>
    </row>
    <row r="7607" spans="1:9" x14ac:dyDescent="0.3">
      <c r="A7607" s="170" t="s">
        <v>5410</v>
      </c>
      <c r="B7607" s="170" t="s">
        <v>5411</v>
      </c>
      <c r="C7607" s="170">
        <v>724</v>
      </c>
      <c r="I7607" s="170"/>
    </row>
    <row r="7608" spans="1:9" x14ac:dyDescent="0.3">
      <c r="A7608" s="170" t="s">
        <v>5412</v>
      </c>
      <c r="B7608" s="170" t="s">
        <v>5413</v>
      </c>
      <c r="C7608" s="170">
        <v>724</v>
      </c>
      <c r="I7608" s="170"/>
    </row>
    <row r="7609" spans="1:9" x14ac:dyDescent="0.3">
      <c r="A7609" s="170" t="s">
        <v>5414</v>
      </c>
      <c r="B7609" s="170" t="s">
        <v>5415</v>
      </c>
      <c r="C7609" s="170">
        <v>724</v>
      </c>
      <c r="I7609" s="170"/>
    </row>
    <row r="7610" spans="1:9" x14ac:dyDescent="0.3">
      <c r="A7610" s="170" t="s">
        <v>5416</v>
      </c>
      <c r="B7610" s="170" t="s">
        <v>5417</v>
      </c>
      <c r="C7610" s="170">
        <v>724</v>
      </c>
      <c r="I7610" s="170"/>
    </row>
    <row r="7611" spans="1:9" x14ac:dyDescent="0.3">
      <c r="A7611" s="170" t="s">
        <v>5418</v>
      </c>
      <c r="B7611" s="170" t="s">
        <v>5419</v>
      </c>
      <c r="C7611" s="170">
        <v>724</v>
      </c>
      <c r="I7611" s="170"/>
    </row>
    <row r="7612" spans="1:9" x14ac:dyDescent="0.3">
      <c r="A7612" s="170" t="s">
        <v>5420</v>
      </c>
      <c r="B7612" s="170" t="s">
        <v>5421</v>
      </c>
      <c r="C7612" s="170">
        <v>724</v>
      </c>
      <c r="I7612" s="170"/>
    </row>
    <row r="7613" spans="1:9" x14ac:dyDescent="0.3">
      <c r="A7613" s="170" t="s">
        <v>5422</v>
      </c>
      <c r="B7613" s="170" t="s">
        <v>5423</v>
      </c>
      <c r="C7613" s="170">
        <v>724</v>
      </c>
      <c r="I7613" s="170"/>
    </row>
    <row r="7614" spans="1:9" x14ac:dyDescent="0.3">
      <c r="A7614" s="170" t="s">
        <v>5424</v>
      </c>
      <c r="B7614" s="170" t="s">
        <v>5425</v>
      </c>
      <c r="C7614" s="170">
        <v>724</v>
      </c>
      <c r="I7614" s="170"/>
    </row>
    <row r="7615" spans="1:9" x14ac:dyDescent="0.3">
      <c r="A7615" s="170" t="s">
        <v>3531</v>
      </c>
      <c r="B7615" s="170" t="s">
        <v>11439</v>
      </c>
      <c r="C7615" s="170">
        <v>111</v>
      </c>
      <c r="I7615" s="170"/>
    </row>
    <row r="7616" spans="1:9" x14ac:dyDescent="0.3">
      <c r="A7616" s="170" t="s">
        <v>5426</v>
      </c>
      <c r="B7616" s="170" t="s">
        <v>5427</v>
      </c>
      <c r="C7616" s="170">
        <v>724</v>
      </c>
      <c r="I7616" s="170"/>
    </row>
    <row r="7617" spans="1:9" x14ac:dyDescent="0.3">
      <c r="A7617" s="170" t="s">
        <v>5428</v>
      </c>
      <c r="B7617" s="170" t="s">
        <v>5429</v>
      </c>
      <c r="C7617" s="170">
        <v>724</v>
      </c>
      <c r="I7617" s="170"/>
    </row>
    <row r="7618" spans="1:9" x14ac:dyDescent="0.3">
      <c r="A7618" s="170" t="s">
        <v>5431</v>
      </c>
      <c r="B7618" s="170" t="s">
        <v>5430</v>
      </c>
      <c r="C7618" s="170">
        <v>387</v>
      </c>
      <c r="I7618" s="170"/>
    </row>
    <row r="7619" spans="1:9" x14ac:dyDescent="0.3">
      <c r="A7619" s="170" t="s">
        <v>5432</v>
      </c>
      <c r="B7619" s="170" t="s">
        <v>5433</v>
      </c>
      <c r="C7619" s="170">
        <v>724</v>
      </c>
      <c r="I7619" s="170"/>
    </row>
    <row r="7620" spans="1:9" x14ac:dyDescent="0.3">
      <c r="A7620" s="170" t="s">
        <v>5434</v>
      </c>
      <c r="B7620" s="170" t="s">
        <v>11438</v>
      </c>
      <c r="C7620" s="170">
        <v>114</v>
      </c>
      <c r="I7620" s="170"/>
    </row>
    <row r="7621" spans="1:9" x14ac:dyDescent="0.3">
      <c r="A7621" s="170" t="s">
        <v>5435</v>
      </c>
      <c r="B7621" s="170" t="s">
        <v>5436</v>
      </c>
      <c r="C7621" s="170">
        <v>724</v>
      </c>
      <c r="I7621" s="170"/>
    </row>
    <row r="7622" spans="1:9" x14ac:dyDescent="0.3">
      <c r="A7622" s="170" t="s">
        <v>5437</v>
      </c>
      <c r="B7622" s="170" t="s">
        <v>5438</v>
      </c>
      <c r="C7622" s="170">
        <v>724</v>
      </c>
      <c r="I7622" s="170"/>
    </row>
    <row r="7623" spans="1:9" x14ac:dyDescent="0.3">
      <c r="A7623" s="170" t="s">
        <v>5439</v>
      </c>
      <c r="B7623" s="170" t="s">
        <v>11437</v>
      </c>
      <c r="C7623" s="170">
        <v>114</v>
      </c>
      <c r="I7623" s="170"/>
    </row>
    <row r="7624" spans="1:9" x14ac:dyDescent="0.3">
      <c r="A7624" s="170" t="s">
        <v>5440</v>
      </c>
      <c r="B7624" s="170" t="s">
        <v>11436</v>
      </c>
      <c r="C7624" s="170">
        <v>114</v>
      </c>
      <c r="I7624" s="170"/>
    </row>
    <row r="7625" spans="1:9" x14ac:dyDescent="0.3">
      <c r="A7625" s="170" t="s">
        <v>5441</v>
      </c>
      <c r="B7625" s="170" t="s">
        <v>5442</v>
      </c>
      <c r="C7625" s="170">
        <v>724</v>
      </c>
      <c r="I7625" s="170"/>
    </row>
    <row r="7626" spans="1:9" x14ac:dyDescent="0.3">
      <c r="A7626" s="170" t="s">
        <v>3530</v>
      </c>
      <c r="B7626" s="170" t="s">
        <v>11435</v>
      </c>
      <c r="C7626" s="170">
        <v>410</v>
      </c>
      <c r="I7626" s="170"/>
    </row>
    <row r="7627" spans="1:9" x14ac:dyDescent="0.3">
      <c r="A7627" s="170" t="s">
        <v>5443</v>
      </c>
      <c r="B7627" s="170" t="s">
        <v>5444</v>
      </c>
      <c r="C7627" s="170">
        <v>724</v>
      </c>
      <c r="I7627" s="170"/>
    </row>
    <row r="7628" spans="1:9" x14ac:dyDescent="0.3">
      <c r="A7628" s="170" t="s">
        <v>5445</v>
      </c>
      <c r="B7628" s="170" t="s">
        <v>5446</v>
      </c>
      <c r="C7628" s="170">
        <v>724</v>
      </c>
      <c r="I7628" s="170"/>
    </row>
    <row r="7629" spans="1:9" x14ac:dyDescent="0.3">
      <c r="A7629" s="170" t="s">
        <v>5447</v>
      </c>
      <c r="B7629" s="170" t="s">
        <v>5448</v>
      </c>
      <c r="C7629" s="170">
        <v>724</v>
      </c>
      <c r="I7629" s="170"/>
    </row>
    <row r="7630" spans="1:9" x14ac:dyDescent="0.3">
      <c r="A7630" s="170" t="s">
        <v>5449</v>
      </c>
      <c r="B7630" s="170" t="s">
        <v>5450</v>
      </c>
      <c r="C7630" s="170">
        <v>724</v>
      </c>
      <c r="I7630" s="170"/>
    </row>
    <row r="7631" spans="1:9" x14ac:dyDescent="0.3">
      <c r="A7631" s="170" t="s">
        <v>5451</v>
      </c>
      <c r="B7631" s="170" t="s">
        <v>5452</v>
      </c>
      <c r="C7631" s="170">
        <v>724</v>
      </c>
      <c r="I7631" s="170"/>
    </row>
    <row r="7632" spans="1:9" x14ac:dyDescent="0.3">
      <c r="A7632" s="170" t="s">
        <v>5453</v>
      </c>
      <c r="B7632" s="170" t="s">
        <v>5454</v>
      </c>
      <c r="C7632" s="170">
        <v>724</v>
      </c>
      <c r="I7632" s="170"/>
    </row>
    <row r="7633" spans="1:9" x14ac:dyDescent="0.3">
      <c r="A7633" s="170" t="s">
        <v>5455</v>
      </c>
      <c r="B7633" s="170" t="s">
        <v>5456</v>
      </c>
      <c r="C7633" s="170">
        <v>724</v>
      </c>
      <c r="I7633" s="170"/>
    </row>
    <row r="7634" spans="1:9" x14ac:dyDescent="0.3">
      <c r="A7634" s="170" t="s">
        <v>5457</v>
      </c>
      <c r="B7634" s="170" t="s">
        <v>5458</v>
      </c>
      <c r="C7634" s="170">
        <v>724</v>
      </c>
      <c r="I7634" s="170"/>
    </row>
    <row r="7635" spans="1:9" x14ac:dyDescent="0.3">
      <c r="A7635" s="170" t="s">
        <v>5459</v>
      </c>
      <c r="B7635" s="170" t="s">
        <v>5460</v>
      </c>
      <c r="C7635" s="170">
        <v>724</v>
      </c>
      <c r="I7635" s="170"/>
    </row>
    <row r="7636" spans="1:9" x14ac:dyDescent="0.3">
      <c r="A7636" s="170" t="s">
        <v>5461</v>
      </c>
      <c r="B7636" s="170" t="s">
        <v>5462</v>
      </c>
      <c r="C7636" s="170">
        <v>724</v>
      </c>
      <c r="I7636" s="170"/>
    </row>
    <row r="7637" spans="1:9" x14ac:dyDescent="0.3">
      <c r="A7637" s="170" t="s">
        <v>3529</v>
      </c>
      <c r="B7637" s="170" t="s">
        <v>3528</v>
      </c>
      <c r="C7637" s="170">
        <v>185</v>
      </c>
      <c r="I7637" s="170"/>
    </row>
    <row r="7638" spans="1:9" x14ac:dyDescent="0.3">
      <c r="A7638" s="170" t="s">
        <v>5463</v>
      </c>
      <c r="B7638" s="170" t="s">
        <v>5464</v>
      </c>
      <c r="C7638" s="170">
        <v>724</v>
      </c>
      <c r="I7638" s="170"/>
    </row>
    <row r="7639" spans="1:9" x14ac:dyDescent="0.3">
      <c r="A7639" s="170" t="s">
        <v>5465</v>
      </c>
      <c r="B7639" s="170" t="s">
        <v>5466</v>
      </c>
      <c r="C7639" s="170">
        <v>724</v>
      </c>
      <c r="I7639" s="170"/>
    </row>
    <row r="7640" spans="1:9" x14ac:dyDescent="0.3">
      <c r="A7640" s="170" t="s">
        <v>5467</v>
      </c>
      <c r="B7640" s="170" t="s">
        <v>5468</v>
      </c>
      <c r="C7640" s="170">
        <v>724</v>
      </c>
      <c r="I7640" s="170"/>
    </row>
    <row r="7641" spans="1:9" x14ac:dyDescent="0.3">
      <c r="A7641" s="170" t="s">
        <v>5469</v>
      </c>
      <c r="B7641" s="170" t="s">
        <v>5470</v>
      </c>
      <c r="C7641" s="170">
        <v>724</v>
      </c>
      <c r="I7641" s="170"/>
    </row>
    <row r="7642" spans="1:9" x14ac:dyDescent="0.3">
      <c r="A7642" s="170" t="s">
        <v>5471</v>
      </c>
      <c r="B7642" s="170" t="s">
        <v>5472</v>
      </c>
      <c r="C7642" s="170">
        <v>724</v>
      </c>
      <c r="I7642" s="170"/>
    </row>
    <row r="7643" spans="1:9" x14ac:dyDescent="0.3">
      <c r="A7643" s="170" t="s">
        <v>5473</v>
      </c>
      <c r="B7643" s="170" t="s">
        <v>5474</v>
      </c>
      <c r="C7643" s="170">
        <v>724</v>
      </c>
      <c r="I7643" s="170"/>
    </row>
    <row r="7644" spans="1:9" x14ac:dyDescent="0.3">
      <c r="A7644" s="170" t="s">
        <v>5475</v>
      </c>
      <c r="B7644" s="170" t="s">
        <v>5476</v>
      </c>
      <c r="C7644" s="170">
        <v>724</v>
      </c>
      <c r="I7644" s="170"/>
    </row>
    <row r="7645" spans="1:9" x14ac:dyDescent="0.3">
      <c r="A7645" s="170" t="s">
        <v>5477</v>
      </c>
      <c r="B7645" s="170" t="s">
        <v>5478</v>
      </c>
      <c r="C7645" s="170">
        <v>724</v>
      </c>
      <c r="I7645" s="170"/>
    </row>
    <row r="7646" spans="1:9" x14ac:dyDescent="0.3">
      <c r="A7646" s="170" t="s">
        <v>5479</v>
      </c>
      <c r="B7646" s="170" t="s">
        <v>5480</v>
      </c>
      <c r="C7646" s="170">
        <v>724</v>
      </c>
      <c r="I7646" s="170"/>
    </row>
    <row r="7647" spans="1:9" x14ac:dyDescent="0.3">
      <c r="A7647" s="170" t="s">
        <v>5481</v>
      </c>
      <c r="B7647" s="170" t="s">
        <v>5482</v>
      </c>
      <c r="C7647" s="170">
        <v>724</v>
      </c>
      <c r="I7647" s="170"/>
    </row>
    <row r="7648" spans="1:9" x14ac:dyDescent="0.3">
      <c r="A7648" s="170" t="s">
        <v>3527</v>
      </c>
      <c r="B7648" s="170" t="s">
        <v>11434</v>
      </c>
      <c r="C7648" s="170">
        <v>330</v>
      </c>
      <c r="I7648" s="170"/>
    </row>
    <row r="7649" spans="1:9" x14ac:dyDescent="0.3">
      <c r="A7649" s="170" t="s">
        <v>5483</v>
      </c>
      <c r="B7649" s="170" t="s">
        <v>5484</v>
      </c>
      <c r="C7649" s="170">
        <v>724</v>
      </c>
      <c r="I7649" s="170"/>
    </row>
    <row r="7650" spans="1:9" x14ac:dyDescent="0.3">
      <c r="A7650" s="170" t="s">
        <v>5485</v>
      </c>
      <c r="B7650" s="170" t="s">
        <v>5486</v>
      </c>
      <c r="C7650" s="170">
        <v>724</v>
      </c>
      <c r="I7650" s="170"/>
    </row>
    <row r="7651" spans="1:9" x14ac:dyDescent="0.3">
      <c r="A7651" s="170" t="s">
        <v>5487</v>
      </c>
      <c r="B7651" s="170" t="s">
        <v>5488</v>
      </c>
      <c r="C7651" s="170">
        <v>724</v>
      </c>
      <c r="I7651" s="170"/>
    </row>
    <row r="7652" spans="1:9" x14ac:dyDescent="0.3">
      <c r="A7652" s="170" t="s">
        <v>5489</v>
      </c>
      <c r="B7652" s="170" t="s">
        <v>5490</v>
      </c>
      <c r="C7652" s="170">
        <v>724</v>
      </c>
      <c r="I7652" s="170"/>
    </row>
    <row r="7653" spans="1:9" x14ac:dyDescent="0.3">
      <c r="A7653" s="170" t="s">
        <v>5491</v>
      </c>
      <c r="B7653" s="170" t="s">
        <v>5492</v>
      </c>
      <c r="C7653" s="170">
        <v>724</v>
      </c>
      <c r="I7653" s="170"/>
    </row>
    <row r="7654" spans="1:9" x14ac:dyDescent="0.3">
      <c r="A7654" s="170" t="s">
        <v>5493</v>
      </c>
      <c r="B7654" s="170" t="s">
        <v>5494</v>
      </c>
      <c r="C7654" s="170">
        <v>724</v>
      </c>
      <c r="I7654" s="170"/>
    </row>
    <row r="7655" spans="1:9" x14ac:dyDescent="0.3">
      <c r="A7655" s="170" t="s">
        <v>5495</v>
      </c>
      <c r="B7655" s="170" t="s">
        <v>5496</v>
      </c>
      <c r="C7655" s="170">
        <v>724</v>
      </c>
      <c r="I7655" s="170"/>
    </row>
    <row r="7656" spans="1:9" x14ac:dyDescent="0.3">
      <c r="A7656" s="170" t="s">
        <v>5497</v>
      </c>
      <c r="B7656" s="170" t="s">
        <v>5498</v>
      </c>
      <c r="C7656" s="170">
        <v>724</v>
      </c>
      <c r="I7656" s="170"/>
    </row>
    <row r="7657" spans="1:9" x14ac:dyDescent="0.3">
      <c r="A7657" s="170" t="s">
        <v>5499</v>
      </c>
      <c r="B7657" s="170" t="s">
        <v>5500</v>
      </c>
      <c r="C7657" s="170">
        <v>724</v>
      </c>
      <c r="I7657" s="170"/>
    </row>
    <row r="7658" spans="1:9" x14ac:dyDescent="0.3">
      <c r="A7658" s="170" t="s">
        <v>3526</v>
      </c>
      <c r="B7658" s="170" t="s">
        <v>11433</v>
      </c>
      <c r="C7658" s="170">
        <v>818</v>
      </c>
      <c r="I7658" s="170"/>
    </row>
    <row r="7659" spans="1:9" x14ac:dyDescent="0.3">
      <c r="A7659" s="170" t="s">
        <v>5501</v>
      </c>
      <c r="B7659" s="170" t="s">
        <v>5502</v>
      </c>
      <c r="C7659" s="170">
        <v>724</v>
      </c>
      <c r="I7659" s="170"/>
    </row>
    <row r="7660" spans="1:9" x14ac:dyDescent="0.3">
      <c r="A7660" s="170" t="s">
        <v>5503</v>
      </c>
      <c r="B7660" s="170" t="s">
        <v>5504</v>
      </c>
      <c r="C7660" s="170">
        <v>724</v>
      </c>
      <c r="I7660" s="170"/>
    </row>
    <row r="7661" spans="1:9" x14ac:dyDescent="0.3">
      <c r="A7661" s="170" t="s">
        <v>5505</v>
      </c>
      <c r="B7661" s="170" t="s">
        <v>5506</v>
      </c>
      <c r="C7661" s="170">
        <v>724</v>
      </c>
      <c r="I7661" s="170"/>
    </row>
    <row r="7662" spans="1:9" x14ac:dyDescent="0.3">
      <c r="A7662" s="170" t="s">
        <v>5507</v>
      </c>
      <c r="B7662" s="170" t="s">
        <v>5508</v>
      </c>
      <c r="C7662" s="170">
        <v>724</v>
      </c>
      <c r="I7662" s="170"/>
    </row>
    <row r="7663" spans="1:9" x14ac:dyDescent="0.3">
      <c r="A7663" s="170" t="s">
        <v>5509</v>
      </c>
      <c r="B7663" s="170" t="s">
        <v>5510</v>
      </c>
      <c r="C7663" s="170">
        <v>724</v>
      </c>
      <c r="I7663" s="170"/>
    </row>
    <row r="7664" spans="1:9" x14ac:dyDescent="0.3">
      <c r="A7664" s="170" t="s">
        <v>5511</v>
      </c>
      <c r="B7664" s="170" t="s">
        <v>5512</v>
      </c>
      <c r="C7664" s="170">
        <v>724</v>
      </c>
      <c r="I7664" s="170"/>
    </row>
    <row r="7665" spans="1:9" x14ac:dyDescent="0.3">
      <c r="A7665" s="170" t="s">
        <v>5513</v>
      </c>
      <c r="B7665" s="170" t="s">
        <v>5514</v>
      </c>
      <c r="C7665" s="170">
        <v>724</v>
      </c>
      <c r="I7665" s="170"/>
    </row>
    <row r="7666" spans="1:9" x14ac:dyDescent="0.3">
      <c r="A7666" s="170" t="s">
        <v>5515</v>
      </c>
      <c r="B7666" s="170" t="s">
        <v>5516</v>
      </c>
      <c r="C7666" s="170">
        <v>724</v>
      </c>
      <c r="I7666" s="170"/>
    </row>
    <row r="7667" spans="1:9" x14ac:dyDescent="0.3">
      <c r="A7667" s="170" t="s">
        <v>5517</v>
      </c>
      <c r="B7667" s="170" t="s">
        <v>5518</v>
      </c>
      <c r="C7667" s="170">
        <v>724</v>
      </c>
      <c r="I7667" s="170"/>
    </row>
    <row r="7668" spans="1:9" x14ac:dyDescent="0.3">
      <c r="A7668" s="170" t="s">
        <v>5519</v>
      </c>
      <c r="B7668" s="170" t="s">
        <v>5520</v>
      </c>
      <c r="C7668" s="170">
        <v>724</v>
      </c>
      <c r="I7668" s="170"/>
    </row>
    <row r="7669" spans="1:9" x14ac:dyDescent="0.3">
      <c r="A7669" s="170" t="s">
        <v>3525</v>
      </c>
      <c r="B7669" s="170" t="s">
        <v>11432</v>
      </c>
      <c r="C7669" s="170">
        <v>818</v>
      </c>
      <c r="I7669" s="170"/>
    </row>
    <row r="7670" spans="1:9" x14ac:dyDescent="0.3">
      <c r="A7670" s="170" t="s">
        <v>5521</v>
      </c>
      <c r="B7670" s="170" t="s">
        <v>5522</v>
      </c>
      <c r="C7670" s="170">
        <v>724</v>
      </c>
      <c r="I7670" s="170"/>
    </row>
    <row r="7671" spans="1:9" x14ac:dyDescent="0.3">
      <c r="A7671" s="170" t="s">
        <v>5523</v>
      </c>
      <c r="B7671" s="170" t="s">
        <v>5524</v>
      </c>
      <c r="C7671" s="170">
        <v>724</v>
      </c>
      <c r="I7671" s="170"/>
    </row>
    <row r="7672" spans="1:9" x14ac:dyDescent="0.3">
      <c r="A7672" s="170" t="s">
        <v>5525</v>
      </c>
      <c r="B7672" s="170" t="s">
        <v>5526</v>
      </c>
      <c r="C7672" s="170">
        <v>724</v>
      </c>
      <c r="I7672" s="170"/>
    </row>
    <row r="7673" spans="1:9" x14ac:dyDescent="0.3">
      <c r="A7673" s="170" t="s">
        <v>5527</v>
      </c>
      <c r="B7673" s="170" t="s">
        <v>11431</v>
      </c>
      <c r="C7673" s="170">
        <v>67</v>
      </c>
      <c r="I7673" s="170"/>
    </row>
    <row r="7674" spans="1:9" x14ac:dyDescent="0.3">
      <c r="A7674" s="170" t="s">
        <v>5528</v>
      </c>
      <c r="B7674" s="170" t="s">
        <v>5075</v>
      </c>
      <c r="C7674" s="170">
        <v>724</v>
      </c>
      <c r="I7674" s="170"/>
    </row>
    <row r="7675" spans="1:9" x14ac:dyDescent="0.3">
      <c r="A7675" s="170" t="s">
        <v>5529</v>
      </c>
      <c r="B7675" s="170" t="s">
        <v>5530</v>
      </c>
      <c r="C7675" s="170">
        <v>724</v>
      </c>
      <c r="I7675" s="170"/>
    </row>
    <row r="7676" spans="1:9" x14ac:dyDescent="0.3">
      <c r="A7676" s="170" t="s">
        <v>5531</v>
      </c>
      <c r="B7676" s="170" t="s">
        <v>5532</v>
      </c>
      <c r="C7676" s="170">
        <v>724</v>
      </c>
      <c r="I7676" s="170"/>
    </row>
    <row r="7677" spans="1:9" x14ac:dyDescent="0.3">
      <c r="A7677" s="170" t="s">
        <v>5533</v>
      </c>
      <c r="B7677" s="170" t="s">
        <v>5534</v>
      </c>
      <c r="C7677" s="170">
        <v>724</v>
      </c>
      <c r="I7677" s="170"/>
    </row>
    <row r="7678" spans="1:9" x14ac:dyDescent="0.3">
      <c r="A7678" s="170" t="s">
        <v>5535</v>
      </c>
      <c r="B7678" s="170" t="s">
        <v>5536</v>
      </c>
      <c r="C7678" s="170">
        <v>724</v>
      </c>
      <c r="I7678" s="170"/>
    </row>
    <row r="7679" spans="1:9" x14ac:dyDescent="0.3">
      <c r="A7679" s="170" t="s">
        <v>5537</v>
      </c>
      <c r="B7679" s="170" t="s">
        <v>5538</v>
      </c>
      <c r="C7679" s="170">
        <v>724</v>
      </c>
      <c r="I7679" s="170"/>
    </row>
    <row r="7680" spans="1:9" x14ac:dyDescent="0.3">
      <c r="A7680" s="170" t="s">
        <v>3524</v>
      </c>
      <c r="B7680" s="170" t="s">
        <v>11430</v>
      </c>
      <c r="C7680" s="170">
        <v>36</v>
      </c>
      <c r="I7680" s="170"/>
    </row>
    <row r="7681" spans="1:9" x14ac:dyDescent="0.3">
      <c r="A7681" s="170" t="s">
        <v>5539</v>
      </c>
      <c r="B7681" s="170" t="s">
        <v>5540</v>
      </c>
      <c r="C7681" s="170">
        <v>724</v>
      </c>
      <c r="I7681" s="170"/>
    </row>
    <row r="7682" spans="1:9" x14ac:dyDescent="0.3">
      <c r="A7682" s="170" t="s">
        <v>5541</v>
      </c>
      <c r="B7682" s="170" t="s">
        <v>5542</v>
      </c>
      <c r="C7682" s="170">
        <v>724</v>
      </c>
      <c r="I7682" s="170"/>
    </row>
    <row r="7683" spans="1:9" x14ac:dyDescent="0.3">
      <c r="A7683" s="170" t="s">
        <v>5543</v>
      </c>
      <c r="B7683" s="170" t="s">
        <v>5544</v>
      </c>
      <c r="C7683" s="170">
        <v>724</v>
      </c>
      <c r="I7683" s="170"/>
    </row>
    <row r="7684" spans="1:9" x14ac:dyDescent="0.3">
      <c r="A7684" s="170" t="s">
        <v>5545</v>
      </c>
      <c r="B7684" s="170" t="s">
        <v>11429</v>
      </c>
      <c r="C7684" s="170">
        <v>164</v>
      </c>
      <c r="I7684" s="170"/>
    </row>
    <row r="7685" spans="1:9" x14ac:dyDescent="0.3">
      <c r="A7685" s="170" t="s">
        <v>5545</v>
      </c>
      <c r="B7685" s="170" t="s">
        <v>11429</v>
      </c>
      <c r="C7685" s="170">
        <v>164</v>
      </c>
      <c r="I7685" s="170"/>
    </row>
    <row r="7686" spans="1:9" x14ac:dyDescent="0.3">
      <c r="A7686" s="170" t="s">
        <v>5545</v>
      </c>
      <c r="B7686" s="170" t="s">
        <v>11429</v>
      </c>
      <c r="C7686" s="170">
        <v>164</v>
      </c>
      <c r="I7686" s="170"/>
    </row>
    <row r="7687" spans="1:9" x14ac:dyDescent="0.3">
      <c r="A7687" s="170" t="s">
        <v>5546</v>
      </c>
      <c r="B7687" s="170" t="s">
        <v>11429</v>
      </c>
      <c r="C7687" s="170">
        <v>164</v>
      </c>
      <c r="I7687" s="170"/>
    </row>
    <row r="7688" spans="1:9" x14ac:dyDescent="0.3">
      <c r="A7688" s="170" t="s">
        <v>5546</v>
      </c>
      <c r="B7688" s="170" t="s">
        <v>11429</v>
      </c>
      <c r="C7688" s="170">
        <v>164</v>
      </c>
      <c r="I7688" s="170"/>
    </row>
    <row r="7689" spans="1:9" x14ac:dyDescent="0.3">
      <c r="A7689" s="170" t="s">
        <v>5546</v>
      </c>
      <c r="B7689" s="170" t="s">
        <v>11429</v>
      </c>
      <c r="C7689" s="170">
        <v>164</v>
      </c>
      <c r="I7689" s="170"/>
    </row>
    <row r="7690" spans="1:9" x14ac:dyDescent="0.3">
      <c r="A7690" s="170" t="s">
        <v>5547</v>
      </c>
      <c r="B7690" s="170" t="s">
        <v>11429</v>
      </c>
      <c r="C7690" s="170">
        <v>164</v>
      </c>
      <c r="I7690" s="170"/>
    </row>
    <row r="7691" spans="1:9" x14ac:dyDescent="0.3">
      <c r="A7691" s="170" t="s">
        <v>5547</v>
      </c>
      <c r="B7691" s="170" t="s">
        <v>11429</v>
      </c>
      <c r="C7691" s="170">
        <v>164</v>
      </c>
      <c r="I7691" s="170"/>
    </row>
    <row r="7692" spans="1:9" x14ac:dyDescent="0.3">
      <c r="A7692" s="170" t="s">
        <v>5547</v>
      </c>
      <c r="B7692" s="170" t="s">
        <v>11429</v>
      </c>
      <c r="C7692" s="170">
        <v>164</v>
      </c>
      <c r="I7692" s="170"/>
    </row>
    <row r="7693" spans="1:9" x14ac:dyDescent="0.3">
      <c r="A7693" s="170" t="s">
        <v>5548</v>
      </c>
      <c r="B7693" s="170" t="s">
        <v>11429</v>
      </c>
      <c r="C7693" s="170">
        <v>164</v>
      </c>
      <c r="I7693" s="170"/>
    </row>
    <row r="7694" spans="1:9" x14ac:dyDescent="0.3">
      <c r="A7694" s="170" t="s">
        <v>5548</v>
      </c>
      <c r="B7694" s="170" t="s">
        <v>11429</v>
      </c>
      <c r="C7694" s="170">
        <v>164</v>
      </c>
      <c r="I7694" s="170"/>
    </row>
    <row r="7695" spans="1:9" x14ac:dyDescent="0.3">
      <c r="A7695" s="170" t="s">
        <v>5548</v>
      </c>
      <c r="B7695" s="170" t="s">
        <v>11429</v>
      </c>
      <c r="C7695" s="170">
        <v>164</v>
      </c>
      <c r="I7695" s="170"/>
    </row>
    <row r="7696" spans="1:9" x14ac:dyDescent="0.3">
      <c r="A7696" s="170" t="s">
        <v>5550</v>
      </c>
      <c r="B7696" s="170" t="s">
        <v>5549</v>
      </c>
      <c r="C7696" s="170">
        <v>724</v>
      </c>
      <c r="I7696" s="170"/>
    </row>
    <row r="7697" spans="1:9" x14ac:dyDescent="0.3">
      <c r="A7697" s="170" t="s">
        <v>5551</v>
      </c>
      <c r="B7697" s="170" t="s">
        <v>11428</v>
      </c>
      <c r="C7697" s="170">
        <v>678</v>
      </c>
      <c r="I7697" s="170"/>
    </row>
    <row r="7698" spans="1:9" x14ac:dyDescent="0.3">
      <c r="A7698" s="170" t="s">
        <v>5552</v>
      </c>
      <c r="B7698" s="170" t="s">
        <v>11427</v>
      </c>
      <c r="C7698" s="170">
        <v>724</v>
      </c>
      <c r="I7698" s="170"/>
    </row>
    <row r="7699" spans="1:9" x14ac:dyDescent="0.3">
      <c r="A7699" s="170" t="s">
        <v>5553</v>
      </c>
      <c r="B7699" s="170" t="s">
        <v>11426</v>
      </c>
      <c r="C7699" s="170">
        <v>83</v>
      </c>
      <c r="I7699" s="170"/>
    </row>
    <row r="7700" spans="1:9" x14ac:dyDescent="0.3">
      <c r="A7700" s="170" t="s">
        <v>5554</v>
      </c>
      <c r="B7700" s="170" t="s">
        <v>11425</v>
      </c>
      <c r="C7700" s="170">
        <v>83</v>
      </c>
      <c r="I7700" s="170"/>
    </row>
    <row r="7701" spans="1:9" x14ac:dyDescent="0.3">
      <c r="A7701" s="170" t="s">
        <v>5555</v>
      </c>
      <c r="B7701" s="170" t="s">
        <v>11424</v>
      </c>
      <c r="C7701" s="170">
        <v>83</v>
      </c>
      <c r="I7701" s="170"/>
    </row>
    <row r="7702" spans="1:9" x14ac:dyDescent="0.3">
      <c r="A7702" s="170" t="s">
        <v>5556</v>
      </c>
      <c r="B7702" s="170" t="s">
        <v>11423</v>
      </c>
      <c r="C7702" s="170">
        <v>83</v>
      </c>
      <c r="I7702" s="170"/>
    </row>
    <row r="7703" spans="1:9" x14ac:dyDescent="0.3">
      <c r="A7703" s="170" t="s">
        <v>5557</v>
      </c>
      <c r="B7703" s="170" t="s">
        <v>4857</v>
      </c>
      <c r="C7703" s="170">
        <v>724</v>
      </c>
      <c r="I7703" s="170"/>
    </row>
    <row r="7704" spans="1:9" x14ac:dyDescent="0.3">
      <c r="A7704" s="170" t="s">
        <v>5558</v>
      </c>
      <c r="B7704" s="170" t="s">
        <v>11422</v>
      </c>
      <c r="C7704" s="170">
        <v>52</v>
      </c>
      <c r="I7704" s="170"/>
    </row>
    <row r="7705" spans="1:9" x14ac:dyDescent="0.3">
      <c r="A7705" s="170" t="s">
        <v>5559</v>
      </c>
      <c r="B7705" s="170" t="s">
        <v>11421</v>
      </c>
      <c r="C7705" s="170">
        <v>1555</v>
      </c>
      <c r="I7705" s="170"/>
    </row>
    <row r="7706" spans="1:9" x14ac:dyDescent="0.3">
      <c r="A7706" s="170" t="s">
        <v>5560</v>
      </c>
      <c r="B7706" s="170" t="s">
        <v>11420</v>
      </c>
      <c r="C7706" s="170">
        <v>67</v>
      </c>
      <c r="I7706" s="170"/>
    </row>
    <row r="7707" spans="1:9" x14ac:dyDescent="0.3">
      <c r="A7707" s="170" t="s">
        <v>5561</v>
      </c>
      <c r="B7707" s="170" t="s">
        <v>11419</v>
      </c>
      <c r="C7707" s="170">
        <v>1579</v>
      </c>
      <c r="I7707" s="170"/>
    </row>
    <row r="7708" spans="1:9" x14ac:dyDescent="0.3">
      <c r="A7708" s="170" t="s">
        <v>5563</v>
      </c>
      <c r="B7708" s="170" t="s">
        <v>5562</v>
      </c>
      <c r="C7708" s="170">
        <v>210</v>
      </c>
      <c r="I7708" s="170"/>
    </row>
    <row r="7709" spans="1:9" x14ac:dyDescent="0.3">
      <c r="A7709" s="170" t="s">
        <v>5564</v>
      </c>
      <c r="B7709" s="170" t="s">
        <v>11418</v>
      </c>
      <c r="C7709" s="170">
        <v>239</v>
      </c>
      <c r="I7709" s="170"/>
    </row>
    <row r="7710" spans="1:9" x14ac:dyDescent="0.3">
      <c r="A7710" s="170" t="s">
        <v>5565</v>
      </c>
      <c r="B7710" s="170" t="s">
        <v>5566</v>
      </c>
      <c r="C7710" s="170">
        <v>724</v>
      </c>
      <c r="I7710" s="170"/>
    </row>
    <row r="7711" spans="1:9" x14ac:dyDescent="0.3">
      <c r="A7711" s="170" t="s">
        <v>5567</v>
      </c>
      <c r="B7711" s="170" t="s">
        <v>5568</v>
      </c>
      <c r="C7711" s="170">
        <v>724</v>
      </c>
      <c r="I7711" s="170"/>
    </row>
    <row r="7712" spans="1:9" x14ac:dyDescent="0.3">
      <c r="A7712" s="170" t="s">
        <v>11417</v>
      </c>
      <c r="B7712" s="170" t="s">
        <v>11416</v>
      </c>
      <c r="C7712" s="170">
        <v>392</v>
      </c>
      <c r="I7712" s="170"/>
    </row>
    <row r="7713" spans="1:9" x14ac:dyDescent="0.3">
      <c r="A7713" s="170" t="s">
        <v>5569</v>
      </c>
      <c r="B7713" s="170" t="s">
        <v>5570</v>
      </c>
      <c r="C7713" s="170">
        <v>724</v>
      </c>
      <c r="I7713" s="170"/>
    </row>
    <row r="7714" spans="1:9" x14ac:dyDescent="0.3">
      <c r="A7714" s="170" t="s">
        <v>5571</v>
      </c>
      <c r="B7714" s="170" t="s">
        <v>5572</v>
      </c>
      <c r="C7714" s="170">
        <v>724</v>
      </c>
      <c r="I7714" s="170"/>
    </row>
    <row r="7715" spans="1:9" x14ac:dyDescent="0.3">
      <c r="A7715" s="170" t="s">
        <v>5573</v>
      </c>
      <c r="B7715" s="170" t="s">
        <v>5574</v>
      </c>
      <c r="C7715" s="170">
        <v>724</v>
      </c>
      <c r="I7715" s="170"/>
    </row>
    <row r="7716" spans="1:9" x14ac:dyDescent="0.3">
      <c r="A7716" s="170" t="s">
        <v>5575</v>
      </c>
      <c r="B7716" s="170" t="s">
        <v>5576</v>
      </c>
      <c r="C7716" s="170">
        <v>724</v>
      </c>
      <c r="I7716" s="170"/>
    </row>
    <row r="7717" spans="1:9" x14ac:dyDescent="0.3">
      <c r="A7717" s="170" t="s">
        <v>5577</v>
      </c>
      <c r="B7717" s="170" t="s">
        <v>5578</v>
      </c>
      <c r="C7717" s="170">
        <v>724</v>
      </c>
      <c r="I7717" s="170"/>
    </row>
    <row r="7718" spans="1:9" x14ac:dyDescent="0.3">
      <c r="A7718" s="170" t="s">
        <v>5579</v>
      </c>
      <c r="B7718" s="170" t="s">
        <v>5580</v>
      </c>
      <c r="C7718" s="170">
        <v>724</v>
      </c>
      <c r="I7718" s="170"/>
    </row>
    <row r="7719" spans="1:9" x14ac:dyDescent="0.3">
      <c r="A7719" s="170" t="s">
        <v>5581</v>
      </c>
      <c r="B7719" s="170" t="s">
        <v>5582</v>
      </c>
      <c r="C7719" s="170">
        <v>724</v>
      </c>
      <c r="I7719" s="170"/>
    </row>
    <row r="7720" spans="1:9" x14ac:dyDescent="0.3">
      <c r="A7720" s="170" t="s">
        <v>5583</v>
      </c>
      <c r="B7720" s="170" t="s">
        <v>5584</v>
      </c>
      <c r="C7720" s="170">
        <v>724</v>
      </c>
      <c r="I7720" s="170"/>
    </row>
    <row r="7721" spans="1:9" x14ac:dyDescent="0.3">
      <c r="A7721" s="170" t="s">
        <v>8049</v>
      </c>
      <c r="B7721" s="170" t="s">
        <v>11415</v>
      </c>
      <c r="C7721" s="170">
        <v>1505</v>
      </c>
      <c r="I7721" s="170"/>
    </row>
    <row r="7722" spans="1:9" x14ac:dyDescent="0.3">
      <c r="A7722" s="170" t="s">
        <v>5585</v>
      </c>
      <c r="B7722" s="170" t="s">
        <v>11414</v>
      </c>
      <c r="C7722" s="170">
        <v>83</v>
      </c>
      <c r="I7722" s="170"/>
    </row>
    <row r="7723" spans="1:9" x14ac:dyDescent="0.3">
      <c r="A7723" s="170" t="s">
        <v>3523</v>
      </c>
      <c r="B7723" s="170" t="s">
        <v>3522</v>
      </c>
      <c r="C7723" s="170">
        <v>265</v>
      </c>
      <c r="I7723" s="170"/>
    </row>
    <row r="7724" spans="1:9" x14ac:dyDescent="0.3">
      <c r="A7724" s="170" t="s">
        <v>5586</v>
      </c>
      <c r="B7724" s="170" t="s">
        <v>11413</v>
      </c>
      <c r="C7724" s="170">
        <v>83</v>
      </c>
      <c r="I7724" s="170"/>
    </row>
    <row r="7725" spans="1:9" x14ac:dyDescent="0.3">
      <c r="A7725" s="170" t="s">
        <v>5587</v>
      </c>
      <c r="B7725" s="170" t="s">
        <v>5588</v>
      </c>
      <c r="C7725" s="170">
        <v>724</v>
      </c>
      <c r="I7725" s="170"/>
    </row>
    <row r="7726" spans="1:9" x14ac:dyDescent="0.3">
      <c r="A7726" s="170" t="s">
        <v>5589</v>
      </c>
      <c r="B7726" s="170" t="s">
        <v>5590</v>
      </c>
      <c r="C7726" s="170">
        <v>724</v>
      </c>
      <c r="I7726" s="170"/>
    </row>
    <row r="7727" spans="1:9" x14ac:dyDescent="0.3">
      <c r="A7727" s="170" t="s">
        <v>5591</v>
      </c>
      <c r="B7727" s="170" t="s">
        <v>5592</v>
      </c>
      <c r="C7727" s="170">
        <v>724</v>
      </c>
      <c r="I7727" s="170"/>
    </row>
    <row r="7728" spans="1:9" x14ac:dyDescent="0.3">
      <c r="A7728" s="170" t="s">
        <v>5593</v>
      </c>
      <c r="B7728" s="170" t="s">
        <v>5594</v>
      </c>
      <c r="C7728" s="170">
        <v>724</v>
      </c>
      <c r="I7728" s="170"/>
    </row>
    <row r="7729" spans="1:9" x14ac:dyDescent="0.3">
      <c r="A7729" s="170" t="s">
        <v>3521</v>
      </c>
      <c r="B7729" s="170" t="s">
        <v>3522</v>
      </c>
      <c r="C7729" s="170">
        <v>265</v>
      </c>
      <c r="I7729" s="170"/>
    </row>
    <row r="7730" spans="1:9" x14ac:dyDescent="0.3">
      <c r="A7730" s="170" t="s">
        <v>5595</v>
      </c>
      <c r="B7730" s="170" t="s">
        <v>11347</v>
      </c>
      <c r="C7730" s="170">
        <v>372</v>
      </c>
      <c r="I7730" s="170"/>
    </row>
    <row r="7731" spans="1:9" x14ac:dyDescent="0.3">
      <c r="A7731" s="170" t="s">
        <v>5596</v>
      </c>
      <c r="B7731" s="170" t="s">
        <v>5597</v>
      </c>
      <c r="C7731" s="170">
        <v>724</v>
      </c>
      <c r="I7731" s="170"/>
    </row>
    <row r="7732" spans="1:9" x14ac:dyDescent="0.3">
      <c r="A7732" s="170" t="s">
        <v>5598</v>
      </c>
      <c r="B7732" s="170" t="s">
        <v>5599</v>
      </c>
      <c r="C7732" s="170">
        <v>724</v>
      </c>
      <c r="I7732" s="170"/>
    </row>
    <row r="7733" spans="1:9" x14ac:dyDescent="0.3">
      <c r="A7733" s="170" t="s">
        <v>5600</v>
      </c>
      <c r="B7733" s="170" t="s">
        <v>5601</v>
      </c>
      <c r="C7733" s="170">
        <v>724</v>
      </c>
      <c r="I7733" s="170"/>
    </row>
    <row r="7734" spans="1:9" x14ac:dyDescent="0.3">
      <c r="A7734" s="170" t="s">
        <v>5602</v>
      </c>
      <c r="B7734" s="170" t="s">
        <v>5603</v>
      </c>
      <c r="C7734" s="170">
        <v>724</v>
      </c>
      <c r="I7734" s="170"/>
    </row>
    <row r="7735" spans="1:9" x14ac:dyDescent="0.3">
      <c r="A7735" s="170" t="s">
        <v>5604</v>
      </c>
      <c r="B7735" s="170" t="s">
        <v>5605</v>
      </c>
      <c r="C7735" s="170">
        <v>724</v>
      </c>
      <c r="I7735" s="170"/>
    </row>
    <row r="7736" spans="1:9" x14ac:dyDescent="0.3">
      <c r="A7736" s="170" t="s">
        <v>5606</v>
      </c>
      <c r="B7736" s="170" t="s">
        <v>5607</v>
      </c>
      <c r="C7736" s="170">
        <v>724</v>
      </c>
      <c r="I7736" s="170"/>
    </row>
    <row r="7737" spans="1:9" x14ac:dyDescent="0.3">
      <c r="A7737" s="170" t="s">
        <v>5608</v>
      </c>
      <c r="B7737" s="170" t="s">
        <v>11412</v>
      </c>
      <c r="C7737" s="170">
        <v>724</v>
      </c>
      <c r="I7737" s="170"/>
    </row>
    <row r="7738" spans="1:9" x14ac:dyDescent="0.3">
      <c r="A7738" s="170" t="s">
        <v>5609</v>
      </c>
      <c r="B7738" s="170" t="s">
        <v>11411</v>
      </c>
      <c r="C7738" s="170">
        <v>724</v>
      </c>
      <c r="I7738" s="170"/>
    </row>
    <row r="7739" spans="1:9" x14ac:dyDescent="0.3">
      <c r="A7739" s="170" t="s">
        <v>5610</v>
      </c>
      <c r="B7739" s="170" t="s">
        <v>5611</v>
      </c>
      <c r="C7739" s="170">
        <v>724</v>
      </c>
      <c r="I7739" s="170"/>
    </row>
    <row r="7740" spans="1:9" x14ac:dyDescent="0.3">
      <c r="A7740" s="170" t="s">
        <v>3520</v>
      </c>
      <c r="B7740" s="170" t="s">
        <v>11410</v>
      </c>
      <c r="C7740" s="170">
        <v>77</v>
      </c>
      <c r="I7740" s="170"/>
    </row>
    <row r="7741" spans="1:9" x14ac:dyDescent="0.3">
      <c r="A7741" s="170" t="s">
        <v>5612</v>
      </c>
      <c r="B7741" s="170" t="s">
        <v>5613</v>
      </c>
      <c r="C7741" s="170">
        <v>724</v>
      </c>
      <c r="I7741" s="170"/>
    </row>
    <row r="7742" spans="1:9" x14ac:dyDescent="0.3">
      <c r="A7742" s="170" t="s">
        <v>5614</v>
      </c>
      <c r="B7742" s="170" t="s">
        <v>5615</v>
      </c>
      <c r="C7742" s="170">
        <v>724</v>
      </c>
      <c r="I7742" s="170"/>
    </row>
    <row r="7743" spans="1:9" x14ac:dyDescent="0.3">
      <c r="A7743" s="170" t="s">
        <v>5616</v>
      </c>
      <c r="B7743" s="170" t="s">
        <v>5617</v>
      </c>
      <c r="C7743" s="170">
        <v>724</v>
      </c>
      <c r="I7743" s="170"/>
    </row>
    <row r="7744" spans="1:9" x14ac:dyDescent="0.3">
      <c r="A7744" s="170" t="s">
        <v>5618</v>
      </c>
      <c r="B7744" s="170" t="s">
        <v>5619</v>
      </c>
      <c r="C7744" s="170">
        <v>724</v>
      </c>
      <c r="I7744" s="170"/>
    </row>
    <row r="7745" spans="1:9" x14ac:dyDescent="0.3">
      <c r="A7745" s="170" t="s">
        <v>5620</v>
      </c>
      <c r="B7745" s="170" t="s">
        <v>5621</v>
      </c>
      <c r="C7745" s="170">
        <v>724</v>
      </c>
      <c r="I7745" s="170"/>
    </row>
    <row r="7746" spans="1:9" x14ac:dyDescent="0.3">
      <c r="A7746" s="170" t="s">
        <v>5622</v>
      </c>
      <c r="B7746" s="170" t="s">
        <v>5623</v>
      </c>
      <c r="C7746" s="170">
        <v>724</v>
      </c>
      <c r="I7746" s="170"/>
    </row>
    <row r="7747" spans="1:9" x14ac:dyDescent="0.3">
      <c r="A7747" s="170" t="s">
        <v>5624</v>
      </c>
      <c r="B7747" s="170" t="s">
        <v>5625</v>
      </c>
      <c r="C7747" s="170">
        <v>724</v>
      </c>
      <c r="I7747" s="170"/>
    </row>
    <row r="7748" spans="1:9" x14ac:dyDescent="0.3">
      <c r="A7748" s="170" t="s">
        <v>5626</v>
      </c>
      <c r="B7748" s="170" t="s">
        <v>5627</v>
      </c>
      <c r="C7748" s="170">
        <v>724</v>
      </c>
      <c r="I7748" s="170"/>
    </row>
    <row r="7749" spans="1:9" x14ac:dyDescent="0.3">
      <c r="A7749" s="170" t="s">
        <v>5628</v>
      </c>
      <c r="B7749" s="170" t="s">
        <v>5629</v>
      </c>
      <c r="C7749" s="170">
        <v>724</v>
      </c>
      <c r="I7749" s="170"/>
    </row>
    <row r="7750" spans="1:9" x14ac:dyDescent="0.3">
      <c r="A7750" s="170" t="s">
        <v>5630</v>
      </c>
      <c r="B7750" s="170" t="s">
        <v>5631</v>
      </c>
      <c r="C7750" s="170">
        <v>724</v>
      </c>
      <c r="I7750" s="170"/>
    </row>
    <row r="7751" spans="1:9" x14ac:dyDescent="0.3">
      <c r="A7751" s="170" t="s">
        <v>5632</v>
      </c>
      <c r="B7751" s="170" t="s">
        <v>5633</v>
      </c>
      <c r="C7751" s="170">
        <v>724</v>
      </c>
      <c r="I7751" s="170"/>
    </row>
    <row r="7752" spans="1:9" x14ac:dyDescent="0.3">
      <c r="A7752" s="170" t="s">
        <v>5634</v>
      </c>
      <c r="B7752" s="170" t="s">
        <v>11409</v>
      </c>
      <c r="C7752" s="170">
        <v>60</v>
      </c>
      <c r="I7752" s="170"/>
    </row>
    <row r="7753" spans="1:9" x14ac:dyDescent="0.3">
      <c r="A7753" s="170" t="s">
        <v>5635</v>
      </c>
      <c r="B7753" s="170" t="s">
        <v>11408</v>
      </c>
      <c r="C7753" s="170">
        <v>1026</v>
      </c>
      <c r="I7753" s="170"/>
    </row>
    <row r="7754" spans="1:9" x14ac:dyDescent="0.3">
      <c r="A7754" s="170" t="s">
        <v>5636</v>
      </c>
      <c r="B7754" s="170" t="s">
        <v>5637</v>
      </c>
      <c r="C7754" s="170">
        <v>724</v>
      </c>
      <c r="I7754" s="170"/>
    </row>
    <row r="7755" spans="1:9" x14ac:dyDescent="0.3">
      <c r="A7755" s="170" t="s">
        <v>11407</v>
      </c>
      <c r="B7755" s="170" t="s">
        <v>11406</v>
      </c>
      <c r="C7755" s="170">
        <v>724</v>
      </c>
      <c r="I7755" s="170"/>
    </row>
    <row r="7756" spans="1:9" x14ac:dyDescent="0.3">
      <c r="A7756" s="170" t="s">
        <v>5638</v>
      </c>
      <c r="B7756" s="170" t="s">
        <v>5639</v>
      </c>
      <c r="C7756" s="170">
        <v>724</v>
      </c>
      <c r="I7756" s="170"/>
    </row>
    <row r="7757" spans="1:9" x14ac:dyDescent="0.3">
      <c r="A7757" s="170" t="s">
        <v>5640</v>
      </c>
      <c r="B7757" s="170" t="s">
        <v>5641</v>
      </c>
      <c r="C7757" s="170">
        <v>724</v>
      </c>
      <c r="I7757" s="170"/>
    </row>
    <row r="7758" spans="1:9" x14ac:dyDescent="0.3">
      <c r="A7758" s="170" t="s">
        <v>5642</v>
      </c>
      <c r="B7758" s="170" t="s">
        <v>5643</v>
      </c>
      <c r="C7758" s="170">
        <v>724</v>
      </c>
      <c r="I7758" s="170"/>
    </row>
    <row r="7759" spans="1:9" x14ac:dyDescent="0.3">
      <c r="A7759" s="170" t="s">
        <v>5644</v>
      </c>
      <c r="B7759" s="170" t="s">
        <v>5645</v>
      </c>
      <c r="C7759" s="170">
        <v>724</v>
      </c>
      <c r="I7759" s="170"/>
    </row>
    <row r="7760" spans="1:9" x14ac:dyDescent="0.3">
      <c r="A7760" s="170" t="s">
        <v>3519</v>
      </c>
      <c r="B7760" s="170" t="s">
        <v>11254</v>
      </c>
      <c r="C7760" s="170">
        <v>1607</v>
      </c>
      <c r="I7760" s="170"/>
    </row>
    <row r="7761" spans="1:9" x14ac:dyDescent="0.3">
      <c r="A7761" s="170" t="s">
        <v>5646</v>
      </c>
      <c r="B7761" s="170" t="s">
        <v>5647</v>
      </c>
      <c r="C7761" s="170">
        <v>724</v>
      </c>
      <c r="I7761" s="170"/>
    </row>
    <row r="7762" spans="1:9" x14ac:dyDescent="0.3">
      <c r="A7762" s="170" t="s">
        <v>5648</v>
      </c>
      <c r="B7762" s="170" t="s">
        <v>5649</v>
      </c>
      <c r="C7762" s="170">
        <v>724</v>
      </c>
      <c r="I7762" s="170"/>
    </row>
    <row r="7763" spans="1:9" x14ac:dyDescent="0.3">
      <c r="A7763" s="170" t="s">
        <v>5650</v>
      </c>
      <c r="B7763" s="170" t="s">
        <v>5651</v>
      </c>
      <c r="C7763" s="170">
        <v>724</v>
      </c>
      <c r="I7763" s="170"/>
    </row>
    <row r="7764" spans="1:9" x14ac:dyDescent="0.3">
      <c r="A7764" s="170" t="s">
        <v>5652</v>
      </c>
      <c r="B7764" s="170" t="s">
        <v>5653</v>
      </c>
      <c r="C7764" s="170">
        <v>724</v>
      </c>
      <c r="I7764" s="170"/>
    </row>
    <row r="7765" spans="1:9" x14ac:dyDescent="0.3">
      <c r="A7765" s="170" t="s">
        <v>11405</v>
      </c>
      <c r="B7765" s="170" t="s">
        <v>11404</v>
      </c>
      <c r="C7765" s="170">
        <v>724</v>
      </c>
      <c r="I7765" s="170"/>
    </row>
    <row r="7766" spans="1:9" x14ac:dyDescent="0.3">
      <c r="A7766" s="170" t="s">
        <v>5654</v>
      </c>
      <c r="B7766" s="170" t="s">
        <v>5655</v>
      </c>
      <c r="C7766" s="170">
        <v>724</v>
      </c>
      <c r="I7766" s="170"/>
    </row>
    <row r="7767" spans="1:9" x14ac:dyDescent="0.3">
      <c r="A7767" s="170" t="s">
        <v>5656</v>
      </c>
      <c r="B7767" s="170" t="s">
        <v>5657</v>
      </c>
      <c r="C7767" s="170">
        <v>724</v>
      </c>
      <c r="I7767" s="170"/>
    </row>
    <row r="7768" spans="1:9" x14ac:dyDescent="0.3">
      <c r="A7768" s="170" t="s">
        <v>5658</v>
      </c>
      <c r="B7768" s="170" t="s">
        <v>5659</v>
      </c>
      <c r="C7768" s="170">
        <v>724</v>
      </c>
      <c r="I7768" s="170"/>
    </row>
    <row r="7769" spans="1:9" x14ac:dyDescent="0.3">
      <c r="A7769" s="170" t="s">
        <v>5660</v>
      </c>
      <c r="B7769" s="170" t="s">
        <v>11403</v>
      </c>
      <c r="C7769" s="170">
        <v>655</v>
      </c>
      <c r="I7769" s="170"/>
    </row>
    <row r="7770" spans="1:9" x14ac:dyDescent="0.3">
      <c r="A7770" s="170" t="s">
        <v>5661</v>
      </c>
      <c r="B7770" s="170" t="s">
        <v>5662</v>
      </c>
      <c r="C7770" s="170">
        <v>724</v>
      </c>
      <c r="I7770" s="170"/>
    </row>
    <row r="7771" spans="1:9" x14ac:dyDescent="0.3">
      <c r="A7771" s="170" t="s">
        <v>5663</v>
      </c>
      <c r="B7771" s="170" t="s">
        <v>5664</v>
      </c>
      <c r="C7771" s="170">
        <v>724</v>
      </c>
      <c r="I7771" s="170"/>
    </row>
    <row r="7772" spans="1:9" x14ac:dyDescent="0.3">
      <c r="A7772" s="170" t="s">
        <v>5665</v>
      </c>
      <c r="B7772" s="170" t="s">
        <v>5666</v>
      </c>
      <c r="C7772" s="170">
        <v>724</v>
      </c>
      <c r="I7772" s="170"/>
    </row>
    <row r="7773" spans="1:9" x14ac:dyDescent="0.3">
      <c r="A7773" s="170" t="s">
        <v>5667</v>
      </c>
      <c r="B7773" s="170" t="s">
        <v>5668</v>
      </c>
      <c r="C7773" s="170">
        <v>724</v>
      </c>
      <c r="I7773" s="170"/>
    </row>
    <row r="7774" spans="1:9" x14ac:dyDescent="0.3">
      <c r="A7774" s="170" t="s">
        <v>5669</v>
      </c>
      <c r="B7774" s="170" t="s">
        <v>5670</v>
      </c>
      <c r="C7774" s="170">
        <v>724</v>
      </c>
      <c r="I7774" s="170"/>
    </row>
    <row r="7775" spans="1:9" x14ac:dyDescent="0.3">
      <c r="A7775" s="170" t="s">
        <v>5671</v>
      </c>
      <c r="B7775" s="170" t="s">
        <v>5672</v>
      </c>
      <c r="C7775" s="170">
        <v>724</v>
      </c>
      <c r="I7775" s="170"/>
    </row>
    <row r="7776" spans="1:9" x14ac:dyDescent="0.3">
      <c r="A7776" s="170" t="s">
        <v>5673</v>
      </c>
      <c r="B7776" s="170" t="s">
        <v>11402</v>
      </c>
      <c r="C7776" s="170">
        <v>67</v>
      </c>
      <c r="I7776" s="170"/>
    </row>
    <row r="7777" spans="1:9" x14ac:dyDescent="0.3">
      <c r="A7777" s="170" t="s">
        <v>5674</v>
      </c>
      <c r="B7777" s="170" t="s">
        <v>5675</v>
      </c>
      <c r="C7777" s="170">
        <v>724</v>
      </c>
      <c r="I7777" s="170"/>
    </row>
    <row r="7778" spans="1:9" x14ac:dyDescent="0.3">
      <c r="A7778" s="170" t="s">
        <v>5676</v>
      </c>
      <c r="B7778" s="170" t="s">
        <v>5677</v>
      </c>
      <c r="C7778" s="170">
        <v>724</v>
      </c>
      <c r="I7778" s="170"/>
    </row>
    <row r="7779" spans="1:9" x14ac:dyDescent="0.3">
      <c r="A7779" s="170" t="s">
        <v>5678</v>
      </c>
      <c r="B7779" s="170" t="s">
        <v>5679</v>
      </c>
      <c r="C7779" s="170">
        <v>724</v>
      </c>
      <c r="I7779" s="170"/>
    </row>
    <row r="7780" spans="1:9" x14ac:dyDescent="0.3">
      <c r="A7780" s="170" t="s">
        <v>5680</v>
      </c>
      <c r="B7780" s="170" t="s">
        <v>11401</v>
      </c>
      <c r="C7780" s="170">
        <v>36</v>
      </c>
      <c r="I7780" s="170"/>
    </row>
    <row r="7781" spans="1:9" x14ac:dyDescent="0.3">
      <c r="A7781" s="170" t="s">
        <v>5681</v>
      </c>
      <c r="B7781" s="170" t="s">
        <v>5682</v>
      </c>
      <c r="C7781" s="170">
        <v>724</v>
      </c>
      <c r="I7781" s="170"/>
    </row>
    <row r="7782" spans="1:9" x14ac:dyDescent="0.3">
      <c r="A7782" s="170" t="s">
        <v>5683</v>
      </c>
      <c r="B7782" s="170" t="s">
        <v>5684</v>
      </c>
      <c r="C7782" s="170">
        <v>724</v>
      </c>
      <c r="I7782" s="170"/>
    </row>
    <row r="7783" spans="1:9" x14ac:dyDescent="0.3">
      <c r="A7783" s="170" t="s">
        <v>5685</v>
      </c>
      <c r="B7783" s="170" t="s">
        <v>11400</v>
      </c>
      <c r="C7783" s="170">
        <v>724</v>
      </c>
      <c r="I7783" s="170"/>
    </row>
    <row r="7784" spans="1:9" x14ac:dyDescent="0.3">
      <c r="A7784" s="170" t="s">
        <v>5686</v>
      </c>
      <c r="B7784" s="170" t="s">
        <v>5131</v>
      </c>
      <c r="C7784" s="170">
        <v>724</v>
      </c>
      <c r="I7784" s="170"/>
    </row>
    <row r="7785" spans="1:9" x14ac:dyDescent="0.3">
      <c r="A7785" s="170" t="s">
        <v>5687</v>
      </c>
      <c r="B7785" s="170" t="s">
        <v>5131</v>
      </c>
      <c r="C7785" s="170">
        <v>724</v>
      </c>
      <c r="I7785" s="170"/>
    </row>
    <row r="7786" spans="1:9" x14ac:dyDescent="0.3">
      <c r="A7786" s="170" t="s">
        <v>5688</v>
      </c>
      <c r="B7786" s="170" t="s">
        <v>11399</v>
      </c>
      <c r="C7786" s="170">
        <v>724</v>
      </c>
      <c r="I7786" s="170"/>
    </row>
    <row r="7787" spans="1:9" x14ac:dyDescent="0.3">
      <c r="A7787" s="170" t="s">
        <v>5689</v>
      </c>
      <c r="B7787" s="170" t="s">
        <v>5690</v>
      </c>
      <c r="C7787" s="170">
        <v>724</v>
      </c>
      <c r="I7787" s="170"/>
    </row>
    <row r="7788" spans="1:9" x14ac:dyDescent="0.3">
      <c r="A7788" s="170" t="s">
        <v>5691</v>
      </c>
      <c r="B7788" s="170" t="s">
        <v>5692</v>
      </c>
      <c r="C7788" s="170">
        <v>724</v>
      </c>
      <c r="I7788" s="170"/>
    </row>
    <row r="7789" spans="1:9" x14ac:dyDescent="0.3">
      <c r="A7789" s="170" t="s">
        <v>5693</v>
      </c>
      <c r="B7789" s="170" t="s">
        <v>5694</v>
      </c>
      <c r="C7789" s="170">
        <v>724</v>
      </c>
      <c r="I7789" s="170"/>
    </row>
    <row r="7790" spans="1:9" x14ac:dyDescent="0.3">
      <c r="A7790" s="170" t="s">
        <v>5695</v>
      </c>
      <c r="B7790" s="170" t="s">
        <v>5696</v>
      </c>
      <c r="C7790" s="170">
        <v>724</v>
      </c>
      <c r="I7790" s="170"/>
    </row>
    <row r="7791" spans="1:9" x14ac:dyDescent="0.3">
      <c r="A7791" s="170" t="s">
        <v>5697</v>
      </c>
      <c r="B7791" s="170" t="s">
        <v>5698</v>
      </c>
      <c r="C7791" s="170">
        <v>724</v>
      </c>
      <c r="I7791" s="170"/>
    </row>
    <row r="7792" spans="1:9" x14ac:dyDescent="0.3">
      <c r="A7792" s="170" t="s">
        <v>5699</v>
      </c>
      <c r="B7792" s="170" t="s">
        <v>5700</v>
      </c>
      <c r="C7792" s="170">
        <v>724</v>
      </c>
      <c r="I7792" s="170"/>
    </row>
    <row r="7793" spans="1:9" x14ac:dyDescent="0.3">
      <c r="A7793" s="170" t="s">
        <v>5701</v>
      </c>
      <c r="B7793" s="170" t="s">
        <v>5702</v>
      </c>
      <c r="C7793" s="170">
        <v>724</v>
      </c>
      <c r="I7793" s="170"/>
    </row>
    <row r="7794" spans="1:9" x14ac:dyDescent="0.3">
      <c r="A7794" s="170" t="s">
        <v>5703</v>
      </c>
      <c r="B7794" s="170" t="s">
        <v>5704</v>
      </c>
      <c r="C7794" s="170">
        <v>724</v>
      </c>
      <c r="I7794" s="170"/>
    </row>
    <row r="7795" spans="1:9" x14ac:dyDescent="0.3">
      <c r="A7795" s="170" t="s">
        <v>5705</v>
      </c>
      <c r="B7795" s="170" t="s">
        <v>5706</v>
      </c>
      <c r="C7795" s="170">
        <v>724</v>
      </c>
      <c r="I7795" s="170"/>
    </row>
    <row r="7796" spans="1:9" x14ac:dyDescent="0.3">
      <c r="A7796" s="170" t="s">
        <v>5707</v>
      </c>
      <c r="B7796" s="170" t="s">
        <v>5708</v>
      </c>
      <c r="C7796" s="170">
        <v>724</v>
      </c>
      <c r="I7796" s="170"/>
    </row>
    <row r="7797" spans="1:9" x14ac:dyDescent="0.3">
      <c r="A7797" s="170" t="s">
        <v>5709</v>
      </c>
      <c r="B7797" s="170" t="s">
        <v>5710</v>
      </c>
      <c r="C7797" s="170">
        <v>724</v>
      </c>
      <c r="I7797" s="170"/>
    </row>
    <row r="7798" spans="1:9" x14ac:dyDescent="0.3">
      <c r="A7798" s="170" t="s">
        <v>5711</v>
      </c>
      <c r="B7798" s="170" t="s">
        <v>5712</v>
      </c>
      <c r="C7798" s="170">
        <v>724</v>
      </c>
      <c r="I7798" s="170"/>
    </row>
    <row r="7799" spans="1:9" x14ac:dyDescent="0.3">
      <c r="A7799" s="170" t="s">
        <v>5713</v>
      </c>
      <c r="B7799" s="170" t="s">
        <v>5714</v>
      </c>
      <c r="C7799" s="170">
        <v>724</v>
      </c>
      <c r="I7799" s="170"/>
    </row>
    <row r="7800" spans="1:9" x14ac:dyDescent="0.3">
      <c r="A7800" s="170" t="s">
        <v>5715</v>
      </c>
      <c r="B7800" s="170" t="s">
        <v>5716</v>
      </c>
      <c r="C7800" s="170">
        <v>724</v>
      </c>
      <c r="I7800" s="170"/>
    </row>
    <row r="7801" spans="1:9" x14ac:dyDescent="0.3">
      <c r="A7801" s="170" t="s">
        <v>5717</v>
      </c>
      <c r="B7801" s="170" t="s">
        <v>5718</v>
      </c>
      <c r="C7801" s="170">
        <v>724</v>
      </c>
      <c r="I7801" s="170"/>
    </row>
    <row r="7802" spans="1:9" x14ac:dyDescent="0.3">
      <c r="A7802" s="170" t="s">
        <v>5719</v>
      </c>
      <c r="B7802" s="170" t="s">
        <v>5720</v>
      </c>
      <c r="C7802" s="170">
        <v>724</v>
      </c>
      <c r="I7802" s="170"/>
    </row>
    <row r="7803" spans="1:9" x14ac:dyDescent="0.3">
      <c r="A7803" s="170" t="s">
        <v>5721</v>
      </c>
      <c r="B7803" s="170" t="s">
        <v>5722</v>
      </c>
      <c r="C7803" s="170">
        <v>724</v>
      </c>
      <c r="I7803" s="170"/>
    </row>
    <row r="7804" spans="1:9" x14ac:dyDescent="0.3">
      <c r="A7804" s="170" t="s">
        <v>5723</v>
      </c>
      <c r="B7804" s="170" t="s">
        <v>5724</v>
      </c>
      <c r="C7804" s="170">
        <v>724</v>
      </c>
      <c r="I7804" s="170"/>
    </row>
    <row r="7805" spans="1:9" x14ac:dyDescent="0.3">
      <c r="A7805" s="170" t="s">
        <v>5725</v>
      </c>
      <c r="B7805" s="170" t="s">
        <v>5726</v>
      </c>
      <c r="C7805" s="170">
        <v>724</v>
      </c>
      <c r="I7805" s="170"/>
    </row>
    <row r="7806" spans="1:9" x14ac:dyDescent="0.3">
      <c r="A7806" s="170" t="s">
        <v>5727</v>
      </c>
      <c r="B7806" s="170" t="s">
        <v>5728</v>
      </c>
      <c r="C7806" s="170">
        <v>724</v>
      </c>
      <c r="I7806" s="170"/>
    </row>
    <row r="7807" spans="1:9" x14ac:dyDescent="0.3">
      <c r="A7807" s="170" t="s">
        <v>3518</v>
      </c>
      <c r="B7807" s="170" t="s">
        <v>11398</v>
      </c>
      <c r="C7807" s="170">
        <v>2112</v>
      </c>
      <c r="I7807" s="170"/>
    </row>
    <row r="7808" spans="1:9" x14ac:dyDescent="0.3">
      <c r="A7808" s="170" t="s">
        <v>5729</v>
      </c>
      <c r="B7808" s="170" t="s">
        <v>5730</v>
      </c>
      <c r="C7808" s="170">
        <v>724</v>
      </c>
      <c r="I7808" s="170"/>
    </row>
    <row r="7809" spans="1:9" x14ac:dyDescent="0.3">
      <c r="A7809" s="170" t="s">
        <v>5731</v>
      </c>
      <c r="B7809" s="170" t="s">
        <v>433</v>
      </c>
      <c r="C7809" s="170">
        <v>724</v>
      </c>
      <c r="I7809" s="170"/>
    </row>
    <row r="7810" spans="1:9" x14ac:dyDescent="0.3">
      <c r="A7810" s="170" t="s">
        <v>5732</v>
      </c>
      <c r="B7810" s="170" t="s">
        <v>433</v>
      </c>
      <c r="C7810" s="170">
        <v>724</v>
      </c>
      <c r="I7810" s="170"/>
    </row>
    <row r="7811" spans="1:9" x14ac:dyDescent="0.3">
      <c r="A7811" s="170" t="s">
        <v>11397</v>
      </c>
      <c r="B7811" s="170" t="s">
        <v>11396</v>
      </c>
      <c r="C7811" s="170">
        <v>724</v>
      </c>
      <c r="I7811" s="170"/>
    </row>
    <row r="7812" spans="1:9" x14ac:dyDescent="0.3">
      <c r="A7812" s="170" t="s">
        <v>5733</v>
      </c>
      <c r="B7812" s="170" t="s">
        <v>433</v>
      </c>
      <c r="C7812" s="170">
        <v>724</v>
      </c>
      <c r="I7812" s="170"/>
    </row>
    <row r="7813" spans="1:9" x14ac:dyDescent="0.3">
      <c r="A7813" s="170" t="s">
        <v>5734</v>
      </c>
      <c r="B7813" s="170" t="s">
        <v>5735</v>
      </c>
      <c r="C7813" s="170">
        <v>724</v>
      </c>
      <c r="I7813" s="170"/>
    </row>
    <row r="7814" spans="1:9" x14ac:dyDescent="0.3">
      <c r="A7814" s="170" t="s">
        <v>5736</v>
      </c>
      <c r="B7814" s="170" t="s">
        <v>5737</v>
      </c>
      <c r="C7814" s="170">
        <v>724</v>
      </c>
      <c r="I7814" s="170"/>
    </row>
    <row r="7815" spans="1:9" x14ac:dyDescent="0.3">
      <c r="A7815" s="170" t="s">
        <v>5738</v>
      </c>
      <c r="B7815" s="170" t="s">
        <v>5739</v>
      </c>
      <c r="C7815" s="170">
        <v>724</v>
      </c>
      <c r="I7815" s="170"/>
    </row>
    <row r="7816" spans="1:9" x14ac:dyDescent="0.3">
      <c r="A7816" s="170" t="s">
        <v>5740</v>
      </c>
      <c r="B7816" s="170" t="s">
        <v>5741</v>
      </c>
      <c r="C7816" s="170">
        <v>724</v>
      </c>
      <c r="I7816" s="170"/>
    </row>
    <row r="7817" spans="1:9" x14ac:dyDescent="0.3">
      <c r="A7817" s="170" t="s">
        <v>3517</v>
      </c>
      <c r="B7817" s="170" t="s">
        <v>11395</v>
      </c>
      <c r="C7817" s="170">
        <v>2112</v>
      </c>
      <c r="I7817" s="170"/>
    </row>
    <row r="7818" spans="1:9" x14ac:dyDescent="0.3">
      <c r="A7818" s="170" t="s">
        <v>5742</v>
      </c>
      <c r="B7818" s="170" t="s">
        <v>5743</v>
      </c>
      <c r="C7818" s="170">
        <v>724</v>
      </c>
      <c r="I7818" s="170"/>
    </row>
    <row r="7819" spans="1:9" x14ac:dyDescent="0.3">
      <c r="A7819" s="170" t="s">
        <v>5744</v>
      </c>
      <c r="B7819" s="170" t="s">
        <v>5745</v>
      </c>
      <c r="C7819" s="170">
        <v>724</v>
      </c>
      <c r="I7819" s="170"/>
    </row>
    <row r="7820" spans="1:9" x14ac:dyDescent="0.3">
      <c r="A7820" s="170" t="s">
        <v>5746</v>
      </c>
      <c r="B7820" s="170" t="s">
        <v>5747</v>
      </c>
      <c r="C7820" s="170">
        <v>724</v>
      </c>
      <c r="I7820" s="170"/>
    </row>
    <row r="7821" spans="1:9" x14ac:dyDescent="0.3">
      <c r="A7821" s="170" t="s">
        <v>5748</v>
      </c>
      <c r="B7821" s="170" t="s">
        <v>5749</v>
      </c>
      <c r="C7821" s="170">
        <v>724</v>
      </c>
      <c r="I7821" s="170"/>
    </row>
    <row r="7822" spans="1:9" x14ac:dyDescent="0.3">
      <c r="A7822" s="170" t="s">
        <v>5750</v>
      </c>
      <c r="B7822" s="170" t="s">
        <v>5751</v>
      </c>
      <c r="C7822" s="170">
        <v>724</v>
      </c>
      <c r="I7822" s="170"/>
    </row>
    <row r="7823" spans="1:9" x14ac:dyDescent="0.3">
      <c r="A7823" s="170" t="s">
        <v>5752</v>
      </c>
      <c r="B7823" s="170" t="s">
        <v>5753</v>
      </c>
      <c r="C7823" s="170">
        <v>724</v>
      </c>
      <c r="I7823" s="170"/>
    </row>
    <row r="7824" spans="1:9" x14ac:dyDescent="0.3">
      <c r="A7824" s="170" t="s">
        <v>5754</v>
      </c>
      <c r="B7824" s="170" t="s">
        <v>5755</v>
      </c>
      <c r="C7824" s="170">
        <v>724</v>
      </c>
      <c r="I7824" s="170"/>
    </row>
    <row r="7825" spans="1:9" x14ac:dyDescent="0.3">
      <c r="A7825" s="170" t="s">
        <v>5756</v>
      </c>
      <c r="B7825" s="170" t="s">
        <v>5757</v>
      </c>
      <c r="C7825" s="170">
        <v>724</v>
      </c>
      <c r="I7825" s="170"/>
    </row>
    <row r="7826" spans="1:9" x14ac:dyDescent="0.3">
      <c r="A7826" s="170" t="s">
        <v>11394</v>
      </c>
      <c r="B7826" s="170" t="s">
        <v>11393</v>
      </c>
      <c r="C7826" s="170">
        <v>724</v>
      </c>
      <c r="I7826" s="170"/>
    </row>
    <row r="7827" spans="1:9" x14ac:dyDescent="0.3">
      <c r="A7827" s="170" t="s">
        <v>5758</v>
      </c>
      <c r="B7827" s="170" t="s">
        <v>5759</v>
      </c>
      <c r="C7827" s="170">
        <v>724</v>
      </c>
      <c r="I7827" s="170"/>
    </row>
    <row r="7828" spans="1:9" x14ac:dyDescent="0.3">
      <c r="A7828" s="170" t="s">
        <v>5760</v>
      </c>
      <c r="B7828" s="170" t="s">
        <v>5761</v>
      </c>
      <c r="C7828" s="170">
        <v>724</v>
      </c>
      <c r="I7828" s="170"/>
    </row>
    <row r="7829" spans="1:9" x14ac:dyDescent="0.3">
      <c r="A7829" s="170" t="s">
        <v>5762</v>
      </c>
      <c r="B7829" s="170" t="s">
        <v>5763</v>
      </c>
      <c r="C7829" s="170">
        <v>724</v>
      </c>
      <c r="I7829" s="170"/>
    </row>
    <row r="7830" spans="1:9" x14ac:dyDescent="0.3">
      <c r="A7830" s="170" t="s">
        <v>5764</v>
      </c>
      <c r="B7830" s="170" t="s">
        <v>5765</v>
      </c>
      <c r="C7830" s="170">
        <v>724</v>
      </c>
      <c r="I7830" s="170"/>
    </row>
    <row r="7831" spans="1:9" x14ac:dyDescent="0.3">
      <c r="A7831" s="170" t="s">
        <v>5766</v>
      </c>
      <c r="B7831" s="170" t="s">
        <v>5767</v>
      </c>
      <c r="C7831" s="170">
        <v>724</v>
      </c>
      <c r="I7831" s="170"/>
    </row>
    <row r="7832" spans="1:9" x14ac:dyDescent="0.3">
      <c r="A7832" s="170" t="s">
        <v>5768</v>
      </c>
      <c r="B7832" s="170" t="s">
        <v>5769</v>
      </c>
      <c r="C7832" s="170">
        <v>724</v>
      </c>
      <c r="I7832" s="170"/>
    </row>
    <row r="7833" spans="1:9" x14ac:dyDescent="0.3">
      <c r="A7833" s="170" t="s">
        <v>5770</v>
      </c>
      <c r="B7833" s="170" t="s">
        <v>5771</v>
      </c>
      <c r="C7833" s="170">
        <v>724</v>
      </c>
      <c r="I7833" s="170"/>
    </row>
    <row r="7834" spans="1:9" x14ac:dyDescent="0.3">
      <c r="A7834" s="170" t="s">
        <v>5772</v>
      </c>
      <c r="B7834" s="170" t="s">
        <v>5773</v>
      </c>
      <c r="C7834" s="170">
        <v>724</v>
      </c>
      <c r="I7834" s="170"/>
    </row>
    <row r="7835" spans="1:9" x14ac:dyDescent="0.3">
      <c r="A7835" s="170" t="s">
        <v>5774</v>
      </c>
      <c r="B7835" s="170" t="s">
        <v>5775</v>
      </c>
      <c r="C7835" s="170">
        <v>724</v>
      </c>
      <c r="I7835" s="170"/>
    </row>
    <row r="7836" spans="1:9" x14ac:dyDescent="0.3">
      <c r="A7836" s="170" t="s">
        <v>5776</v>
      </c>
      <c r="B7836" s="170" t="s">
        <v>5777</v>
      </c>
      <c r="C7836" s="170">
        <v>724</v>
      </c>
      <c r="I7836" s="170"/>
    </row>
    <row r="7837" spans="1:9" x14ac:dyDescent="0.3">
      <c r="A7837" s="170" t="s">
        <v>5778</v>
      </c>
      <c r="B7837" s="170" t="s">
        <v>5779</v>
      </c>
      <c r="C7837" s="170">
        <v>724</v>
      </c>
      <c r="I7837" s="170"/>
    </row>
    <row r="7838" spans="1:9" x14ac:dyDescent="0.3">
      <c r="A7838" s="170" t="s">
        <v>5780</v>
      </c>
      <c r="B7838" s="170" t="s">
        <v>5781</v>
      </c>
      <c r="C7838" s="170">
        <v>724</v>
      </c>
      <c r="I7838" s="170"/>
    </row>
    <row r="7839" spans="1:9" x14ac:dyDescent="0.3">
      <c r="A7839" s="170" t="s">
        <v>11392</v>
      </c>
      <c r="B7839" s="170" t="s">
        <v>11391</v>
      </c>
      <c r="C7839" s="170">
        <v>724</v>
      </c>
      <c r="I7839" s="170"/>
    </row>
    <row r="7840" spans="1:9" x14ac:dyDescent="0.3">
      <c r="A7840" s="170" t="s">
        <v>5782</v>
      </c>
      <c r="B7840" s="170" t="s">
        <v>5783</v>
      </c>
      <c r="C7840" s="170">
        <v>724</v>
      </c>
      <c r="I7840" s="170"/>
    </row>
    <row r="7841" spans="1:9" x14ac:dyDescent="0.3">
      <c r="A7841" s="170" t="s">
        <v>5784</v>
      </c>
      <c r="B7841" s="170" t="s">
        <v>5785</v>
      </c>
      <c r="C7841" s="170">
        <v>724</v>
      </c>
      <c r="I7841" s="170"/>
    </row>
    <row r="7842" spans="1:9" x14ac:dyDescent="0.3">
      <c r="A7842" s="170" t="s">
        <v>5786</v>
      </c>
      <c r="B7842" s="170" t="s">
        <v>5787</v>
      </c>
      <c r="C7842" s="170">
        <v>724</v>
      </c>
      <c r="I7842" s="170"/>
    </row>
    <row r="7843" spans="1:9" x14ac:dyDescent="0.3">
      <c r="A7843" s="170" t="s">
        <v>5788</v>
      </c>
      <c r="B7843" s="170" t="s">
        <v>5789</v>
      </c>
      <c r="C7843" s="170">
        <v>724</v>
      </c>
      <c r="I7843" s="170"/>
    </row>
    <row r="7844" spans="1:9" x14ac:dyDescent="0.3">
      <c r="A7844" s="170" t="s">
        <v>5790</v>
      </c>
      <c r="B7844" s="170" t="s">
        <v>5791</v>
      </c>
      <c r="C7844" s="170">
        <v>724</v>
      </c>
      <c r="I7844" s="170"/>
    </row>
    <row r="7845" spans="1:9" x14ac:dyDescent="0.3">
      <c r="A7845" s="170" t="s">
        <v>5792</v>
      </c>
      <c r="B7845" s="170" t="s">
        <v>5793</v>
      </c>
      <c r="C7845" s="170">
        <v>724</v>
      </c>
      <c r="I7845" s="170"/>
    </row>
    <row r="7846" spans="1:9" x14ac:dyDescent="0.3">
      <c r="A7846" s="170" t="s">
        <v>5794</v>
      </c>
      <c r="B7846" s="170" t="s">
        <v>5795</v>
      </c>
      <c r="C7846" s="170">
        <v>724</v>
      </c>
      <c r="I7846" s="170"/>
    </row>
    <row r="7847" spans="1:9" x14ac:dyDescent="0.3">
      <c r="A7847" s="170" t="s">
        <v>5796</v>
      </c>
      <c r="B7847" s="170" t="s">
        <v>5797</v>
      </c>
      <c r="C7847" s="170">
        <v>724</v>
      </c>
      <c r="I7847" s="170"/>
    </row>
    <row r="7848" spans="1:9" x14ac:dyDescent="0.3">
      <c r="A7848" s="170" t="s">
        <v>3516</v>
      </c>
      <c r="B7848" s="170" t="s">
        <v>11390</v>
      </c>
      <c r="C7848" s="170">
        <v>2112</v>
      </c>
      <c r="I7848" s="170"/>
    </row>
    <row r="7849" spans="1:9" x14ac:dyDescent="0.3">
      <c r="A7849" s="170" t="s">
        <v>5798</v>
      </c>
      <c r="B7849" s="170" t="s">
        <v>5799</v>
      </c>
      <c r="C7849" s="170">
        <v>724</v>
      </c>
      <c r="I7849" s="170"/>
    </row>
    <row r="7850" spans="1:9" x14ac:dyDescent="0.3">
      <c r="A7850" s="170" t="s">
        <v>11389</v>
      </c>
      <c r="B7850" s="170" t="s">
        <v>11388</v>
      </c>
      <c r="C7850" s="170">
        <v>724</v>
      </c>
      <c r="I7850" s="170"/>
    </row>
    <row r="7851" spans="1:9" x14ac:dyDescent="0.3">
      <c r="A7851" s="170" t="s">
        <v>5800</v>
      </c>
      <c r="B7851" s="170" t="s">
        <v>5801</v>
      </c>
      <c r="C7851" s="170">
        <v>724</v>
      </c>
      <c r="I7851" s="170"/>
    </row>
    <row r="7852" spans="1:9" x14ac:dyDescent="0.3">
      <c r="A7852" s="170" t="s">
        <v>5802</v>
      </c>
      <c r="B7852" s="170" t="s">
        <v>5803</v>
      </c>
      <c r="C7852" s="170">
        <v>724</v>
      </c>
      <c r="I7852" s="170"/>
    </row>
    <row r="7853" spans="1:9" x14ac:dyDescent="0.3">
      <c r="A7853" s="170" t="s">
        <v>5804</v>
      </c>
      <c r="B7853" s="170" t="s">
        <v>5805</v>
      </c>
      <c r="C7853" s="170">
        <v>724</v>
      </c>
      <c r="I7853" s="170"/>
    </row>
    <row r="7854" spans="1:9" x14ac:dyDescent="0.3">
      <c r="A7854" s="170" t="s">
        <v>5806</v>
      </c>
      <c r="B7854" s="170" t="s">
        <v>5807</v>
      </c>
      <c r="C7854" s="170">
        <v>724</v>
      </c>
      <c r="I7854" s="170"/>
    </row>
    <row r="7855" spans="1:9" x14ac:dyDescent="0.3">
      <c r="A7855" s="170" t="s">
        <v>5808</v>
      </c>
      <c r="B7855" s="170" t="s">
        <v>5809</v>
      </c>
      <c r="C7855" s="170">
        <v>724</v>
      </c>
      <c r="I7855" s="170"/>
    </row>
    <row r="7856" spans="1:9" x14ac:dyDescent="0.3">
      <c r="A7856" s="170" t="s">
        <v>5810</v>
      </c>
      <c r="B7856" s="170" t="s">
        <v>5811</v>
      </c>
      <c r="C7856" s="170">
        <v>724</v>
      </c>
      <c r="I7856" s="170"/>
    </row>
    <row r="7857" spans="1:9" x14ac:dyDescent="0.3">
      <c r="A7857" s="170" t="s">
        <v>5812</v>
      </c>
      <c r="B7857" s="170" t="s">
        <v>5813</v>
      </c>
      <c r="C7857" s="170">
        <v>724</v>
      </c>
      <c r="I7857" s="170"/>
    </row>
    <row r="7858" spans="1:9" x14ac:dyDescent="0.3">
      <c r="A7858" s="170" t="s">
        <v>5814</v>
      </c>
      <c r="B7858" s="170" t="s">
        <v>5815</v>
      </c>
      <c r="C7858" s="170">
        <v>724</v>
      </c>
      <c r="I7858" s="170"/>
    </row>
    <row r="7859" spans="1:9" x14ac:dyDescent="0.3">
      <c r="A7859" s="170" t="s">
        <v>3515</v>
      </c>
      <c r="B7859" s="170" t="s">
        <v>11387</v>
      </c>
      <c r="C7859" s="170">
        <v>2112</v>
      </c>
      <c r="I7859" s="170"/>
    </row>
    <row r="7860" spans="1:9" x14ac:dyDescent="0.3">
      <c r="A7860" s="170" t="s">
        <v>5816</v>
      </c>
      <c r="B7860" s="170" t="s">
        <v>5817</v>
      </c>
      <c r="C7860" s="170">
        <v>724</v>
      </c>
      <c r="I7860" s="170"/>
    </row>
    <row r="7861" spans="1:9" x14ac:dyDescent="0.3">
      <c r="A7861" s="170" t="s">
        <v>5818</v>
      </c>
      <c r="B7861" s="170" t="s">
        <v>5819</v>
      </c>
      <c r="C7861" s="170">
        <v>724</v>
      </c>
      <c r="I7861" s="170"/>
    </row>
    <row r="7862" spans="1:9" x14ac:dyDescent="0.3">
      <c r="A7862" s="170" t="s">
        <v>5820</v>
      </c>
      <c r="B7862" s="170" t="s">
        <v>5821</v>
      </c>
      <c r="C7862" s="170">
        <v>724</v>
      </c>
      <c r="I7862" s="170"/>
    </row>
    <row r="7863" spans="1:9" x14ac:dyDescent="0.3">
      <c r="A7863" s="170" t="s">
        <v>5822</v>
      </c>
      <c r="B7863" s="170" t="s">
        <v>5823</v>
      </c>
      <c r="C7863" s="170">
        <v>724</v>
      </c>
      <c r="I7863" s="170"/>
    </row>
    <row r="7864" spans="1:9" x14ac:dyDescent="0.3">
      <c r="A7864" s="170" t="s">
        <v>5824</v>
      </c>
      <c r="B7864" s="170" t="s">
        <v>5825</v>
      </c>
      <c r="C7864" s="170">
        <v>724</v>
      </c>
      <c r="I7864" s="170"/>
    </row>
    <row r="7865" spans="1:9" x14ac:dyDescent="0.3">
      <c r="A7865" s="170" t="s">
        <v>5826</v>
      </c>
      <c r="B7865" s="170" t="s">
        <v>5827</v>
      </c>
      <c r="C7865" s="170">
        <v>724</v>
      </c>
      <c r="I7865" s="170"/>
    </row>
    <row r="7866" spans="1:9" x14ac:dyDescent="0.3">
      <c r="A7866" s="170" t="s">
        <v>5828</v>
      </c>
      <c r="B7866" s="170" t="s">
        <v>5829</v>
      </c>
      <c r="C7866" s="170">
        <v>724</v>
      </c>
      <c r="I7866" s="170"/>
    </row>
    <row r="7867" spans="1:9" x14ac:dyDescent="0.3">
      <c r="A7867" s="170" t="s">
        <v>5830</v>
      </c>
      <c r="B7867" s="170" t="s">
        <v>5831</v>
      </c>
      <c r="C7867" s="170">
        <v>724</v>
      </c>
      <c r="I7867" s="170"/>
    </row>
    <row r="7868" spans="1:9" x14ac:dyDescent="0.3">
      <c r="A7868" s="170" t="s">
        <v>5832</v>
      </c>
      <c r="B7868" s="170" t="s">
        <v>5833</v>
      </c>
      <c r="C7868" s="170">
        <v>724</v>
      </c>
      <c r="I7868" s="170"/>
    </row>
    <row r="7869" spans="1:9" x14ac:dyDescent="0.3">
      <c r="A7869" s="170" t="s">
        <v>5834</v>
      </c>
      <c r="B7869" s="170" t="s">
        <v>5835</v>
      </c>
      <c r="C7869" s="170">
        <v>724</v>
      </c>
      <c r="I7869" s="170"/>
    </row>
    <row r="7870" spans="1:9" x14ac:dyDescent="0.3">
      <c r="A7870" s="170" t="s">
        <v>3514</v>
      </c>
      <c r="B7870" s="170" t="s">
        <v>11386</v>
      </c>
      <c r="C7870" s="170">
        <v>2112</v>
      </c>
      <c r="I7870" s="170"/>
    </row>
    <row r="7871" spans="1:9" x14ac:dyDescent="0.3">
      <c r="A7871" s="170" t="s">
        <v>5836</v>
      </c>
      <c r="B7871" s="170" t="s">
        <v>5837</v>
      </c>
      <c r="C7871" s="170">
        <v>724</v>
      </c>
      <c r="I7871" s="170"/>
    </row>
    <row r="7872" spans="1:9" x14ac:dyDescent="0.3">
      <c r="A7872" s="170" t="s">
        <v>5838</v>
      </c>
      <c r="B7872" s="170" t="s">
        <v>5839</v>
      </c>
      <c r="C7872" s="170">
        <v>724</v>
      </c>
      <c r="I7872" s="170"/>
    </row>
    <row r="7873" spans="1:9" x14ac:dyDescent="0.3">
      <c r="A7873" s="170" t="s">
        <v>5840</v>
      </c>
      <c r="B7873" s="170" t="s">
        <v>5841</v>
      </c>
      <c r="C7873" s="170">
        <v>724</v>
      </c>
      <c r="I7873" s="170"/>
    </row>
    <row r="7874" spans="1:9" x14ac:dyDescent="0.3">
      <c r="A7874" s="170" t="s">
        <v>5842</v>
      </c>
      <c r="B7874" s="170" t="s">
        <v>5843</v>
      </c>
      <c r="C7874" s="170">
        <v>724</v>
      </c>
      <c r="I7874" s="170"/>
    </row>
    <row r="7875" spans="1:9" x14ac:dyDescent="0.3">
      <c r="A7875" s="170" t="s">
        <v>5844</v>
      </c>
      <c r="B7875" s="170" t="s">
        <v>5845</v>
      </c>
      <c r="C7875" s="170">
        <v>724</v>
      </c>
      <c r="I7875" s="170"/>
    </row>
    <row r="7876" spans="1:9" x14ac:dyDescent="0.3">
      <c r="A7876" s="170" t="s">
        <v>5846</v>
      </c>
      <c r="B7876" s="170" t="s">
        <v>5847</v>
      </c>
      <c r="C7876" s="170">
        <v>724</v>
      </c>
      <c r="I7876" s="170"/>
    </row>
    <row r="7877" spans="1:9" x14ac:dyDescent="0.3">
      <c r="A7877" s="170" t="s">
        <v>5848</v>
      </c>
      <c r="B7877" s="170" t="s">
        <v>5849</v>
      </c>
      <c r="C7877" s="170">
        <v>724</v>
      </c>
      <c r="I7877" s="170"/>
    </row>
    <row r="7878" spans="1:9" x14ac:dyDescent="0.3">
      <c r="A7878" s="170" t="s">
        <v>5850</v>
      </c>
      <c r="B7878" s="170" t="s">
        <v>5851</v>
      </c>
      <c r="C7878" s="170">
        <v>724</v>
      </c>
      <c r="I7878" s="170"/>
    </row>
    <row r="7879" spans="1:9" x14ac:dyDescent="0.3">
      <c r="A7879" s="170" t="s">
        <v>5852</v>
      </c>
      <c r="B7879" s="170" t="s">
        <v>5853</v>
      </c>
      <c r="C7879" s="170">
        <v>724</v>
      </c>
      <c r="I7879" s="170"/>
    </row>
    <row r="7880" spans="1:9" x14ac:dyDescent="0.3">
      <c r="A7880" s="170" t="s">
        <v>5854</v>
      </c>
      <c r="B7880" s="170" t="s">
        <v>5855</v>
      </c>
      <c r="C7880" s="170">
        <v>724</v>
      </c>
      <c r="I7880" s="170"/>
    </row>
    <row r="7881" spans="1:9" x14ac:dyDescent="0.3">
      <c r="A7881" s="170" t="s">
        <v>3513</v>
      </c>
      <c r="B7881" s="170" t="s">
        <v>11385</v>
      </c>
      <c r="C7881" s="170">
        <v>2112</v>
      </c>
      <c r="I7881" s="170"/>
    </row>
    <row r="7882" spans="1:9" x14ac:dyDescent="0.3">
      <c r="A7882" s="170" t="s">
        <v>5856</v>
      </c>
      <c r="B7882" s="170" t="s">
        <v>5857</v>
      </c>
      <c r="C7882" s="170">
        <v>724</v>
      </c>
      <c r="I7882" s="170"/>
    </row>
    <row r="7883" spans="1:9" x14ac:dyDescent="0.3">
      <c r="A7883" s="170" t="s">
        <v>5858</v>
      </c>
      <c r="B7883" s="170" t="s">
        <v>5859</v>
      </c>
      <c r="C7883" s="170">
        <v>724</v>
      </c>
      <c r="I7883" s="170"/>
    </row>
    <row r="7884" spans="1:9" x14ac:dyDescent="0.3">
      <c r="A7884" s="170" t="s">
        <v>5860</v>
      </c>
      <c r="B7884" s="170" t="s">
        <v>5861</v>
      </c>
      <c r="C7884" s="170">
        <v>724</v>
      </c>
      <c r="I7884" s="170"/>
    </row>
    <row r="7885" spans="1:9" x14ac:dyDescent="0.3">
      <c r="A7885" s="170" t="s">
        <v>5862</v>
      </c>
      <c r="B7885" s="170" t="s">
        <v>5863</v>
      </c>
      <c r="C7885" s="170">
        <v>724</v>
      </c>
      <c r="I7885" s="170"/>
    </row>
    <row r="7886" spans="1:9" x14ac:dyDescent="0.3">
      <c r="A7886" s="170" t="s">
        <v>5864</v>
      </c>
      <c r="B7886" s="170" t="s">
        <v>5865</v>
      </c>
      <c r="C7886" s="170">
        <v>724</v>
      </c>
      <c r="I7886" s="170"/>
    </row>
    <row r="7887" spans="1:9" x14ac:dyDescent="0.3">
      <c r="A7887" s="170" t="s">
        <v>5866</v>
      </c>
      <c r="B7887" s="170" t="s">
        <v>5867</v>
      </c>
      <c r="C7887" s="170">
        <v>724</v>
      </c>
      <c r="I7887" s="170"/>
    </row>
    <row r="7888" spans="1:9" x14ac:dyDescent="0.3">
      <c r="A7888" s="170" t="s">
        <v>5868</v>
      </c>
      <c r="B7888" s="170" t="s">
        <v>5869</v>
      </c>
      <c r="C7888" s="170">
        <v>724</v>
      </c>
      <c r="I7888" s="170"/>
    </row>
    <row r="7889" spans="1:9" x14ac:dyDescent="0.3">
      <c r="A7889" s="170" t="s">
        <v>5870</v>
      </c>
      <c r="B7889" s="170" t="s">
        <v>5871</v>
      </c>
      <c r="C7889" s="170">
        <v>724</v>
      </c>
      <c r="I7889" s="170"/>
    </row>
    <row r="7890" spans="1:9" x14ac:dyDescent="0.3">
      <c r="A7890" s="170" t="s">
        <v>5872</v>
      </c>
      <c r="B7890" s="170" t="s">
        <v>5873</v>
      </c>
      <c r="C7890" s="170">
        <v>724</v>
      </c>
      <c r="I7890" s="170"/>
    </row>
    <row r="7891" spans="1:9" x14ac:dyDescent="0.3">
      <c r="A7891" s="170" t="s">
        <v>5874</v>
      </c>
      <c r="B7891" s="170" t="s">
        <v>5875</v>
      </c>
      <c r="C7891" s="170">
        <v>724</v>
      </c>
      <c r="I7891" s="170"/>
    </row>
    <row r="7892" spans="1:9" x14ac:dyDescent="0.3">
      <c r="A7892" s="170" t="s">
        <v>3512</v>
      </c>
      <c r="B7892" s="170" t="s">
        <v>11384</v>
      </c>
      <c r="C7892" s="170">
        <v>260</v>
      </c>
      <c r="I7892" s="170"/>
    </row>
    <row r="7893" spans="1:9" x14ac:dyDescent="0.3">
      <c r="A7893" s="170" t="s">
        <v>5876</v>
      </c>
      <c r="B7893" s="170" t="s">
        <v>5877</v>
      </c>
      <c r="C7893" s="170">
        <v>724</v>
      </c>
      <c r="I7893" s="170"/>
    </row>
    <row r="7894" spans="1:9" x14ac:dyDescent="0.3">
      <c r="A7894" s="170" t="s">
        <v>5878</v>
      </c>
      <c r="B7894" s="170" t="s">
        <v>5879</v>
      </c>
      <c r="C7894" s="170">
        <v>724</v>
      </c>
      <c r="I7894" s="170"/>
    </row>
    <row r="7895" spans="1:9" x14ac:dyDescent="0.3">
      <c r="A7895" s="170" t="s">
        <v>5880</v>
      </c>
      <c r="B7895" s="170" t="s">
        <v>5881</v>
      </c>
      <c r="C7895" s="170">
        <v>724</v>
      </c>
      <c r="I7895" s="170"/>
    </row>
    <row r="7896" spans="1:9" x14ac:dyDescent="0.3">
      <c r="A7896" s="170" t="s">
        <v>5882</v>
      </c>
      <c r="B7896" s="170" t="s">
        <v>5883</v>
      </c>
      <c r="C7896" s="170">
        <v>724</v>
      </c>
      <c r="I7896" s="170"/>
    </row>
    <row r="7897" spans="1:9" x14ac:dyDescent="0.3">
      <c r="A7897" s="170" t="s">
        <v>5884</v>
      </c>
      <c r="B7897" s="170" t="s">
        <v>5885</v>
      </c>
      <c r="C7897" s="170">
        <v>724</v>
      </c>
      <c r="I7897" s="170"/>
    </row>
    <row r="7898" spans="1:9" x14ac:dyDescent="0.3">
      <c r="A7898" s="170" t="s">
        <v>5886</v>
      </c>
      <c r="B7898" s="170" t="s">
        <v>5887</v>
      </c>
      <c r="C7898" s="170">
        <v>724</v>
      </c>
      <c r="I7898" s="170"/>
    </row>
    <row r="7899" spans="1:9" x14ac:dyDescent="0.3">
      <c r="A7899" s="170" t="s">
        <v>5888</v>
      </c>
      <c r="B7899" s="170" t="s">
        <v>5889</v>
      </c>
      <c r="C7899" s="170">
        <v>724</v>
      </c>
      <c r="I7899" s="170"/>
    </row>
    <row r="7900" spans="1:9" x14ac:dyDescent="0.3">
      <c r="A7900" s="170" t="s">
        <v>5890</v>
      </c>
      <c r="B7900" s="170" t="s">
        <v>5891</v>
      </c>
      <c r="C7900" s="170">
        <v>724</v>
      </c>
      <c r="I7900" s="170"/>
    </row>
    <row r="7901" spans="1:9" x14ac:dyDescent="0.3">
      <c r="A7901" s="170" t="s">
        <v>5892</v>
      </c>
      <c r="B7901" s="170" t="s">
        <v>5893</v>
      </c>
      <c r="C7901" s="170">
        <v>724</v>
      </c>
      <c r="I7901" s="170"/>
    </row>
    <row r="7902" spans="1:9" x14ac:dyDescent="0.3">
      <c r="A7902" s="170" t="s">
        <v>5894</v>
      </c>
      <c r="B7902" s="170" t="s">
        <v>5895</v>
      </c>
      <c r="C7902" s="170">
        <v>724</v>
      </c>
      <c r="I7902" s="170"/>
    </row>
    <row r="7903" spans="1:9" x14ac:dyDescent="0.3">
      <c r="A7903" s="170" t="s">
        <v>3511</v>
      </c>
      <c r="B7903" s="170" t="s">
        <v>11383</v>
      </c>
      <c r="C7903" s="170">
        <v>260</v>
      </c>
      <c r="I7903" s="170"/>
    </row>
    <row r="7904" spans="1:9" x14ac:dyDescent="0.3">
      <c r="A7904" s="170" t="s">
        <v>5896</v>
      </c>
      <c r="B7904" s="170" t="s">
        <v>5897</v>
      </c>
      <c r="C7904" s="170">
        <v>724</v>
      </c>
      <c r="I7904" s="170"/>
    </row>
    <row r="7905" spans="1:9" x14ac:dyDescent="0.3">
      <c r="A7905" s="170" t="s">
        <v>5898</v>
      </c>
      <c r="B7905" s="170" t="s">
        <v>5899</v>
      </c>
      <c r="C7905" s="170">
        <v>724</v>
      </c>
      <c r="I7905" s="170"/>
    </row>
    <row r="7906" spans="1:9" x14ac:dyDescent="0.3">
      <c r="A7906" s="170" t="s">
        <v>5900</v>
      </c>
      <c r="B7906" s="170" t="s">
        <v>5901</v>
      </c>
      <c r="C7906" s="170">
        <v>724</v>
      </c>
      <c r="I7906" s="170"/>
    </row>
    <row r="7907" spans="1:9" x14ac:dyDescent="0.3">
      <c r="A7907" s="170" t="s">
        <v>5902</v>
      </c>
      <c r="B7907" s="170" t="s">
        <v>5903</v>
      </c>
      <c r="C7907" s="170">
        <v>724</v>
      </c>
      <c r="I7907" s="170"/>
    </row>
    <row r="7908" spans="1:9" x14ac:dyDescent="0.3">
      <c r="A7908" s="170" t="s">
        <v>5904</v>
      </c>
      <c r="B7908" s="170" t="s">
        <v>5905</v>
      </c>
      <c r="C7908" s="170">
        <v>724</v>
      </c>
      <c r="I7908" s="170"/>
    </row>
    <row r="7909" spans="1:9" x14ac:dyDescent="0.3">
      <c r="A7909" s="170" t="s">
        <v>5906</v>
      </c>
      <c r="B7909" s="170" t="s">
        <v>5907</v>
      </c>
      <c r="C7909" s="170">
        <v>724</v>
      </c>
      <c r="I7909" s="170"/>
    </row>
    <row r="7910" spans="1:9" x14ac:dyDescent="0.3">
      <c r="A7910" s="170" t="s">
        <v>5908</v>
      </c>
      <c r="B7910" s="170" t="s">
        <v>5909</v>
      </c>
      <c r="C7910" s="170">
        <v>724</v>
      </c>
      <c r="I7910" s="170"/>
    </row>
    <row r="7911" spans="1:9" x14ac:dyDescent="0.3">
      <c r="A7911" s="170" t="s">
        <v>11382</v>
      </c>
      <c r="B7911" s="170" t="s">
        <v>11381</v>
      </c>
      <c r="C7911" s="170">
        <v>724</v>
      </c>
      <c r="I7911" s="170"/>
    </row>
    <row r="7912" spans="1:9" x14ac:dyDescent="0.3">
      <c r="A7912" s="170" t="s">
        <v>5910</v>
      </c>
      <c r="B7912" s="170" t="s">
        <v>5911</v>
      </c>
      <c r="C7912" s="170">
        <v>724</v>
      </c>
      <c r="I7912" s="170"/>
    </row>
    <row r="7913" spans="1:9" x14ac:dyDescent="0.3">
      <c r="A7913" s="170" t="s">
        <v>5912</v>
      </c>
      <c r="B7913" s="170" t="s">
        <v>5913</v>
      </c>
      <c r="C7913" s="170">
        <v>724</v>
      </c>
      <c r="I7913" s="170"/>
    </row>
    <row r="7914" spans="1:9" x14ac:dyDescent="0.3">
      <c r="A7914" s="170" t="s">
        <v>5914</v>
      </c>
      <c r="B7914" s="170" t="s">
        <v>5915</v>
      </c>
      <c r="C7914" s="170">
        <v>724</v>
      </c>
      <c r="I7914" s="170"/>
    </row>
    <row r="7915" spans="1:9" x14ac:dyDescent="0.3">
      <c r="A7915" s="170" t="s">
        <v>5916</v>
      </c>
      <c r="B7915" s="170" t="s">
        <v>5917</v>
      </c>
      <c r="C7915" s="170">
        <v>724</v>
      </c>
      <c r="I7915" s="170"/>
    </row>
    <row r="7916" spans="1:9" x14ac:dyDescent="0.3">
      <c r="A7916" s="170" t="s">
        <v>5918</v>
      </c>
      <c r="B7916" s="170" t="s">
        <v>5919</v>
      </c>
      <c r="C7916" s="170">
        <v>724</v>
      </c>
      <c r="I7916" s="170"/>
    </row>
    <row r="7917" spans="1:9" x14ac:dyDescent="0.3">
      <c r="A7917" s="170" t="s">
        <v>5920</v>
      </c>
      <c r="B7917" s="170" t="s">
        <v>5921</v>
      </c>
      <c r="C7917" s="170">
        <v>724</v>
      </c>
      <c r="I7917" s="170"/>
    </row>
    <row r="7918" spans="1:9" x14ac:dyDescent="0.3">
      <c r="A7918" s="170" t="s">
        <v>5922</v>
      </c>
      <c r="B7918" s="170" t="s">
        <v>5923</v>
      </c>
      <c r="C7918" s="170">
        <v>724</v>
      </c>
      <c r="I7918" s="170"/>
    </row>
    <row r="7919" spans="1:9" x14ac:dyDescent="0.3">
      <c r="A7919" s="170" t="s">
        <v>5924</v>
      </c>
      <c r="B7919" s="170" t="s">
        <v>5925</v>
      </c>
      <c r="C7919" s="170">
        <v>724</v>
      </c>
      <c r="I7919" s="170"/>
    </row>
    <row r="7920" spans="1:9" x14ac:dyDescent="0.3">
      <c r="A7920" s="170" t="s">
        <v>5926</v>
      </c>
      <c r="B7920" s="170" t="s">
        <v>5927</v>
      </c>
      <c r="C7920" s="170">
        <v>724</v>
      </c>
      <c r="I7920" s="170"/>
    </row>
    <row r="7921" spans="1:9" x14ac:dyDescent="0.3">
      <c r="A7921" s="170" t="s">
        <v>5928</v>
      </c>
      <c r="B7921" s="170" t="s">
        <v>5929</v>
      </c>
      <c r="C7921" s="170">
        <v>724</v>
      </c>
      <c r="I7921" s="170"/>
    </row>
    <row r="7922" spans="1:9" x14ac:dyDescent="0.3">
      <c r="A7922" s="170" t="s">
        <v>5930</v>
      </c>
      <c r="B7922" s="170" t="s">
        <v>5931</v>
      </c>
      <c r="C7922" s="170">
        <v>724</v>
      </c>
      <c r="I7922" s="170"/>
    </row>
    <row r="7923" spans="1:9" x14ac:dyDescent="0.3">
      <c r="A7923" s="170" t="s">
        <v>5932</v>
      </c>
      <c r="B7923" s="170" t="s">
        <v>5933</v>
      </c>
      <c r="C7923" s="170">
        <v>724</v>
      </c>
      <c r="I7923" s="170"/>
    </row>
    <row r="7924" spans="1:9" x14ac:dyDescent="0.3">
      <c r="A7924" s="170" t="s">
        <v>3510</v>
      </c>
      <c r="B7924" s="170" t="s">
        <v>11380</v>
      </c>
      <c r="C7924" s="170">
        <v>726</v>
      </c>
      <c r="I7924" s="170"/>
    </row>
    <row r="7925" spans="1:9" x14ac:dyDescent="0.3">
      <c r="A7925" s="170" t="s">
        <v>5934</v>
      </c>
      <c r="B7925" s="170" t="s">
        <v>5935</v>
      </c>
      <c r="C7925" s="170">
        <v>724</v>
      </c>
      <c r="I7925" s="170"/>
    </row>
    <row r="7926" spans="1:9" x14ac:dyDescent="0.3">
      <c r="A7926" s="170" t="s">
        <v>5936</v>
      </c>
      <c r="B7926" s="170" t="s">
        <v>5937</v>
      </c>
      <c r="C7926" s="170">
        <v>724</v>
      </c>
      <c r="I7926" s="170"/>
    </row>
    <row r="7927" spans="1:9" x14ac:dyDescent="0.3">
      <c r="A7927" s="170" t="s">
        <v>5938</v>
      </c>
      <c r="B7927" s="170" t="s">
        <v>5939</v>
      </c>
      <c r="C7927" s="170">
        <v>724</v>
      </c>
      <c r="I7927" s="170"/>
    </row>
    <row r="7928" spans="1:9" x14ac:dyDescent="0.3">
      <c r="A7928" s="170" t="s">
        <v>5940</v>
      </c>
      <c r="B7928" s="170" t="s">
        <v>5941</v>
      </c>
      <c r="C7928" s="170">
        <v>724</v>
      </c>
      <c r="I7928" s="170"/>
    </row>
    <row r="7929" spans="1:9" x14ac:dyDescent="0.3">
      <c r="A7929" s="170" t="s">
        <v>5942</v>
      </c>
      <c r="B7929" s="170" t="s">
        <v>5943</v>
      </c>
      <c r="C7929" s="170">
        <v>724</v>
      </c>
      <c r="I7929" s="170"/>
    </row>
    <row r="7930" spans="1:9" x14ac:dyDescent="0.3">
      <c r="A7930" s="170" t="s">
        <v>5944</v>
      </c>
      <c r="B7930" s="170" t="s">
        <v>5945</v>
      </c>
      <c r="C7930" s="170">
        <v>724</v>
      </c>
      <c r="I7930" s="170"/>
    </row>
    <row r="7931" spans="1:9" x14ac:dyDescent="0.3">
      <c r="A7931" s="170" t="s">
        <v>5946</v>
      </c>
      <c r="B7931" s="170" t="s">
        <v>5947</v>
      </c>
      <c r="C7931" s="170">
        <v>724</v>
      </c>
      <c r="I7931" s="170"/>
    </row>
    <row r="7932" spans="1:9" x14ac:dyDescent="0.3">
      <c r="A7932" s="170" t="s">
        <v>5948</v>
      </c>
      <c r="B7932" s="170" t="s">
        <v>5949</v>
      </c>
      <c r="C7932" s="170">
        <v>724</v>
      </c>
      <c r="I7932" s="170"/>
    </row>
    <row r="7933" spans="1:9" x14ac:dyDescent="0.3">
      <c r="A7933" s="170" t="s">
        <v>5950</v>
      </c>
      <c r="B7933" s="170" t="s">
        <v>5951</v>
      </c>
      <c r="C7933" s="170">
        <v>724</v>
      </c>
      <c r="I7933" s="170"/>
    </row>
    <row r="7934" spans="1:9" x14ac:dyDescent="0.3">
      <c r="A7934" s="170" t="s">
        <v>5952</v>
      </c>
      <c r="B7934" s="170" t="s">
        <v>5953</v>
      </c>
      <c r="C7934" s="170">
        <v>724</v>
      </c>
      <c r="I7934" s="170"/>
    </row>
    <row r="7935" spans="1:9" x14ac:dyDescent="0.3">
      <c r="A7935" s="170" t="s">
        <v>3509</v>
      </c>
      <c r="B7935" s="170" t="s">
        <v>11380</v>
      </c>
      <c r="C7935" s="170">
        <v>726</v>
      </c>
      <c r="I7935" s="170"/>
    </row>
    <row r="7936" spans="1:9" x14ac:dyDescent="0.3">
      <c r="A7936" s="170" t="s">
        <v>5954</v>
      </c>
      <c r="B7936" s="170" t="s">
        <v>5955</v>
      </c>
      <c r="C7936" s="170">
        <v>724</v>
      </c>
      <c r="I7936" s="170"/>
    </row>
    <row r="7937" spans="1:9" x14ac:dyDescent="0.3">
      <c r="A7937" s="170" t="s">
        <v>5956</v>
      </c>
      <c r="B7937" s="170" t="s">
        <v>5957</v>
      </c>
      <c r="C7937" s="170">
        <v>724</v>
      </c>
      <c r="I7937" s="170"/>
    </row>
    <row r="7938" spans="1:9" x14ac:dyDescent="0.3">
      <c r="A7938" s="170" t="s">
        <v>5958</v>
      </c>
      <c r="B7938" s="170" t="s">
        <v>5959</v>
      </c>
      <c r="C7938" s="170">
        <v>724</v>
      </c>
      <c r="I7938" s="170"/>
    </row>
    <row r="7939" spans="1:9" x14ac:dyDescent="0.3">
      <c r="A7939" s="170" t="s">
        <v>11379</v>
      </c>
      <c r="B7939" s="170" t="s">
        <v>11378</v>
      </c>
      <c r="C7939" s="170">
        <v>724</v>
      </c>
      <c r="I7939" s="170"/>
    </row>
    <row r="7940" spans="1:9" x14ac:dyDescent="0.3">
      <c r="A7940" s="170" t="s">
        <v>5960</v>
      </c>
      <c r="B7940" s="170" t="s">
        <v>5961</v>
      </c>
      <c r="C7940" s="170">
        <v>724</v>
      </c>
      <c r="I7940" s="170"/>
    </row>
    <row r="7941" spans="1:9" x14ac:dyDescent="0.3">
      <c r="A7941" s="170" t="s">
        <v>5962</v>
      </c>
      <c r="B7941" s="170" t="s">
        <v>5963</v>
      </c>
      <c r="C7941" s="170">
        <v>724</v>
      </c>
      <c r="I7941" s="170"/>
    </row>
    <row r="7942" spans="1:9" x14ac:dyDescent="0.3">
      <c r="A7942" s="170" t="s">
        <v>5964</v>
      </c>
      <c r="B7942" s="170" t="s">
        <v>5965</v>
      </c>
      <c r="C7942" s="170">
        <v>724</v>
      </c>
      <c r="I7942" s="170"/>
    </row>
    <row r="7943" spans="1:9" x14ac:dyDescent="0.3">
      <c r="A7943" s="170" t="s">
        <v>5966</v>
      </c>
      <c r="B7943" s="170" t="s">
        <v>5967</v>
      </c>
      <c r="C7943" s="170">
        <v>724</v>
      </c>
      <c r="I7943" s="170"/>
    </row>
    <row r="7944" spans="1:9" x14ac:dyDescent="0.3">
      <c r="A7944" s="170" t="s">
        <v>5968</v>
      </c>
      <c r="B7944" s="170" t="s">
        <v>5969</v>
      </c>
      <c r="C7944" s="170">
        <v>724</v>
      </c>
      <c r="I7944" s="170"/>
    </row>
    <row r="7945" spans="1:9" x14ac:dyDescent="0.3">
      <c r="A7945" s="170" t="s">
        <v>5970</v>
      </c>
      <c r="B7945" s="170" t="s">
        <v>5971</v>
      </c>
      <c r="C7945" s="170">
        <v>724</v>
      </c>
      <c r="I7945" s="170"/>
    </row>
    <row r="7946" spans="1:9" x14ac:dyDescent="0.3">
      <c r="A7946" s="170" t="s">
        <v>3508</v>
      </c>
      <c r="B7946" s="170" t="s">
        <v>11375</v>
      </c>
      <c r="C7946" s="170">
        <v>157</v>
      </c>
      <c r="I7946" s="170"/>
    </row>
    <row r="7947" spans="1:9" x14ac:dyDescent="0.3">
      <c r="A7947" s="170" t="s">
        <v>11377</v>
      </c>
      <c r="B7947" s="170" t="s">
        <v>11376</v>
      </c>
      <c r="C7947" s="170">
        <v>724</v>
      </c>
      <c r="I7947" s="170"/>
    </row>
    <row r="7948" spans="1:9" x14ac:dyDescent="0.3">
      <c r="A7948" s="170" t="s">
        <v>5972</v>
      </c>
      <c r="B7948" s="170" t="s">
        <v>5973</v>
      </c>
      <c r="C7948" s="170">
        <v>724</v>
      </c>
      <c r="I7948" s="170"/>
    </row>
    <row r="7949" spans="1:9" x14ac:dyDescent="0.3">
      <c r="A7949" s="170" t="s">
        <v>5974</v>
      </c>
      <c r="B7949" s="170" t="s">
        <v>5975</v>
      </c>
      <c r="C7949" s="170">
        <v>724</v>
      </c>
      <c r="I7949" s="170"/>
    </row>
    <row r="7950" spans="1:9" x14ac:dyDescent="0.3">
      <c r="A7950" s="170" t="s">
        <v>5976</v>
      </c>
      <c r="B7950" s="170" t="s">
        <v>5977</v>
      </c>
      <c r="C7950" s="170">
        <v>724</v>
      </c>
      <c r="I7950" s="170"/>
    </row>
    <row r="7951" spans="1:9" x14ac:dyDescent="0.3">
      <c r="A7951" s="170" t="s">
        <v>5978</v>
      </c>
      <c r="B7951" s="170" t="s">
        <v>5979</v>
      </c>
      <c r="C7951" s="170">
        <v>724</v>
      </c>
      <c r="I7951" s="170"/>
    </row>
    <row r="7952" spans="1:9" x14ac:dyDescent="0.3">
      <c r="A7952" s="170" t="s">
        <v>5980</v>
      </c>
      <c r="B7952" s="170" t="s">
        <v>5981</v>
      </c>
      <c r="C7952" s="170">
        <v>724</v>
      </c>
      <c r="I7952" s="170"/>
    </row>
    <row r="7953" spans="1:9" x14ac:dyDescent="0.3">
      <c r="A7953" s="170" t="s">
        <v>5982</v>
      </c>
      <c r="B7953" s="170" t="s">
        <v>5983</v>
      </c>
      <c r="C7953" s="170">
        <v>724</v>
      </c>
      <c r="I7953" s="170"/>
    </row>
    <row r="7954" spans="1:9" x14ac:dyDescent="0.3">
      <c r="A7954" s="170" t="s">
        <v>5984</v>
      </c>
      <c r="B7954" s="170" t="s">
        <v>5985</v>
      </c>
      <c r="C7954" s="170">
        <v>724</v>
      </c>
      <c r="I7954" s="170"/>
    </row>
    <row r="7955" spans="1:9" x14ac:dyDescent="0.3">
      <c r="A7955" s="170" t="s">
        <v>5986</v>
      </c>
      <c r="B7955" s="170" t="s">
        <v>5987</v>
      </c>
      <c r="C7955" s="170">
        <v>724</v>
      </c>
      <c r="I7955" s="170"/>
    </row>
    <row r="7956" spans="1:9" x14ac:dyDescent="0.3">
      <c r="A7956" s="170" t="s">
        <v>5988</v>
      </c>
      <c r="B7956" s="170" t="s">
        <v>5989</v>
      </c>
      <c r="C7956" s="170">
        <v>724</v>
      </c>
      <c r="I7956" s="170"/>
    </row>
    <row r="7957" spans="1:9" x14ac:dyDescent="0.3">
      <c r="A7957" s="170" t="s">
        <v>3507</v>
      </c>
      <c r="B7957" s="170" t="s">
        <v>11375</v>
      </c>
      <c r="C7957" s="170">
        <v>157</v>
      </c>
      <c r="I7957" s="170"/>
    </row>
    <row r="7958" spans="1:9" x14ac:dyDescent="0.3">
      <c r="A7958" s="170" t="s">
        <v>5990</v>
      </c>
      <c r="B7958" s="170" t="s">
        <v>5991</v>
      </c>
      <c r="C7958" s="170">
        <v>724</v>
      </c>
      <c r="I7958" s="170"/>
    </row>
    <row r="7959" spans="1:9" x14ac:dyDescent="0.3">
      <c r="A7959" s="170" t="s">
        <v>5992</v>
      </c>
      <c r="B7959" s="170" t="s">
        <v>5993</v>
      </c>
      <c r="C7959" s="170">
        <v>724</v>
      </c>
      <c r="I7959" s="170"/>
    </row>
    <row r="7960" spans="1:9" x14ac:dyDescent="0.3">
      <c r="A7960" s="170" t="s">
        <v>5994</v>
      </c>
      <c r="B7960" s="170" t="s">
        <v>5995</v>
      </c>
      <c r="C7960" s="170">
        <v>724</v>
      </c>
      <c r="I7960" s="170"/>
    </row>
    <row r="7961" spans="1:9" x14ac:dyDescent="0.3">
      <c r="A7961" s="170" t="s">
        <v>5996</v>
      </c>
      <c r="B7961" s="170" t="s">
        <v>5997</v>
      </c>
      <c r="C7961" s="170">
        <v>724</v>
      </c>
      <c r="I7961" s="170"/>
    </row>
    <row r="7962" spans="1:9" x14ac:dyDescent="0.3">
      <c r="A7962" s="170" t="s">
        <v>5998</v>
      </c>
      <c r="B7962" s="170" t="s">
        <v>5999</v>
      </c>
      <c r="C7962" s="170">
        <v>724</v>
      </c>
      <c r="I7962" s="170"/>
    </row>
    <row r="7963" spans="1:9" x14ac:dyDescent="0.3">
      <c r="A7963" s="170" t="s">
        <v>6000</v>
      </c>
      <c r="B7963" s="170" t="s">
        <v>11374</v>
      </c>
      <c r="C7963" s="170">
        <v>131</v>
      </c>
      <c r="I7963" s="170"/>
    </row>
    <row r="7964" spans="1:9" x14ac:dyDescent="0.3">
      <c r="A7964" s="170" t="s">
        <v>6001</v>
      </c>
      <c r="B7964" s="170" t="s">
        <v>6002</v>
      </c>
      <c r="C7964" s="170">
        <v>724</v>
      </c>
      <c r="I7964" s="170"/>
    </row>
    <row r="7965" spans="1:9" x14ac:dyDescent="0.3">
      <c r="A7965" s="170" t="s">
        <v>6003</v>
      </c>
      <c r="B7965" s="170" t="s">
        <v>6004</v>
      </c>
      <c r="C7965" s="170">
        <v>724</v>
      </c>
      <c r="I7965" s="170"/>
    </row>
    <row r="7966" spans="1:9" x14ac:dyDescent="0.3">
      <c r="A7966" s="170" t="s">
        <v>6005</v>
      </c>
      <c r="B7966" s="170" t="s">
        <v>6006</v>
      </c>
      <c r="C7966" s="170">
        <v>724</v>
      </c>
      <c r="I7966" s="170"/>
    </row>
    <row r="7967" spans="1:9" x14ac:dyDescent="0.3">
      <c r="A7967" s="170" t="s">
        <v>6007</v>
      </c>
      <c r="B7967" s="170" t="s">
        <v>6008</v>
      </c>
      <c r="C7967" s="170">
        <v>724</v>
      </c>
      <c r="I7967" s="170"/>
    </row>
    <row r="7968" spans="1:9" x14ac:dyDescent="0.3">
      <c r="A7968" s="170" t="s">
        <v>3506</v>
      </c>
      <c r="B7968" s="170" t="s">
        <v>11370</v>
      </c>
      <c r="C7968" s="170">
        <v>45</v>
      </c>
      <c r="I7968" s="170"/>
    </row>
    <row r="7969" spans="1:9" x14ac:dyDescent="0.3">
      <c r="A7969" s="170" t="s">
        <v>6009</v>
      </c>
      <c r="B7969" s="170" t="s">
        <v>6010</v>
      </c>
      <c r="C7969" s="170">
        <v>724</v>
      </c>
      <c r="I7969" s="170"/>
    </row>
    <row r="7970" spans="1:9" x14ac:dyDescent="0.3">
      <c r="A7970" s="170" t="s">
        <v>6011</v>
      </c>
      <c r="B7970" s="170" t="s">
        <v>6012</v>
      </c>
      <c r="C7970" s="170">
        <v>724</v>
      </c>
      <c r="I7970" s="170"/>
    </row>
    <row r="7971" spans="1:9" x14ac:dyDescent="0.3">
      <c r="A7971" s="170" t="s">
        <v>6013</v>
      </c>
      <c r="B7971" s="170" t="s">
        <v>6014</v>
      </c>
      <c r="C7971" s="170">
        <v>724</v>
      </c>
      <c r="I7971" s="170"/>
    </row>
    <row r="7972" spans="1:9" x14ac:dyDescent="0.3">
      <c r="A7972" s="170" t="s">
        <v>6015</v>
      </c>
      <c r="B7972" s="170" t="s">
        <v>6016</v>
      </c>
      <c r="C7972" s="170">
        <v>724</v>
      </c>
      <c r="I7972" s="170"/>
    </row>
    <row r="7973" spans="1:9" x14ac:dyDescent="0.3">
      <c r="A7973" s="170" t="s">
        <v>6017</v>
      </c>
      <c r="B7973" s="170" t="s">
        <v>6018</v>
      </c>
      <c r="C7973" s="170">
        <v>724</v>
      </c>
      <c r="I7973" s="170"/>
    </row>
    <row r="7974" spans="1:9" x14ac:dyDescent="0.3">
      <c r="A7974" s="170" t="s">
        <v>6019</v>
      </c>
      <c r="B7974" s="170" t="s">
        <v>6020</v>
      </c>
      <c r="C7974" s="170">
        <v>724</v>
      </c>
      <c r="I7974" s="170"/>
    </row>
    <row r="7975" spans="1:9" x14ac:dyDescent="0.3">
      <c r="A7975" s="170" t="s">
        <v>6021</v>
      </c>
      <c r="B7975" s="170" t="s">
        <v>6022</v>
      </c>
      <c r="C7975" s="170">
        <v>724</v>
      </c>
      <c r="I7975" s="170"/>
    </row>
    <row r="7976" spans="1:9" x14ac:dyDescent="0.3">
      <c r="A7976" s="170" t="s">
        <v>6023</v>
      </c>
      <c r="B7976" s="170" t="s">
        <v>6024</v>
      </c>
      <c r="C7976" s="170">
        <v>724</v>
      </c>
      <c r="I7976" s="170"/>
    </row>
    <row r="7977" spans="1:9" x14ac:dyDescent="0.3">
      <c r="A7977" s="170" t="s">
        <v>6025</v>
      </c>
      <c r="B7977" s="170" t="s">
        <v>6026</v>
      </c>
      <c r="C7977" s="170">
        <v>724</v>
      </c>
      <c r="I7977" s="170"/>
    </row>
    <row r="7978" spans="1:9" x14ac:dyDescent="0.3">
      <c r="A7978" s="170" t="s">
        <v>6027</v>
      </c>
      <c r="B7978" s="170" t="s">
        <v>11373</v>
      </c>
      <c r="C7978" s="170">
        <v>303</v>
      </c>
      <c r="I7978" s="170"/>
    </row>
    <row r="7979" spans="1:9" x14ac:dyDescent="0.3">
      <c r="A7979" s="170" t="s">
        <v>3505</v>
      </c>
      <c r="B7979" s="170" t="s">
        <v>11370</v>
      </c>
      <c r="C7979" s="170">
        <v>45</v>
      </c>
      <c r="I7979" s="170"/>
    </row>
    <row r="7980" spans="1:9" x14ac:dyDescent="0.3">
      <c r="A7980" s="170" t="s">
        <v>6028</v>
      </c>
      <c r="B7980" s="170" t="s">
        <v>6029</v>
      </c>
      <c r="C7980" s="170">
        <v>724</v>
      </c>
      <c r="I7980" s="170"/>
    </row>
    <row r="7981" spans="1:9" x14ac:dyDescent="0.3">
      <c r="A7981" s="170" t="s">
        <v>6030</v>
      </c>
      <c r="B7981" s="170" t="s">
        <v>6031</v>
      </c>
      <c r="C7981" s="170">
        <v>724</v>
      </c>
      <c r="I7981" s="170"/>
    </row>
    <row r="7982" spans="1:9" x14ac:dyDescent="0.3">
      <c r="A7982" s="170" t="s">
        <v>6032</v>
      </c>
      <c r="B7982" s="170" t="s">
        <v>6033</v>
      </c>
      <c r="C7982" s="170">
        <v>724</v>
      </c>
      <c r="I7982" s="170"/>
    </row>
    <row r="7983" spans="1:9" x14ac:dyDescent="0.3">
      <c r="A7983" s="170" t="s">
        <v>6034</v>
      </c>
      <c r="B7983" s="170" t="s">
        <v>6035</v>
      </c>
      <c r="C7983" s="170">
        <v>724</v>
      </c>
      <c r="I7983" s="170"/>
    </row>
    <row r="7984" spans="1:9" x14ac:dyDescent="0.3">
      <c r="A7984" s="170" t="s">
        <v>6036</v>
      </c>
      <c r="B7984" s="170" t="s">
        <v>6037</v>
      </c>
      <c r="C7984" s="170">
        <v>724</v>
      </c>
      <c r="I7984" s="170"/>
    </row>
    <row r="7985" spans="1:9" x14ac:dyDescent="0.3">
      <c r="A7985" s="170" t="s">
        <v>6038</v>
      </c>
      <c r="B7985" s="170" t="s">
        <v>6039</v>
      </c>
      <c r="C7985" s="170">
        <v>724</v>
      </c>
      <c r="I7985" s="170"/>
    </row>
    <row r="7986" spans="1:9" x14ac:dyDescent="0.3">
      <c r="A7986" s="170" t="s">
        <v>6040</v>
      </c>
      <c r="B7986" s="170" t="s">
        <v>6041</v>
      </c>
      <c r="C7986" s="170">
        <v>724</v>
      </c>
      <c r="I7986" s="170"/>
    </row>
    <row r="7987" spans="1:9" x14ac:dyDescent="0.3">
      <c r="A7987" s="170" t="s">
        <v>6042</v>
      </c>
      <c r="B7987" s="170" t="s">
        <v>6043</v>
      </c>
      <c r="C7987" s="170">
        <v>724</v>
      </c>
      <c r="I7987" s="170"/>
    </row>
    <row r="7988" spans="1:9" x14ac:dyDescent="0.3">
      <c r="A7988" s="170" t="s">
        <v>6044</v>
      </c>
      <c r="B7988" s="170" t="s">
        <v>6045</v>
      </c>
      <c r="C7988" s="170">
        <v>724</v>
      </c>
      <c r="I7988" s="170"/>
    </row>
    <row r="7989" spans="1:9" x14ac:dyDescent="0.3">
      <c r="A7989" s="170" t="s">
        <v>11372</v>
      </c>
      <c r="B7989" s="170" t="s">
        <v>11371</v>
      </c>
      <c r="C7989" s="170">
        <v>724</v>
      </c>
      <c r="I7989" s="170"/>
    </row>
    <row r="7990" spans="1:9" x14ac:dyDescent="0.3">
      <c r="A7990" s="170" t="s">
        <v>3504</v>
      </c>
      <c r="B7990" s="170" t="s">
        <v>11370</v>
      </c>
      <c r="C7990" s="170">
        <v>45</v>
      </c>
      <c r="I7990" s="170"/>
    </row>
    <row r="7991" spans="1:9" x14ac:dyDescent="0.3">
      <c r="A7991" s="170" t="s">
        <v>6046</v>
      </c>
      <c r="B7991" s="170" t="s">
        <v>6047</v>
      </c>
      <c r="C7991" s="170">
        <v>724</v>
      </c>
      <c r="I7991" s="170"/>
    </row>
    <row r="7992" spans="1:9" x14ac:dyDescent="0.3">
      <c r="A7992" s="170" t="s">
        <v>6048</v>
      </c>
      <c r="B7992" s="170" t="s">
        <v>11369</v>
      </c>
      <c r="C7992" s="170">
        <v>1482</v>
      </c>
      <c r="I7992" s="170"/>
    </row>
    <row r="7993" spans="1:9" x14ac:dyDescent="0.3">
      <c r="A7993" s="170" t="s">
        <v>6049</v>
      </c>
      <c r="B7993" s="170" t="s">
        <v>6050</v>
      </c>
      <c r="C7993" s="170">
        <v>724</v>
      </c>
      <c r="I7993" s="170"/>
    </row>
    <row r="7994" spans="1:9" x14ac:dyDescent="0.3">
      <c r="A7994" s="170" t="s">
        <v>6051</v>
      </c>
      <c r="B7994" s="170" t="s">
        <v>6052</v>
      </c>
      <c r="C7994" s="170">
        <v>724</v>
      </c>
      <c r="I7994" s="170"/>
    </row>
    <row r="7995" spans="1:9" x14ac:dyDescent="0.3">
      <c r="A7995" s="170" t="s">
        <v>6053</v>
      </c>
      <c r="B7995" s="170" t="s">
        <v>6054</v>
      </c>
      <c r="C7995" s="170">
        <v>724</v>
      </c>
      <c r="I7995" s="170"/>
    </row>
    <row r="7996" spans="1:9" x14ac:dyDescent="0.3">
      <c r="A7996" s="170" t="s">
        <v>6055</v>
      </c>
      <c r="B7996" s="170" t="s">
        <v>6056</v>
      </c>
      <c r="C7996" s="170">
        <v>724</v>
      </c>
      <c r="I7996" s="170"/>
    </row>
    <row r="7997" spans="1:9" x14ac:dyDescent="0.3">
      <c r="A7997" s="170" t="s">
        <v>6057</v>
      </c>
      <c r="B7997" s="170" t="s">
        <v>6058</v>
      </c>
      <c r="C7997" s="170">
        <v>724</v>
      </c>
      <c r="I7997" s="170"/>
    </row>
    <row r="7998" spans="1:9" x14ac:dyDescent="0.3">
      <c r="A7998" s="170" t="s">
        <v>6059</v>
      </c>
      <c r="B7998" s="170" t="s">
        <v>6060</v>
      </c>
      <c r="C7998" s="170">
        <v>724</v>
      </c>
      <c r="I7998" s="170"/>
    </row>
    <row r="7999" spans="1:9" x14ac:dyDescent="0.3">
      <c r="A7999" s="170" t="s">
        <v>6061</v>
      </c>
      <c r="B7999" s="170" t="s">
        <v>6062</v>
      </c>
      <c r="C7999" s="170">
        <v>724</v>
      </c>
      <c r="I7999" s="170"/>
    </row>
    <row r="8000" spans="1:9" x14ac:dyDescent="0.3">
      <c r="A8000" s="170" t="s">
        <v>6063</v>
      </c>
      <c r="B8000" s="170" t="s">
        <v>6064</v>
      </c>
      <c r="C8000" s="170">
        <v>724</v>
      </c>
      <c r="I8000" s="170"/>
    </row>
    <row r="8001" spans="1:9" x14ac:dyDescent="0.3">
      <c r="A8001" s="170" t="s">
        <v>3503</v>
      </c>
      <c r="B8001" s="170" t="s">
        <v>11368</v>
      </c>
      <c r="C8001" s="170">
        <v>45</v>
      </c>
      <c r="I8001" s="170"/>
    </row>
    <row r="8002" spans="1:9" x14ac:dyDescent="0.3">
      <c r="A8002" s="170" t="s">
        <v>3503</v>
      </c>
      <c r="B8002" s="170" t="s">
        <v>11368</v>
      </c>
      <c r="C8002" s="170">
        <v>45</v>
      </c>
      <c r="I8002" s="170"/>
    </row>
    <row r="8003" spans="1:9" x14ac:dyDescent="0.3">
      <c r="A8003" s="170" t="s">
        <v>6065</v>
      </c>
      <c r="B8003" s="170" t="s">
        <v>6066</v>
      </c>
      <c r="C8003" s="170">
        <v>724</v>
      </c>
      <c r="I8003" s="170"/>
    </row>
    <row r="8004" spans="1:9" x14ac:dyDescent="0.3">
      <c r="A8004" s="170" t="s">
        <v>6067</v>
      </c>
      <c r="B8004" s="170" t="s">
        <v>6068</v>
      </c>
      <c r="C8004" s="170">
        <v>724</v>
      </c>
      <c r="I8004" s="170"/>
    </row>
    <row r="8005" spans="1:9" x14ac:dyDescent="0.3">
      <c r="A8005" s="170" t="s">
        <v>6069</v>
      </c>
      <c r="B8005" s="170" t="s">
        <v>6070</v>
      </c>
      <c r="C8005" s="170">
        <v>724</v>
      </c>
      <c r="I8005" s="170"/>
    </row>
    <row r="8006" spans="1:9" x14ac:dyDescent="0.3">
      <c r="A8006" s="170" t="s">
        <v>6071</v>
      </c>
      <c r="B8006" s="170" t="s">
        <v>6072</v>
      </c>
      <c r="C8006" s="170">
        <v>724</v>
      </c>
      <c r="I8006" s="170"/>
    </row>
    <row r="8007" spans="1:9" x14ac:dyDescent="0.3">
      <c r="A8007" s="170" t="s">
        <v>6073</v>
      </c>
      <c r="B8007" s="170" t="s">
        <v>6074</v>
      </c>
      <c r="C8007" s="170">
        <v>724</v>
      </c>
      <c r="I8007" s="170"/>
    </row>
    <row r="8008" spans="1:9" x14ac:dyDescent="0.3">
      <c r="A8008" s="170" t="s">
        <v>6075</v>
      </c>
      <c r="B8008" s="170" t="s">
        <v>6076</v>
      </c>
      <c r="C8008" s="170">
        <v>724</v>
      </c>
      <c r="I8008" s="170"/>
    </row>
    <row r="8009" spans="1:9" x14ac:dyDescent="0.3">
      <c r="A8009" s="170" t="s">
        <v>6077</v>
      </c>
      <c r="B8009" s="170" t="s">
        <v>6078</v>
      </c>
      <c r="C8009" s="170">
        <v>724</v>
      </c>
      <c r="I8009" s="170"/>
    </row>
    <row r="8010" spans="1:9" x14ac:dyDescent="0.3">
      <c r="A8010" s="170" t="s">
        <v>6079</v>
      </c>
      <c r="B8010" s="170" t="s">
        <v>6080</v>
      </c>
      <c r="C8010" s="170">
        <v>724</v>
      </c>
      <c r="I8010" s="170"/>
    </row>
    <row r="8011" spans="1:9" x14ac:dyDescent="0.3">
      <c r="A8011" s="170" t="s">
        <v>6081</v>
      </c>
      <c r="B8011" s="170" t="s">
        <v>6082</v>
      </c>
      <c r="C8011" s="170">
        <v>724</v>
      </c>
      <c r="I8011" s="170"/>
    </row>
    <row r="8012" spans="1:9" x14ac:dyDescent="0.3">
      <c r="A8012" s="170" t="s">
        <v>6083</v>
      </c>
      <c r="B8012" s="170" t="s">
        <v>6084</v>
      </c>
      <c r="C8012" s="170">
        <v>724</v>
      </c>
      <c r="I8012" s="170"/>
    </row>
    <row r="8013" spans="1:9" x14ac:dyDescent="0.3">
      <c r="A8013" s="170" t="s">
        <v>3502</v>
      </c>
      <c r="B8013" s="170" t="s">
        <v>3500</v>
      </c>
      <c r="C8013" s="170">
        <v>1143</v>
      </c>
      <c r="I8013" s="170"/>
    </row>
    <row r="8014" spans="1:9" x14ac:dyDescent="0.3">
      <c r="A8014" s="170" t="s">
        <v>6085</v>
      </c>
      <c r="B8014" s="170" t="s">
        <v>6086</v>
      </c>
      <c r="C8014" s="170">
        <v>724</v>
      </c>
      <c r="I8014" s="170"/>
    </row>
    <row r="8015" spans="1:9" x14ac:dyDescent="0.3">
      <c r="A8015" s="170" t="s">
        <v>6087</v>
      </c>
      <c r="B8015" s="170" t="s">
        <v>6088</v>
      </c>
      <c r="C8015" s="170">
        <v>724</v>
      </c>
      <c r="I8015" s="170"/>
    </row>
    <row r="8016" spans="1:9" x14ac:dyDescent="0.3">
      <c r="A8016" s="170" t="s">
        <v>6089</v>
      </c>
      <c r="B8016" s="170" t="s">
        <v>6090</v>
      </c>
      <c r="C8016" s="170">
        <v>724</v>
      </c>
      <c r="I8016" s="170"/>
    </row>
    <row r="8017" spans="1:9" x14ac:dyDescent="0.3">
      <c r="A8017" s="170" t="s">
        <v>11367</v>
      </c>
      <c r="B8017" s="170" t="s">
        <v>11366</v>
      </c>
      <c r="C8017" s="170">
        <v>724</v>
      </c>
      <c r="I8017" s="170"/>
    </row>
    <row r="8018" spans="1:9" x14ac:dyDescent="0.3">
      <c r="A8018" s="170" t="s">
        <v>6091</v>
      </c>
      <c r="B8018" s="170" t="s">
        <v>6092</v>
      </c>
      <c r="C8018" s="170">
        <v>724</v>
      </c>
      <c r="I8018" s="170"/>
    </row>
    <row r="8019" spans="1:9" x14ac:dyDescent="0.3">
      <c r="A8019" s="170" t="s">
        <v>6093</v>
      </c>
      <c r="B8019" s="170" t="s">
        <v>6094</v>
      </c>
      <c r="C8019" s="170">
        <v>724</v>
      </c>
      <c r="I8019" s="170"/>
    </row>
    <row r="8020" spans="1:9" x14ac:dyDescent="0.3">
      <c r="A8020" s="170" t="s">
        <v>6095</v>
      </c>
      <c r="B8020" s="170" t="s">
        <v>6096</v>
      </c>
      <c r="C8020" s="170">
        <v>724</v>
      </c>
      <c r="I8020" s="170"/>
    </row>
    <row r="8021" spans="1:9" x14ac:dyDescent="0.3">
      <c r="A8021" s="170" t="s">
        <v>6097</v>
      </c>
      <c r="B8021" s="170" t="s">
        <v>6098</v>
      </c>
      <c r="C8021" s="170">
        <v>724</v>
      </c>
      <c r="I8021" s="170"/>
    </row>
    <row r="8022" spans="1:9" x14ac:dyDescent="0.3">
      <c r="A8022" s="170" t="s">
        <v>6099</v>
      </c>
      <c r="B8022" s="170" t="s">
        <v>6100</v>
      </c>
      <c r="C8022" s="170">
        <v>724</v>
      </c>
      <c r="I8022" s="170"/>
    </row>
    <row r="8023" spans="1:9" x14ac:dyDescent="0.3">
      <c r="A8023" s="170" t="s">
        <v>6101</v>
      </c>
      <c r="B8023" s="170" t="s">
        <v>6102</v>
      </c>
      <c r="C8023" s="170">
        <v>724</v>
      </c>
      <c r="I8023" s="170"/>
    </row>
    <row r="8024" spans="1:9" x14ac:dyDescent="0.3">
      <c r="A8024" s="170" t="s">
        <v>3501</v>
      </c>
      <c r="B8024" s="170" t="s">
        <v>3500</v>
      </c>
      <c r="C8024" s="170">
        <v>1143</v>
      </c>
      <c r="I8024" s="170"/>
    </row>
    <row r="8025" spans="1:9" x14ac:dyDescent="0.3">
      <c r="A8025" s="170" t="s">
        <v>6103</v>
      </c>
      <c r="B8025" s="170" t="s">
        <v>6104</v>
      </c>
      <c r="C8025" s="170">
        <v>724</v>
      </c>
      <c r="I8025" s="170"/>
    </row>
    <row r="8026" spans="1:9" x14ac:dyDescent="0.3">
      <c r="A8026" s="170" t="s">
        <v>6105</v>
      </c>
      <c r="B8026" s="170" t="s">
        <v>6106</v>
      </c>
      <c r="C8026" s="170">
        <v>724</v>
      </c>
      <c r="I8026" s="170"/>
    </row>
    <row r="8027" spans="1:9" x14ac:dyDescent="0.3">
      <c r="A8027" s="170" t="s">
        <v>6107</v>
      </c>
      <c r="B8027" s="170" t="s">
        <v>6108</v>
      </c>
      <c r="C8027" s="170">
        <v>724</v>
      </c>
      <c r="I8027" s="170"/>
    </row>
    <row r="8028" spans="1:9" x14ac:dyDescent="0.3">
      <c r="A8028" s="170" t="s">
        <v>6109</v>
      </c>
      <c r="B8028" s="170" t="s">
        <v>6110</v>
      </c>
      <c r="C8028" s="170">
        <v>724</v>
      </c>
      <c r="I8028" s="170"/>
    </row>
    <row r="8029" spans="1:9" x14ac:dyDescent="0.3">
      <c r="A8029" s="170" t="s">
        <v>6111</v>
      </c>
      <c r="B8029" s="170" t="s">
        <v>6112</v>
      </c>
      <c r="C8029" s="170">
        <v>724</v>
      </c>
      <c r="I8029" s="170"/>
    </row>
    <row r="8030" spans="1:9" x14ac:dyDescent="0.3">
      <c r="A8030" s="170" t="s">
        <v>6113</v>
      </c>
      <c r="B8030" s="170" t="s">
        <v>6114</v>
      </c>
      <c r="C8030" s="170">
        <v>724</v>
      </c>
      <c r="I8030" s="170"/>
    </row>
    <row r="8031" spans="1:9" x14ac:dyDescent="0.3">
      <c r="A8031" s="170" t="s">
        <v>11365</v>
      </c>
      <c r="B8031" s="170" t="s">
        <v>11364</v>
      </c>
      <c r="C8031" s="170">
        <v>724</v>
      </c>
      <c r="I8031" s="170"/>
    </row>
    <row r="8032" spans="1:9" x14ac:dyDescent="0.3">
      <c r="A8032" s="170" t="s">
        <v>6115</v>
      </c>
      <c r="B8032" s="170" t="s">
        <v>6116</v>
      </c>
      <c r="C8032" s="170">
        <v>724</v>
      </c>
      <c r="I8032" s="170"/>
    </row>
    <row r="8033" spans="1:9" x14ac:dyDescent="0.3">
      <c r="A8033" s="170" t="s">
        <v>6117</v>
      </c>
      <c r="B8033" s="170" t="s">
        <v>6118</v>
      </c>
      <c r="C8033" s="170">
        <v>724</v>
      </c>
      <c r="I8033" s="170"/>
    </row>
    <row r="8034" spans="1:9" x14ac:dyDescent="0.3">
      <c r="A8034" s="170" t="s">
        <v>6119</v>
      </c>
      <c r="B8034" s="170" t="s">
        <v>6120</v>
      </c>
      <c r="C8034" s="170">
        <v>724</v>
      </c>
      <c r="I8034" s="170"/>
    </row>
    <row r="8035" spans="1:9" x14ac:dyDescent="0.3">
      <c r="A8035" s="170" t="s">
        <v>4092</v>
      </c>
      <c r="B8035" s="170" t="s">
        <v>11363</v>
      </c>
      <c r="C8035" s="170">
        <v>2112</v>
      </c>
      <c r="I8035" s="170"/>
    </row>
    <row r="8036" spans="1:9" x14ac:dyDescent="0.3">
      <c r="A8036" s="170" t="s">
        <v>6121</v>
      </c>
      <c r="B8036" s="170" t="s">
        <v>6122</v>
      </c>
      <c r="C8036" s="170">
        <v>724</v>
      </c>
      <c r="I8036" s="170"/>
    </row>
    <row r="8037" spans="1:9" x14ac:dyDescent="0.3">
      <c r="A8037" s="170" t="s">
        <v>6123</v>
      </c>
      <c r="B8037" s="170" t="s">
        <v>6124</v>
      </c>
      <c r="C8037" s="170">
        <v>724</v>
      </c>
      <c r="I8037" s="170"/>
    </row>
    <row r="8038" spans="1:9" x14ac:dyDescent="0.3">
      <c r="A8038" s="170" t="s">
        <v>6125</v>
      </c>
      <c r="B8038" s="170" t="s">
        <v>6126</v>
      </c>
      <c r="C8038" s="170">
        <v>724</v>
      </c>
      <c r="I8038" s="170"/>
    </row>
    <row r="8039" spans="1:9" x14ac:dyDescent="0.3">
      <c r="A8039" s="170" t="s">
        <v>6127</v>
      </c>
      <c r="B8039" s="170" t="s">
        <v>6128</v>
      </c>
      <c r="C8039" s="170">
        <v>724</v>
      </c>
      <c r="I8039" s="170"/>
    </row>
    <row r="8040" spans="1:9" x14ac:dyDescent="0.3">
      <c r="A8040" s="170" t="s">
        <v>6129</v>
      </c>
      <c r="B8040" s="170" t="s">
        <v>6130</v>
      </c>
      <c r="C8040" s="170">
        <v>724</v>
      </c>
      <c r="I8040" s="170"/>
    </row>
    <row r="8041" spans="1:9" x14ac:dyDescent="0.3">
      <c r="A8041" s="170" t="s">
        <v>6131</v>
      </c>
      <c r="B8041" s="170" t="s">
        <v>6132</v>
      </c>
      <c r="C8041" s="170">
        <v>724</v>
      </c>
      <c r="I8041" s="170"/>
    </row>
    <row r="8042" spans="1:9" x14ac:dyDescent="0.3">
      <c r="A8042" s="170" t="s">
        <v>6133</v>
      </c>
      <c r="B8042" s="170" t="s">
        <v>6134</v>
      </c>
      <c r="C8042" s="170">
        <v>724</v>
      </c>
      <c r="I8042" s="170"/>
    </row>
    <row r="8043" spans="1:9" x14ac:dyDescent="0.3">
      <c r="A8043" s="170" t="s">
        <v>6135</v>
      </c>
      <c r="B8043" s="170" t="s">
        <v>6136</v>
      </c>
      <c r="C8043" s="170">
        <v>724</v>
      </c>
      <c r="I8043" s="170"/>
    </row>
    <row r="8044" spans="1:9" x14ac:dyDescent="0.3">
      <c r="A8044" s="170" t="s">
        <v>6137</v>
      </c>
      <c r="B8044" s="170" t="s">
        <v>6138</v>
      </c>
      <c r="C8044" s="170">
        <v>724</v>
      </c>
      <c r="I8044" s="170"/>
    </row>
    <row r="8045" spans="1:9" x14ac:dyDescent="0.3">
      <c r="A8045" s="170" t="s">
        <v>6139</v>
      </c>
      <c r="B8045" s="170" t="s">
        <v>6140</v>
      </c>
      <c r="C8045" s="170">
        <v>724</v>
      </c>
      <c r="I8045" s="170"/>
    </row>
    <row r="8046" spans="1:9" x14ac:dyDescent="0.3">
      <c r="A8046" s="170" t="s">
        <v>3499</v>
      </c>
      <c r="B8046" s="170" t="s">
        <v>11362</v>
      </c>
      <c r="C8046" s="170">
        <v>113</v>
      </c>
      <c r="I8046" s="170"/>
    </row>
    <row r="8047" spans="1:9" x14ac:dyDescent="0.3">
      <c r="A8047" s="170" t="s">
        <v>6141</v>
      </c>
      <c r="B8047" s="170" t="s">
        <v>6142</v>
      </c>
      <c r="C8047" s="170">
        <v>724</v>
      </c>
      <c r="I8047" s="170"/>
    </row>
    <row r="8048" spans="1:9" x14ac:dyDescent="0.3">
      <c r="A8048" s="170" t="s">
        <v>6143</v>
      </c>
      <c r="B8048" s="170" t="s">
        <v>6144</v>
      </c>
      <c r="C8048" s="170">
        <v>724</v>
      </c>
      <c r="I8048" s="170"/>
    </row>
    <row r="8049" spans="1:9" x14ac:dyDescent="0.3">
      <c r="A8049" s="170" t="s">
        <v>6145</v>
      </c>
      <c r="B8049" s="170" t="s">
        <v>6146</v>
      </c>
      <c r="C8049" s="170">
        <v>724</v>
      </c>
      <c r="I8049" s="170"/>
    </row>
    <row r="8050" spans="1:9" x14ac:dyDescent="0.3">
      <c r="A8050" s="170" t="s">
        <v>6147</v>
      </c>
      <c r="B8050" s="170" t="s">
        <v>6148</v>
      </c>
      <c r="C8050" s="170">
        <v>724</v>
      </c>
      <c r="I8050" s="170"/>
    </row>
    <row r="8051" spans="1:9" x14ac:dyDescent="0.3">
      <c r="A8051" s="170" t="s">
        <v>6149</v>
      </c>
      <c r="B8051" s="170" t="s">
        <v>6150</v>
      </c>
      <c r="C8051" s="170">
        <v>724</v>
      </c>
      <c r="I8051" s="170"/>
    </row>
    <row r="8052" spans="1:9" x14ac:dyDescent="0.3">
      <c r="A8052" s="170" t="s">
        <v>6151</v>
      </c>
      <c r="B8052" s="170" t="s">
        <v>6152</v>
      </c>
      <c r="C8052" s="170">
        <v>724</v>
      </c>
      <c r="I8052" s="170"/>
    </row>
    <row r="8053" spans="1:9" x14ac:dyDescent="0.3">
      <c r="A8053" s="170" t="s">
        <v>6153</v>
      </c>
      <c r="B8053" s="170" t="s">
        <v>6154</v>
      </c>
      <c r="C8053" s="170">
        <v>724</v>
      </c>
      <c r="I8053" s="170"/>
    </row>
    <row r="8054" spans="1:9" x14ac:dyDescent="0.3">
      <c r="A8054" s="170" t="s">
        <v>6155</v>
      </c>
      <c r="B8054" s="170" t="s">
        <v>6156</v>
      </c>
      <c r="C8054" s="170">
        <v>724</v>
      </c>
      <c r="I8054" s="170"/>
    </row>
    <row r="8055" spans="1:9" x14ac:dyDescent="0.3">
      <c r="A8055" s="170" t="s">
        <v>6157</v>
      </c>
      <c r="B8055" s="170" t="s">
        <v>6158</v>
      </c>
      <c r="C8055" s="170">
        <v>724</v>
      </c>
      <c r="I8055" s="170"/>
    </row>
    <row r="8056" spans="1:9" x14ac:dyDescent="0.3">
      <c r="A8056" s="170" t="s">
        <v>6159</v>
      </c>
      <c r="B8056" s="170" t="s">
        <v>6160</v>
      </c>
      <c r="C8056" s="170">
        <v>724</v>
      </c>
      <c r="I8056" s="170"/>
    </row>
    <row r="8057" spans="1:9" x14ac:dyDescent="0.3">
      <c r="A8057" s="170" t="s">
        <v>3498</v>
      </c>
      <c r="B8057" s="170" t="s">
        <v>11362</v>
      </c>
      <c r="C8057" s="170">
        <v>113</v>
      </c>
      <c r="I8057" s="170"/>
    </row>
    <row r="8058" spans="1:9" x14ac:dyDescent="0.3">
      <c r="A8058" s="170" t="s">
        <v>6161</v>
      </c>
      <c r="B8058" s="170" t="s">
        <v>6162</v>
      </c>
      <c r="C8058" s="170">
        <v>724</v>
      </c>
      <c r="I8058" s="170"/>
    </row>
    <row r="8059" spans="1:9" x14ac:dyDescent="0.3">
      <c r="A8059" s="170" t="s">
        <v>6163</v>
      </c>
      <c r="B8059" s="170" t="s">
        <v>6164</v>
      </c>
      <c r="C8059" s="170">
        <v>724</v>
      </c>
      <c r="I8059" s="170"/>
    </row>
    <row r="8060" spans="1:9" x14ac:dyDescent="0.3">
      <c r="A8060" s="170" t="s">
        <v>6165</v>
      </c>
      <c r="B8060" s="170" t="s">
        <v>6166</v>
      </c>
      <c r="C8060" s="170">
        <v>724</v>
      </c>
      <c r="I8060" s="170"/>
    </row>
    <row r="8061" spans="1:9" x14ac:dyDescent="0.3">
      <c r="A8061" s="170" t="s">
        <v>6167</v>
      </c>
      <c r="B8061" s="170" t="s">
        <v>6168</v>
      </c>
      <c r="C8061" s="170">
        <v>724</v>
      </c>
      <c r="I8061" s="170"/>
    </row>
    <row r="8062" spans="1:9" x14ac:dyDescent="0.3">
      <c r="A8062" s="170" t="s">
        <v>6169</v>
      </c>
      <c r="B8062" s="170" t="s">
        <v>6170</v>
      </c>
      <c r="C8062" s="170">
        <v>724</v>
      </c>
      <c r="I8062" s="170"/>
    </row>
    <row r="8063" spans="1:9" x14ac:dyDescent="0.3">
      <c r="A8063" s="170" t="s">
        <v>6171</v>
      </c>
      <c r="B8063" s="170" t="s">
        <v>6172</v>
      </c>
      <c r="C8063" s="170">
        <v>724</v>
      </c>
      <c r="I8063" s="170"/>
    </row>
    <row r="8064" spans="1:9" x14ac:dyDescent="0.3">
      <c r="A8064" s="170" t="s">
        <v>6173</v>
      </c>
      <c r="B8064" s="170" t="s">
        <v>6174</v>
      </c>
      <c r="C8064" s="170">
        <v>724</v>
      </c>
      <c r="I8064" s="170"/>
    </row>
    <row r="8065" spans="1:9" x14ac:dyDescent="0.3">
      <c r="A8065" s="170" t="s">
        <v>6175</v>
      </c>
      <c r="B8065" s="170" t="s">
        <v>6176</v>
      </c>
      <c r="C8065" s="170">
        <v>724</v>
      </c>
      <c r="I8065" s="170"/>
    </row>
    <row r="8066" spans="1:9" x14ac:dyDescent="0.3">
      <c r="A8066" s="170" t="s">
        <v>6177</v>
      </c>
      <c r="B8066" s="170" t="s">
        <v>6178</v>
      </c>
      <c r="C8066" s="170">
        <v>724</v>
      </c>
      <c r="I8066" s="170"/>
    </row>
    <row r="8067" spans="1:9" x14ac:dyDescent="0.3">
      <c r="A8067" s="170" t="s">
        <v>6179</v>
      </c>
      <c r="B8067" s="170" t="s">
        <v>6180</v>
      </c>
      <c r="C8067" s="170">
        <v>724</v>
      </c>
      <c r="I8067" s="170"/>
    </row>
    <row r="8068" spans="1:9" x14ac:dyDescent="0.3">
      <c r="A8068" s="170" t="s">
        <v>3497</v>
      </c>
      <c r="B8068" s="170" t="s">
        <v>11361</v>
      </c>
      <c r="C8068" s="170">
        <v>113</v>
      </c>
      <c r="I8068" s="170"/>
    </row>
    <row r="8069" spans="1:9" x14ac:dyDescent="0.3">
      <c r="A8069" s="170" t="s">
        <v>6181</v>
      </c>
      <c r="B8069" s="170" t="s">
        <v>6182</v>
      </c>
      <c r="C8069" s="170">
        <v>724</v>
      </c>
      <c r="I8069" s="170"/>
    </row>
    <row r="8070" spans="1:9" x14ac:dyDescent="0.3">
      <c r="A8070" s="170" t="s">
        <v>6183</v>
      </c>
      <c r="B8070" s="170" t="s">
        <v>6184</v>
      </c>
      <c r="C8070" s="170">
        <v>724</v>
      </c>
      <c r="I8070" s="170"/>
    </row>
    <row r="8071" spans="1:9" x14ac:dyDescent="0.3">
      <c r="A8071" s="170" t="s">
        <v>6185</v>
      </c>
      <c r="B8071" s="170" t="s">
        <v>6186</v>
      </c>
      <c r="C8071" s="170">
        <v>724</v>
      </c>
      <c r="I8071" s="170"/>
    </row>
    <row r="8072" spans="1:9" x14ac:dyDescent="0.3">
      <c r="A8072" s="170" t="s">
        <v>6187</v>
      </c>
      <c r="B8072" s="170" t="s">
        <v>6188</v>
      </c>
      <c r="C8072" s="170">
        <v>724</v>
      </c>
      <c r="I8072" s="170"/>
    </row>
    <row r="8073" spans="1:9" x14ac:dyDescent="0.3">
      <c r="A8073" s="170" t="s">
        <v>6189</v>
      </c>
      <c r="B8073" s="170" t="s">
        <v>6190</v>
      </c>
      <c r="C8073" s="170">
        <v>724</v>
      </c>
      <c r="I8073" s="170"/>
    </row>
    <row r="8074" spans="1:9" x14ac:dyDescent="0.3">
      <c r="A8074" s="170" t="s">
        <v>6191</v>
      </c>
      <c r="B8074" s="170" t="s">
        <v>6192</v>
      </c>
      <c r="C8074" s="170">
        <v>724</v>
      </c>
      <c r="I8074" s="170"/>
    </row>
    <row r="8075" spans="1:9" x14ac:dyDescent="0.3">
      <c r="A8075" s="170" t="s">
        <v>6193</v>
      </c>
      <c r="B8075" s="170" t="s">
        <v>6194</v>
      </c>
      <c r="C8075" s="170">
        <v>724</v>
      </c>
      <c r="I8075" s="170"/>
    </row>
    <row r="8076" spans="1:9" x14ac:dyDescent="0.3">
      <c r="A8076" s="170" t="s">
        <v>6195</v>
      </c>
      <c r="B8076" s="170" t="s">
        <v>6196</v>
      </c>
      <c r="C8076" s="170">
        <v>724</v>
      </c>
      <c r="I8076" s="170"/>
    </row>
    <row r="8077" spans="1:9" x14ac:dyDescent="0.3">
      <c r="A8077" s="170" t="s">
        <v>6197</v>
      </c>
      <c r="B8077" s="170" t="s">
        <v>6198</v>
      </c>
      <c r="C8077" s="170">
        <v>724</v>
      </c>
      <c r="I8077" s="170"/>
    </row>
    <row r="8078" spans="1:9" x14ac:dyDescent="0.3">
      <c r="A8078" s="170" t="s">
        <v>6199</v>
      </c>
      <c r="B8078" s="170" t="s">
        <v>6200</v>
      </c>
      <c r="C8078" s="170">
        <v>724</v>
      </c>
      <c r="I8078" s="170"/>
    </row>
    <row r="8079" spans="1:9" x14ac:dyDescent="0.3">
      <c r="A8079" s="170" t="s">
        <v>3496</v>
      </c>
      <c r="B8079" s="170" t="s">
        <v>11360</v>
      </c>
      <c r="C8079" s="170">
        <v>192</v>
      </c>
      <c r="I8079" s="170"/>
    </row>
    <row r="8080" spans="1:9" x14ac:dyDescent="0.3">
      <c r="A8080" s="170" t="s">
        <v>6201</v>
      </c>
      <c r="B8080" s="170" t="s">
        <v>6202</v>
      </c>
      <c r="C8080" s="170">
        <v>724</v>
      </c>
      <c r="I8080" s="170"/>
    </row>
    <row r="8081" spans="1:9" x14ac:dyDescent="0.3">
      <c r="A8081" s="170" t="s">
        <v>6203</v>
      </c>
      <c r="B8081" s="170" t="s">
        <v>11359</v>
      </c>
      <c r="C8081" s="170">
        <v>464</v>
      </c>
      <c r="I8081" s="170"/>
    </row>
    <row r="8082" spans="1:9" x14ac:dyDescent="0.3">
      <c r="A8082" s="170" t="s">
        <v>6204</v>
      </c>
      <c r="B8082" s="170" t="s">
        <v>6205</v>
      </c>
      <c r="C8082" s="170">
        <v>724</v>
      </c>
      <c r="I8082" s="170"/>
    </row>
    <row r="8083" spans="1:9" x14ac:dyDescent="0.3">
      <c r="A8083" s="170" t="s">
        <v>6206</v>
      </c>
      <c r="B8083" s="170" t="s">
        <v>11358</v>
      </c>
      <c r="C8083" s="170">
        <v>464</v>
      </c>
      <c r="I8083" s="170"/>
    </row>
    <row r="8084" spans="1:9" x14ac:dyDescent="0.3">
      <c r="A8084" s="170" t="s">
        <v>6207</v>
      </c>
      <c r="B8084" s="170" t="s">
        <v>6208</v>
      </c>
      <c r="C8084" s="170">
        <v>724</v>
      </c>
      <c r="I8084" s="170"/>
    </row>
    <row r="8085" spans="1:9" x14ac:dyDescent="0.3">
      <c r="A8085" s="170" t="s">
        <v>6209</v>
      </c>
      <c r="B8085" s="170" t="s">
        <v>11357</v>
      </c>
      <c r="C8085" s="170">
        <v>464</v>
      </c>
      <c r="I8085" s="170"/>
    </row>
    <row r="8086" spans="1:9" x14ac:dyDescent="0.3">
      <c r="A8086" s="170" t="s">
        <v>6210</v>
      </c>
      <c r="B8086" s="170" t="s">
        <v>6211</v>
      </c>
      <c r="C8086" s="170">
        <v>724</v>
      </c>
      <c r="I8086" s="170"/>
    </row>
    <row r="8087" spans="1:9" x14ac:dyDescent="0.3">
      <c r="A8087" s="170" t="s">
        <v>6212</v>
      </c>
      <c r="B8087" s="170" t="s">
        <v>6213</v>
      </c>
      <c r="C8087" s="170">
        <v>724</v>
      </c>
      <c r="I8087" s="170"/>
    </row>
    <row r="8088" spans="1:9" x14ac:dyDescent="0.3">
      <c r="A8088" s="170" t="s">
        <v>6214</v>
      </c>
      <c r="B8088" s="170" t="s">
        <v>6215</v>
      </c>
      <c r="C8088" s="170">
        <v>724</v>
      </c>
      <c r="I8088" s="170"/>
    </row>
    <row r="8089" spans="1:9" x14ac:dyDescent="0.3">
      <c r="A8089" s="170" t="s">
        <v>6216</v>
      </c>
      <c r="B8089" s="170" t="s">
        <v>6217</v>
      </c>
      <c r="C8089" s="170">
        <v>724</v>
      </c>
      <c r="I8089" s="170"/>
    </row>
    <row r="8090" spans="1:9" x14ac:dyDescent="0.3">
      <c r="A8090" s="170" t="s">
        <v>3495</v>
      </c>
      <c r="B8090" s="170" t="s">
        <v>11356</v>
      </c>
      <c r="C8090" s="170">
        <v>174</v>
      </c>
      <c r="I8090" s="170"/>
    </row>
    <row r="8091" spans="1:9" x14ac:dyDescent="0.3">
      <c r="A8091" s="170" t="s">
        <v>6218</v>
      </c>
      <c r="B8091" s="170" t="s">
        <v>6219</v>
      </c>
      <c r="C8091" s="170">
        <v>724</v>
      </c>
      <c r="I8091" s="170"/>
    </row>
    <row r="8092" spans="1:9" x14ac:dyDescent="0.3">
      <c r="A8092" s="170" t="s">
        <v>6220</v>
      </c>
      <c r="B8092" s="170" t="s">
        <v>6221</v>
      </c>
      <c r="C8092" s="170">
        <v>724</v>
      </c>
      <c r="I8092" s="170"/>
    </row>
    <row r="8093" spans="1:9" x14ac:dyDescent="0.3">
      <c r="A8093" s="170" t="s">
        <v>6222</v>
      </c>
      <c r="B8093" s="170" t="s">
        <v>6223</v>
      </c>
      <c r="C8093" s="170">
        <v>724</v>
      </c>
      <c r="I8093" s="170"/>
    </row>
    <row r="8094" spans="1:9" x14ac:dyDescent="0.3">
      <c r="A8094" s="170" t="s">
        <v>6224</v>
      </c>
      <c r="B8094" s="170" t="s">
        <v>6225</v>
      </c>
      <c r="C8094" s="170">
        <v>724</v>
      </c>
      <c r="I8094" s="170"/>
    </row>
    <row r="8095" spans="1:9" x14ac:dyDescent="0.3">
      <c r="A8095" s="170" t="s">
        <v>6226</v>
      </c>
      <c r="B8095" s="170" t="s">
        <v>6227</v>
      </c>
      <c r="C8095" s="170">
        <v>724</v>
      </c>
      <c r="I8095" s="170"/>
    </row>
    <row r="8096" spans="1:9" x14ac:dyDescent="0.3">
      <c r="A8096" s="170" t="s">
        <v>6228</v>
      </c>
      <c r="B8096" s="170" t="s">
        <v>6229</v>
      </c>
      <c r="C8096" s="170">
        <v>724</v>
      </c>
      <c r="I8096" s="170"/>
    </row>
    <row r="8097" spans="1:9" x14ac:dyDescent="0.3">
      <c r="A8097" s="170" t="s">
        <v>6230</v>
      </c>
      <c r="B8097" s="170" t="s">
        <v>6231</v>
      </c>
      <c r="C8097" s="170">
        <v>724</v>
      </c>
      <c r="I8097" s="170"/>
    </row>
    <row r="8098" spans="1:9" x14ac:dyDescent="0.3">
      <c r="A8098" s="170" t="s">
        <v>6232</v>
      </c>
      <c r="B8098" s="170" t="s">
        <v>6233</v>
      </c>
      <c r="C8098" s="170">
        <v>724</v>
      </c>
      <c r="I8098" s="170"/>
    </row>
    <row r="8099" spans="1:9" x14ac:dyDescent="0.3">
      <c r="A8099" s="170" t="s">
        <v>6234</v>
      </c>
      <c r="B8099" s="170" t="s">
        <v>6235</v>
      </c>
      <c r="C8099" s="170">
        <v>724</v>
      </c>
      <c r="I8099" s="170"/>
    </row>
    <row r="8100" spans="1:9" x14ac:dyDescent="0.3">
      <c r="A8100" s="170" t="s">
        <v>6236</v>
      </c>
      <c r="B8100" s="170" t="s">
        <v>6237</v>
      </c>
      <c r="C8100" s="170">
        <v>724</v>
      </c>
      <c r="I8100" s="170"/>
    </row>
    <row r="8101" spans="1:9" x14ac:dyDescent="0.3">
      <c r="A8101" s="170" t="s">
        <v>3494</v>
      </c>
      <c r="B8101" s="170" t="s">
        <v>11355</v>
      </c>
      <c r="C8101" s="170">
        <v>175</v>
      </c>
      <c r="I8101" s="170"/>
    </row>
    <row r="8102" spans="1:9" x14ac:dyDescent="0.3">
      <c r="A8102" s="170" t="s">
        <v>6238</v>
      </c>
      <c r="B8102" s="170" t="s">
        <v>6239</v>
      </c>
      <c r="C8102" s="170">
        <v>724</v>
      </c>
      <c r="I8102" s="170"/>
    </row>
    <row r="8103" spans="1:9" x14ac:dyDescent="0.3">
      <c r="A8103" s="170" t="s">
        <v>6240</v>
      </c>
      <c r="B8103" s="170" t="s">
        <v>6241</v>
      </c>
      <c r="C8103" s="170">
        <v>724</v>
      </c>
      <c r="I8103" s="170"/>
    </row>
    <row r="8104" spans="1:9" x14ac:dyDescent="0.3">
      <c r="A8104" s="170" t="s">
        <v>6242</v>
      </c>
      <c r="B8104" s="170" t="s">
        <v>6243</v>
      </c>
      <c r="C8104" s="170">
        <v>724</v>
      </c>
      <c r="I8104" s="170"/>
    </row>
    <row r="8105" spans="1:9" x14ac:dyDescent="0.3">
      <c r="A8105" s="170" t="s">
        <v>6244</v>
      </c>
      <c r="B8105" s="170" t="s">
        <v>6245</v>
      </c>
      <c r="C8105" s="170">
        <v>724</v>
      </c>
      <c r="I8105" s="170"/>
    </row>
    <row r="8106" spans="1:9" x14ac:dyDescent="0.3">
      <c r="A8106" s="170" t="s">
        <v>6246</v>
      </c>
      <c r="B8106" s="170" t="s">
        <v>6247</v>
      </c>
      <c r="C8106" s="170">
        <v>724</v>
      </c>
      <c r="I8106" s="170"/>
    </row>
    <row r="8107" spans="1:9" x14ac:dyDescent="0.3">
      <c r="A8107" s="170" t="s">
        <v>6248</v>
      </c>
      <c r="B8107" s="170" t="s">
        <v>6249</v>
      </c>
      <c r="C8107" s="170">
        <v>724</v>
      </c>
      <c r="I8107" s="170"/>
    </row>
    <row r="8108" spans="1:9" x14ac:dyDescent="0.3">
      <c r="A8108" s="170" t="s">
        <v>6250</v>
      </c>
      <c r="B8108" s="170" t="s">
        <v>6251</v>
      </c>
      <c r="C8108" s="170">
        <v>724</v>
      </c>
      <c r="I8108" s="170"/>
    </row>
    <row r="8109" spans="1:9" x14ac:dyDescent="0.3">
      <c r="A8109" s="170" t="s">
        <v>6252</v>
      </c>
      <c r="B8109" s="170" t="s">
        <v>6253</v>
      </c>
      <c r="C8109" s="170">
        <v>724</v>
      </c>
      <c r="I8109" s="170"/>
    </row>
    <row r="8110" spans="1:9" x14ac:dyDescent="0.3">
      <c r="A8110" s="170" t="s">
        <v>6254</v>
      </c>
      <c r="B8110" s="170" t="s">
        <v>6255</v>
      </c>
      <c r="C8110" s="170">
        <v>724</v>
      </c>
      <c r="I8110" s="170"/>
    </row>
    <row r="8111" spans="1:9" x14ac:dyDescent="0.3">
      <c r="A8111" s="170" t="s">
        <v>6256</v>
      </c>
      <c r="B8111" s="170" t="s">
        <v>6257</v>
      </c>
      <c r="C8111" s="170">
        <v>724</v>
      </c>
      <c r="I8111" s="170"/>
    </row>
    <row r="8112" spans="1:9" x14ac:dyDescent="0.3">
      <c r="A8112" s="170" t="s">
        <v>3493</v>
      </c>
      <c r="B8112" s="170" t="s">
        <v>11354</v>
      </c>
      <c r="C8112" s="170">
        <v>192</v>
      </c>
      <c r="I8112" s="170"/>
    </row>
    <row r="8113" spans="1:9" x14ac:dyDescent="0.3">
      <c r="A8113" s="170" t="s">
        <v>6258</v>
      </c>
      <c r="B8113" s="170" t="s">
        <v>11353</v>
      </c>
      <c r="C8113" s="170">
        <v>724</v>
      </c>
      <c r="I8113" s="170"/>
    </row>
    <row r="8114" spans="1:9" x14ac:dyDescent="0.3">
      <c r="A8114" s="170" t="s">
        <v>6259</v>
      </c>
      <c r="B8114" s="170" t="s">
        <v>11353</v>
      </c>
      <c r="C8114" s="170">
        <v>724</v>
      </c>
      <c r="I8114" s="170"/>
    </row>
    <row r="8115" spans="1:9" x14ac:dyDescent="0.3">
      <c r="A8115" s="170" t="s">
        <v>6260</v>
      </c>
      <c r="B8115" s="170" t="s">
        <v>6261</v>
      </c>
      <c r="C8115" s="170">
        <v>724</v>
      </c>
      <c r="I8115" s="170"/>
    </row>
    <row r="8116" spans="1:9" x14ac:dyDescent="0.3">
      <c r="A8116" s="170" t="s">
        <v>6262</v>
      </c>
      <c r="B8116" s="170" t="s">
        <v>6263</v>
      </c>
      <c r="C8116" s="170">
        <v>724</v>
      </c>
      <c r="I8116" s="170"/>
    </row>
    <row r="8117" spans="1:9" x14ac:dyDescent="0.3">
      <c r="A8117" s="170" t="s">
        <v>6264</v>
      </c>
      <c r="B8117" s="170" t="s">
        <v>6265</v>
      </c>
      <c r="C8117" s="170">
        <v>724</v>
      </c>
      <c r="I8117" s="170"/>
    </row>
    <row r="8118" spans="1:9" x14ac:dyDescent="0.3">
      <c r="A8118" s="170" t="s">
        <v>6266</v>
      </c>
      <c r="B8118" s="170" t="s">
        <v>6267</v>
      </c>
      <c r="C8118" s="170">
        <v>724</v>
      </c>
      <c r="I8118" s="170"/>
    </row>
    <row r="8119" spans="1:9" x14ac:dyDescent="0.3">
      <c r="A8119" s="170" t="s">
        <v>6268</v>
      </c>
      <c r="B8119" s="170" t="s">
        <v>6269</v>
      </c>
      <c r="C8119" s="170">
        <v>724</v>
      </c>
      <c r="I8119" s="170"/>
    </row>
    <row r="8120" spans="1:9" x14ac:dyDescent="0.3">
      <c r="A8120" s="170" t="s">
        <v>6270</v>
      </c>
      <c r="B8120" s="170" t="s">
        <v>6271</v>
      </c>
      <c r="C8120" s="170">
        <v>724</v>
      </c>
      <c r="I8120" s="170"/>
    </row>
    <row r="8121" spans="1:9" x14ac:dyDescent="0.3">
      <c r="A8121" s="170" t="s">
        <v>6272</v>
      </c>
      <c r="B8121" s="170" t="s">
        <v>6273</v>
      </c>
      <c r="C8121" s="170">
        <v>724</v>
      </c>
      <c r="I8121" s="170"/>
    </row>
    <row r="8122" spans="1:9" x14ac:dyDescent="0.3">
      <c r="A8122" s="170" t="s">
        <v>6274</v>
      </c>
      <c r="B8122" s="170" t="s">
        <v>6275</v>
      </c>
      <c r="C8122" s="170">
        <v>724</v>
      </c>
      <c r="I8122" s="170"/>
    </row>
    <row r="8123" spans="1:9" x14ac:dyDescent="0.3">
      <c r="A8123" s="170" t="s">
        <v>3492</v>
      </c>
      <c r="B8123" s="170" t="s">
        <v>11352</v>
      </c>
      <c r="C8123" s="170">
        <v>1252</v>
      </c>
      <c r="I8123" s="170"/>
    </row>
    <row r="8124" spans="1:9" x14ac:dyDescent="0.3">
      <c r="A8124" s="170" t="s">
        <v>6276</v>
      </c>
      <c r="B8124" s="170" t="s">
        <v>6277</v>
      </c>
      <c r="C8124" s="170">
        <v>724</v>
      </c>
      <c r="I8124" s="170"/>
    </row>
    <row r="8125" spans="1:9" x14ac:dyDescent="0.3">
      <c r="A8125" s="170" t="s">
        <v>6278</v>
      </c>
      <c r="B8125" s="170" t="s">
        <v>6279</v>
      </c>
      <c r="C8125" s="170">
        <v>724</v>
      </c>
      <c r="I8125" s="170"/>
    </row>
    <row r="8126" spans="1:9" x14ac:dyDescent="0.3">
      <c r="A8126" s="170" t="s">
        <v>6280</v>
      </c>
      <c r="B8126" s="170" t="s">
        <v>6281</v>
      </c>
      <c r="C8126" s="170">
        <v>724</v>
      </c>
      <c r="I8126" s="170"/>
    </row>
    <row r="8127" spans="1:9" x14ac:dyDescent="0.3">
      <c r="A8127" s="170" t="s">
        <v>6282</v>
      </c>
      <c r="B8127" s="170" t="s">
        <v>6283</v>
      </c>
      <c r="C8127" s="170">
        <v>724</v>
      </c>
      <c r="I8127" s="170"/>
    </row>
    <row r="8128" spans="1:9" x14ac:dyDescent="0.3">
      <c r="A8128" s="170" t="s">
        <v>6284</v>
      </c>
      <c r="B8128" s="170" t="s">
        <v>6285</v>
      </c>
      <c r="C8128" s="170">
        <v>724</v>
      </c>
      <c r="I8128" s="170"/>
    </row>
    <row r="8129" spans="1:9" x14ac:dyDescent="0.3">
      <c r="A8129" s="170" t="s">
        <v>6286</v>
      </c>
      <c r="B8129" s="170" t="s">
        <v>6287</v>
      </c>
      <c r="C8129" s="170">
        <v>724</v>
      </c>
      <c r="I8129" s="170"/>
    </row>
    <row r="8130" spans="1:9" x14ac:dyDescent="0.3">
      <c r="A8130" s="170" t="s">
        <v>6288</v>
      </c>
      <c r="B8130" s="170" t="s">
        <v>6289</v>
      </c>
      <c r="C8130" s="170">
        <v>724</v>
      </c>
      <c r="I8130" s="170"/>
    </row>
    <row r="8131" spans="1:9" x14ac:dyDescent="0.3">
      <c r="A8131" s="170" t="s">
        <v>6290</v>
      </c>
      <c r="B8131" s="170" t="s">
        <v>6291</v>
      </c>
      <c r="C8131" s="170">
        <v>724</v>
      </c>
      <c r="I8131" s="170"/>
    </row>
    <row r="8132" spans="1:9" x14ac:dyDescent="0.3">
      <c r="A8132" s="170" t="s">
        <v>11351</v>
      </c>
      <c r="B8132" s="170" t="s">
        <v>11350</v>
      </c>
      <c r="C8132" s="170">
        <v>724</v>
      </c>
      <c r="I8132" s="170"/>
    </row>
    <row r="8133" spans="1:9" x14ac:dyDescent="0.3">
      <c r="A8133" s="170" t="s">
        <v>6292</v>
      </c>
      <c r="B8133" s="170" t="s">
        <v>6293</v>
      </c>
      <c r="C8133" s="170">
        <v>724</v>
      </c>
      <c r="I8133" s="170"/>
    </row>
    <row r="8134" spans="1:9" x14ac:dyDescent="0.3">
      <c r="A8134" s="170" t="s">
        <v>6294</v>
      </c>
      <c r="B8134" s="170" t="s">
        <v>6295</v>
      </c>
      <c r="C8134" s="170">
        <v>724</v>
      </c>
      <c r="I8134" s="170"/>
    </row>
    <row r="8135" spans="1:9" x14ac:dyDescent="0.3">
      <c r="A8135" s="170" t="s">
        <v>6296</v>
      </c>
      <c r="B8135" s="170" t="s">
        <v>6297</v>
      </c>
      <c r="C8135" s="170">
        <v>724</v>
      </c>
      <c r="I8135" s="170"/>
    </row>
    <row r="8136" spans="1:9" x14ac:dyDescent="0.3">
      <c r="A8136" s="170" t="s">
        <v>6298</v>
      </c>
      <c r="B8136" s="170" t="s">
        <v>6299</v>
      </c>
      <c r="C8136" s="170">
        <v>724</v>
      </c>
      <c r="I8136" s="170"/>
    </row>
    <row r="8137" spans="1:9" x14ac:dyDescent="0.3">
      <c r="A8137" s="170" t="s">
        <v>6300</v>
      </c>
      <c r="B8137" s="170" t="s">
        <v>6301</v>
      </c>
      <c r="C8137" s="170">
        <v>724</v>
      </c>
      <c r="I8137" s="170"/>
    </row>
    <row r="8138" spans="1:9" x14ac:dyDescent="0.3">
      <c r="A8138" s="170" t="s">
        <v>6302</v>
      </c>
      <c r="B8138" s="170" t="s">
        <v>6303</v>
      </c>
      <c r="C8138" s="170">
        <v>724</v>
      </c>
      <c r="I8138" s="170"/>
    </row>
    <row r="8139" spans="1:9" x14ac:dyDescent="0.3">
      <c r="A8139" s="170" t="s">
        <v>6304</v>
      </c>
      <c r="B8139" s="170" t="s">
        <v>6305</v>
      </c>
      <c r="C8139" s="170">
        <v>724</v>
      </c>
      <c r="I8139" s="170"/>
    </row>
    <row r="8140" spans="1:9" x14ac:dyDescent="0.3">
      <c r="A8140" s="170" t="s">
        <v>6306</v>
      </c>
      <c r="B8140" s="170" t="s">
        <v>6307</v>
      </c>
      <c r="C8140" s="170">
        <v>724</v>
      </c>
      <c r="I8140" s="170"/>
    </row>
    <row r="8141" spans="1:9" x14ac:dyDescent="0.3">
      <c r="A8141" s="170" t="s">
        <v>6309</v>
      </c>
      <c r="B8141" s="170" t="s">
        <v>6308</v>
      </c>
      <c r="C8141" s="170">
        <v>36</v>
      </c>
      <c r="I8141" s="170"/>
    </row>
    <row r="8142" spans="1:9" x14ac:dyDescent="0.3">
      <c r="A8142" s="170" t="s">
        <v>6310</v>
      </c>
      <c r="B8142" s="170" t="s">
        <v>11349</v>
      </c>
      <c r="C8142" s="170">
        <v>1583</v>
      </c>
      <c r="I8142" s="170"/>
    </row>
    <row r="8143" spans="1:9" x14ac:dyDescent="0.3">
      <c r="A8143" s="170" t="s">
        <v>6311</v>
      </c>
      <c r="B8143" s="170" t="s">
        <v>6312</v>
      </c>
      <c r="C8143" s="170">
        <v>724</v>
      </c>
      <c r="I8143" s="170"/>
    </row>
    <row r="8144" spans="1:9" x14ac:dyDescent="0.3">
      <c r="A8144" s="170" t="s">
        <v>6313</v>
      </c>
      <c r="B8144" s="170" t="s">
        <v>6314</v>
      </c>
      <c r="C8144" s="170">
        <v>724</v>
      </c>
      <c r="I8144" s="170"/>
    </row>
    <row r="8145" spans="1:9" x14ac:dyDescent="0.3">
      <c r="A8145" s="170" t="s">
        <v>6315</v>
      </c>
      <c r="B8145" s="170" t="s">
        <v>6316</v>
      </c>
      <c r="C8145" s="170">
        <v>724</v>
      </c>
      <c r="I8145" s="170"/>
    </row>
    <row r="8146" spans="1:9" x14ac:dyDescent="0.3">
      <c r="A8146" s="170" t="s">
        <v>6317</v>
      </c>
      <c r="B8146" s="170" t="s">
        <v>6318</v>
      </c>
      <c r="C8146" s="170">
        <v>724</v>
      </c>
      <c r="I8146" s="170"/>
    </row>
    <row r="8147" spans="1:9" x14ac:dyDescent="0.3">
      <c r="A8147" s="170" t="s">
        <v>6319</v>
      </c>
      <c r="B8147" s="170" t="s">
        <v>6320</v>
      </c>
      <c r="C8147" s="170">
        <v>724</v>
      </c>
      <c r="I8147" s="170"/>
    </row>
    <row r="8148" spans="1:9" x14ac:dyDescent="0.3">
      <c r="A8148" s="170" t="s">
        <v>6321</v>
      </c>
      <c r="B8148" s="170" t="s">
        <v>6322</v>
      </c>
      <c r="C8148" s="170">
        <v>724</v>
      </c>
      <c r="I8148" s="170"/>
    </row>
    <row r="8149" spans="1:9" x14ac:dyDescent="0.3">
      <c r="A8149" s="170" t="s">
        <v>6323</v>
      </c>
      <c r="B8149" s="170" t="s">
        <v>6324</v>
      </c>
      <c r="C8149" s="170">
        <v>724</v>
      </c>
      <c r="I8149" s="170"/>
    </row>
    <row r="8150" spans="1:9" x14ac:dyDescent="0.3">
      <c r="A8150" s="170" t="s">
        <v>6325</v>
      </c>
      <c r="B8150" s="170" t="s">
        <v>6326</v>
      </c>
      <c r="C8150" s="170">
        <v>724</v>
      </c>
      <c r="I8150" s="170"/>
    </row>
    <row r="8151" spans="1:9" x14ac:dyDescent="0.3">
      <c r="A8151" s="170" t="s">
        <v>6327</v>
      </c>
      <c r="B8151" s="170" t="s">
        <v>6328</v>
      </c>
      <c r="C8151" s="170">
        <v>724</v>
      </c>
      <c r="I8151" s="170"/>
    </row>
    <row r="8152" spans="1:9" x14ac:dyDescent="0.3">
      <c r="A8152" s="170" t="s">
        <v>6329</v>
      </c>
      <c r="B8152" s="170" t="s">
        <v>6330</v>
      </c>
      <c r="C8152" s="170">
        <v>724</v>
      </c>
      <c r="I8152" s="170"/>
    </row>
    <row r="8153" spans="1:9" x14ac:dyDescent="0.3">
      <c r="A8153" s="170" t="s">
        <v>6331</v>
      </c>
      <c r="B8153" s="170" t="s">
        <v>6332</v>
      </c>
      <c r="C8153" s="170">
        <v>724</v>
      </c>
      <c r="I8153" s="170"/>
    </row>
    <row r="8154" spans="1:9" x14ac:dyDescent="0.3">
      <c r="A8154" s="170" t="s">
        <v>3491</v>
      </c>
      <c r="B8154" s="170" t="s">
        <v>11348</v>
      </c>
      <c r="C8154" s="170">
        <v>35</v>
      </c>
      <c r="I8154" s="170"/>
    </row>
    <row r="8155" spans="1:9" x14ac:dyDescent="0.3">
      <c r="A8155" s="170" t="s">
        <v>6333</v>
      </c>
      <c r="B8155" s="170" t="s">
        <v>6334</v>
      </c>
      <c r="C8155" s="170">
        <v>724</v>
      </c>
      <c r="I8155" s="170"/>
    </row>
    <row r="8156" spans="1:9" x14ac:dyDescent="0.3">
      <c r="A8156" s="170" t="s">
        <v>6335</v>
      </c>
      <c r="B8156" s="170" t="s">
        <v>11347</v>
      </c>
      <c r="C8156" s="170">
        <v>372</v>
      </c>
      <c r="I8156" s="170"/>
    </row>
    <row r="8157" spans="1:9" x14ac:dyDescent="0.3">
      <c r="A8157" s="170" t="s">
        <v>6337</v>
      </c>
      <c r="B8157" s="170" t="s">
        <v>6336</v>
      </c>
      <c r="C8157" s="170">
        <v>122</v>
      </c>
      <c r="I8157" s="170"/>
    </row>
    <row r="8158" spans="1:9" x14ac:dyDescent="0.3">
      <c r="A8158" s="170" t="s">
        <v>6338</v>
      </c>
      <c r="B8158" s="170" t="s">
        <v>11346</v>
      </c>
      <c r="C8158" s="170">
        <v>1585</v>
      </c>
      <c r="I8158" s="170"/>
    </row>
    <row r="8159" spans="1:9" x14ac:dyDescent="0.3">
      <c r="A8159" s="170" t="s">
        <v>6339</v>
      </c>
      <c r="B8159" s="170" t="s">
        <v>5131</v>
      </c>
      <c r="C8159" s="170">
        <v>724</v>
      </c>
      <c r="I8159" s="170"/>
    </row>
    <row r="8160" spans="1:9" x14ac:dyDescent="0.3">
      <c r="A8160" s="170" t="s">
        <v>6340</v>
      </c>
      <c r="B8160" s="170" t="s">
        <v>4849</v>
      </c>
      <c r="C8160" s="170">
        <v>724</v>
      </c>
      <c r="I8160" s="170"/>
    </row>
    <row r="8161" spans="1:9" x14ac:dyDescent="0.3">
      <c r="A8161" s="170" t="s">
        <v>6341</v>
      </c>
      <c r="B8161" s="170" t="s">
        <v>11346</v>
      </c>
      <c r="C8161" s="170">
        <v>1585</v>
      </c>
      <c r="I8161" s="170"/>
    </row>
    <row r="8162" spans="1:9" x14ac:dyDescent="0.3">
      <c r="A8162" s="170" t="s">
        <v>8050</v>
      </c>
      <c r="B8162" s="170" t="s">
        <v>11345</v>
      </c>
      <c r="C8162" s="170">
        <v>67</v>
      </c>
      <c r="I8162" s="170"/>
    </row>
    <row r="8163" spans="1:9" x14ac:dyDescent="0.3">
      <c r="A8163" s="170" t="s">
        <v>6342</v>
      </c>
      <c r="B8163" s="170" t="s">
        <v>11343</v>
      </c>
      <c r="C8163" s="170">
        <v>67</v>
      </c>
      <c r="I8163" s="170"/>
    </row>
    <row r="8164" spans="1:9" x14ac:dyDescent="0.3">
      <c r="A8164" s="170" t="s">
        <v>8051</v>
      </c>
      <c r="B8164" s="170" t="s">
        <v>11344</v>
      </c>
      <c r="C8164" s="170">
        <v>67</v>
      </c>
      <c r="I8164" s="170"/>
    </row>
    <row r="8165" spans="1:9" x14ac:dyDescent="0.3">
      <c r="A8165" s="170" t="s">
        <v>6343</v>
      </c>
      <c r="B8165" s="170" t="s">
        <v>11343</v>
      </c>
      <c r="C8165" s="170">
        <v>67</v>
      </c>
      <c r="I8165" s="170"/>
    </row>
    <row r="8166" spans="1:9" x14ac:dyDescent="0.3">
      <c r="A8166" s="170" t="s">
        <v>6344</v>
      </c>
      <c r="B8166" s="170" t="s">
        <v>10940</v>
      </c>
      <c r="C8166" s="170">
        <v>1585</v>
      </c>
      <c r="I8166" s="170"/>
    </row>
    <row r="8167" spans="1:9" x14ac:dyDescent="0.3">
      <c r="A8167" s="170" t="s">
        <v>6345</v>
      </c>
      <c r="B8167" s="170" t="s">
        <v>11342</v>
      </c>
      <c r="C8167" s="170">
        <v>83</v>
      </c>
      <c r="I8167" s="170"/>
    </row>
    <row r="8168" spans="1:9" x14ac:dyDescent="0.3">
      <c r="A8168" s="170" t="s">
        <v>6346</v>
      </c>
      <c r="B8168" s="170" t="s">
        <v>11341</v>
      </c>
      <c r="C8168" s="170">
        <v>83</v>
      </c>
      <c r="I8168" s="170"/>
    </row>
    <row r="8169" spans="1:9" x14ac:dyDescent="0.3">
      <c r="A8169" s="170" t="s">
        <v>8052</v>
      </c>
      <c r="B8169" s="170" t="s">
        <v>11340</v>
      </c>
      <c r="C8169" s="170">
        <v>54</v>
      </c>
      <c r="I8169" s="170"/>
    </row>
    <row r="8170" spans="1:9" x14ac:dyDescent="0.3">
      <c r="A8170" s="170" t="s">
        <v>8052</v>
      </c>
      <c r="B8170" s="170" t="s">
        <v>11340</v>
      </c>
      <c r="C8170" s="170">
        <v>54</v>
      </c>
      <c r="I8170" s="170"/>
    </row>
    <row r="8171" spans="1:9" x14ac:dyDescent="0.3">
      <c r="A8171" s="170" t="s">
        <v>8052</v>
      </c>
      <c r="B8171" s="170" t="s">
        <v>11340</v>
      </c>
      <c r="C8171" s="170">
        <v>54</v>
      </c>
      <c r="I8171" s="170"/>
    </row>
    <row r="8172" spans="1:9" x14ac:dyDescent="0.3">
      <c r="A8172" s="170" t="s">
        <v>6347</v>
      </c>
      <c r="B8172" s="170" t="s">
        <v>11339</v>
      </c>
      <c r="C8172" s="170">
        <v>54</v>
      </c>
      <c r="I8172" s="170"/>
    </row>
    <row r="8173" spans="1:9" x14ac:dyDescent="0.3">
      <c r="A8173" s="170" t="s">
        <v>6347</v>
      </c>
      <c r="B8173" s="170" t="s">
        <v>11339</v>
      </c>
      <c r="C8173" s="170">
        <v>54</v>
      </c>
      <c r="I8173" s="170"/>
    </row>
    <row r="8174" spans="1:9" x14ac:dyDescent="0.3">
      <c r="A8174" s="170" t="s">
        <v>6347</v>
      </c>
      <c r="B8174" s="170" t="s">
        <v>11339</v>
      </c>
      <c r="C8174" s="170">
        <v>54</v>
      </c>
      <c r="I8174" s="170"/>
    </row>
    <row r="8175" spans="1:9" x14ac:dyDescent="0.3">
      <c r="A8175" s="170" t="s">
        <v>6348</v>
      </c>
      <c r="B8175" s="170" t="s">
        <v>11338</v>
      </c>
      <c r="C8175" s="170">
        <v>256</v>
      </c>
      <c r="I8175" s="170"/>
    </row>
    <row r="8176" spans="1:9" x14ac:dyDescent="0.3">
      <c r="A8176" s="170" t="s">
        <v>6349</v>
      </c>
      <c r="B8176" s="170" t="s">
        <v>11337</v>
      </c>
      <c r="C8176" s="170">
        <v>36</v>
      </c>
      <c r="I8176" s="170"/>
    </row>
    <row r="8177" spans="1:9" x14ac:dyDescent="0.3">
      <c r="A8177" s="170" t="s">
        <v>6350</v>
      </c>
      <c r="B8177" s="170" t="s">
        <v>11336</v>
      </c>
      <c r="C8177" s="170">
        <v>1590</v>
      </c>
      <c r="I8177" s="170"/>
    </row>
    <row r="8178" spans="1:9" x14ac:dyDescent="0.3">
      <c r="A8178" s="170" t="s">
        <v>3490</v>
      </c>
      <c r="B8178" s="170" t="s">
        <v>11335</v>
      </c>
      <c r="C8178" s="170">
        <v>216</v>
      </c>
      <c r="I8178" s="170"/>
    </row>
    <row r="8179" spans="1:9" x14ac:dyDescent="0.3">
      <c r="A8179" s="170" t="s">
        <v>6351</v>
      </c>
      <c r="B8179" s="170" t="s">
        <v>11334</v>
      </c>
      <c r="C8179" s="170">
        <v>711</v>
      </c>
      <c r="I8179" s="170"/>
    </row>
    <row r="8180" spans="1:9" x14ac:dyDescent="0.3">
      <c r="A8180" s="170" t="s">
        <v>6352</v>
      </c>
      <c r="B8180" s="170" t="s">
        <v>4465</v>
      </c>
      <c r="C8180" s="170">
        <v>724</v>
      </c>
      <c r="I8180" s="170"/>
    </row>
    <row r="8181" spans="1:9" x14ac:dyDescent="0.3">
      <c r="A8181" s="170" t="s">
        <v>6353</v>
      </c>
      <c r="B8181" s="170" t="s">
        <v>10940</v>
      </c>
      <c r="C8181" s="170">
        <v>1585</v>
      </c>
      <c r="I8181" s="170"/>
    </row>
    <row r="8182" spans="1:9" x14ac:dyDescent="0.3">
      <c r="A8182" s="170" t="s">
        <v>6354</v>
      </c>
      <c r="B8182" s="170" t="s">
        <v>10775</v>
      </c>
      <c r="C8182" s="170">
        <v>1585</v>
      </c>
      <c r="I8182" s="170"/>
    </row>
    <row r="8183" spans="1:9" x14ac:dyDescent="0.3">
      <c r="A8183" s="170" t="s">
        <v>6355</v>
      </c>
      <c r="B8183" s="170" t="s">
        <v>10940</v>
      </c>
      <c r="C8183" s="170">
        <v>1585</v>
      </c>
      <c r="I8183" s="170"/>
    </row>
    <row r="8184" spans="1:9" x14ac:dyDescent="0.3">
      <c r="A8184" s="170" t="s">
        <v>6356</v>
      </c>
      <c r="B8184" s="170" t="s">
        <v>11333</v>
      </c>
      <c r="C8184" s="170">
        <v>1708</v>
      </c>
      <c r="I8184" s="170"/>
    </row>
    <row r="8185" spans="1:9" x14ac:dyDescent="0.3">
      <c r="A8185" s="170" t="s">
        <v>6357</v>
      </c>
      <c r="B8185" s="170" t="s">
        <v>5075</v>
      </c>
      <c r="C8185" s="170">
        <v>724</v>
      </c>
      <c r="I8185" s="170"/>
    </row>
    <row r="8186" spans="1:9" x14ac:dyDescent="0.3">
      <c r="A8186" s="170" t="s">
        <v>6358</v>
      </c>
      <c r="B8186" s="170" t="s">
        <v>4849</v>
      </c>
      <c r="C8186" s="170">
        <v>724</v>
      </c>
      <c r="I8186" s="170"/>
    </row>
    <row r="8187" spans="1:9" x14ac:dyDescent="0.3">
      <c r="A8187" s="170" t="s">
        <v>11332</v>
      </c>
      <c r="B8187" s="170" t="s">
        <v>11331</v>
      </c>
      <c r="C8187" s="170">
        <v>678</v>
      </c>
      <c r="I8187" s="170"/>
    </row>
    <row r="8188" spans="1:9" x14ac:dyDescent="0.3">
      <c r="A8188" s="170" t="s">
        <v>6359</v>
      </c>
      <c r="B8188" s="170" t="s">
        <v>10940</v>
      </c>
      <c r="C8188" s="170">
        <v>1585</v>
      </c>
      <c r="I8188" s="170"/>
    </row>
    <row r="8189" spans="1:9" x14ac:dyDescent="0.3">
      <c r="A8189" s="170" t="s">
        <v>6360</v>
      </c>
      <c r="B8189" s="170" t="s">
        <v>10751</v>
      </c>
      <c r="C8189" s="170">
        <v>1585</v>
      </c>
      <c r="I8189" s="170"/>
    </row>
    <row r="8190" spans="1:9" x14ac:dyDescent="0.3">
      <c r="A8190" s="170" t="s">
        <v>6361</v>
      </c>
      <c r="B8190" s="170" t="s">
        <v>10751</v>
      </c>
      <c r="C8190" s="170">
        <v>1585</v>
      </c>
      <c r="I8190" s="170"/>
    </row>
    <row r="8191" spans="1:9" x14ac:dyDescent="0.3">
      <c r="A8191" s="170" t="s">
        <v>6362</v>
      </c>
      <c r="B8191" s="170" t="s">
        <v>10775</v>
      </c>
      <c r="C8191" s="170">
        <v>1585</v>
      </c>
      <c r="I8191" s="170"/>
    </row>
    <row r="8192" spans="1:9" x14ac:dyDescent="0.3">
      <c r="A8192" s="170" t="s">
        <v>6363</v>
      </c>
      <c r="B8192" s="170" t="s">
        <v>10775</v>
      </c>
      <c r="C8192" s="170">
        <v>1585</v>
      </c>
      <c r="I8192" s="170"/>
    </row>
    <row r="8193" spans="1:9" x14ac:dyDescent="0.3">
      <c r="A8193" s="170" t="s">
        <v>6364</v>
      </c>
      <c r="B8193" s="170" t="s">
        <v>11325</v>
      </c>
      <c r="C8193" s="170">
        <v>1260</v>
      </c>
      <c r="I8193" s="170"/>
    </row>
    <row r="8194" spans="1:9" x14ac:dyDescent="0.3">
      <c r="A8194" s="170" t="s">
        <v>6365</v>
      </c>
      <c r="B8194" s="170" t="s">
        <v>11325</v>
      </c>
      <c r="C8194" s="170">
        <v>1260</v>
      </c>
      <c r="I8194" s="170"/>
    </row>
    <row r="8195" spans="1:9" x14ac:dyDescent="0.3">
      <c r="A8195" s="170" t="s">
        <v>6366</v>
      </c>
      <c r="B8195" s="170" t="s">
        <v>10956</v>
      </c>
      <c r="C8195" s="170">
        <v>1260</v>
      </c>
      <c r="I8195" s="170"/>
    </row>
    <row r="8196" spans="1:9" x14ac:dyDescent="0.3">
      <c r="A8196" s="170" t="s">
        <v>6367</v>
      </c>
      <c r="B8196" s="170" t="s">
        <v>11326</v>
      </c>
      <c r="C8196" s="170">
        <v>1260</v>
      </c>
      <c r="I8196" s="170"/>
    </row>
    <row r="8197" spans="1:9" x14ac:dyDescent="0.3">
      <c r="A8197" s="170" t="s">
        <v>6368</v>
      </c>
      <c r="B8197" s="170" t="s">
        <v>11326</v>
      </c>
      <c r="C8197" s="170">
        <v>1260</v>
      </c>
      <c r="I8197" s="170"/>
    </row>
    <row r="8198" spans="1:9" x14ac:dyDescent="0.3">
      <c r="A8198" s="170" t="s">
        <v>6369</v>
      </c>
      <c r="B8198" s="170" t="s">
        <v>10956</v>
      </c>
      <c r="C8198" s="170">
        <v>1260</v>
      </c>
      <c r="I8198" s="170"/>
    </row>
    <row r="8199" spans="1:9" x14ac:dyDescent="0.3">
      <c r="A8199" s="170" t="s">
        <v>6370</v>
      </c>
      <c r="B8199" s="170" t="s">
        <v>11330</v>
      </c>
      <c r="C8199" s="170">
        <v>1260</v>
      </c>
      <c r="I8199" s="170"/>
    </row>
    <row r="8200" spans="1:9" x14ac:dyDescent="0.3">
      <c r="A8200" s="170" t="s">
        <v>6371</v>
      </c>
      <c r="B8200" s="170" t="s">
        <v>11330</v>
      </c>
      <c r="C8200" s="170">
        <v>1260</v>
      </c>
      <c r="I8200" s="170"/>
    </row>
    <row r="8201" spans="1:9" x14ac:dyDescent="0.3">
      <c r="A8201" s="170" t="s">
        <v>6372</v>
      </c>
      <c r="B8201" s="170" t="s">
        <v>11330</v>
      </c>
      <c r="C8201" s="170">
        <v>1260</v>
      </c>
      <c r="I8201" s="170"/>
    </row>
    <row r="8202" spans="1:9" x14ac:dyDescent="0.3">
      <c r="A8202" s="170" t="s">
        <v>6373</v>
      </c>
      <c r="B8202" s="170" t="s">
        <v>11329</v>
      </c>
      <c r="C8202" s="170">
        <v>1260</v>
      </c>
      <c r="I8202" s="170"/>
    </row>
    <row r="8203" spans="1:9" x14ac:dyDescent="0.3">
      <c r="A8203" s="170" t="s">
        <v>6374</v>
      </c>
      <c r="B8203" s="170" t="s">
        <v>3949</v>
      </c>
      <c r="C8203" s="170">
        <v>1260</v>
      </c>
      <c r="I8203" s="170"/>
    </row>
    <row r="8204" spans="1:9" x14ac:dyDescent="0.3">
      <c r="A8204" s="170" t="s">
        <v>6375</v>
      </c>
      <c r="B8204" s="170" t="s">
        <v>11324</v>
      </c>
      <c r="C8204" s="170">
        <v>1260</v>
      </c>
      <c r="I8204" s="170"/>
    </row>
    <row r="8205" spans="1:9" x14ac:dyDescent="0.3">
      <c r="A8205" s="170" t="s">
        <v>6376</v>
      </c>
      <c r="B8205" s="170" t="s">
        <v>11328</v>
      </c>
      <c r="C8205" s="170">
        <v>1260</v>
      </c>
      <c r="I8205" s="170"/>
    </row>
    <row r="8206" spans="1:9" x14ac:dyDescent="0.3">
      <c r="A8206" s="170" t="s">
        <v>6377</v>
      </c>
      <c r="B8206" s="170" t="s">
        <v>11327</v>
      </c>
      <c r="C8206" s="170">
        <v>1260</v>
      </c>
      <c r="I8206" s="170"/>
    </row>
    <row r="8207" spans="1:9" x14ac:dyDescent="0.3">
      <c r="A8207" s="170" t="s">
        <v>6378</v>
      </c>
      <c r="B8207" s="170" t="s">
        <v>11327</v>
      </c>
      <c r="C8207" s="170">
        <v>1260</v>
      </c>
      <c r="I8207" s="170"/>
    </row>
    <row r="8208" spans="1:9" x14ac:dyDescent="0.3">
      <c r="A8208" s="170" t="s">
        <v>6379</v>
      </c>
      <c r="B8208" s="170" t="s">
        <v>11326</v>
      </c>
      <c r="C8208" s="170">
        <v>1260</v>
      </c>
      <c r="I8208" s="170"/>
    </row>
    <row r="8209" spans="1:9" x14ac:dyDescent="0.3">
      <c r="A8209" s="170" t="s">
        <v>6380</v>
      </c>
      <c r="B8209" s="170" t="s">
        <v>11325</v>
      </c>
      <c r="C8209" s="170">
        <v>1260</v>
      </c>
      <c r="I8209" s="170"/>
    </row>
    <row r="8210" spans="1:9" x14ac:dyDescent="0.3">
      <c r="A8210" s="170" t="s">
        <v>6381</v>
      </c>
      <c r="B8210" s="170" t="s">
        <v>10956</v>
      </c>
      <c r="C8210" s="170">
        <v>1260</v>
      </c>
      <c r="I8210" s="170"/>
    </row>
    <row r="8211" spans="1:9" x14ac:dyDescent="0.3">
      <c r="A8211" s="170" t="s">
        <v>6382</v>
      </c>
      <c r="B8211" s="170" t="s">
        <v>11324</v>
      </c>
      <c r="C8211" s="170">
        <v>1260</v>
      </c>
      <c r="I8211" s="170"/>
    </row>
    <row r="8212" spans="1:9" x14ac:dyDescent="0.3">
      <c r="A8212" s="170" t="s">
        <v>6383</v>
      </c>
      <c r="B8212" s="170" t="s">
        <v>11322</v>
      </c>
      <c r="C8212" s="170">
        <v>1260</v>
      </c>
      <c r="I8212" s="170"/>
    </row>
    <row r="8213" spans="1:9" x14ac:dyDescent="0.3">
      <c r="A8213" s="170" t="s">
        <v>6384</v>
      </c>
      <c r="B8213" s="170" t="s">
        <v>11322</v>
      </c>
      <c r="C8213" s="170">
        <v>1260</v>
      </c>
      <c r="I8213" s="170"/>
    </row>
    <row r="8214" spans="1:9" x14ac:dyDescent="0.3">
      <c r="A8214" s="170" t="s">
        <v>6385</v>
      </c>
      <c r="B8214" s="170" t="s">
        <v>11322</v>
      </c>
      <c r="C8214" s="170">
        <v>1260</v>
      </c>
      <c r="I8214" s="170"/>
    </row>
    <row r="8215" spans="1:9" x14ac:dyDescent="0.3">
      <c r="A8215" s="170" t="s">
        <v>6386</v>
      </c>
      <c r="B8215" s="170" t="s">
        <v>11322</v>
      </c>
      <c r="C8215" s="170">
        <v>1260</v>
      </c>
      <c r="I8215" s="170"/>
    </row>
    <row r="8216" spans="1:9" x14ac:dyDescent="0.3">
      <c r="A8216" s="170" t="s">
        <v>3489</v>
      </c>
      <c r="B8216" s="170" t="s">
        <v>11323</v>
      </c>
      <c r="C8216" s="170">
        <v>52</v>
      </c>
      <c r="I8216" s="170"/>
    </row>
    <row r="8217" spans="1:9" x14ac:dyDescent="0.3">
      <c r="A8217" s="170" t="s">
        <v>6387</v>
      </c>
      <c r="B8217" s="170" t="s">
        <v>11322</v>
      </c>
      <c r="C8217" s="170">
        <v>1260</v>
      </c>
      <c r="I8217" s="170"/>
    </row>
    <row r="8218" spans="1:9" x14ac:dyDescent="0.3">
      <c r="A8218" s="170" t="s">
        <v>6388</v>
      </c>
      <c r="B8218" s="170" t="s">
        <v>11322</v>
      </c>
      <c r="C8218" s="170">
        <v>1260</v>
      </c>
      <c r="I8218" s="170"/>
    </row>
    <row r="8219" spans="1:9" x14ac:dyDescent="0.3">
      <c r="A8219" s="170" t="s">
        <v>6389</v>
      </c>
      <c r="B8219" s="170" t="s">
        <v>11322</v>
      </c>
      <c r="C8219" s="170">
        <v>1260</v>
      </c>
      <c r="I8219" s="170"/>
    </row>
    <row r="8220" spans="1:9" x14ac:dyDescent="0.3">
      <c r="A8220" s="170" t="s">
        <v>6390</v>
      </c>
      <c r="B8220" s="170" t="s">
        <v>3949</v>
      </c>
      <c r="C8220" s="170">
        <v>1260</v>
      </c>
      <c r="I8220" s="170"/>
    </row>
    <row r="8221" spans="1:9" x14ac:dyDescent="0.3">
      <c r="A8221" s="170" t="s">
        <v>6391</v>
      </c>
      <c r="B8221" s="170" t="s">
        <v>11322</v>
      </c>
      <c r="C8221" s="170">
        <v>1260</v>
      </c>
      <c r="I8221" s="170"/>
    </row>
    <row r="8222" spans="1:9" x14ac:dyDescent="0.3">
      <c r="A8222" s="170" t="s">
        <v>6392</v>
      </c>
      <c r="B8222" s="170" t="s">
        <v>3949</v>
      </c>
      <c r="C8222" s="170">
        <v>1260</v>
      </c>
      <c r="I8222" s="170"/>
    </row>
    <row r="8223" spans="1:9" x14ac:dyDescent="0.3">
      <c r="A8223" s="170" t="s">
        <v>6393</v>
      </c>
      <c r="B8223" s="170" t="s">
        <v>11321</v>
      </c>
      <c r="C8223" s="170">
        <v>1260</v>
      </c>
      <c r="I8223" s="170"/>
    </row>
    <row r="8224" spans="1:9" x14ac:dyDescent="0.3">
      <c r="A8224" s="170" t="s">
        <v>6394</v>
      </c>
      <c r="B8224" s="170" t="s">
        <v>11320</v>
      </c>
      <c r="C8224" s="170">
        <v>1585</v>
      </c>
      <c r="I8224" s="170"/>
    </row>
    <row r="8225" spans="1:9" x14ac:dyDescent="0.3">
      <c r="A8225" s="170" t="s">
        <v>3488</v>
      </c>
      <c r="B8225" s="170" t="s">
        <v>11319</v>
      </c>
      <c r="C8225" s="170">
        <v>145</v>
      </c>
      <c r="I8225" s="170"/>
    </row>
    <row r="8226" spans="1:9" x14ac:dyDescent="0.3">
      <c r="A8226" s="170" t="s">
        <v>6395</v>
      </c>
      <c r="B8226" s="170" t="s">
        <v>11318</v>
      </c>
      <c r="C8226" s="170">
        <v>1260</v>
      </c>
      <c r="I8226" s="170"/>
    </row>
    <row r="8227" spans="1:9" x14ac:dyDescent="0.3">
      <c r="A8227" s="170" t="s">
        <v>6396</v>
      </c>
      <c r="B8227" s="170" t="s">
        <v>11316</v>
      </c>
      <c r="C8227" s="170">
        <v>1585</v>
      </c>
      <c r="I8227" s="170"/>
    </row>
    <row r="8228" spans="1:9" x14ac:dyDescent="0.3">
      <c r="A8228" s="170" t="s">
        <v>6397</v>
      </c>
      <c r="B8228" s="170" t="s">
        <v>11316</v>
      </c>
      <c r="C8228" s="170">
        <v>1585</v>
      </c>
      <c r="I8228" s="170"/>
    </row>
    <row r="8229" spans="1:9" x14ac:dyDescent="0.3">
      <c r="A8229" s="170" t="s">
        <v>6398</v>
      </c>
      <c r="B8229" s="170" t="s">
        <v>11316</v>
      </c>
      <c r="C8229" s="170">
        <v>1585</v>
      </c>
      <c r="I8229" s="170"/>
    </row>
    <row r="8230" spans="1:9" x14ac:dyDescent="0.3">
      <c r="A8230" s="170" t="s">
        <v>6399</v>
      </c>
      <c r="B8230" s="170" t="s">
        <v>10775</v>
      </c>
      <c r="C8230" s="170">
        <v>1585</v>
      </c>
      <c r="I8230" s="170"/>
    </row>
    <row r="8231" spans="1:9" x14ac:dyDescent="0.3">
      <c r="A8231" s="170" t="s">
        <v>6400</v>
      </c>
      <c r="B8231" s="170" t="s">
        <v>10940</v>
      </c>
      <c r="C8231" s="170">
        <v>1585</v>
      </c>
      <c r="I8231" s="170"/>
    </row>
    <row r="8232" spans="1:9" x14ac:dyDescent="0.3">
      <c r="A8232" s="170" t="s">
        <v>6401</v>
      </c>
      <c r="B8232" s="170" t="s">
        <v>10940</v>
      </c>
      <c r="C8232" s="170">
        <v>1585</v>
      </c>
      <c r="I8232" s="170"/>
    </row>
    <row r="8233" spans="1:9" x14ac:dyDescent="0.3">
      <c r="A8233" s="170" t="s">
        <v>6402</v>
      </c>
      <c r="B8233" s="170" t="s">
        <v>11317</v>
      </c>
      <c r="C8233" s="170">
        <v>1594</v>
      </c>
      <c r="I8233" s="170"/>
    </row>
    <row r="8234" spans="1:9" x14ac:dyDescent="0.3">
      <c r="A8234" s="170" t="s">
        <v>6403</v>
      </c>
      <c r="B8234" s="170" t="s">
        <v>11317</v>
      </c>
      <c r="C8234" s="170">
        <v>1594</v>
      </c>
      <c r="I8234" s="170"/>
    </row>
    <row r="8235" spans="1:9" x14ac:dyDescent="0.3">
      <c r="A8235" s="170" t="s">
        <v>6404</v>
      </c>
      <c r="B8235" s="170" t="s">
        <v>11317</v>
      </c>
      <c r="C8235" s="170">
        <v>1594</v>
      </c>
      <c r="I8235" s="170"/>
    </row>
    <row r="8236" spans="1:9" x14ac:dyDescent="0.3">
      <c r="A8236" s="170" t="s">
        <v>6405</v>
      </c>
      <c r="B8236" s="170" t="s">
        <v>10775</v>
      </c>
      <c r="C8236" s="170">
        <v>1585</v>
      </c>
      <c r="I8236" s="170"/>
    </row>
    <row r="8237" spans="1:9" x14ac:dyDescent="0.3">
      <c r="A8237" s="170" t="s">
        <v>6406</v>
      </c>
      <c r="B8237" s="170" t="s">
        <v>11317</v>
      </c>
      <c r="C8237" s="170">
        <v>1594</v>
      </c>
      <c r="I8237" s="170"/>
    </row>
    <row r="8238" spans="1:9" x14ac:dyDescent="0.3">
      <c r="A8238" s="170" t="s">
        <v>6407</v>
      </c>
      <c r="B8238" s="170" t="s">
        <v>10775</v>
      </c>
      <c r="C8238" s="170">
        <v>1585</v>
      </c>
      <c r="I8238" s="170"/>
    </row>
    <row r="8239" spans="1:9" x14ac:dyDescent="0.3">
      <c r="A8239" s="170" t="s">
        <v>6408</v>
      </c>
      <c r="B8239" s="170" t="s">
        <v>10775</v>
      </c>
      <c r="C8239" s="170">
        <v>1585</v>
      </c>
      <c r="I8239" s="170"/>
    </row>
    <row r="8240" spans="1:9" x14ac:dyDescent="0.3">
      <c r="A8240" s="170" t="s">
        <v>6409</v>
      </c>
      <c r="B8240" s="170" t="s">
        <v>11316</v>
      </c>
      <c r="C8240" s="170">
        <v>1585</v>
      </c>
      <c r="I8240" s="170"/>
    </row>
    <row r="8241" spans="1:9" x14ac:dyDescent="0.3">
      <c r="A8241" s="170" t="s">
        <v>6410</v>
      </c>
      <c r="B8241" s="170" t="s">
        <v>11315</v>
      </c>
      <c r="C8241" s="170">
        <v>83</v>
      </c>
      <c r="I8241" s="170"/>
    </row>
    <row r="8242" spans="1:9" x14ac:dyDescent="0.3">
      <c r="A8242" s="170" t="s">
        <v>6411</v>
      </c>
      <c r="B8242" s="170" t="s">
        <v>11314</v>
      </c>
      <c r="C8242" s="170">
        <v>83</v>
      </c>
      <c r="I8242" s="170"/>
    </row>
    <row r="8243" spans="1:9" x14ac:dyDescent="0.3">
      <c r="A8243" s="170" t="s">
        <v>6412</v>
      </c>
      <c r="B8243" s="170" t="s">
        <v>5075</v>
      </c>
      <c r="C8243" s="170">
        <v>724</v>
      </c>
      <c r="I8243" s="170"/>
    </row>
    <row r="8244" spans="1:9" x14ac:dyDescent="0.3">
      <c r="A8244" s="170" t="s">
        <v>4051</v>
      </c>
      <c r="B8244" s="170" t="s">
        <v>11313</v>
      </c>
      <c r="C8244" s="170">
        <v>2112</v>
      </c>
      <c r="I8244" s="170"/>
    </row>
    <row r="8245" spans="1:9" x14ac:dyDescent="0.3">
      <c r="A8245" s="170" t="s">
        <v>6414</v>
      </c>
      <c r="B8245" s="170" t="s">
        <v>6413</v>
      </c>
      <c r="C8245" s="170">
        <v>678</v>
      </c>
      <c r="I8245" s="170"/>
    </row>
    <row r="8246" spans="1:9" x14ac:dyDescent="0.3">
      <c r="A8246" s="170" t="s">
        <v>6415</v>
      </c>
      <c r="B8246" s="170" t="s">
        <v>6413</v>
      </c>
      <c r="C8246" s="170">
        <v>678</v>
      </c>
      <c r="I8246" s="170"/>
    </row>
    <row r="8247" spans="1:9" x14ac:dyDescent="0.3">
      <c r="A8247" s="170" t="s">
        <v>6416</v>
      </c>
      <c r="B8247" s="170" t="s">
        <v>6413</v>
      </c>
      <c r="C8247" s="170">
        <v>678</v>
      </c>
      <c r="I8247" s="170"/>
    </row>
    <row r="8248" spans="1:9" x14ac:dyDescent="0.3">
      <c r="A8248" s="170" t="s">
        <v>6417</v>
      </c>
      <c r="B8248" s="170" t="s">
        <v>6413</v>
      </c>
      <c r="C8248" s="170">
        <v>678</v>
      </c>
      <c r="I8248" s="170"/>
    </row>
    <row r="8249" spans="1:9" x14ac:dyDescent="0.3">
      <c r="A8249" s="170" t="s">
        <v>6418</v>
      </c>
      <c r="B8249" s="170" t="s">
        <v>6413</v>
      </c>
      <c r="C8249" s="170">
        <v>678</v>
      </c>
      <c r="I8249" s="170"/>
    </row>
    <row r="8250" spans="1:9" x14ac:dyDescent="0.3">
      <c r="A8250" s="170" t="s">
        <v>6419</v>
      </c>
      <c r="B8250" s="170" t="s">
        <v>6413</v>
      </c>
      <c r="C8250" s="170">
        <v>678</v>
      </c>
      <c r="I8250" s="170"/>
    </row>
    <row r="8251" spans="1:9" x14ac:dyDescent="0.3">
      <c r="A8251" s="170" t="s">
        <v>6420</v>
      </c>
      <c r="B8251" s="170" t="s">
        <v>6413</v>
      </c>
      <c r="C8251" s="170">
        <v>678</v>
      </c>
      <c r="I8251" s="170"/>
    </row>
    <row r="8252" spans="1:9" x14ac:dyDescent="0.3">
      <c r="A8252" s="170" t="s">
        <v>6421</v>
      </c>
      <c r="B8252" s="170" t="s">
        <v>6413</v>
      </c>
      <c r="C8252" s="170">
        <v>678</v>
      </c>
      <c r="I8252" s="170"/>
    </row>
    <row r="8253" spans="1:9" x14ac:dyDescent="0.3">
      <c r="A8253" s="170" t="s">
        <v>6422</v>
      </c>
      <c r="B8253" s="170" t="s">
        <v>6413</v>
      </c>
      <c r="C8253" s="170">
        <v>678</v>
      </c>
      <c r="I8253" s="170"/>
    </row>
    <row r="8254" spans="1:9" x14ac:dyDescent="0.3">
      <c r="A8254" s="170" t="s">
        <v>6423</v>
      </c>
      <c r="B8254" s="170" t="s">
        <v>6413</v>
      </c>
      <c r="C8254" s="170">
        <v>678</v>
      </c>
      <c r="I8254" s="170"/>
    </row>
    <row r="8255" spans="1:9" x14ac:dyDescent="0.3">
      <c r="A8255" s="170" t="s">
        <v>6424</v>
      </c>
      <c r="B8255" s="170" t="s">
        <v>6413</v>
      </c>
      <c r="C8255" s="170">
        <v>678</v>
      </c>
      <c r="I8255" s="170"/>
    </row>
    <row r="8256" spans="1:9" x14ac:dyDescent="0.3">
      <c r="A8256" s="170" t="s">
        <v>6425</v>
      </c>
      <c r="B8256" s="170" t="s">
        <v>6413</v>
      </c>
      <c r="C8256" s="170">
        <v>678</v>
      </c>
      <c r="I8256" s="170"/>
    </row>
    <row r="8257" spans="1:9" x14ac:dyDescent="0.3">
      <c r="A8257" s="170" t="s">
        <v>6426</v>
      </c>
      <c r="B8257" s="170" t="s">
        <v>6413</v>
      </c>
      <c r="C8257" s="170">
        <v>678</v>
      </c>
      <c r="I8257" s="170"/>
    </row>
    <row r="8258" spans="1:9" x14ac:dyDescent="0.3">
      <c r="A8258" s="170" t="s">
        <v>6427</v>
      </c>
      <c r="B8258" s="170" t="s">
        <v>6413</v>
      </c>
      <c r="C8258" s="170">
        <v>678</v>
      </c>
      <c r="I8258" s="170"/>
    </row>
    <row r="8259" spans="1:9" x14ac:dyDescent="0.3">
      <c r="A8259" s="170" t="s">
        <v>6428</v>
      </c>
      <c r="B8259" s="170" t="s">
        <v>6413</v>
      </c>
      <c r="C8259" s="170">
        <v>678</v>
      </c>
      <c r="I8259" s="170"/>
    </row>
    <row r="8260" spans="1:9" x14ac:dyDescent="0.3">
      <c r="A8260" s="170" t="s">
        <v>6429</v>
      </c>
      <c r="B8260" s="170" t="s">
        <v>6413</v>
      </c>
      <c r="C8260" s="170">
        <v>678</v>
      </c>
      <c r="I8260" s="170"/>
    </row>
    <row r="8261" spans="1:9" x14ac:dyDescent="0.3">
      <c r="A8261" s="170" t="s">
        <v>6430</v>
      </c>
      <c r="B8261" s="170" t="s">
        <v>6413</v>
      </c>
      <c r="C8261" s="170">
        <v>678</v>
      </c>
      <c r="I8261" s="170"/>
    </row>
    <row r="8262" spans="1:9" x14ac:dyDescent="0.3">
      <c r="A8262" s="170" t="s">
        <v>6431</v>
      </c>
      <c r="B8262" s="170" t="s">
        <v>6413</v>
      </c>
      <c r="C8262" s="170">
        <v>678</v>
      </c>
      <c r="I8262" s="170"/>
    </row>
    <row r="8263" spans="1:9" x14ac:dyDescent="0.3">
      <c r="A8263" s="170" t="s">
        <v>6432</v>
      </c>
      <c r="B8263" s="170" t="s">
        <v>6413</v>
      </c>
      <c r="C8263" s="170">
        <v>678</v>
      </c>
      <c r="I8263" s="170"/>
    </row>
    <row r="8264" spans="1:9" x14ac:dyDescent="0.3">
      <c r="A8264" s="170" t="s">
        <v>6433</v>
      </c>
      <c r="B8264" s="170" t="s">
        <v>6413</v>
      </c>
      <c r="C8264" s="170">
        <v>678</v>
      </c>
      <c r="I8264" s="170"/>
    </row>
    <row r="8265" spans="1:9" x14ac:dyDescent="0.3">
      <c r="A8265" s="170" t="s">
        <v>3487</v>
      </c>
      <c r="B8265" s="170" t="s">
        <v>11312</v>
      </c>
      <c r="C8265" s="170">
        <v>125</v>
      </c>
      <c r="I8265" s="170"/>
    </row>
    <row r="8266" spans="1:9" x14ac:dyDescent="0.3">
      <c r="A8266" s="170" t="s">
        <v>6434</v>
      </c>
      <c r="B8266" s="170" t="s">
        <v>6413</v>
      </c>
      <c r="C8266" s="170">
        <v>678</v>
      </c>
      <c r="I8266" s="170"/>
    </row>
    <row r="8267" spans="1:9" x14ac:dyDescent="0.3">
      <c r="A8267" s="170" t="s">
        <v>6435</v>
      </c>
      <c r="B8267" s="170" t="s">
        <v>6413</v>
      </c>
      <c r="C8267" s="170">
        <v>678</v>
      </c>
      <c r="I8267" s="170"/>
    </row>
    <row r="8268" spans="1:9" x14ac:dyDescent="0.3">
      <c r="A8268" s="170" t="s">
        <v>6436</v>
      </c>
      <c r="B8268" s="170" t="s">
        <v>6413</v>
      </c>
      <c r="C8268" s="170">
        <v>678</v>
      </c>
      <c r="I8268" s="170"/>
    </row>
    <row r="8269" spans="1:9" x14ac:dyDescent="0.3">
      <c r="A8269" s="170" t="s">
        <v>6437</v>
      </c>
      <c r="B8269" s="170" t="s">
        <v>10940</v>
      </c>
      <c r="C8269" s="170">
        <v>1585</v>
      </c>
      <c r="I8269" s="170"/>
    </row>
    <row r="8270" spans="1:9" x14ac:dyDescent="0.3">
      <c r="A8270" s="170" t="s">
        <v>6438</v>
      </c>
      <c r="B8270" s="170" t="s">
        <v>10940</v>
      </c>
      <c r="C8270" s="170">
        <v>1585</v>
      </c>
      <c r="I8270" s="170"/>
    </row>
    <row r="8271" spans="1:9" x14ac:dyDescent="0.3">
      <c r="A8271" s="170" t="s">
        <v>3486</v>
      </c>
      <c r="B8271" s="170" t="s">
        <v>11311</v>
      </c>
      <c r="C8271" s="170">
        <v>125</v>
      </c>
      <c r="I8271" s="170"/>
    </row>
    <row r="8272" spans="1:9" x14ac:dyDescent="0.3">
      <c r="A8272" s="170" t="s">
        <v>6439</v>
      </c>
      <c r="B8272" s="170" t="s">
        <v>10940</v>
      </c>
      <c r="C8272" s="170">
        <v>1585</v>
      </c>
      <c r="I8272" s="170"/>
    </row>
    <row r="8273" spans="1:9" x14ac:dyDescent="0.3">
      <c r="A8273" s="170" t="s">
        <v>6440</v>
      </c>
      <c r="B8273" s="170" t="s">
        <v>10775</v>
      </c>
      <c r="C8273" s="170">
        <v>1585</v>
      </c>
      <c r="I8273" s="170"/>
    </row>
    <row r="8274" spans="1:9" x14ac:dyDescent="0.3">
      <c r="A8274" s="170" t="s">
        <v>6441</v>
      </c>
      <c r="B8274" s="170" t="s">
        <v>10775</v>
      </c>
      <c r="C8274" s="170">
        <v>1585</v>
      </c>
      <c r="I8274" s="170"/>
    </row>
    <row r="8275" spans="1:9" x14ac:dyDescent="0.3">
      <c r="A8275" s="170" t="s">
        <v>6442</v>
      </c>
      <c r="B8275" s="170" t="s">
        <v>10775</v>
      </c>
      <c r="C8275" s="170">
        <v>1585</v>
      </c>
      <c r="I8275" s="170"/>
    </row>
    <row r="8276" spans="1:9" x14ac:dyDescent="0.3">
      <c r="A8276" s="170" t="s">
        <v>6443</v>
      </c>
      <c r="B8276" s="170" t="s">
        <v>10775</v>
      </c>
      <c r="C8276" s="170">
        <v>1585</v>
      </c>
      <c r="I8276" s="170"/>
    </row>
    <row r="8277" spans="1:9" x14ac:dyDescent="0.3">
      <c r="A8277" s="170" t="s">
        <v>6444</v>
      </c>
      <c r="B8277" s="170" t="s">
        <v>10775</v>
      </c>
      <c r="C8277" s="170">
        <v>1585</v>
      </c>
      <c r="I8277" s="170"/>
    </row>
    <row r="8278" spans="1:9" x14ac:dyDescent="0.3">
      <c r="A8278" s="170" t="s">
        <v>6445</v>
      </c>
      <c r="B8278" s="170" t="s">
        <v>10775</v>
      </c>
      <c r="C8278" s="170">
        <v>1585</v>
      </c>
      <c r="I8278" s="170"/>
    </row>
    <row r="8279" spans="1:9" x14ac:dyDescent="0.3">
      <c r="A8279" s="170" t="s">
        <v>6446</v>
      </c>
      <c r="B8279" s="170" t="s">
        <v>10775</v>
      </c>
      <c r="C8279" s="170">
        <v>1585</v>
      </c>
      <c r="I8279" s="170"/>
    </row>
    <row r="8280" spans="1:9" x14ac:dyDescent="0.3">
      <c r="A8280" s="170" t="s">
        <v>6447</v>
      </c>
      <c r="B8280" s="170" t="s">
        <v>10775</v>
      </c>
      <c r="C8280" s="170">
        <v>1585</v>
      </c>
      <c r="I8280" s="170"/>
    </row>
    <row r="8281" spans="1:9" x14ac:dyDescent="0.3">
      <c r="A8281" s="170" t="s">
        <v>6448</v>
      </c>
      <c r="B8281" s="170" t="s">
        <v>10775</v>
      </c>
      <c r="C8281" s="170">
        <v>1585</v>
      </c>
      <c r="I8281" s="170"/>
    </row>
    <row r="8282" spans="1:9" x14ac:dyDescent="0.3">
      <c r="A8282" s="170" t="s">
        <v>6449</v>
      </c>
      <c r="B8282" s="170" t="s">
        <v>10775</v>
      </c>
      <c r="C8282" s="170">
        <v>1585</v>
      </c>
      <c r="I8282" s="170"/>
    </row>
    <row r="8283" spans="1:9" x14ac:dyDescent="0.3">
      <c r="A8283" s="170" t="s">
        <v>6450</v>
      </c>
      <c r="B8283" s="170" t="s">
        <v>10775</v>
      </c>
      <c r="C8283" s="170">
        <v>1585</v>
      </c>
      <c r="I8283" s="170"/>
    </row>
    <row r="8284" spans="1:9" x14ac:dyDescent="0.3">
      <c r="A8284" s="170" t="s">
        <v>6451</v>
      </c>
      <c r="B8284" s="170" t="s">
        <v>10775</v>
      </c>
      <c r="C8284" s="170">
        <v>1585</v>
      </c>
      <c r="I8284" s="170"/>
    </row>
    <row r="8285" spans="1:9" x14ac:dyDescent="0.3">
      <c r="A8285" s="170" t="s">
        <v>6452</v>
      </c>
      <c r="B8285" s="170" t="s">
        <v>10775</v>
      </c>
      <c r="C8285" s="170">
        <v>1585</v>
      </c>
      <c r="I8285" s="170"/>
    </row>
    <row r="8286" spans="1:9" x14ac:dyDescent="0.3">
      <c r="A8286" s="170" t="s">
        <v>6453</v>
      </c>
      <c r="B8286" s="170" t="s">
        <v>10775</v>
      </c>
      <c r="C8286" s="170">
        <v>1585</v>
      </c>
      <c r="I8286" s="170"/>
    </row>
    <row r="8287" spans="1:9" x14ac:dyDescent="0.3">
      <c r="A8287" s="170" t="s">
        <v>6454</v>
      </c>
      <c r="B8287" s="170" t="s">
        <v>5075</v>
      </c>
      <c r="C8287" s="170">
        <v>724</v>
      </c>
      <c r="I8287" s="170"/>
    </row>
    <row r="8288" spans="1:9" x14ac:dyDescent="0.3">
      <c r="A8288" s="170" t="s">
        <v>6455</v>
      </c>
      <c r="B8288" s="170" t="s">
        <v>10940</v>
      </c>
      <c r="C8288" s="170">
        <v>1585</v>
      </c>
      <c r="I8288" s="170"/>
    </row>
    <row r="8289" spans="1:9" x14ac:dyDescent="0.3">
      <c r="A8289" s="170" t="s">
        <v>6456</v>
      </c>
      <c r="B8289" s="170" t="s">
        <v>10940</v>
      </c>
      <c r="C8289" s="170">
        <v>1585</v>
      </c>
      <c r="I8289" s="170"/>
    </row>
    <row r="8290" spans="1:9" x14ac:dyDescent="0.3">
      <c r="A8290" s="170" t="s">
        <v>6457</v>
      </c>
      <c r="B8290" s="170" t="s">
        <v>11310</v>
      </c>
      <c r="C8290" s="170">
        <v>461</v>
      </c>
      <c r="I8290" s="170"/>
    </row>
    <row r="8291" spans="1:9" x14ac:dyDescent="0.3">
      <c r="A8291" s="170" t="s">
        <v>6458</v>
      </c>
      <c r="B8291" s="170" t="s">
        <v>4375</v>
      </c>
      <c r="C8291" s="170">
        <v>122</v>
      </c>
      <c r="I8291" s="170"/>
    </row>
    <row r="8292" spans="1:9" x14ac:dyDescent="0.3">
      <c r="A8292" s="170" t="s">
        <v>8054</v>
      </c>
      <c r="B8292" s="170" t="s">
        <v>8053</v>
      </c>
      <c r="C8292" s="170">
        <v>939</v>
      </c>
      <c r="I8292" s="170"/>
    </row>
    <row r="8293" spans="1:9" x14ac:dyDescent="0.3">
      <c r="A8293" s="170" t="s">
        <v>6459</v>
      </c>
      <c r="B8293" s="170" t="s">
        <v>11309</v>
      </c>
      <c r="C8293" s="170">
        <v>67</v>
      </c>
      <c r="I8293" s="170"/>
    </row>
    <row r="8294" spans="1:9" x14ac:dyDescent="0.3">
      <c r="A8294" s="170" t="s">
        <v>8055</v>
      </c>
      <c r="B8294" s="170" t="s">
        <v>11308</v>
      </c>
      <c r="C8294" s="170">
        <v>210</v>
      </c>
      <c r="I8294" s="170"/>
    </row>
    <row r="8295" spans="1:9" x14ac:dyDescent="0.3">
      <c r="A8295" s="170" t="s">
        <v>6460</v>
      </c>
      <c r="B8295" s="170" t="s">
        <v>11307</v>
      </c>
      <c r="C8295" s="170">
        <v>67</v>
      </c>
      <c r="I8295" s="170"/>
    </row>
    <row r="8296" spans="1:9" x14ac:dyDescent="0.3">
      <c r="A8296" s="170" t="s">
        <v>6461</v>
      </c>
      <c r="B8296" s="170" t="s">
        <v>11306</v>
      </c>
      <c r="C8296" s="170">
        <v>67</v>
      </c>
      <c r="I8296" s="170"/>
    </row>
    <row r="8297" spans="1:9" x14ac:dyDescent="0.3">
      <c r="A8297" s="170" t="s">
        <v>6462</v>
      </c>
      <c r="B8297" s="170" t="s">
        <v>11305</v>
      </c>
      <c r="C8297" s="170">
        <v>303</v>
      </c>
      <c r="I8297" s="170"/>
    </row>
    <row r="8298" spans="1:9" x14ac:dyDescent="0.3">
      <c r="A8298" s="170" t="s">
        <v>6463</v>
      </c>
      <c r="B8298" s="170" t="s">
        <v>6464</v>
      </c>
      <c r="C8298" s="170">
        <v>724</v>
      </c>
      <c r="I8298" s="170"/>
    </row>
    <row r="8299" spans="1:9" x14ac:dyDescent="0.3">
      <c r="A8299" s="170" t="s">
        <v>6465</v>
      </c>
      <c r="B8299" s="170" t="s">
        <v>6466</v>
      </c>
      <c r="C8299" s="170">
        <v>724</v>
      </c>
      <c r="I8299" s="170"/>
    </row>
    <row r="8300" spans="1:9" x14ac:dyDescent="0.3">
      <c r="A8300" s="170" t="s">
        <v>6467</v>
      </c>
      <c r="B8300" s="170" t="s">
        <v>6468</v>
      </c>
      <c r="C8300" s="170">
        <v>724</v>
      </c>
      <c r="I8300" s="170"/>
    </row>
    <row r="8301" spans="1:9" x14ac:dyDescent="0.3">
      <c r="A8301" s="170" t="s">
        <v>6469</v>
      </c>
      <c r="B8301" s="170" t="s">
        <v>6470</v>
      </c>
      <c r="C8301" s="170">
        <v>724</v>
      </c>
      <c r="I8301" s="170"/>
    </row>
    <row r="8302" spans="1:9" x14ac:dyDescent="0.3">
      <c r="A8302" s="170" t="s">
        <v>11304</v>
      </c>
      <c r="B8302" s="170" t="s">
        <v>11303</v>
      </c>
      <c r="C8302" s="170">
        <v>724</v>
      </c>
      <c r="I8302" s="170"/>
    </row>
    <row r="8303" spans="1:9" x14ac:dyDescent="0.3">
      <c r="A8303" s="170" t="s">
        <v>8056</v>
      </c>
      <c r="B8303" s="170" t="s">
        <v>8057</v>
      </c>
      <c r="C8303" s="170">
        <v>724</v>
      </c>
      <c r="I8303" s="170"/>
    </row>
    <row r="8304" spans="1:9" x14ac:dyDescent="0.3">
      <c r="A8304" s="170" t="s">
        <v>6471</v>
      </c>
      <c r="B8304" s="170" t="s">
        <v>6472</v>
      </c>
      <c r="C8304" s="170">
        <v>724</v>
      </c>
      <c r="I8304" s="170"/>
    </row>
    <row r="8305" spans="1:9" x14ac:dyDescent="0.3">
      <c r="A8305" s="170" t="s">
        <v>6473</v>
      </c>
      <c r="B8305" s="170" t="s">
        <v>6474</v>
      </c>
      <c r="C8305" s="170">
        <v>724</v>
      </c>
      <c r="I8305" s="170"/>
    </row>
    <row r="8306" spans="1:9" x14ac:dyDescent="0.3">
      <c r="A8306" s="170" t="s">
        <v>11302</v>
      </c>
      <c r="B8306" s="170" t="s">
        <v>11301</v>
      </c>
      <c r="C8306" s="170">
        <v>724</v>
      </c>
      <c r="I8306" s="170"/>
    </row>
    <row r="8307" spans="1:9" x14ac:dyDescent="0.3">
      <c r="A8307" s="170" t="s">
        <v>6475</v>
      </c>
      <c r="B8307" s="170" t="s">
        <v>6476</v>
      </c>
      <c r="C8307" s="170">
        <v>724</v>
      </c>
      <c r="I8307" s="170"/>
    </row>
    <row r="8308" spans="1:9" x14ac:dyDescent="0.3">
      <c r="A8308" s="170" t="s">
        <v>11300</v>
      </c>
      <c r="B8308" s="170" t="s">
        <v>11299</v>
      </c>
      <c r="C8308" s="170">
        <v>724</v>
      </c>
      <c r="I8308" s="170"/>
    </row>
    <row r="8309" spans="1:9" x14ac:dyDescent="0.3">
      <c r="A8309" s="170" t="s">
        <v>6477</v>
      </c>
      <c r="B8309" s="170" t="s">
        <v>6478</v>
      </c>
      <c r="C8309" s="170">
        <v>724</v>
      </c>
      <c r="I8309" s="170"/>
    </row>
    <row r="8310" spans="1:9" x14ac:dyDescent="0.3">
      <c r="A8310" s="170" t="s">
        <v>11298</v>
      </c>
      <c r="B8310" s="170" t="s">
        <v>11297</v>
      </c>
      <c r="C8310" s="170">
        <v>724</v>
      </c>
      <c r="I8310" s="170"/>
    </row>
    <row r="8311" spans="1:9" x14ac:dyDescent="0.3">
      <c r="A8311" s="170" t="s">
        <v>6479</v>
      </c>
      <c r="B8311" s="170" t="s">
        <v>6480</v>
      </c>
      <c r="C8311" s="170">
        <v>724</v>
      </c>
      <c r="I8311" s="170"/>
    </row>
    <row r="8312" spans="1:9" x14ac:dyDescent="0.3">
      <c r="A8312" s="170" t="s">
        <v>6481</v>
      </c>
      <c r="B8312" s="170" t="s">
        <v>6482</v>
      </c>
      <c r="C8312" s="170">
        <v>724</v>
      </c>
      <c r="I8312" s="170"/>
    </row>
    <row r="8313" spans="1:9" x14ac:dyDescent="0.3">
      <c r="A8313" s="170" t="s">
        <v>6483</v>
      </c>
      <c r="B8313" s="170" t="s">
        <v>6484</v>
      </c>
      <c r="C8313" s="170">
        <v>724</v>
      </c>
      <c r="I8313" s="170"/>
    </row>
    <row r="8314" spans="1:9" x14ac:dyDescent="0.3">
      <c r="A8314" s="170" t="s">
        <v>6485</v>
      </c>
      <c r="B8314" s="170" t="s">
        <v>6486</v>
      </c>
      <c r="C8314" s="170">
        <v>724</v>
      </c>
      <c r="I8314" s="170"/>
    </row>
    <row r="8315" spans="1:9" x14ac:dyDescent="0.3">
      <c r="A8315" s="170" t="s">
        <v>6487</v>
      </c>
      <c r="B8315" s="170" t="s">
        <v>6488</v>
      </c>
      <c r="C8315" s="170">
        <v>724</v>
      </c>
      <c r="I8315" s="170"/>
    </row>
    <row r="8316" spans="1:9" x14ac:dyDescent="0.3">
      <c r="A8316" s="170" t="s">
        <v>6489</v>
      </c>
      <c r="B8316" s="170" t="s">
        <v>6490</v>
      </c>
      <c r="C8316" s="170">
        <v>724</v>
      </c>
      <c r="I8316" s="170"/>
    </row>
    <row r="8317" spans="1:9" x14ac:dyDescent="0.3">
      <c r="A8317" s="170" t="s">
        <v>11296</v>
      </c>
      <c r="B8317" s="170" t="s">
        <v>11295</v>
      </c>
      <c r="C8317" s="170">
        <v>724</v>
      </c>
      <c r="I8317" s="170"/>
    </row>
    <row r="8318" spans="1:9" x14ac:dyDescent="0.3">
      <c r="A8318" s="170" t="s">
        <v>11294</v>
      </c>
      <c r="B8318" s="170" t="s">
        <v>11293</v>
      </c>
      <c r="C8318" s="170">
        <v>724</v>
      </c>
      <c r="I8318" s="170"/>
    </row>
    <row r="8319" spans="1:9" x14ac:dyDescent="0.3">
      <c r="A8319" s="170" t="s">
        <v>11292</v>
      </c>
      <c r="B8319" s="170" t="s">
        <v>11291</v>
      </c>
      <c r="C8319" s="170">
        <v>724</v>
      </c>
      <c r="I8319" s="170"/>
    </row>
    <row r="8320" spans="1:9" x14ac:dyDescent="0.3">
      <c r="A8320" s="170" t="s">
        <v>6491</v>
      </c>
      <c r="B8320" s="170" t="s">
        <v>6492</v>
      </c>
      <c r="C8320" s="170">
        <v>724</v>
      </c>
      <c r="I8320" s="170"/>
    </row>
    <row r="8321" spans="1:9" x14ac:dyDescent="0.3">
      <c r="A8321" s="170" t="s">
        <v>6493</v>
      </c>
      <c r="B8321" s="170" t="s">
        <v>6494</v>
      </c>
      <c r="C8321" s="170">
        <v>724</v>
      </c>
      <c r="I8321" s="170"/>
    </row>
    <row r="8322" spans="1:9" x14ac:dyDescent="0.3">
      <c r="A8322" s="170" t="s">
        <v>6495</v>
      </c>
      <c r="B8322" s="170" t="s">
        <v>6496</v>
      </c>
      <c r="C8322" s="170">
        <v>724</v>
      </c>
      <c r="I8322" s="170"/>
    </row>
    <row r="8323" spans="1:9" x14ac:dyDescent="0.3">
      <c r="A8323" s="170" t="s">
        <v>6497</v>
      </c>
      <c r="B8323" s="170" t="s">
        <v>6498</v>
      </c>
      <c r="C8323" s="170">
        <v>724</v>
      </c>
      <c r="I8323" s="170"/>
    </row>
    <row r="8324" spans="1:9" x14ac:dyDescent="0.3">
      <c r="A8324" s="170" t="s">
        <v>11290</v>
      </c>
      <c r="B8324" s="170" t="s">
        <v>11289</v>
      </c>
      <c r="C8324" s="170">
        <v>724</v>
      </c>
      <c r="I8324" s="170"/>
    </row>
    <row r="8325" spans="1:9" x14ac:dyDescent="0.3">
      <c r="A8325" s="170" t="s">
        <v>6499</v>
      </c>
      <c r="B8325" s="170" t="s">
        <v>6500</v>
      </c>
      <c r="C8325" s="170">
        <v>724</v>
      </c>
      <c r="I8325" s="170"/>
    </row>
    <row r="8326" spans="1:9" x14ac:dyDescent="0.3">
      <c r="A8326" s="170" t="s">
        <v>6501</v>
      </c>
      <c r="B8326" s="170" t="s">
        <v>6502</v>
      </c>
      <c r="C8326" s="170">
        <v>724</v>
      </c>
      <c r="I8326" s="170"/>
    </row>
    <row r="8327" spans="1:9" x14ac:dyDescent="0.3">
      <c r="A8327" s="170" t="s">
        <v>6503</v>
      </c>
      <c r="B8327" s="170" t="s">
        <v>6504</v>
      </c>
      <c r="C8327" s="170">
        <v>724</v>
      </c>
      <c r="I8327" s="170"/>
    </row>
    <row r="8328" spans="1:9" x14ac:dyDescent="0.3">
      <c r="A8328" s="170" t="s">
        <v>6505</v>
      </c>
      <c r="B8328" s="170" t="s">
        <v>6506</v>
      </c>
      <c r="C8328" s="170">
        <v>724</v>
      </c>
      <c r="I8328" s="170"/>
    </row>
    <row r="8329" spans="1:9" x14ac:dyDescent="0.3">
      <c r="A8329" s="170" t="s">
        <v>11288</v>
      </c>
      <c r="B8329" s="170" t="s">
        <v>11287</v>
      </c>
      <c r="C8329" s="170">
        <v>724</v>
      </c>
      <c r="I8329" s="170"/>
    </row>
    <row r="8330" spans="1:9" x14ac:dyDescent="0.3">
      <c r="A8330" s="170" t="s">
        <v>11286</v>
      </c>
      <c r="B8330" s="170" t="s">
        <v>11285</v>
      </c>
      <c r="C8330" s="170">
        <v>724</v>
      </c>
      <c r="I8330" s="170"/>
    </row>
    <row r="8331" spans="1:9" x14ac:dyDescent="0.3">
      <c r="A8331" s="170" t="s">
        <v>11284</v>
      </c>
      <c r="B8331" s="170" t="s">
        <v>11283</v>
      </c>
      <c r="C8331" s="170">
        <v>724</v>
      </c>
      <c r="I8331" s="170"/>
    </row>
    <row r="8332" spans="1:9" x14ac:dyDescent="0.3">
      <c r="A8332" s="170" t="s">
        <v>11282</v>
      </c>
      <c r="B8332" s="170" t="s">
        <v>11281</v>
      </c>
      <c r="C8332" s="170">
        <v>724</v>
      </c>
      <c r="I8332" s="170"/>
    </row>
    <row r="8333" spans="1:9" x14ac:dyDescent="0.3">
      <c r="A8333" s="170" t="s">
        <v>11280</v>
      </c>
      <c r="B8333" s="170" t="s">
        <v>11279</v>
      </c>
      <c r="C8333" s="170">
        <v>724</v>
      </c>
      <c r="I8333" s="170"/>
    </row>
    <row r="8334" spans="1:9" x14ac:dyDescent="0.3">
      <c r="A8334" s="170" t="s">
        <v>6507</v>
      </c>
      <c r="B8334" s="170" t="s">
        <v>6508</v>
      </c>
      <c r="C8334" s="170">
        <v>724</v>
      </c>
      <c r="I8334" s="170"/>
    </row>
    <row r="8335" spans="1:9" x14ac:dyDescent="0.3">
      <c r="A8335" s="170" t="s">
        <v>8058</v>
      </c>
      <c r="B8335" s="170" t="s">
        <v>8059</v>
      </c>
      <c r="C8335" s="170">
        <v>724</v>
      </c>
      <c r="I8335" s="170"/>
    </row>
    <row r="8336" spans="1:9" x14ac:dyDescent="0.3">
      <c r="A8336" s="170" t="s">
        <v>6509</v>
      </c>
      <c r="B8336" s="170" t="s">
        <v>6510</v>
      </c>
      <c r="C8336" s="170">
        <v>724</v>
      </c>
      <c r="I8336" s="170"/>
    </row>
    <row r="8337" spans="1:9" x14ac:dyDescent="0.3">
      <c r="A8337" s="170" t="s">
        <v>6511</v>
      </c>
      <c r="B8337" s="170" t="s">
        <v>6512</v>
      </c>
      <c r="C8337" s="170">
        <v>724</v>
      </c>
      <c r="I8337" s="170"/>
    </row>
    <row r="8338" spans="1:9" x14ac:dyDescent="0.3">
      <c r="A8338" s="170" t="s">
        <v>11278</v>
      </c>
      <c r="B8338" s="170" t="s">
        <v>11277</v>
      </c>
      <c r="C8338" s="170">
        <v>724</v>
      </c>
      <c r="I8338" s="170"/>
    </row>
    <row r="8339" spans="1:9" x14ac:dyDescent="0.3">
      <c r="A8339" s="170" t="s">
        <v>6513</v>
      </c>
      <c r="B8339" s="170" t="s">
        <v>6514</v>
      </c>
      <c r="C8339" s="170">
        <v>724</v>
      </c>
      <c r="I8339" s="170"/>
    </row>
    <row r="8340" spans="1:9" x14ac:dyDescent="0.3">
      <c r="A8340" s="170" t="s">
        <v>11276</v>
      </c>
      <c r="B8340" s="170" t="s">
        <v>11275</v>
      </c>
      <c r="C8340" s="170">
        <v>724</v>
      </c>
      <c r="I8340" s="170"/>
    </row>
    <row r="8341" spans="1:9" x14ac:dyDescent="0.3">
      <c r="A8341" s="170" t="s">
        <v>6515</v>
      </c>
      <c r="B8341" s="170" t="s">
        <v>6516</v>
      </c>
      <c r="C8341" s="170">
        <v>724</v>
      </c>
      <c r="I8341" s="170"/>
    </row>
    <row r="8342" spans="1:9" x14ac:dyDescent="0.3">
      <c r="A8342" s="170" t="s">
        <v>4050</v>
      </c>
      <c r="B8342" s="170" t="s">
        <v>11274</v>
      </c>
      <c r="C8342" s="170">
        <v>2112</v>
      </c>
      <c r="I8342" s="170"/>
    </row>
    <row r="8343" spans="1:9" x14ac:dyDescent="0.3">
      <c r="A8343" s="170" t="s">
        <v>11273</v>
      </c>
      <c r="B8343" s="170" t="s">
        <v>11272</v>
      </c>
      <c r="C8343" s="170">
        <v>724</v>
      </c>
      <c r="I8343" s="170"/>
    </row>
    <row r="8344" spans="1:9" x14ac:dyDescent="0.3">
      <c r="A8344" s="170" t="s">
        <v>6517</v>
      </c>
      <c r="B8344" s="170" t="s">
        <v>6518</v>
      </c>
      <c r="C8344" s="170">
        <v>724</v>
      </c>
      <c r="I8344" s="170"/>
    </row>
    <row r="8345" spans="1:9" x14ac:dyDescent="0.3">
      <c r="A8345" s="170" t="s">
        <v>6519</v>
      </c>
      <c r="B8345" s="170" t="s">
        <v>6520</v>
      </c>
      <c r="C8345" s="170">
        <v>724</v>
      </c>
      <c r="I8345" s="170"/>
    </row>
    <row r="8346" spans="1:9" x14ac:dyDescent="0.3">
      <c r="A8346" s="170" t="s">
        <v>6521</v>
      </c>
      <c r="B8346" s="170" t="s">
        <v>6522</v>
      </c>
      <c r="C8346" s="170">
        <v>724</v>
      </c>
      <c r="I8346" s="170"/>
    </row>
    <row r="8347" spans="1:9" x14ac:dyDescent="0.3">
      <c r="A8347" s="170" t="s">
        <v>6523</v>
      </c>
      <c r="B8347" s="170" t="s">
        <v>6524</v>
      </c>
      <c r="C8347" s="170">
        <v>724</v>
      </c>
      <c r="I8347" s="170"/>
    </row>
    <row r="8348" spans="1:9" x14ac:dyDescent="0.3">
      <c r="A8348" s="170" t="s">
        <v>11271</v>
      </c>
      <c r="B8348" s="170" t="s">
        <v>11270</v>
      </c>
      <c r="C8348" s="170">
        <v>724</v>
      </c>
      <c r="I8348" s="170"/>
    </row>
    <row r="8349" spans="1:9" x14ac:dyDescent="0.3">
      <c r="A8349" s="170" t="s">
        <v>6525</v>
      </c>
      <c r="B8349" s="170" t="s">
        <v>6526</v>
      </c>
      <c r="C8349" s="170">
        <v>724</v>
      </c>
      <c r="I8349" s="170"/>
    </row>
    <row r="8350" spans="1:9" x14ac:dyDescent="0.3">
      <c r="A8350" s="170" t="s">
        <v>11269</v>
      </c>
      <c r="B8350" s="170" t="s">
        <v>11268</v>
      </c>
      <c r="C8350" s="170">
        <v>724</v>
      </c>
      <c r="I8350" s="170"/>
    </row>
    <row r="8351" spans="1:9" x14ac:dyDescent="0.3">
      <c r="A8351" s="170" t="s">
        <v>6527</v>
      </c>
      <c r="B8351" s="170" t="s">
        <v>6528</v>
      </c>
      <c r="C8351" s="170">
        <v>724</v>
      </c>
      <c r="I8351" s="170"/>
    </row>
    <row r="8352" spans="1:9" x14ac:dyDescent="0.3">
      <c r="A8352" s="170" t="s">
        <v>6529</v>
      </c>
      <c r="B8352" s="170" t="s">
        <v>6530</v>
      </c>
      <c r="C8352" s="170">
        <v>724</v>
      </c>
      <c r="I8352" s="170"/>
    </row>
    <row r="8353" spans="1:9" x14ac:dyDescent="0.3">
      <c r="A8353" s="170" t="s">
        <v>3485</v>
      </c>
      <c r="B8353" s="170" t="s">
        <v>11267</v>
      </c>
      <c r="C8353" s="170">
        <v>158</v>
      </c>
      <c r="I8353" s="170"/>
    </row>
    <row r="8354" spans="1:9" x14ac:dyDescent="0.3">
      <c r="A8354" s="170" t="s">
        <v>11266</v>
      </c>
      <c r="B8354" s="170" t="s">
        <v>11265</v>
      </c>
      <c r="C8354" s="170">
        <v>724</v>
      </c>
      <c r="I8354" s="170"/>
    </row>
    <row r="8355" spans="1:9" x14ac:dyDescent="0.3">
      <c r="A8355" s="170" t="s">
        <v>11264</v>
      </c>
      <c r="B8355" s="170" t="s">
        <v>11263</v>
      </c>
      <c r="C8355" s="170">
        <v>724</v>
      </c>
      <c r="I8355" s="170"/>
    </row>
    <row r="8356" spans="1:9" x14ac:dyDescent="0.3">
      <c r="A8356" s="170" t="s">
        <v>6531</v>
      </c>
      <c r="B8356" s="170" t="s">
        <v>6532</v>
      </c>
      <c r="C8356" s="170">
        <v>724</v>
      </c>
      <c r="I8356" s="170"/>
    </row>
    <row r="8357" spans="1:9" x14ac:dyDescent="0.3">
      <c r="A8357" s="170" t="s">
        <v>6533</v>
      </c>
      <c r="B8357" s="170" t="s">
        <v>6534</v>
      </c>
      <c r="C8357" s="170">
        <v>724</v>
      </c>
      <c r="I8357" s="170"/>
    </row>
    <row r="8358" spans="1:9" x14ac:dyDescent="0.3">
      <c r="A8358" s="170" t="s">
        <v>6535</v>
      </c>
      <c r="B8358" s="170" t="s">
        <v>6536</v>
      </c>
      <c r="C8358" s="170">
        <v>724</v>
      </c>
      <c r="I8358" s="170"/>
    </row>
    <row r="8359" spans="1:9" x14ac:dyDescent="0.3">
      <c r="A8359" s="170" t="s">
        <v>6537</v>
      </c>
      <c r="B8359" s="170" t="s">
        <v>6538</v>
      </c>
      <c r="C8359" s="170">
        <v>724</v>
      </c>
      <c r="I8359" s="170"/>
    </row>
    <row r="8360" spans="1:9" x14ac:dyDescent="0.3">
      <c r="A8360" s="170" t="s">
        <v>11262</v>
      </c>
      <c r="B8360" s="170" t="s">
        <v>11261</v>
      </c>
      <c r="C8360" s="170">
        <v>724</v>
      </c>
      <c r="I8360" s="170"/>
    </row>
    <row r="8361" spans="1:9" x14ac:dyDescent="0.3">
      <c r="A8361" s="170" t="s">
        <v>6539</v>
      </c>
      <c r="B8361" s="170" t="s">
        <v>6540</v>
      </c>
      <c r="C8361" s="170">
        <v>724</v>
      </c>
      <c r="I8361" s="170"/>
    </row>
    <row r="8362" spans="1:9" x14ac:dyDescent="0.3">
      <c r="A8362" s="170" t="s">
        <v>6541</v>
      </c>
      <c r="B8362" s="170" t="s">
        <v>6542</v>
      </c>
      <c r="C8362" s="170">
        <v>724</v>
      </c>
      <c r="I8362" s="170"/>
    </row>
    <row r="8363" spans="1:9" x14ac:dyDescent="0.3">
      <c r="A8363" s="170" t="s">
        <v>6543</v>
      </c>
      <c r="B8363" s="170" t="s">
        <v>6544</v>
      </c>
      <c r="C8363" s="170">
        <v>724</v>
      </c>
      <c r="I8363" s="170"/>
    </row>
    <row r="8364" spans="1:9" x14ac:dyDescent="0.3">
      <c r="A8364" s="170" t="s">
        <v>11260</v>
      </c>
      <c r="B8364" s="170" t="s">
        <v>11259</v>
      </c>
      <c r="C8364" s="170">
        <v>724</v>
      </c>
      <c r="I8364" s="170"/>
    </row>
    <row r="8365" spans="1:9" x14ac:dyDescent="0.3">
      <c r="A8365" s="170" t="s">
        <v>8060</v>
      </c>
      <c r="B8365" s="170" t="s">
        <v>8061</v>
      </c>
      <c r="C8365" s="170">
        <v>724</v>
      </c>
      <c r="I8365" s="170"/>
    </row>
    <row r="8366" spans="1:9" x14ac:dyDescent="0.3">
      <c r="A8366" s="170" t="s">
        <v>6545</v>
      </c>
      <c r="B8366" s="170" t="s">
        <v>6546</v>
      </c>
      <c r="C8366" s="170">
        <v>724</v>
      </c>
      <c r="I8366" s="170"/>
    </row>
    <row r="8367" spans="1:9" x14ac:dyDescent="0.3">
      <c r="A8367" s="170" t="s">
        <v>11258</v>
      </c>
      <c r="B8367" s="170" t="s">
        <v>11257</v>
      </c>
      <c r="C8367" s="170">
        <v>724</v>
      </c>
      <c r="I8367" s="170"/>
    </row>
    <row r="8368" spans="1:9" x14ac:dyDescent="0.3">
      <c r="A8368" s="170" t="s">
        <v>6547</v>
      </c>
      <c r="B8368" s="170" t="s">
        <v>6548</v>
      </c>
      <c r="C8368" s="170">
        <v>724</v>
      </c>
      <c r="I8368" s="170"/>
    </row>
    <row r="8369" spans="1:9" x14ac:dyDescent="0.3">
      <c r="A8369" s="170" t="s">
        <v>6549</v>
      </c>
      <c r="B8369" s="170" t="s">
        <v>6550</v>
      </c>
      <c r="C8369" s="170">
        <v>724</v>
      </c>
      <c r="I8369" s="170"/>
    </row>
    <row r="8370" spans="1:9" x14ac:dyDescent="0.3">
      <c r="A8370" s="170" t="s">
        <v>6551</v>
      </c>
      <c r="B8370" s="170" t="s">
        <v>6552</v>
      </c>
      <c r="C8370" s="170">
        <v>724</v>
      </c>
      <c r="I8370" s="170"/>
    </row>
    <row r="8371" spans="1:9" x14ac:dyDescent="0.3">
      <c r="A8371" s="170" t="s">
        <v>6553</v>
      </c>
      <c r="B8371" s="170" t="s">
        <v>6554</v>
      </c>
      <c r="C8371" s="170">
        <v>724</v>
      </c>
      <c r="I8371" s="170"/>
    </row>
    <row r="8372" spans="1:9" x14ac:dyDescent="0.3">
      <c r="A8372" s="170" t="s">
        <v>6555</v>
      </c>
      <c r="B8372" s="170" t="s">
        <v>6556</v>
      </c>
      <c r="C8372" s="170">
        <v>724</v>
      </c>
      <c r="I8372" s="170"/>
    </row>
    <row r="8373" spans="1:9" x14ac:dyDescent="0.3">
      <c r="A8373" s="170" t="s">
        <v>11256</v>
      </c>
      <c r="B8373" s="170" t="s">
        <v>11255</v>
      </c>
      <c r="C8373" s="170">
        <v>724</v>
      </c>
      <c r="I8373" s="170"/>
    </row>
    <row r="8374" spans="1:9" x14ac:dyDescent="0.3">
      <c r="A8374" s="170" t="s">
        <v>3484</v>
      </c>
      <c r="B8374" s="170" t="s">
        <v>11254</v>
      </c>
      <c r="C8374" s="170">
        <v>1607</v>
      </c>
      <c r="I8374" s="170"/>
    </row>
    <row r="8375" spans="1:9" x14ac:dyDescent="0.3">
      <c r="A8375" s="170" t="s">
        <v>6557</v>
      </c>
      <c r="B8375" s="170" t="s">
        <v>6558</v>
      </c>
      <c r="C8375" s="170">
        <v>724</v>
      </c>
      <c r="I8375" s="170"/>
    </row>
    <row r="8376" spans="1:9" x14ac:dyDescent="0.3">
      <c r="A8376" s="170" t="s">
        <v>6559</v>
      </c>
      <c r="B8376" s="170" t="s">
        <v>6560</v>
      </c>
      <c r="C8376" s="170">
        <v>724</v>
      </c>
      <c r="I8376" s="170"/>
    </row>
    <row r="8377" spans="1:9" x14ac:dyDescent="0.3">
      <c r="A8377" s="170" t="s">
        <v>6561</v>
      </c>
      <c r="B8377" s="170" t="s">
        <v>6562</v>
      </c>
      <c r="C8377" s="170">
        <v>724</v>
      </c>
      <c r="I8377" s="170"/>
    </row>
    <row r="8378" spans="1:9" x14ac:dyDescent="0.3">
      <c r="A8378" s="170" t="s">
        <v>6563</v>
      </c>
      <c r="B8378" s="170" t="s">
        <v>6564</v>
      </c>
      <c r="C8378" s="170">
        <v>724</v>
      </c>
      <c r="I8378" s="170"/>
    </row>
    <row r="8379" spans="1:9" x14ac:dyDescent="0.3">
      <c r="A8379" s="170" t="s">
        <v>6565</v>
      </c>
      <c r="B8379" s="170" t="s">
        <v>6566</v>
      </c>
      <c r="C8379" s="170">
        <v>724</v>
      </c>
      <c r="I8379" s="170"/>
    </row>
    <row r="8380" spans="1:9" x14ac:dyDescent="0.3">
      <c r="A8380" s="170" t="s">
        <v>6567</v>
      </c>
      <c r="B8380" s="170" t="s">
        <v>6568</v>
      </c>
      <c r="C8380" s="170">
        <v>724</v>
      </c>
      <c r="I8380" s="170"/>
    </row>
    <row r="8381" spans="1:9" x14ac:dyDescent="0.3">
      <c r="A8381" s="170" t="s">
        <v>11253</v>
      </c>
      <c r="B8381" s="170" t="s">
        <v>11252</v>
      </c>
      <c r="C8381" s="170">
        <v>724</v>
      </c>
      <c r="I8381" s="170"/>
    </row>
    <row r="8382" spans="1:9" x14ac:dyDescent="0.3">
      <c r="A8382" s="170" t="s">
        <v>6569</v>
      </c>
      <c r="B8382" s="170" t="s">
        <v>6570</v>
      </c>
      <c r="C8382" s="170">
        <v>724</v>
      </c>
      <c r="I8382" s="170"/>
    </row>
    <row r="8383" spans="1:9" x14ac:dyDescent="0.3">
      <c r="A8383" s="170" t="s">
        <v>11251</v>
      </c>
      <c r="B8383" s="170" t="s">
        <v>11250</v>
      </c>
      <c r="C8383" s="170">
        <v>724</v>
      </c>
      <c r="I8383" s="170"/>
    </row>
    <row r="8384" spans="1:9" x14ac:dyDescent="0.3">
      <c r="A8384" s="170" t="s">
        <v>6571</v>
      </c>
      <c r="B8384" s="170" t="s">
        <v>6572</v>
      </c>
      <c r="C8384" s="170">
        <v>724</v>
      </c>
      <c r="I8384" s="170"/>
    </row>
    <row r="8385" spans="1:9" x14ac:dyDescent="0.3">
      <c r="A8385" s="170" t="s">
        <v>3483</v>
      </c>
      <c r="B8385" s="170" t="s">
        <v>11249</v>
      </c>
      <c r="C8385" s="170">
        <v>139</v>
      </c>
      <c r="I8385" s="170"/>
    </row>
    <row r="8386" spans="1:9" x14ac:dyDescent="0.3">
      <c r="A8386" s="170" t="s">
        <v>6573</v>
      </c>
      <c r="B8386" s="170" t="s">
        <v>6574</v>
      </c>
      <c r="C8386" s="170">
        <v>724</v>
      </c>
      <c r="I8386" s="170"/>
    </row>
    <row r="8387" spans="1:9" x14ac:dyDescent="0.3">
      <c r="A8387" s="170" t="s">
        <v>6575</v>
      </c>
      <c r="B8387" s="170" t="s">
        <v>6576</v>
      </c>
      <c r="C8387" s="170">
        <v>724</v>
      </c>
      <c r="I8387" s="170"/>
    </row>
    <row r="8388" spans="1:9" x14ac:dyDescent="0.3">
      <c r="A8388" s="170" t="s">
        <v>11248</v>
      </c>
      <c r="B8388" s="170" t="s">
        <v>11247</v>
      </c>
      <c r="C8388" s="170">
        <v>724</v>
      </c>
      <c r="I8388" s="170"/>
    </row>
    <row r="8389" spans="1:9" x14ac:dyDescent="0.3">
      <c r="A8389" s="170" t="s">
        <v>11246</v>
      </c>
      <c r="B8389" s="170" t="s">
        <v>11245</v>
      </c>
      <c r="C8389" s="170">
        <v>724</v>
      </c>
      <c r="I8389" s="170"/>
    </row>
    <row r="8390" spans="1:9" x14ac:dyDescent="0.3">
      <c r="A8390" s="170" t="s">
        <v>6577</v>
      </c>
      <c r="B8390" s="170" t="s">
        <v>6578</v>
      </c>
      <c r="C8390" s="170">
        <v>724</v>
      </c>
      <c r="I8390" s="170"/>
    </row>
    <row r="8391" spans="1:9" x14ac:dyDescent="0.3">
      <c r="A8391" s="170" t="s">
        <v>6579</v>
      </c>
      <c r="B8391" s="170" t="s">
        <v>6580</v>
      </c>
      <c r="C8391" s="170">
        <v>724</v>
      </c>
      <c r="I8391" s="170"/>
    </row>
    <row r="8392" spans="1:9" x14ac:dyDescent="0.3">
      <c r="A8392" s="170" t="s">
        <v>6581</v>
      </c>
      <c r="B8392" s="170" t="s">
        <v>6582</v>
      </c>
      <c r="C8392" s="170">
        <v>724</v>
      </c>
      <c r="I8392" s="170"/>
    </row>
    <row r="8393" spans="1:9" x14ac:dyDescent="0.3">
      <c r="A8393" s="170" t="s">
        <v>6583</v>
      </c>
      <c r="B8393" s="170" t="s">
        <v>6584</v>
      </c>
      <c r="C8393" s="170">
        <v>724</v>
      </c>
      <c r="I8393" s="170"/>
    </row>
    <row r="8394" spans="1:9" x14ac:dyDescent="0.3">
      <c r="A8394" s="170" t="s">
        <v>6585</v>
      </c>
      <c r="B8394" s="170" t="s">
        <v>6586</v>
      </c>
      <c r="C8394" s="170">
        <v>724</v>
      </c>
      <c r="I8394" s="170"/>
    </row>
    <row r="8395" spans="1:9" x14ac:dyDescent="0.3">
      <c r="A8395" s="170" t="s">
        <v>6587</v>
      </c>
      <c r="B8395" s="170" t="s">
        <v>6588</v>
      </c>
      <c r="C8395" s="170">
        <v>724</v>
      </c>
      <c r="I8395" s="170"/>
    </row>
    <row r="8396" spans="1:9" x14ac:dyDescent="0.3">
      <c r="A8396" s="170" t="s">
        <v>3482</v>
      </c>
      <c r="B8396" s="170" t="s">
        <v>11244</v>
      </c>
      <c r="C8396" s="170">
        <v>139</v>
      </c>
      <c r="I8396" s="170"/>
    </row>
    <row r="8397" spans="1:9" x14ac:dyDescent="0.3">
      <c r="A8397" s="170" t="s">
        <v>11243</v>
      </c>
      <c r="B8397" s="170" t="s">
        <v>11242</v>
      </c>
      <c r="C8397" s="170">
        <v>724</v>
      </c>
      <c r="I8397" s="170"/>
    </row>
    <row r="8398" spans="1:9" x14ac:dyDescent="0.3">
      <c r="A8398" s="170" t="s">
        <v>6589</v>
      </c>
      <c r="B8398" s="170" t="s">
        <v>6590</v>
      </c>
      <c r="C8398" s="170">
        <v>724</v>
      </c>
      <c r="I8398" s="170"/>
    </row>
    <row r="8399" spans="1:9" x14ac:dyDescent="0.3">
      <c r="A8399" s="170" t="s">
        <v>11241</v>
      </c>
      <c r="B8399" s="170" t="s">
        <v>11240</v>
      </c>
      <c r="C8399" s="170">
        <v>724</v>
      </c>
      <c r="I8399" s="170"/>
    </row>
    <row r="8400" spans="1:9" x14ac:dyDescent="0.3">
      <c r="A8400" s="170" t="s">
        <v>6591</v>
      </c>
      <c r="B8400" s="170" t="s">
        <v>6592</v>
      </c>
      <c r="C8400" s="170">
        <v>724</v>
      </c>
      <c r="I8400" s="170"/>
    </row>
    <row r="8401" spans="1:9" x14ac:dyDescent="0.3">
      <c r="A8401" s="170" t="s">
        <v>11239</v>
      </c>
      <c r="B8401" s="170" t="s">
        <v>11238</v>
      </c>
      <c r="C8401" s="170">
        <v>724</v>
      </c>
      <c r="I8401" s="170"/>
    </row>
    <row r="8402" spans="1:9" x14ac:dyDescent="0.3">
      <c r="A8402" s="170" t="s">
        <v>6593</v>
      </c>
      <c r="B8402" s="170" t="s">
        <v>6594</v>
      </c>
      <c r="C8402" s="170">
        <v>724</v>
      </c>
      <c r="I8402" s="170"/>
    </row>
    <row r="8403" spans="1:9" x14ac:dyDescent="0.3">
      <c r="A8403" s="170" t="s">
        <v>11237</v>
      </c>
      <c r="B8403" s="170" t="s">
        <v>11236</v>
      </c>
      <c r="C8403" s="170">
        <v>724</v>
      </c>
      <c r="I8403" s="170"/>
    </row>
    <row r="8404" spans="1:9" x14ac:dyDescent="0.3">
      <c r="A8404" s="170" t="s">
        <v>6595</v>
      </c>
      <c r="B8404" s="170" t="s">
        <v>6596</v>
      </c>
      <c r="C8404" s="170">
        <v>724</v>
      </c>
      <c r="I8404" s="170"/>
    </row>
    <row r="8405" spans="1:9" x14ac:dyDescent="0.3">
      <c r="A8405" s="170" t="s">
        <v>6597</v>
      </c>
      <c r="B8405" s="170" t="s">
        <v>6598</v>
      </c>
      <c r="C8405" s="170">
        <v>724</v>
      </c>
      <c r="I8405" s="170"/>
    </row>
    <row r="8406" spans="1:9" x14ac:dyDescent="0.3">
      <c r="A8406" s="170" t="s">
        <v>8062</v>
      </c>
      <c r="B8406" s="170" t="s">
        <v>8063</v>
      </c>
      <c r="C8406" s="170">
        <v>724</v>
      </c>
      <c r="I8406" s="170"/>
    </row>
    <row r="8407" spans="1:9" x14ac:dyDescent="0.3">
      <c r="A8407" s="170" t="s">
        <v>3481</v>
      </c>
      <c r="B8407" s="170" t="s">
        <v>11235</v>
      </c>
      <c r="C8407" s="170">
        <v>36</v>
      </c>
      <c r="I8407" s="170"/>
    </row>
    <row r="8408" spans="1:9" x14ac:dyDescent="0.3">
      <c r="A8408" s="170" t="s">
        <v>6599</v>
      </c>
      <c r="B8408" s="170" t="s">
        <v>6600</v>
      </c>
      <c r="C8408" s="170">
        <v>724</v>
      </c>
      <c r="I8408" s="170"/>
    </row>
    <row r="8409" spans="1:9" x14ac:dyDescent="0.3">
      <c r="A8409" s="170" t="s">
        <v>11234</v>
      </c>
      <c r="B8409" s="170" t="s">
        <v>11233</v>
      </c>
      <c r="C8409" s="170">
        <v>724</v>
      </c>
      <c r="I8409" s="170"/>
    </row>
    <row r="8410" spans="1:9" x14ac:dyDescent="0.3">
      <c r="A8410" s="170" t="s">
        <v>6601</v>
      </c>
      <c r="B8410" s="170" t="s">
        <v>6602</v>
      </c>
      <c r="C8410" s="170">
        <v>724</v>
      </c>
      <c r="I8410" s="170"/>
    </row>
    <row r="8411" spans="1:9" x14ac:dyDescent="0.3">
      <c r="A8411" s="170" t="s">
        <v>8064</v>
      </c>
      <c r="B8411" s="170" t="s">
        <v>8065</v>
      </c>
      <c r="C8411" s="170">
        <v>724</v>
      </c>
      <c r="I8411" s="170"/>
    </row>
    <row r="8412" spans="1:9" x14ac:dyDescent="0.3">
      <c r="A8412" s="170" t="s">
        <v>6603</v>
      </c>
      <c r="B8412" s="170" t="s">
        <v>6604</v>
      </c>
      <c r="C8412" s="170">
        <v>724</v>
      </c>
      <c r="I8412" s="170"/>
    </row>
    <row r="8413" spans="1:9" x14ac:dyDescent="0.3">
      <c r="A8413" s="170" t="s">
        <v>11232</v>
      </c>
      <c r="B8413" s="170" t="s">
        <v>11231</v>
      </c>
      <c r="C8413" s="170">
        <v>724</v>
      </c>
      <c r="I8413" s="170"/>
    </row>
    <row r="8414" spans="1:9" x14ac:dyDescent="0.3">
      <c r="A8414" s="170" t="s">
        <v>6605</v>
      </c>
      <c r="B8414" s="170" t="s">
        <v>6606</v>
      </c>
      <c r="C8414" s="170">
        <v>724</v>
      </c>
      <c r="I8414" s="170"/>
    </row>
    <row r="8415" spans="1:9" x14ac:dyDescent="0.3">
      <c r="A8415" s="170" t="s">
        <v>6607</v>
      </c>
      <c r="B8415" s="170" t="s">
        <v>6608</v>
      </c>
      <c r="C8415" s="170">
        <v>724</v>
      </c>
      <c r="I8415" s="170"/>
    </row>
    <row r="8416" spans="1:9" x14ac:dyDescent="0.3">
      <c r="A8416" s="170" t="s">
        <v>6609</v>
      </c>
      <c r="B8416" s="170" t="s">
        <v>6610</v>
      </c>
      <c r="C8416" s="170">
        <v>724</v>
      </c>
      <c r="I8416" s="170"/>
    </row>
    <row r="8417" spans="1:9" x14ac:dyDescent="0.3">
      <c r="A8417" s="170" t="s">
        <v>6611</v>
      </c>
      <c r="B8417" s="170" t="s">
        <v>6612</v>
      </c>
      <c r="C8417" s="170">
        <v>724</v>
      </c>
      <c r="I8417" s="170"/>
    </row>
    <row r="8418" spans="1:9" x14ac:dyDescent="0.3">
      <c r="A8418" s="170" t="s">
        <v>3480</v>
      </c>
      <c r="B8418" s="170" t="s">
        <v>11230</v>
      </c>
      <c r="C8418" s="170">
        <v>1330</v>
      </c>
      <c r="I8418" s="170"/>
    </row>
    <row r="8419" spans="1:9" x14ac:dyDescent="0.3">
      <c r="A8419" s="170" t="s">
        <v>6613</v>
      </c>
      <c r="B8419" s="170" t="s">
        <v>6614</v>
      </c>
      <c r="C8419" s="170">
        <v>724</v>
      </c>
      <c r="I8419" s="170"/>
    </row>
    <row r="8420" spans="1:9" x14ac:dyDescent="0.3">
      <c r="A8420" s="170" t="s">
        <v>6615</v>
      </c>
      <c r="B8420" s="170" t="s">
        <v>6616</v>
      </c>
      <c r="C8420" s="170">
        <v>724</v>
      </c>
      <c r="I8420" s="170"/>
    </row>
    <row r="8421" spans="1:9" x14ac:dyDescent="0.3">
      <c r="A8421" s="170" t="s">
        <v>11229</v>
      </c>
      <c r="B8421" s="170" t="s">
        <v>11228</v>
      </c>
      <c r="C8421" s="170">
        <v>724</v>
      </c>
      <c r="I8421" s="170"/>
    </row>
    <row r="8422" spans="1:9" x14ac:dyDescent="0.3">
      <c r="A8422" s="170" t="s">
        <v>6617</v>
      </c>
      <c r="B8422" s="170" t="s">
        <v>6618</v>
      </c>
      <c r="C8422" s="170">
        <v>724</v>
      </c>
      <c r="I8422" s="170"/>
    </row>
    <row r="8423" spans="1:9" x14ac:dyDescent="0.3">
      <c r="A8423" s="170" t="s">
        <v>6619</v>
      </c>
      <c r="B8423" s="170" t="s">
        <v>6620</v>
      </c>
      <c r="C8423" s="170">
        <v>724</v>
      </c>
      <c r="I8423" s="170"/>
    </row>
    <row r="8424" spans="1:9" x14ac:dyDescent="0.3">
      <c r="A8424" s="170" t="s">
        <v>6621</v>
      </c>
      <c r="B8424" s="170" t="s">
        <v>6622</v>
      </c>
      <c r="C8424" s="170">
        <v>724</v>
      </c>
      <c r="I8424" s="170"/>
    </row>
    <row r="8425" spans="1:9" x14ac:dyDescent="0.3">
      <c r="A8425" s="170" t="s">
        <v>6623</v>
      </c>
      <c r="B8425" s="170" t="s">
        <v>6624</v>
      </c>
      <c r="C8425" s="170">
        <v>724</v>
      </c>
      <c r="I8425" s="170"/>
    </row>
    <row r="8426" spans="1:9" x14ac:dyDescent="0.3">
      <c r="A8426" s="170" t="s">
        <v>11227</v>
      </c>
      <c r="B8426" s="170" t="s">
        <v>11226</v>
      </c>
      <c r="C8426" s="170">
        <v>724</v>
      </c>
      <c r="I8426" s="170"/>
    </row>
    <row r="8427" spans="1:9" x14ac:dyDescent="0.3">
      <c r="A8427" s="170" t="s">
        <v>6625</v>
      </c>
      <c r="B8427" s="170" t="s">
        <v>6626</v>
      </c>
      <c r="C8427" s="170">
        <v>724</v>
      </c>
      <c r="I8427" s="170"/>
    </row>
    <row r="8428" spans="1:9" x14ac:dyDescent="0.3">
      <c r="A8428" s="170" t="s">
        <v>11225</v>
      </c>
      <c r="B8428" s="170" t="s">
        <v>11224</v>
      </c>
      <c r="C8428" s="170">
        <v>724</v>
      </c>
      <c r="I8428" s="170"/>
    </row>
    <row r="8429" spans="1:9" x14ac:dyDescent="0.3">
      <c r="A8429" s="170" t="s">
        <v>3479</v>
      </c>
      <c r="B8429" s="170" t="s">
        <v>11223</v>
      </c>
      <c r="C8429" s="170">
        <v>2112</v>
      </c>
      <c r="I8429" s="170"/>
    </row>
    <row r="8430" spans="1:9" x14ac:dyDescent="0.3">
      <c r="A8430" s="170" t="s">
        <v>6627</v>
      </c>
      <c r="B8430" s="170" t="s">
        <v>6628</v>
      </c>
      <c r="C8430" s="170">
        <v>724</v>
      </c>
      <c r="I8430" s="170"/>
    </row>
    <row r="8431" spans="1:9" x14ac:dyDescent="0.3">
      <c r="A8431" s="170" t="s">
        <v>11222</v>
      </c>
      <c r="B8431" s="170" t="s">
        <v>11221</v>
      </c>
      <c r="C8431" s="170">
        <v>724</v>
      </c>
      <c r="I8431" s="170"/>
    </row>
    <row r="8432" spans="1:9" x14ac:dyDescent="0.3">
      <c r="A8432" s="170" t="s">
        <v>6629</v>
      </c>
      <c r="B8432" s="170" t="s">
        <v>6630</v>
      </c>
      <c r="C8432" s="170">
        <v>724</v>
      </c>
      <c r="I8432" s="170"/>
    </row>
    <row r="8433" spans="1:9" x14ac:dyDescent="0.3">
      <c r="A8433" s="170" t="s">
        <v>6631</v>
      </c>
      <c r="B8433" s="170" t="s">
        <v>6632</v>
      </c>
      <c r="C8433" s="170">
        <v>724</v>
      </c>
      <c r="I8433" s="170"/>
    </row>
    <row r="8434" spans="1:9" x14ac:dyDescent="0.3">
      <c r="A8434" s="170" t="s">
        <v>6633</v>
      </c>
      <c r="B8434" s="170" t="s">
        <v>6634</v>
      </c>
      <c r="C8434" s="170">
        <v>724</v>
      </c>
      <c r="I8434" s="170"/>
    </row>
    <row r="8435" spans="1:9" x14ac:dyDescent="0.3">
      <c r="A8435" s="170" t="s">
        <v>11220</v>
      </c>
      <c r="B8435" s="170" t="s">
        <v>11219</v>
      </c>
      <c r="C8435" s="170">
        <v>724</v>
      </c>
      <c r="I8435" s="170"/>
    </row>
    <row r="8436" spans="1:9" x14ac:dyDescent="0.3">
      <c r="A8436" s="170" t="s">
        <v>6635</v>
      </c>
      <c r="B8436" s="170" t="s">
        <v>6636</v>
      </c>
      <c r="C8436" s="170">
        <v>724</v>
      </c>
      <c r="I8436" s="170"/>
    </row>
    <row r="8437" spans="1:9" x14ac:dyDescent="0.3">
      <c r="A8437" s="170" t="s">
        <v>6637</v>
      </c>
      <c r="B8437" s="170" t="s">
        <v>6638</v>
      </c>
      <c r="C8437" s="170">
        <v>724</v>
      </c>
      <c r="I8437" s="170"/>
    </row>
    <row r="8438" spans="1:9" x14ac:dyDescent="0.3">
      <c r="A8438" s="170" t="s">
        <v>11218</v>
      </c>
      <c r="B8438" s="170" t="s">
        <v>11217</v>
      </c>
      <c r="C8438" s="170">
        <v>724</v>
      </c>
      <c r="I8438" s="170"/>
    </row>
    <row r="8439" spans="1:9" x14ac:dyDescent="0.3">
      <c r="A8439" s="170" t="s">
        <v>6639</v>
      </c>
      <c r="B8439" s="170" t="s">
        <v>6640</v>
      </c>
      <c r="C8439" s="170">
        <v>724</v>
      </c>
      <c r="I8439" s="170"/>
    </row>
    <row r="8440" spans="1:9" x14ac:dyDescent="0.3">
      <c r="A8440" s="170" t="s">
        <v>3478</v>
      </c>
      <c r="B8440" s="170" t="s">
        <v>11216</v>
      </c>
      <c r="C8440" s="170">
        <v>131</v>
      </c>
      <c r="I8440" s="170"/>
    </row>
    <row r="8441" spans="1:9" x14ac:dyDescent="0.3">
      <c r="A8441" s="170" t="s">
        <v>6641</v>
      </c>
      <c r="B8441" s="170" t="s">
        <v>6642</v>
      </c>
      <c r="C8441" s="170">
        <v>724</v>
      </c>
      <c r="I8441" s="170"/>
    </row>
    <row r="8442" spans="1:9" x14ac:dyDescent="0.3">
      <c r="A8442" s="170" t="s">
        <v>6643</v>
      </c>
      <c r="B8442" s="170" t="s">
        <v>6644</v>
      </c>
      <c r="C8442" s="170">
        <v>724</v>
      </c>
      <c r="I8442" s="170"/>
    </row>
    <row r="8443" spans="1:9" x14ac:dyDescent="0.3">
      <c r="A8443" s="170" t="s">
        <v>6645</v>
      </c>
      <c r="B8443" s="170" t="s">
        <v>6646</v>
      </c>
      <c r="C8443" s="170">
        <v>724</v>
      </c>
      <c r="I8443" s="170"/>
    </row>
    <row r="8444" spans="1:9" x14ac:dyDescent="0.3">
      <c r="A8444" s="170" t="s">
        <v>6647</v>
      </c>
      <c r="B8444" s="170" t="s">
        <v>6648</v>
      </c>
      <c r="C8444" s="170">
        <v>724</v>
      </c>
      <c r="I8444" s="170"/>
    </row>
    <row r="8445" spans="1:9" x14ac:dyDescent="0.3">
      <c r="A8445" s="170" t="s">
        <v>6649</v>
      </c>
      <c r="B8445" s="170" t="s">
        <v>6650</v>
      </c>
      <c r="C8445" s="170">
        <v>724</v>
      </c>
      <c r="I8445" s="170"/>
    </row>
    <row r="8446" spans="1:9" x14ac:dyDescent="0.3">
      <c r="A8446" s="170" t="s">
        <v>6651</v>
      </c>
      <c r="B8446" s="170" t="s">
        <v>6652</v>
      </c>
      <c r="C8446" s="170">
        <v>724</v>
      </c>
      <c r="I8446" s="170"/>
    </row>
    <row r="8447" spans="1:9" x14ac:dyDescent="0.3">
      <c r="A8447" s="170" t="s">
        <v>6653</v>
      </c>
      <c r="B8447" s="170" t="s">
        <v>6654</v>
      </c>
      <c r="C8447" s="170">
        <v>724</v>
      </c>
      <c r="I8447" s="170"/>
    </row>
    <row r="8448" spans="1:9" x14ac:dyDescent="0.3">
      <c r="A8448" s="170" t="s">
        <v>6655</v>
      </c>
      <c r="B8448" s="170" t="s">
        <v>6656</v>
      </c>
      <c r="C8448" s="170">
        <v>724</v>
      </c>
      <c r="I8448" s="170"/>
    </row>
    <row r="8449" spans="1:9" x14ac:dyDescent="0.3">
      <c r="A8449" s="170" t="s">
        <v>6657</v>
      </c>
      <c r="B8449" s="170" t="s">
        <v>6658</v>
      </c>
      <c r="C8449" s="170">
        <v>724</v>
      </c>
      <c r="I8449" s="170"/>
    </row>
    <row r="8450" spans="1:9" x14ac:dyDescent="0.3">
      <c r="A8450" s="170" t="s">
        <v>6659</v>
      </c>
      <c r="B8450" s="170" t="s">
        <v>6660</v>
      </c>
      <c r="C8450" s="170">
        <v>724</v>
      </c>
      <c r="I8450" s="170"/>
    </row>
    <row r="8451" spans="1:9" x14ac:dyDescent="0.3">
      <c r="A8451" s="170" t="s">
        <v>4049</v>
      </c>
      <c r="B8451" s="170" t="s">
        <v>11215</v>
      </c>
      <c r="C8451" s="170">
        <v>2112</v>
      </c>
      <c r="I8451" s="170"/>
    </row>
    <row r="8452" spans="1:9" x14ac:dyDescent="0.3">
      <c r="A8452" s="170" t="s">
        <v>11214</v>
      </c>
      <c r="B8452" s="170" t="s">
        <v>11213</v>
      </c>
      <c r="C8452" s="170">
        <v>724</v>
      </c>
      <c r="I8452" s="170"/>
    </row>
    <row r="8453" spans="1:9" x14ac:dyDescent="0.3">
      <c r="A8453" s="170" t="s">
        <v>6661</v>
      </c>
      <c r="B8453" s="170" t="s">
        <v>6662</v>
      </c>
      <c r="C8453" s="170">
        <v>724</v>
      </c>
      <c r="I8453" s="170"/>
    </row>
    <row r="8454" spans="1:9" x14ac:dyDescent="0.3">
      <c r="A8454" s="170" t="s">
        <v>8066</v>
      </c>
      <c r="B8454" s="170" t="s">
        <v>8067</v>
      </c>
      <c r="C8454" s="170">
        <v>724</v>
      </c>
      <c r="I8454" s="170"/>
    </row>
    <row r="8455" spans="1:9" x14ac:dyDescent="0.3">
      <c r="A8455" s="170" t="s">
        <v>6663</v>
      </c>
      <c r="B8455" s="170" t="s">
        <v>6664</v>
      </c>
      <c r="C8455" s="170">
        <v>724</v>
      </c>
      <c r="I8455" s="170"/>
    </row>
    <row r="8456" spans="1:9" x14ac:dyDescent="0.3">
      <c r="A8456" s="170" t="s">
        <v>6665</v>
      </c>
      <c r="B8456" s="170" t="s">
        <v>6666</v>
      </c>
      <c r="C8456" s="170">
        <v>724</v>
      </c>
      <c r="I8456" s="170"/>
    </row>
    <row r="8457" spans="1:9" x14ac:dyDescent="0.3">
      <c r="A8457" s="170" t="s">
        <v>6667</v>
      </c>
      <c r="B8457" s="170" t="s">
        <v>6668</v>
      </c>
      <c r="C8457" s="170">
        <v>724</v>
      </c>
      <c r="I8457" s="170"/>
    </row>
    <row r="8458" spans="1:9" x14ac:dyDescent="0.3">
      <c r="A8458" s="170" t="s">
        <v>11212</v>
      </c>
      <c r="B8458" s="170" t="s">
        <v>11211</v>
      </c>
      <c r="C8458" s="170">
        <v>724</v>
      </c>
      <c r="I8458" s="170"/>
    </row>
    <row r="8459" spans="1:9" x14ac:dyDescent="0.3">
      <c r="A8459" s="170" t="s">
        <v>6669</v>
      </c>
      <c r="B8459" s="170" t="s">
        <v>6670</v>
      </c>
      <c r="C8459" s="170">
        <v>724</v>
      </c>
      <c r="I8459" s="170"/>
    </row>
    <row r="8460" spans="1:9" x14ac:dyDescent="0.3">
      <c r="A8460" s="170" t="s">
        <v>8068</v>
      </c>
      <c r="B8460" s="170" t="s">
        <v>8069</v>
      </c>
      <c r="C8460" s="170">
        <v>724</v>
      </c>
      <c r="I8460" s="170"/>
    </row>
    <row r="8461" spans="1:9" x14ac:dyDescent="0.3">
      <c r="A8461" s="170" t="s">
        <v>6671</v>
      </c>
      <c r="B8461" s="170" t="s">
        <v>6672</v>
      </c>
      <c r="C8461" s="170">
        <v>724</v>
      </c>
      <c r="I8461" s="170"/>
    </row>
    <row r="8462" spans="1:9" x14ac:dyDescent="0.3">
      <c r="A8462" s="170" t="s">
        <v>11210</v>
      </c>
      <c r="B8462" s="170" t="s">
        <v>11209</v>
      </c>
      <c r="C8462" s="170">
        <v>724</v>
      </c>
      <c r="I8462" s="170"/>
    </row>
    <row r="8463" spans="1:9" x14ac:dyDescent="0.3">
      <c r="A8463" s="170" t="s">
        <v>6673</v>
      </c>
      <c r="B8463" s="170" t="s">
        <v>6674</v>
      </c>
      <c r="C8463" s="170">
        <v>724</v>
      </c>
      <c r="I8463" s="170"/>
    </row>
    <row r="8464" spans="1:9" x14ac:dyDescent="0.3">
      <c r="A8464" s="170" t="s">
        <v>11208</v>
      </c>
      <c r="B8464" s="170" t="s">
        <v>11207</v>
      </c>
      <c r="C8464" s="170">
        <v>724</v>
      </c>
      <c r="I8464" s="170"/>
    </row>
    <row r="8465" spans="1:9" x14ac:dyDescent="0.3">
      <c r="A8465" s="170" t="s">
        <v>11206</v>
      </c>
      <c r="B8465" s="170" t="s">
        <v>11205</v>
      </c>
      <c r="C8465" s="170">
        <v>724</v>
      </c>
      <c r="I8465" s="170"/>
    </row>
    <row r="8466" spans="1:9" x14ac:dyDescent="0.3">
      <c r="A8466" s="170" t="s">
        <v>11204</v>
      </c>
      <c r="B8466" s="170" t="s">
        <v>11203</v>
      </c>
      <c r="C8466" s="170">
        <v>724</v>
      </c>
      <c r="I8466" s="170"/>
    </row>
    <row r="8467" spans="1:9" x14ac:dyDescent="0.3">
      <c r="A8467" s="170" t="s">
        <v>11202</v>
      </c>
      <c r="B8467" s="170" t="s">
        <v>11201</v>
      </c>
      <c r="C8467" s="170">
        <v>724</v>
      </c>
      <c r="I8467" s="170"/>
    </row>
    <row r="8468" spans="1:9" x14ac:dyDescent="0.3">
      <c r="A8468" s="170" t="s">
        <v>6675</v>
      </c>
      <c r="B8468" s="170" t="s">
        <v>6676</v>
      </c>
      <c r="C8468" s="170">
        <v>724</v>
      </c>
      <c r="I8468" s="170"/>
    </row>
    <row r="8469" spans="1:9" x14ac:dyDescent="0.3">
      <c r="A8469" s="170" t="s">
        <v>6677</v>
      </c>
      <c r="B8469" s="170" t="s">
        <v>6678</v>
      </c>
      <c r="C8469" s="170">
        <v>724</v>
      </c>
      <c r="I8469" s="170"/>
    </row>
    <row r="8470" spans="1:9" x14ac:dyDescent="0.3">
      <c r="A8470" s="170" t="s">
        <v>6679</v>
      </c>
      <c r="B8470" s="170" t="s">
        <v>6680</v>
      </c>
      <c r="C8470" s="170">
        <v>724</v>
      </c>
      <c r="I8470" s="170"/>
    </row>
    <row r="8471" spans="1:9" x14ac:dyDescent="0.3">
      <c r="A8471" s="170" t="s">
        <v>11200</v>
      </c>
      <c r="B8471" s="170" t="s">
        <v>11199</v>
      </c>
      <c r="C8471" s="170">
        <v>724</v>
      </c>
      <c r="I8471" s="170"/>
    </row>
    <row r="8472" spans="1:9" x14ac:dyDescent="0.3">
      <c r="A8472" s="170" t="s">
        <v>6681</v>
      </c>
      <c r="B8472" s="170" t="s">
        <v>6682</v>
      </c>
      <c r="C8472" s="170">
        <v>724</v>
      </c>
      <c r="I8472" s="170"/>
    </row>
    <row r="8473" spans="1:9" x14ac:dyDescent="0.3">
      <c r="A8473" s="170" t="s">
        <v>6683</v>
      </c>
      <c r="B8473" s="170" t="s">
        <v>6684</v>
      </c>
      <c r="C8473" s="170">
        <v>724</v>
      </c>
      <c r="I8473" s="170"/>
    </row>
    <row r="8474" spans="1:9" x14ac:dyDescent="0.3">
      <c r="A8474" s="170" t="s">
        <v>6685</v>
      </c>
      <c r="B8474" s="170" t="s">
        <v>6686</v>
      </c>
      <c r="C8474" s="170">
        <v>724</v>
      </c>
      <c r="I8474" s="170"/>
    </row>
    <row r="8475" spans="1:9" x14ac:dyDescent="0.3">
      <c r="A8475" s="170" t="s">
        <v>6687</v>
      </c>
      <c r="B8475" s="170" t="s">
        <v>6688</v>
      </c>
      <c r="C8475" s="170">
        <v>724</v>
      </c>
      <c r="I8475" s="170"/>
    </row>
    <row r="8476" spans="1:9" x14ac:dyDescent="0.3">
      <c r="A8476" s="170" t="s">
        <v>6689</v>
      </c>
      <c r="B8476" s="170" t="s">
        <v>6690</v>
      </c>
      <c r="C8476" s="170">
        <v>724</v>
      </c>
      <c r="I8476" s="170"/>
    </row>
    <row r="8477" spans="1:9" x14ac:dyDescent="0.3">
      <c r="A8477" s="170" t="s">
        <v>11198</v>
      </c>
      <c r="B8477" s="170" t="s">
        <v>11197</v>
      </c>
      <c r="C8477" s="170">
        <v>724</v>
      </c>
      <c r="I8477" s="170"/>
    </row>
    <row r="8478" spans="1:9" x14ac:dyDescent="0.3">
      <c r="A8478" s="170" t="s">
        <v>6691</v>
      </c>
      <c r="B8478" s="170" t="s">
        <v>6692</v>
      </c>
      <c r="C8478" s="170">
        <v>724</v>
      </c>
      <c r="I8478" s="170"/>
    </row>
    <row r="8479" spans="1:9" x14ac:dyDescent="0.3">
      <c r="A8479" s="170" t="s">
        <v>6693</v>
      </c>
      <c r="B8479" s="170" t="s">
        <v>6694</v>
      </c>
      <c r="C8479" s="170">
        <v>724</v>
      </c>
      <c r="I8479" s="170"/>
    </row>
    <row r="8480" spans="1:9" x14ac:dyDescent="0.3">
      <c r="A8480" s="170" t="s">
        <v>6695</v>
      </c>
      <c r="B8480" s="170" t="s">
        <v>6696</v>
      </c>
      <c r="C8480" s="170">
        <v>724</v>
      </c>
      <c r="I8480" s="170"/>
    </row>
    <row r="8481" spans="1:9" x14ac:dyDescent="0.3">
      <c r="A8481" s="170" t="s">
        <v>8070</v>
      </c>
      <c r="B8481" s="170" t="s">
        <v>8071</v>
      </c>
      <c r="C8481" s="170">
        <v>724</v>
      </c>
      <c r="I8481" s="170"/>
    </row>
    <row r="8482" spans="1:9" x14ac:dyDescent="0.3">
      <c r="A8482" s="170" t="s">
        <v>6697</v>
      </c>
      <c r="B8482" s="170" t="s">
        <v>6698</v>
      </c>
      <c r="C8482" s="170">
        <v>724</v>
      </c>
      <c r="I8482" s="170"/>
    </row>
    <row r="8483" spans="1:9" x14ac:dyDescent="0.3">
      <c r="A8483" s="170" t="s">
        <v>11196</v>
      </c>
      <c r="B8483" s="170" t="s">
        <v>11195</v>
      </c>
      <c r="C8483" s="170">
        <v>724</v>
      </c>
      <c r="I8483" s="170"/>
    </row>
    <row r="8484" spans="1:9" x14ac:dyDescent="0.3">
      <c r="A8484" s="170" t="s">
        <v>11194</v>
      </c>
      <c r="B8484" s="170" t="s">
        <v>11193</v>
      </c>
      <c r="C8484" s="170">
        <v>724</v>
      </c>
      <c r="I8484" s="170"/>
    </row>
    <row r="8485" spans="1:9" x14ac:dyDescent="0.3">
      <c r="A8485" s="170" t="s">
        <v>11192</v>
      </c>
      <c r="B8485" s="170" t="s">
        <v>11191</v>
      </c>
      <c r="C8485" s="170">
        <v>724</v>
      </c>
      <c r="I8485" s="170"/>
    </row>
    <row r="8486" spans="1:9" x14ac:dyDescent="0.3">
      <c r="A8486" s="170" t="s">
        <v>11190</v>
      </c>
      <c r="B8486" s="170" t="s">
        <v>11189</v>
      </c>
      <c r="C8486" s="170">
        <v>724</v>
      </c>
      <c r="I8486" s="170"/>
    </row>
    <row r="8487" spans="1:9" x14ac:dyDescent="0.3">
      <c r="A8487" s="170" t="s">
        <v>6699</v>
      </c>
      <c r="B8487" s="170" t="s">
        <v>6700</v>
      </c>
      <c r="C8487" s="170">
        <v>724</v>
      </c>
      <c r="I8487" s="170"/>
    </row>
    <row r="8488" spans="1:9" x14ac:dyDescent="0.3">
      <c r="A8488" s="170" t="s">
        <v>6701</v>
      </c>
      <c r="B8488" s="170" t="s">
        <v>6702</v>
      </c>
      <c r="C8488" s="170">
        <v>724</v>
      </c>
      <c r="I8488" s="170"/>
    </row>
    <row r="8489" spans="1:9" x14ac:dyDescent="0.3">
      <c r="A8489" s="170" t="s">
        <v>8072</v>
      </c>
      <c r="B8489" s="170" t="s">
        <v>8073</v>
      </c>
      <c r="C8489" s="170">
        <v>724</v>
      </c>
      <c r="I8489" s="170"/>
    </row>
    <row r="8490" spans="1:9" x14ac:dyDescent="0.3">
      <c r="A8490" s="170" t="s">
        <v>8074</v>
      </c>
      <c r="B8490" s="170" t="s">
        <v>8075</v>
      </c>
      <c r="C8490" s="170">
        <v>724</v>
      </c>
      <c r="I8490" s="170"/>
    </row>
    <row r="8491" spans="1:9" x14ac:dyDescent="0.3">
      <c r="A8491" s="170" t="s">
        <v>6703</v>
      </c>
      <c r="B8491" s="170" t="s">
        <v>6704</v>
      </c>
      <c r="C8491" s="170">
        <v>724</v>
      </c>
      <c r="I8491" s="170"/>
    </row>
    <row r="8492" spans="1:9" x14ac:dyDescent="0.3">
      <c r="A8492" s="170" t="s">
        <v>3477</v>
      </c>
      <c r="B8492" s="170" t="s">
        <v>11188</v>
      </c>
      <c r="C8492" s="170">
        <v>35</v>
      </c>
      <c r="I8492" s="170"/>
    </row>
    <row r="8493" spans="1:9" x14ac:dyDescent="0.3">
      <c r="A8493" s="170" t="s">
        <v>6705</v>
      </c>
      <c r="B8493" s="170" t="s">
        <v>6706</v>
      </c>
      <c r="C8493" s="170">
        <v>724</v>
      </c>
      <c r="I8493" s="170"/>
    </row>
    <row r="8494" spans="1:9" x14ac:dyDescent="0.3">
      <c r="A8494" s="170" t="s">
        <v>11187</v>
      </c>
      <c r="B8494" s="170" t="s">
        <v>11186</v>
      </c>
      <c r="C8494" s="170">
        <v>724</v>
      </c>
      <c r="I8494" s="170"/>
    </row>
    <row r="8495" spans="1:9" x14ac:dyDescent="0.3">
      <c r="A8495" s="170" t="s">
        <v>11185</v>
      </c>
      <c r="B8495" s="170" t="s">
        <v>11184</v>
      </c>
      <c r="C8495" s="170">
        <v>724</v>
      </c>
      <c r="I8495" s="170"/>
    </row>
    <row r="8496" spans="1:9" x14ac:dyDescent="0.3">
      <c r="A8496" s="170" t="s">
        <v>11183</v>
      </c>
      <c r="B8496" s="170" t="s">
        <v>11182</v>
      </c>
      <c r="C8496" s="170">
        <v>724</v>
      </c>
      <c r="I8496" s="170"/>
    </row>
    <row r="8497" spans="1:9" x14ac:dyDescent="0.3">
      <c r="A8497" s="170" t="s">
        <v>11181</v>
      </c>
      <c r="B8497" s="170" t="s">
        <v>11180</v>
      </c>
      <c r="C8497" s="170">
        <v>724</v>
      </c>
      <c r="I8497" s="170"/>
    </row>
    <row r="8498" spans="1:9" x14ac:dyDescent="0.3">
      <c r="A8498" s="170" t="s">
        <v>6707</v>
      </c>
      <c r="B8498" s="170" t="s">
        <v>6708</v>
      </c>
      <c r="C8498" s="170">
        <v>724</v>
      </c>
      <c r="I8498" s="170"/>
    </row>
    <row r="8499" spans="1:9" x14ac:dyDescent="0.3">
      <c r="A8499" s="170" t="s">
        <v>6709</v>
      </c>
      <c r="B8499" s="170" t="s">
        <v>6710</v>
      </c>
      <c r="C8499" s="170">
        <v>724</v>
      </c>
      <c r="I8499" s="170"/>
    </row>
    <row r="8500" spans="1:9" x14ac:dyDescent="0.3">
      <c r="A8500" s="170" t="s">
        <v>6711</v>
      </c>
      <c r="B8500" s="170" t="s">
        <v>6712</v>
      </c>
      <c r="C8500" s="170">
        <v>724</v>
      </c>
      <c r="I8500" s="170"/>
    </row>
    <row r="8501" spans="1:9" x14ac:dyDescent="0.3">
      <c r="A8501" s="170" t="s">
        <v>6713</v>
      </c>
      <c r="B8501" s="170" t="s">
        <v>6714</v>
      </c>
      <c r="C8501" s="170">
        <v>724</v>
      </c>
      <c r="I8501" s="170"/>
    </row>
    <row r="8502" spans="1:9" x14ac:dyDescent="0.3">
      <c r="A8502" s="170" t="s">
        <v>11179</v>
      </c>
      <c r="B8502" s="170" t="s">
        <v>11178</v>
      </c>
      <c r="C8502" s="170">
        <v>724</v>
      </c>
      <c r="I8502" s="170"/>
    </row>
    <row r="8503" spans="1:9" x14ac:dyDescent="0.3">
      <c r="A8503" s="170" t="s">
        <v>3476</v>
      </c>
      <c r="B8503" s="170" t="s">
        <v>11177</v>
      </c>
      <c r="C8503" s="170">
        <v>28</v>
      </c>
      <c r="I8503" s="170"/>
    </row>
    <row r="8504" spans="1:9" x14ac:dyDescent="0.3">
      <c r="A8504" s="170" t="s">
        <v>3476</v>
      </c>
      <c r="B8504" s="170" t="s">
        <v>11177</v>
      </c>
      <c r="C8504" s="170">
        <v>28</v>
      </c>
      <c r="I8504" s="170"/>
    </row>
    <row r="8505" spans="1:9" x14ac:dyDescent="0.3">
      <c r="A8505" s="170" t="s">
        <v>6715</v>
      </c>
      <c r="B8505" s="170" t="s">
        <v>6716</v>
      </c>
      <c r="C8505" s="170">
        <v>724</v>
      </c>
      <c r="I8505" s="170"/>
    </row>
    <row r="8506" spans="1:9" x14ac:dyDescent="0.3">
      <c r="A8506" s="170" t="s">
        <v>8076</v>
      </c>
      <c r="B8506" s="170" t="s">
        <v>8077</v>
      </c>
      <c r="C8506" s="170">
        <v>724</v>
      </c>
      <c r="I8506" s="170"/>
    </row>
    <row r="8507" spans="1:9" x14ac:dyDescent="0.3">
      <c r="A8507" s="170" t="s">
        <v>11176</v>
      </c>
      <c r="B8507" s="170" t="s">
        <v>11175</v>
      </c>
      <c r="C8507" s="170">
        <v>724</v>
      </c>
      <c r="I8507" s="170"/>
    </row>
    <row r="8508" spans="1:9" x14ac:dyDescent="0.3">
      <c r="A8508" s="170" t="s">
        <v>6717</v>
      </c>
      <c r="B8508" s="170" t="s">
        <v>6718</v>
      </c>
      <c r="C8508" s="170">
        <v>724</v>
      </c>
      <c r="I8508" s="170"/>
    </row>
    <row r="8509" spans="1:9" x14ac:dyDescent="0.3">
      <c r="A8509" s="170" t="s">
        <v>6719</v>
      </c>
      <c r="B8509" s="170" t="s">
        <v>6720</v>
      </c>
      <c r="C8509" s="170">
        <v>724</v>
      </c>
      <c r="I8509" s="170"/>
    </row>
    <row r="8510" spans="1:9" x14ac:dyDescent="0.3">
      <c r="A8510" s="170" t="s">
        <v>6721</v>
      </c>
      <c r="B8510" s="170" t="s">
        <v>6722</v>
      </c>
      <c r="C8510" s="170">
        <v>724</v>
      </c>
      <c r="I8510" s="170"/>
    </row>
    <row r="8511" spans="1:9" x14ac:dyDescent="0.3">
      <c r="A8511" s="170" t="s">
        <v>11174</v>
      </c>
      <c r="B8511" s="170" t="s">
        <v>11173</v>
      </c>
      <c r="C8511" s="170">
        <v>724</v>
      </c>
      <c r="I8511" s="170"/>
    </row>
    <row r="8512" spans="1:9" x14ac:dyDescent="0.3">
      <c r="A8512" s="170" t="s">
        <v>11172</v>
      </c>
      <c r="B8512" s="170" t="s">
        <v>11171</v>
      </c>
      <c r="C8512" s="170">
        <v>724</v>
      </c>
      <c r="I8512" s="170"/>
    </row>
    <row r="8513" spans="1:9" x14ac:dyDescent="0.3">
      <c r="A8513" s="170" t="s">
        <v>11170</v>
      </c>
      <c r="B8513" s="170" t="s">
        <v>11169</v>
      </c>
      <c r="C8513" s="170">
        <v>724</v>
      </c>
      <c r="I8513" s="170"/>
    </row>
    <row r="8514" spans="1:9" x14ac:dyDescent="0.3">
      <c r="A8514" s="170" t="s">
        <v>6723</v>
      </c>
      <c r="B8514" s="170" t="s">
        <v>6724</v>
      </c>
      <c r="C8514" s="170">
        <v>724</v>
      </c>
      <c r="I8514" s="170"/>
    </row>
    <row r="8515" spans="1:9" x14ac:dyDescent="0.3">
      <c r="A8515" s="170" t="s">
        <v>3475</v>
      </c>
      <c r="B8515" s="170" t="s">
        <v>11168</v>
      </c>
      <c r="C8515" s="170">
        <v>28</v>
      </c>
      <c r="I8515" s="170"/>
    </row>
    <row r="8516" spans="1:9" x14ac:dyDescent="0.3">
      <c r="A8516" s="170" t="s">
        <v>6725</v>
      </c>
      <c r="B8516" s="170" t="s">
        <v>6726</v>
      </c>
      <c r="C8516" s="170">
        <v>724</v>
      </c>
      <c r="I8516" s="170"/>
    </row>
    <row r="8517" spans="1:9" x14ac:dyDescent="0.3">
      <c r="A8517" s="170" t="s">
        <v>6727</v>
      </c>
      <c r="B8517" s="170" t="s">
        <v>6728</v>
      </c>
      <c r="C8517" s="170">
        <v>724</v>
      </c>
      <c r="I8517" s="170"/>
    </row>
    <row r="8518" spans="1:9" x14ac:dyDescent="0.3">
      <c r="A8518" s="170" t="s">
        <v>11167</v>
      </c>
      <c r="B8518" s="170" t="s">
        <v>11166</v>
      </c>
      <c r="C8518" s="170">
        <v>724</v>
      </c>
      <c r="I8518" s="170"/>
    </row>
    <row r="8519" spans="1:9" x14ac:dyDescent="0.3">
      <c r="A8519" s="170" t="s">
        <v>6729</v>
      </c>
      <c r="B8519" s="170" t="s">
        <v>6730</v>
      </c>
      <c r="C8519" s="170">
        <v>724</v>
      </c>
      <c r="I8519" s="170"/>
    </row>
    <row r="8520" spans="1:9" x14ac:dyDescent="0.3">
      <c r="A8520" s="170" t="s">
        <v>6731</v>
      </c>
      <c r="B8520" s="170" t="s">
        <v>6732</v>
      </c>
      <c r="C8520" s="170">
        <v>724</v>
      </c>
      <c r="I8520" s="170"/>
    </row>
    <row r="8521" spans="1:9" x14ac:dyDescent="0.3">
      <c r="A8521" s="170" t="s">
        <v>6733</v>
      </c>
      <c r="B8521" s="170" t="s">
        <v>6734</v>
      </c>
      <c r="C8521" s="170">
        <v>724</v>
      </c>
      <c r="I8521" s="170"/>
    </row>
    <row r="8522" spans="1:9" x14ac:dyDescent="0.3">
      <c r="A8522" s="170" t="s">
        <v>11165</v>
      </c>
      <c r="B8522" s="170" t="s">
        <v>11164</v>
      </c>
      <c r="C8522" s="170">
        <v>724</v>
      </c>
      <c r="I8522" s="170"/>
    </row>
    <row r="8523" spans="1:9" x14ac:dyDescent="0.3">
      <c r="A8523" s="170" t="s">
        <v>8078</v>
      </c>
      <c r="B8523" s="170" t="s">
        <v>8079</v>
      </c>
      <c r="C8523" s="170">
        <v>724</v>
      </c>
      <c r="I8523" s="170"/>
    </row>
    <row r="8524" spans="1:9" x14ac:dyDescent="0.3">
      <c r="A8524" s="170" t="s">
        <v>6735</v>
      </c>
      <c r="B8524" s="170" t="s">
        <v>6736</v>
      </c>
      <c r="C8524" s="170">
        <v>724</v>
      </c>
      <c r="I8524" s="170"/>
    </row>
    <row r="8525" spans="1:9" x14ac:dyDescent="0.3">
      <c r="A8525" s="170" t="s">
        <v>6737</v>
      </c>
      <c r="B8525" s="170" t="s">
        <v>6738</v>
      </c>
      <c r="C8525" s="170">
        <v>724</v>
      </c>
      <c r="I8525" s="170"/>
    </row>
    <row r="8526" spans="1:9" x14ac:dyDescent="0.3">
      <c r="A8526" s="170" t="s">
        <v>6739</v>
      </c>
      <c r="B8526" s="170" t="s">
        <v>6740</v>
      </c>
      <c r="C8526" s="170">
        <v>724</v>
      </c>
      <c r="I8526" s="170"/>
    </row>
    <row r="8527" spans="1:9" x14ac:dyDescent="0.3">
      <c r="A8527" s="170" t="s">
        <v>11163</v>
      </c>
      <c r="B8527" s="170" t="s">
        <v>11162</v>
      </c>
      <c r="C8527" s="170">
        <v>724</v>
      </c>
      <c r="I8527" s="170"/>
    </row>
    <row r="8528" spans="1:9" x14ac:dyDescent="0.3">
      <c r="A8528" s="170" t="s">
        <v>6741</v>
      </c>
      <c r="B8528" s="170" t="s">
        <v>6742</v>
      </c>
      <c r="C8528" s="170">
        <v>724</v>
      </c>
      <c r="I8528" s="170"/>
    </row>
    <row r="8529" spans="1:9" x14ac:dyDescent="0.3">
      <c r="A8529" s="170" t="s">
        <v>11161</v>
      </c>
      <c r="B8529" s="170" t="s">
        <v>11160</v>
      </c>
      <c r="C8529" s="170">
        <v>724</v>
      </c>
      <c r="I8529" s="170"/>
    </row>
    <row r="8530" spans="1:9" x14ac:dyDescent="0.3">
      <c r="A8530" s="170" t="s">
        <v>11159</v>
      </c>
      <c r="B8530" s="170" t="s">
        <v>11158</v>
      </c>
      <c r="C8530" s="170">
        <v>724</v>
      </c>
      <c r="I8530" s="170"/>
    </row>
    <row r="8531" spans="1:9" x14ac:dyDescent="0.3">
      <c r="A8531" s="170" t="s">
        <v>6743</v>
      </c>
      <c r="B8531" s="170" t="s">
        <v>6744</v>
      </c>
      <c r="C8531" s="170">
        <v>724</v>
      </c>
      <c r="I8531" s="170"/>
    </row>
    <row r="8532" spans="1:9" x14ac:dyDescent="0.3">
      <c r="A8532" s="170" t="s">
        <v>6745</v>
      </c>
      <c r="B8532" s="170" t="s">
        <v>6746</v>
      </c>
      <c r="C8532" s="170">
        <v>724</v>
      </c>
      <c r="I8532" s="170"/>
    </row>
    <row r="8533" spans="1:9" x14ac:dyDescent="0.3">
      <c r="A8533" s="170" t="s">
        <v>6747</v>
      </c>
      <c r="B8533" s="170" t="s">
        <v>6748</v>
      </c>
      <c r="C8533" s="170">
        <v>724</v>
      </c>
      <c r="I8533" s="170"/>
    </row>
    <row r="8534" spans="1:9" x14ac:dyDescent="0.3">
      <c r="A8534" s="170" t="s">
        <v>11157</v>
      </c>
      <c r="B8534" s="170" t="s">
        <v>11156</v>
      </c>
      <c r="C8534" s="170">
        <v>724</v>
      </c>
      <c r="I8534" s="170"/>
    </row>
    <row r="8535" spans="1:9" x14ac:dyDescent="0.3">
      <c r="A8535" s="170" t="s">
        <v>6749</v>
      </c>
      <c r="B8535" s="170" t="s">
        <v>6750</v>
      </c>
      <c r="C8535" s="170">
        <v>724</v>
      </c>
      <c r="I8535" s="170"/>
    </row>
    <row r="8536" spans="1:9" x14ac:dyDescent="0.3">
      <c r="A8536" s="170" t="s">
        <v>3474</v>
      </c>
      <c r="B8536" s="170" t="s">
        <v>11155</v>
      </c>
      <c r="C8536" s="170">
        <v>1330</v>
      </c>
      <c r="I8536" s="170"/>
    </row>
    <row r="8537" spans="1:9" x14ac:dyDescent="0.3">
      <c r="A8537" s="170" t="s">
        <v>6751</v>
      </c>
      <c r="B8537" s="170" t="s">
        <v>6752</v>
      </c>
      <c r="C8537" s="170">
        <v>724</v>
      </c>
      <c r="I8537" s="170"/>
    </row>
    <row r="8538" spans="1:9" x14ac:dyDescent="0.3">
      <c r="A8538" s="170" t="s">
        <v>6753</v>
      </c>
      <c r="B8538" s="170" t="s">
        <v>6754</v>
      </c>
      <c r="C8538" s="170">
        <v>724</v>
      </c>
      <c r="I8538" s="170"/>
    </row>
    <row r="8539" spans="1:9" x14ac:dyDescent="0.3">
      <c r="A8539" s="170" t="s">
        <v>6755</v>
      </c>
      <c r="B8539" s="170" t="s">
        <v>6756</v>
      </c>
      <c r="C8539" s="170">
        <v>724</v>
      </c>
      <c r="I8539" s="170"/>
    </row>
    <row r="8540" spans="1:9" x14ac:dyDescent="0.3">
      <c r="A8540" s="170" t="s">
        <v>11154</v>
      </c>
      <c r="B8540" s="170" t="s">
        <v>11153</v>
      </c>
      <c r="C8540" s="170">
        <v>724</v>
      </c>
      <c r="I8540" s="170"/>
    </row>
    <row r="8541" spans="1:9" x14ac:dyDescent="0.3">
      <c r="A8541" s="170" t="s">
        <v>6757</v>
      </c>
      <c r="B8541" s="170" t="s">
        <v>6758</v>
      </c>
      <c r="C8541" s="170">
        <v>724</v>
      </c>
      <c r="I8541" s="170"/>
    </row>
    <row r="8542" spans="1:9" x14ac:dyDescent="0.3">
      <c r="A8542" s="170" t="s">
        <v>11152</v>
      </c>
      <c r="B8542" s="170" t="s">
        <v>11151</v>
      </c>
      <c r="C8542" s="170">
        <v>724</v>
      </c>
      <c r="I8542" s="170"/>
    </row>
    <row r="8543" spans="1:9" x14ac:dyDescent="0.3">
      <c r="A8543" s="170" t="s">
        <v>8080</v>
      </c>
      <c r="B8543" s="170" t="s">
        <v>8081</v>
      </c>
      <c r="C8543" s="170">
        <v>724</v>
      </c>
      <c r="I8543" s="170"/>
    </row>
    <row r="8544" spans="1:9" x14ac:dyDescent="0.3">
      <c r="A8544" s="170" t="s">
        <v>11150</v>
      </c>
      <c r="B8544" s="170" t="s">
        <v>11149</v>
      </c>
      <c r="C8544" s="170">
        <v>724</v>
      </c>
      <c r="I8544" s="170"/>
    </row>
    <row r="8545" spans="1:9" x14ac:dyDescent="0.3">
      <c r="A8545" s="170" t="s">
        <v>6759</v>
      </c>
      <c r="B8545" s="170" t="s">
        <v>6760</v>
      </c>
      <c r="C8545" s="170">
        <v>724</v>
      </c>
      <c r="I8545" s="170"/>
    </row>
    <row r="8546" spans="1:9" x14ac:dyDescent="0.3">
      <c r="A8546" s="170" t="s">
        <v>6761</v>
      </c>
      <c r="B8546" s="170" t="s">
        <v>6762</v>
      </c>
      <c r="C8546" s="170">
        <v>724</v>
      </c>
      <c r="I8546" s="170"/>
    </row>
    <row r="8547" spans="1:9" x14ac:dyDescent="0.3">
      <c r="A8547" s="170" t="s">
        <v>3473</v>
      </c>
      <c r="B8547" s="170" t="s">
        <v>11148</v>
      </c>
      <c r="C8547" s="170">
        <v>97</v>
      </c>
      <c r="I8547" s="170"/>
    </row>
    <row r="8548" spans="1:9" x14ac:dyDescent="0.3">
      <c r="A8548" s="170" t="s">
        <v>11147</v>
      </c>
      <c r="B8548" s="170" t="s">
        <v>11146</v>
      </c>
      <c r="C8548" s="170">
        <v>724</v>
      </c>
      <c r="I8548" s="170"/>
    </row>
    <row r="8549" spans="1:9" x14ac:dyDescent="0.3">
      <c r="A8549" s="170" t="s">
        <v>11145</v>
      </c>
      <c r="B8549" s="170" t="s">
        <v>11144</v>
      </c>
      <c r="C8549" s="170">
        <v>724</v>
      </c>
      <c r="I8549" s="170"/>
    </row>
    <row r="8550" spans="1:9" x14ac:dyDescent="0.3">
      <c r="A8550" s="170" t="s">
        <v>6763</v>
      </c>
      <c r="B8550" s="170" t="s">
        <v>6764</v>
      </c>
      <c r="C8550" s="170">
        <v>724</v>
      </c>
      <c r="I8550" s="170"/>
    </row>
    <row r="8551" spans="1:9" x14ac:dyDescent="0.3">
      <c r="A8551" s="170" t="s">
        <v>6765</v>
      </c>
      <c r="B8551" s="170" t="s">
        <v>6766</v>
      </c>
      <c r="C8551" s="170">
        <v>724</v>
      </c>
      <c r="I8551" s="170"/>
    </row>
    <row r="8552" spans="1:9" x14ac:dyDescent="0.3">
      <c r="A8552" s="170" t="s">
        <v>8082</v>
      </c>
      <c r="B8552" s="170" t="s">
        <v>8083</v>
      </c>
      <c r="C8552" s="170">
        <v>724</v>
      </c>
      <c r="I8552" s="170"/>
    </row>
    <row r="8553" spans="1:9" x14ac:dyDescent="0.3">
      <c r="A8553" s="170" t="s">
        <v>11143</v>
      </c>
      <c r="B8553" s="170" t="s">
        <v>11142</v>
      </c>
      <c r="C8553" s="170">
        <v>724</v>
      </c>
      <c r="I8553" s="170"/>
    </row>
    <row r="8554" spans="1:9" x14ac:dyDescent="0.3">
      <c r="A8554" s="170" t="s">
        <v>11141</v>
      </c>
      <c r="B8554" s="170" t="s">
        <v>11140</v>
      </c>
      <c r="C8554" s="170">
        <v>724</v>
      </c>
      <c r="I8554" s="170"/>
    </row>
    <row r="8555" spans="1:9" x14ac:dyDescent="0.3">
      <c r="A8555" s="170" t="s">
        <v>6767</v>
      </c>
      <c r="B8555" s="170" t="s">
        <v>6768</v>
      </c>
      <c r="C8555" s="170">
        <v>724</v>
      </c>
      <c r="I8555" s="170"/>
    </row>
    <row r="8556" spans="1:9" x14ac:dyDescent="0.3">
      <c r="A8556" s="170" t="s">
        <v>6769</v>
      </c>
      <c r="B8556" s="170" t="s">
        <v>6770</v>
      </c>
      <c r="C8556" s="170">
        <v>724</v>
      </c>
      <c r="I8556" s="170"/>
    </row>
    <row r="8557" spans="1:9" x14ac:dyDescent="0.3">
      <c r="A8557" s="170" t="s">
        <v>6771</v>
      </c>
      <c r="B8557" s="170" t="s">
        <v>6772</v>
      </c>
      <c r="C8557" s="170">
        <v>724</v>
      </c>
      <c r="I8557" s="170"/>
    </row>
    <row r="8558" spans="1:9" x14ac:dyDescent="0.3">
      <c r="A8558" s="170" t="s">
        <v>4048</v>
      </c>
      <c r="B8558" s="170" t="s">
        <v>11139</v>
      </c>
      <c r="C8558" s="170">
        <v>2112</v>
      </c>
      <c r="I8558" s="170"/>
    </row>
    <row r="8559" spans="1:9" x14ac:dyDescent="0.3">
      <c r="A8559" s="170" t="s">
        <v>6773</v>
      </c>
      <c r="B8559" s="170" t="s">
        <v>6774</v>
      </c>
      <c r="C8559" s="170">
        <v>724</v>
      </c>
      <c r="I8559" s="170"/>
    </row>
    <row r="8560" spans="1:9" x14ac:dyDescent="0.3">
      <c r="A8560" s="170" t="s">
        <v>11138</v>
      </c>
      <c r="B8560" s="170" t="s">
        <v>11137</v>
      </c>
      <c r="C8560" s="170">
        <v>724</v>
      </c>
      <c r="I8560" s="170"/>
    </row>
    <row r="8561" spans="1:9" x14ac:dyDescent="0.3">
      <c r="A8561" s="170" t="s">
        <v>6775</v>
      </c>
      <c r="B8561" s="170" t="s">
        <v>6776</v>
      </c>
      <c r="C8561" s="170">
        <v>724</v>
      </c>
      <c r="I8561" s="170"/>
    </row>
    <row r="8562" spans="1:9" x14ac:dyDescent="0.3">
      <c r="A8562" s="170" t="s">
        <v>6777</v>
      </c>
      <c r="B8562" s="170" t="s">
        <v>6778</v>
      </c>
      <c r="C8562" s="170">
        <v>724</v>
      </c>
      <c r="I8562" s="170"/>
    </row>
    <row r="8563" spans="1:9" x14ac:dyDescent="0.3">
      <c r="A8563" s="170" t="s">
        <v>8084</v>
      </c>
      <c r="B8563" s="170" t="s">
        <v>8085</v>
      </c>
      <c r="C8563" s="170">
        <v>724</v>
      </c>
      <c r="I8563" s="170"/>
    </row>
    <row r="8564" spans="1:9" x14ac:dyDescent="0.3">
      <c r="A8564" s="170" t="s">
        <v>6779</v>
      </c>
      <c r="B8564" s="170" t="s">
        <v>6780</v>
      </c>
      <c r="C8564" s="170">
        <v>724</v>
      </c>
      <c r="I8564" s="170"/>
    </row>
    <row r="8565" spans="1:9" x14ac:dyDescent="0.3">
      <c r="A8565" s="170" t="s">
        <v>6781</v>
      </c>
      <c r="B8565" s="170" t="s">
        <v>6782</v>
      </c>
      <c r="C8565" s="170">
        <v>724</v>
      </c>
      <c r="I8565" s="170"/>
    </row>
    <row r="8566" spans="1:9" x14ac:dyDescent="0.3">
      <c r="A8566" s="170" t="s">
        <v>6783</v>
      </c>
      <c r="B8566" s="170" t="s">
        <v>6784</v>
      </c>
      <c r="C8566" s="170">
        <v>724</v>
      </c>
      <c r="I8566" s="170"/>
    </row>
    <row r="8567" spans="1:9" x14ac:dyDescent="0.3">
      <c r="A8567" s="170" t="s">
        <v>8086</v>
      </c>
      <c r="B8567" s="170" t="s">
        <v>8087</v>
      </c>
      <c r="C8567" s="170">
        <v>724</v>
      </c>
      <c r="I8567" s="170"/>
    </row>
    <row r="8568" spans="1:9" x14ac:dyDescent="0.3">
      <c r="A8568" s="170" t="s">
        <v>6785</v>
      </c>
      <c r="B8568" s="170" t="s">
        <v>6786</v>
      </c>
      <c r="C8568" s="170">
        <v>724</v>
      </c>
      <c r="I8568" s="170"/>
    </row>
    <row r="8569" spans="1:9" x14ac:dyDescent="0.3">
      <c r="A8569" s="170" t="s">
        <v>3472</v>
      </c>
      <c r="B8569" s="170" t="s">
        <v>11136</v>
      </c>
      <c r="C8569" s="170">
        <v>27</v>
      </c>
      <c r="I8569" s="170"/>
    </row>
    <row r="8570" spans="1:9" x14ac:dyDescent="0.3">
      <c r="A8570" s="170" t="s">
        <v>11135</v>
      </c>
      <c r="B8570" s="170" t="s">
        <v>11134</v>
      </c>
      <c r="C8570" s="170">
        <v>34</v>
      </c>
      <c r="I8570" s="170"/>
    </row>
    <row r="8571" spans="1:9" x14ac:dyDescent="0.3">
      <c r="A8571" s="170" t="s">
        <v>11133</v>
      </c>
      <c r="B8571" s="170" t="s">
        <v>11132</v>
      </c>
      <c r="C8571" s="170">
        <v>724</v>
      </c>
      <c r="I8571" s="170"/>
    </row>
    <row r="8572" spans="1:9" x14ac:dyDescent="0.3">
      <c r="A8572" s="170" t="s">
        <v>6787</v>
      </c>
      <c r="B8572" s="170" t="s">
        <v>6788</v>
      </c>
      <c r="C8572" s="170">
        <v>724</v>
      </c>
      <c r="I8572" s="170"/>
    </row>
    <row r="8573" spans="1:9" x14ac:dyDescent="0.3">
      <c r="A8573" s="170" t="s">
        <v>6789</v>
      </c>
      <c r="B8573" s="170" t="s">
        <v>6790</v>
      </c>
      <c r="C8573" s="170">
        <v>724</v>
      </c>
      <c r="I8573" s="170"/>
    </row>
    <row r="8574" spans="1:9" x14ac:dyDescent="0.3">
      <c r="A8574" s="170" t="s">
        <v>6791</v>
      </c>
      <c r="B8574" s="170" t="s">
        <v>6792</v>
      </c>
      <c r="C8574" s="170">
        <v>724</v>
      </c>
      <c r="I8574" s="170"/>
    </row>
    <row r="8575" spans="1:9" x14ac:dyDescent="0.3">
      <c r="A8575" s="170" t="s">
        <v>6793</v>
      </c>
      <c r="B8575" s="170" t="s">
        <v>6794</v>
      </c>
      <c r="C8575" s="170">
        <v>111</v>
      </c>
      <c r="I8575" s="170"/>
    </row>
    <row r="8576" spans="1:9" x14ac:dyDescent="0.3">
      <c r="A8576" s="170" t="s">
        <v>6795</v>
      </c>
      <c r="B8576" s="170" t="s">
        <v>6796</v>
      </c>
      <c r="C8576" s="170">
        <v>724</v>
      </c>
      <c r="I8576" s="170"/>
    </row>
    <row r="8577" spans="1:9" x14ac:dyDescent="0.3">
      <c r="A8577" s="170" t="s">
        <v>11131</v>
      </c>
      <c r="B8577" s="170" t="s">
        <v>11130</v>
      </c>
      <c r="C8577" s="170">
        <v>724</v>
      </c>
      <c r="I8577" s="170"/>
    </row>
    <row r="8578" spans="1:9" x14ac:dyDescent="0.3">
      <c r="A8578" s="170" t="s">
        <v>6797</v>
      </c>
      <c r="B8578" s="170" t="s">
        <v>6798</v>
      </c>
      <c r="C8578" s="170">
        <v>724</v>
      </c>
      <c r="I8578" s="170"/>
    </row>
    <row r="8579" spans="1:9" x14ac:dyDescent="0.3">
      <c r="A8579" s="170" t="s">
        <v>6799</v>
      </c>
      <c r="B8579" s="170" t="s">
        <v>6800</v>
      </c>
      <c r="C8579" s="170">
        <v>724</v>
      </c>
      <c r="I8579" s="170"/>
    </row>
    <row r="8580" spans="1:9" x14ac:dyDescent="0.3">
      <c r="A8580" s="170" t="s">
        <v>3471</v>
      </c>
      <c r="B8580" s="170" t="s">
        <v>11129</v>
      </c>
      <c r="C8580" s="170">
        <v>12</v>
      </c>
      <c r="I8580" s="170"/>
    </row>
    <row r="8581" spans="1:9" x14ac:dyDescent="0.3">
      <c r="A8581" s="170" t="s">
        <v>6801</v>
      </c>
      <c r="B8581" s="170" t="s">
        <v>6802</v>
      </c>
      <c r="C8581" s="170">
        <v>724</v>
      </c>
      <c r="I8581" s="170"/>
    </row>
    <row r="8582" spans="1:9" x14ac:dyDescent="0.3">
      <c r="A8582" s="170" t="s">
        <v>6803</v>
      </c>
      <c r="B8582" s="170" t="s">
        <v>6804</v>
      </c>
      <c r="C8582" s="170">
        <v>111</v>
      </c>
      <c r="I8582" s="170"/>
    </row>
    <row r="8583" spans="1:9" x14ac:dyDescent="0.3">
      <c r="A8583" s="170" t="s">
        <v>6805</v>
      </c>
      <c r="B8583" s="170" t="s">
        <v>6806</v>
      </c>
      <c r="C8583" s="170">
        <v>724</v>
      </c>
      <c r="I8583" s="170"/>
    </row>
    <row r="8584" spans="1:9" x14ac:dyDescent="0.3">
      <c r="A8584" s="170" t="s">
        <v>8088</v>
      </c>
      <c r="B8584" s="170" t="s">
        <v>8089</v>
      </c>
      <c r="C8584" s="170">
        <v>724</v>
      </c>
      <c r="I8584" s="170"/>
    </row>
    <row r="8585" spans="1:9" x14ac:dyDescent="0.3">
      <c r="A8585" s="170" t="s">
        <v>6807</v>
      </c>
      <c r="B8585" s="170" t="s">
        <v>6808</v>
      </c>
      <c r="C8585" s="170">
        <v>724</v>
      </c>
      <c r="I8585" s="170"/>
    </row>
    <row r="8586" spans="1:9" x14ac:dyDescent="0.3">
      <c r="A8586" s="170" t="s">
        <v>11128</v>
      </c>
      <c r="B8586" s="170" t="s">
        <v>11127</v>
      </c>
      <c r="C8586" s="170">
        <v>724</v>
      </c>
      <c r="I8586" s="170"/>
    </row>
    <row r="8587" spans="1:9" x14ac:dyDescent="0.3">
      <c r="A8587" s="170" t="s">
        <v>11126</v>
      </c>
      <c r="B8587" s="170" t="s">
        <v>11125</v>
      </c>
      <c r="C8587" s="170">
        <v>724</v>
      </c>
      <c r="I8587" s="170"/>
    </row>
    <row r="8588" spans="1:9" x14ac:dyDescent="0.3">
      <c r="A8588" s="170" t="s">
        <v>6809</v>
      </c>
      <c r="B8588" s="170" t="s">
        <v>6810</v>
      </c>
      <c r="C8588" s="170">
        <v>724</v>
      </c>
      <c r="I8588" s="170"/>
    </row>
    <row r="8589" spans="1:9" x14ac:dyDescent="0.3">
      <c r="A8589" s="170" t="s">
        <v>6811</v>
      </c>
      <c r="B8589" s="170" t="s">
        <v>6812</v>
      </c>
      <c r="C8589" s="170">
        <v>724</v>
      </c>
      <c r="I8589" s="170"/>
    </row>
    <row r="8590" spans="1:9" x14ac:dyDescent="0.3">
      <c r="A8590" s="170" t="s">
        <v>6813</v>
      </c>
      <c r="B8590" s="170" t="s">
        <v>6814</v>
      </c>
      <c r="C8590" s="170">
        <v>724</v>
      </c>
      <c r="I8590" s="170"/>
    </row>
    <row r="8591" spans="1:9" x14ac:dyDescent="0.3">
      <c r="A8591" s="170" t="s">
        <v>6815</v>
      </c>
      <c r="B8591" s="170" t="s">
        <v>6816</v>
      </c>
      <c r="C8591" s="170">
        <v>724</v>
      </c>
      <c r="I8591" s="170"/>
    </row>
    <row r="8592" spans="1:9" x14ac:dyDescent="0.3">
      <c r="A8592" s="170" t="s">
        <v>6817</v>
      </c>
      <c r="B8592" s="170" t="s">
        <v>6818</v>
      </c>
      <c r="C8592" s="170">
        <v>724</v>
      </c>
      <c r="I8592" s="170"/>
    </row>
    <row r="8593" spans="1:9" x14ac:dyDescent="0.3">
      <c r="A8593" s="170" t="s">
        <v>6819</v>
      </c>
      <c r="B8593" s="170" t="s">
        <v>6820</v>
      </c>
      <c r="C8593" s="170">
        <v>724</v>
      </c>
      <c r="I8593" s="170"/>
    </row>
    <row r="8594" spans="1:9" x14ac:dyDescent="0.3">
      <c r="A8594" s="170" t="s">
        <v>6821</v>
      </c>
      <c r="B8594" s="170" t="s">
        <v>6822</v>
      </c>
      <c r="C8594" s="170">
        <v>724</v>
      </c>
      <c r="I8594" s="170"/>
    </row>
    <row r="8595" spans="1:9" x14ac:dyDescent="0.3">
      <c r="A8595" s="170" t="s">
        <v>8090</v>
      </c>
      <c r="B8595" s="170" t="s">
        <v>8091</v>
      </c>
      <c r="C8595" s="170">
        <v>724</v>
      </c>
      <c r="I8595" s="170"/>
    </row>
    <row r="8596" spans="1:9" x14ac:dyDescent="0.3">
      <c r="A8596" s="170" t="s">
        <v>6823</v>
      </c>
      <c r="B8596" s="170" t="s">
        <v>6824</v>
      </c>
      <c r="C8596" s="170">
        <v>724</v>
      </c>
      <c r="I8596" s="170"/>
    </row>
    <row r="8597" spans="1:9" x14ac:dyDescent="0.3">
      <c r="A8597" s="170" t="s">
        <v>6825</v>
      </c>
      <c r="B8597" s="170" t="s">
        <v>6826</v>
      </c>
      <c r="C8597" s="170">
        <v>724</v>
      </c>
      <c r="I8597" s="170"/>
    </row>
    <row r="8598" spans="1:9" x14ac:dyDescent="0.3">
      <c r="A8598" s="170" t="s">
        <v>6827</v>
      </c>
      <c r="B8598" s="170" t="s">
        <v>6828</v>
      </c>
      <c r="C8598" s="170">
        <v>724</v>
      </c>
      <c r="I8598" s="170"/>
    </row>
    <row r="8599" spans="1:9" x14ac:dyDescent="0.3">
      <c r="A8599" s="170" t="s">
        <v>11124</v>
      </c>
      <c r="B8599" s="170" t="s">
        <v>11123</v>
      </c>
      <c r="C8599" s="170">
        <v>724</v>
      </c>
      <c r="I8599" s="170"/>
    </row>
    <row r="8600" spans="1:9" x14ac:dyDescent="0.3">
      <c r="A8600" s="170" t="s">
        <v>11122</v>
      </c>
      <c r="B8600" s="170" t="s">
        <v>11121</v>
      </c>
      <c r="C8600" s="170">
        <v>724</v>
      </c>
      <c r="I8600" s="170"/>
    </row>
    <row r="8601" spans="1:9" x14ac:dyDescent="0.3">
      <c r="A8601" s="170" t="s">
        <v>3470</v>
      </c>
      <c r="B8601" s="170" t="s">
        <v>11120</v>
      </c>
      <c r="C8601" s="170">
        <v>2112</v>
      </c>
      <c r="I8601" s="170"/>
    </row>
    <row r="8602" spans="1:9" x14ac:dyDescent="0.3">
      <c r="A8602" s="170" t="s">
        <v>6829</v>
      </c>
      <c r="B8602" s="170" t="s">
        <v>6830</v>
      </c>
      <c r="C8602" s="170">
        <v>724</v>
      </c>
      <c r="I8602" s="170"/>
    </row>
    <row r="8603" spans="1:9" x14ac:dyDescent="0.3">
      <c r="A8603" s="170" t="s">
        <v>6831</v>
      </c>
      <c r="B8603" s="170" t="s">
        <v>6832</v>
      </c>
      <c r="C8603" s="170">
        <v>724</v>
      </c>
      <c r="I8603" s="170"/>
    </row>
    <row r="8604" spans="1:9" x14ac:dyDescent="0.3">
      <c r="A8604" s="170" t="s">
        <v>6833</v>
      </c>
      <c r="B8604" s="170" t="s">
        <v>6834</v>
      </c>
      <c r="C8604" s="170">
        <v>724</v>
      </c>
      <c r="I8604" s="170"/>
    </row>
    <row r="8605" spans="1:9" x14ac:dyDescent="0.3">
      <c r="A8605" s="170" t="s">
        <v>6835</v>
      </c>
      <c r="B8605" s="170" t="s">
        <v>6836</v>
      </c>
      <c r="C8605" s="170">
        <v>724</v>
      </c>
      <c r="I8605" s="170"/>
    </row>
    <row r="8606" spans="1:9" x14ac:dyDescent="0.3">
      <c r="A8606" s="170" t="s">
        <v>6837</v>
      </c>
      <c r="B8606" s="170" t="s">
        <v>6838</v>
      </c>
      <c r="C8606" s="170">
        <v>724</v>
      </c>
      <c r="I8606" s="170"/>
    </row>
    <row r="8607" spans="1:9" x14ac:dyDescent="0.3">
      <c r="A8607" s="170" t="s">
        <v>11119</v>
      </c>
      <c r="B8607" s="170" t="s">
        <v>11118</v>
      </c>
      <c r="C8607" s="170">
        <v>724</v>
      </c>
      <c r="I8607" s="170"/>
    </row>
    <row r="8608" spans="1:9" x14ac:dyDescent="0.3">
      <c r="A8608" s="170" t="s">
        <v>6839</v>
      </c>
      <c r="B8608" s="170" t="s">
        <v>6840</v>
      </c>
      <c r="C8608" s="170">
        <v>724</v>
      </c>
      <c r="I8608" s="170"/>
    </row>
    <row r="8609" spans="1:9" x14ac:dyDescent="0.3">
      <c r="A8609" s="170" t="s">
        <v>6841</v>
      </c>
      <c r="B8609" s="170" t="s">
        <v>6842</v>
      </c>
      <c r="C8609" s="170">
        <v>724</v>
      </c>
      <c r="I8609" s="170"/>
    </row>
    <row r="8610" spans="1:9" x14ac:dyDescent="0.3">
      <c r="A8610" s="170" t="s">
        <v>11117</v>
      </c>
      <c r="B8610" s="170" t="s">
        <v>11116</v>
      </c>
      <c r="C8610" s="170">
        <v>724</v>
      </c>
      <c r="I8610" s="170"/>
    </row>
    <row r="8611" spans="1:9" x14ac:dyDescent="0.3">
      <c r="A8611" s="170" t="s">
        <v>6843</v>
      </c>
      <c r="B8611" s="170" t="s">
        <v>6844</v>
      </c>
      <c r="C8611" s="170">
        <v>724</v>
      </c>
      <c r="I8611" s="170"/>
    </row>
    <row r="8612" spans="1:9" x14ac:dyDescent="0.3">
      <c r="A8612" s="170" t="s">
        <v>3469</v>
      </c>
      <c r="B8612" s="170" t="s">
        <v>11115</v>
      </c>
      <c r="C8612" s="170">
        <v>1330</v>
      </c>
      <c r="I8612" s="170"/>
    </row>
    <row r="8613" spans="1:9" x14ac:dyDescent="0.3">
      <c r="A8613" s="170" t="s">
        <v>6845</v>
      </c>
      <c r="B8613" s="170" t="s">
        <v>6846</v>
      </c>
      <c r="C8613" s="170">
        <v>724</v>
      </c>
      <c r="I8613" s="170"/>
    </row>
    <row r="8614" spans="1:9" x14ac:dyDescent="0.3">
      <c r="A8614" s="170" t="s">
        <v>6847</v>
      </c>
      <c r="B8614" s="170" t="s">
        <v>6848</v>
      </c>
      <c r="C8614" s="170">
        <v>724</v>
      </c>
      <c r="I8614" s="170"/>
    </row>
    <row r="8615" spans="1:9" x14ac:dyDescent="0.3">
      <c r="A8615" s="170" t="s">
        <v>11114</v>
      </c>
      <c r="B8615" s="170" t="s">
        <v>11113</v>
      </c>
      <c r="C8615" s="170">
        <v>724</v>
      </c>
      <c r="I8615" s="170"/>
    </row>
    <row r="8616" spans="1:9" x14ac:dyDescent="0.3">
      <c r="A8616" s="170" t="s">
        <v>6849</v>
      </c>
      <c r="B8616" s="170" t="s">
        <v>6850</v>
      </c>
      <c r="C8616" s="170">
        <v>724</v>
      </c>
      <c r="I8616" s="170"/>
    </row>
    <row r="8617" spans="1:9" x14ac:dyDescent="0.3">
      <c r="A8617" s="170" t="s">
        <v>6851</v>
      </c>
      <c r="B8617" s="170" t="s">
        <v>11112</v>
      </c>
      <c r="C8617" s="170">
        <v>1581</v>
      </c>
      <c r="I8617" s="170"/>
    </row>
    <row r="8618" spans="1:9" x14ac:dyDescent="0.3">
      <c r="A8618" s="170" t="s">
        <v>6851</v>
      </c>
      <c r="B8618" s="170" t="s">
        <v>11112</v>
      </c>
      <c r="C8618" s="170">
        <v>1581</v>
      </c>
      <c r="I8618" s="170"/>
    </row>
    <row r="8619" spans="1:9" x14ac:dyDescent="0.3">
      <c r="A8619" s="170" t="s">
        <v>11111</v>
      </c>
      <c r="B8619" s="170" t="s">
        <v>11110</v>
      </c>
      <c r="C8619" s="170">
        <v>724</v>
      </c>
      <c r="I8619" s="170"/>
    </row>
    <row r="8620" spans="1:9" x14ac:dyDescent="0.3">
      <c r="A8620" s="170" t="s">
        <v>11109</v>
      </c>
      <c r="B8620" s="170" t="s">
        <v>11108</v>
      </c>
      <c r="C8620" s="170">
        <v>724</v>
      </c>
      <c r="I8620" s="170"/>
    </row>
    <row r="8621" spans="1:9" x14ac:dyDescent="0.3">
      <c r="A8621" s="170" t="s">
        <v>6852</v>
      </c>
      <c r="B8621" s="170" t="s">
        <v>6853</v>
      </c>
      <c r="C8621" s="170">
        <v>724</v>
      </c>
      <c r="I8621" s="170"/>
    </row>
    <row r="8622" spans="1:9" x14ac:dyDescent="0.3">
      <c r="A8622" s="170" t="s">
        <v>6854</v>
      </c>
      <c r="B8622" s="170" t="s">
        <v>6855</v>
      </c>
      <c r="C8622" s="170">
        <v>724</v>
      </c>
      <c r="I8622" s="170"/>
    </row>
    <row r="8623" spans="1:9" x14ac:dyDescent="0.3">
      <c r="A8623" s="170" t="s">
        <v>6856</v>
      </c>
      <c r="B8623" s="170" t="s">
        <v>6857</v>
      </c>
      <c r="C8623" s="170">
        <v>724</v>
      </c>
      <c r="I8623" s="170"/>
    </row>
    <row r="8624" spans="1:9" x14ac:dyDescent="0.3">
      <c r="A8624" s="170" t="s">
        <v>3468</v>
      </c>
      <c r="B8624" s="170" t="s">
        <v>11107</v>
      </c>
      <c r="C8624" s="170">
        <v>2112</v>
      </c>
      <c r="I8624" s="170"/>
    </row>
    <row r="8625" spans="1:9" x14ac:dyDescent="0.3">
      <c r="A8625" s="170" t="s">
        <v>6858</v>
      </c>
      <c r="B8625" s="170" t="s">
        <v>6859</v>
      </c>
      <c r="C8625" s="170">
        <v>724</v>
      </c>
      <c r="I8625" s="170"/>
    </row>
    <row r="8626" spans="1:9" x14ac:dyDescent="0.3">
      <c r="A8626" s="170" t="s">
        <v>6860</v>
      </c>
      <c r="B8626" s="170" t="s">
        <v>6861</v>
      </c>
      <c r="C8626" s="170">
        <v>724</v>
      </c>
      <c r="I8626" s="170"/>
    </row>
    <row r="8627" spans="1:9" x14ac:dyDescent="0.3">
      <c r="A8627" s="170" t="s">
        <v>6862</v>
      </c>
      <c r="B8627" s="170" t="s">
        <v>6863</v>
      </c>
      <c r="C8627" s="170">
        <v>724</v>
      </c>
      <c r="I8627" s="170"/>
    </row>
    <row r="8628" spans="1:9" x14ac:dyDescent="0.3">
      <c r="A8628" s="170" t="s">
        <v>6864</v>
      </c>
      <c r="B8628" s="170" t="s">
        <v>6865</v>
      </c>
      <c r="C8628" s="170">
        <v>724</v>
      </c>
      <c r="I8628" s="170"/>
    </row>
    <row r="8629" spans="1:9" x14ac:dyDescent="0.3">
      <c r="A8629" s="170" t="s">
        <v>6866</v>
      </c>
      <c r="B8629" s="170" t="s">
        <v>6867</v>
      </c>
      <c r="C8629" s="170">
        <v>724</v>
      </c>
      <c r="I8629" s="170"/>
    </row>
    <row r="8630" spans="1:9" x14ac:dyDescent="0.3">
      <c r="A8630" s="170" t="s">
        <v>6868</v>
      </c>
      <c r="B8630" s="170" t="s">
        <v>6869</v>
      </c>
      <c r="C8630" s="170">
        <v>724</v>
      </c>
      <c r="I8630" s="170"/>
    </row>
    <row r="8631" spans="1:9" x14ac:dyDescent="0.3">
      <c r="A8631" s="170" t="s">
        <v>11106</v>
      </c>
      <c r="B8631" s="170" t="s">
        <v>11105</v>
      </c>
      <c r="C8631" s="170">
        <v>724</v>
      </c>
      <c r="I8631" s="170"/>
    </row>
    <row r="8632" spans="1:9" x14ac:dyDescent="0.3">
      <c r="A8632" s="170" t="s">
        <v>6870</v>
      </c>
      <c r="B8632" s="170" t="s">
        <v>6871</v>
      </c>
      <c r="C8632" s="170">
        <v>724</v>
      </c>
      <c r="I8632" s="170"/>
    </row>
    <row r="8633" spans="1:9" x14ac:dyDescent="0.3">
      <c r="A8633" s="170" t="s">
        <v>6872</v>
      </c>
      <c r="B8633" s="170" t="s">
        <v>6873</v>
      </c>
      <c r="C8633" s="170">
        <v>724</v>
      </c>
      <c r="I8633" s="170"/>
    </row>
    <row r="8634" spans="1:9" x14ac:dyDescent="0.3">
      <c r="A8634" s="170" t="s">
        <v>6874</v>
      </c>
      <c r="B8634" s="170" t="s">
        <v>6875</v>
      </c>
      <c r="C8634" s="170">
        <v>724</v>
      </c>
      <c r="I8634" s="170"/>
    </row>
    <row r="8635" spans="1:9" x14ac:dyDescent="0.3">
      <c r="A8635" s="170" t="s">
        <v>3467</v>
      </c>
      <c r="B8635" s="170" t="s">
        <v>11104</v>
      </c>
      <c r="C8635" s="170">
        <v>240</v>
      </c>
      <c r="I8635" s="170"/>
    </row>
    <row r="8636" spans="1:9" x14ac:dyDescent="0.3">
      <c r="A8636" s="170" t="s">
        <v>6876</v>
      </c>
      <c r="B8636" s="170" t="s">
        <v>6877</v>
      </c>
      <c r="C8636" s="170">
        <v>724</v>
      </c>
      <c r="I8636" s="170"/>
    </row>
    <row r="8637" spans="1:9" x14ac:dyDescent="0.3">
      <c r="A8637" s="170" t="s">
        <v>11103</v>
      </c>
      <c r="B8637" s="170" t="s">
        <v>11102</v>
      </c>
      <c r="C8637" s="170">
        <v>724</v>
      </c>
      <c r="I8637" s="170"/>
    </row>
    <row r="8638" spans="1:9" x14ac:dyDescent="0.3">
      <c r="A8638" s="170" t="s">
        <v>11101</v>
      </c>
      <c r="B8638" s="170" t="s">
        <v>11100</v>
      </c>
      <c r="C8638" s="170">
        <v>724</v>
      </c>
      <c r="I8638" s="170"/>
    </row>
    <row r="8639" spans="1:9" x14ac:dyDescent="0.3">
      <c r="A8639" s="170" t="s">
        <v>6878</v>
      </c>
      <c r="B8639" s="170" t="s">
        <v>6879</v>
      </c>
      <c r="C8639" s="170">
        <v>724</v>
      </c>
      <c r="I8639" s="170"/>
    </row>
    <row r="8640" spans="1:9" x14ac:dyDescent="0.3">
      <c r="A8640" s="170" t="s">
        <v>11099</v>
      </c>
      <c r="B8640" s="170" t="s">
        <v>11098</v>
      </c>
      <c r="C8640" s="170">
        <v>724</v>
      </c>
      <c r="I8640" s="170"/>
    </row>
    <row r="8641" spans="1:9" x14ac:dyDescent="0.3">
      <c r="A8641" s="170" t="s">
        <v>6880</v>
      </c>
      <c r="B8641" s="170" t="s">
        <v>6881</v>
      </c>
      <c r="C8641" s="170">
        <v>724</v>
      </c>
      <c r="I8641" s="170"/>
    </row>
    <row r="8642" spans="1:9" x14ac:dyDescent="0.3">
      <c r="A8642" s="170" t="s">
        <v>8092</v>
      </c>
      <c r="B8642" s="170" t="s">
        <v>8093</v>
      </c>
      <c r="C8642" s="170">
        <v>724</v>
      </c>
      <c r="I8642" s="170"/>
    </row>
    <row r="8643" spans="1:9" x14ac:dyDescent="0.3">
      <c r="A8643" s="170" t="s">
        <v>6882</v>
      </c>
      <c r="B8643" s="170" t="s">
        <v>6883</v>
      </c>
      <c r="C8643" s="170">
        <v>724</v>
      </c>
      <c r="I8643" s="170"/>
    </row>
    <row r="8644" spans="1:9" x14ac:dyDescent="0.3">
      <c r="A8644" s="170" t="s">
        <v>6884</v>
      </c>
      <c r="B8644" s="170" t="s">
        <v>6885</v>
      </c>
      <c r="C8644" s="170">
        <v>724</v>
      </c>
      <c r="I8644" s="170"/>
    </row>
    <row r="8645" spans="1:9" x14ac:dyDescent="0.3">
      <c r="A8645" s="170" t="s">
        <v>6886</v>
      </c>
      <c r="B8645" s="170" t="s">
        <v>6887</v>
      </c>
      <c r="C8645" s="170">
        <v>724</v>
      </c>
      <c r="I8645" s="170"/>
    </row>
    <row r="8646" spans="1:9" x14ac:dyDescent="0.3">
      <c r="A8646" s="170" t="s">
        <v>6888</v>
      </c>
      <c r="B8646" s="170" t="s">
        <v>6889</v>
      </c>
      <c r="C8646" s="170">
        <v>724</v>
      </c>
      <c r="I8646" s="170"/>
    </row>
    <row r="8647" spans="1:9" x14ac:dyDescent="0.3">
      <c r="A8647" s="170" t="s">
        <v>6890</v>
      </c>
      <c r="B8647" s="170" t="s">
        <v>6891</v>
      </c>
      <c r="C8647" s="170">
        <v>724</v>
      </c>
      <c r="I8647" s="170"/>
    </row>
    <row r="8648" spans="1:9" x14ac:dyDescent="0.3">
      <c r="A8648" s="170" t="s">
        <v>11097</v>
      </c>
      <c r="B8648" s="170" t="s">
        <v>11096</v>
      </c>
      <c r="C8648" s="170">
        <v>724</v>
      </c>
      <c r="I8648" s="170"/>
    </row>
    <row r="8649" spans="1:9" x14ac:dyDescent="0.3">
      <c r="A8649" s="170" t="s">
        <v>11095</v>
      </c>
      <c r="B8649" s="170" t="s">
        <v>11094</v>
      </c>
      <c r="C8649" s="170">
        <v>724</v>
      </c>
      <c r="I8649" s="170"/>
    </row>
    <row r="8650" spans="1:9" x14ac:dyDescent="0.3">
      <c r="A8650" s="170" t="s">
        <v>6892</v>
      </c>
      <c r="B8650" s="170" t="s">
        <v>6893</v>
      </c>
      <c r="C8650" s="170">
        <v>724</v>
      </c>
      <c r="I8650" s="170"/>
    </row>
    <row r="8651" spans="1:9" x14ac:dyDescent="0.3">
      <c r="A8651" s="170" t="s">
        <v>6894</v>
      </c>
      <c r="B8651" s="170" t="s">
        <v>6895</v>
      </c>
      <c r="C8651" s="170">
        <v>724</v>
      </c>
      <c r="I8651" s="170"/>
    </row>
    <row r="8652" spans="1:9" x14ac:dyDescent="0.3">
      <c r="A8652" s="170" t="s">
        <v>6896</v>
      </c>
      <c r="B8652" s="170" t="s">
        <v>6897</v>
      </c>
      <c r="C8652" s="170">
        <v>724</v>
      </c>
      <c r="I8652" s="170"/>
    </row>
    <row r="8653" spans="1:9" x14ac:dyDescent="0.3">
      <c r="A8653" s="170" t="s">
        <v>6898</v>
      </c>
      <c r="B8653" s="170" t="s">
        <v>6899</v>
      </c>
      <c r="C8653" s="170">
        <v>724</v>
      </c>
      <c r="I8653" s="170"/>
    </row>
    <row r="8654" spans="1:9" x14ac:dyDescent="0.3">
      <c r="A8654" s="170" t="s">
        <v>6900</v>
      </c>
      <c r="B8654" s="170" t="s">
        <v>6901</v>
      </c>
      <c r="C8654" s="170">
        <v>724</v>
      </c>
      <c r="I8654" s="170"/>
    </row>
    <row r="8655" spans="1:9" x14ac:dyDescent="0.3">
      <c r="A8655" s="170" t="s">
        <v>6902</v>
      </c>
      <c r="B8655" s="170" t="s">
        <v>6903</v>
      </c>
      <c r="C8655" s="170">
        <v>724</v>
      </c>
      <c r="I8655" s="170"/>
    </row>
    <row r="8656" spans="1:9" x14ac:dyDescent="0.3">
      <c r="A8656" s="170" t="s">
        <v>11093</v>
      </c>
      <c r="B8656" s="170" t="s">
        <v>11092</v>
      </c>
      <c r="C8656" s="170">
        <v>724</v>
      </c>
      <c r="I8656" s="170"/>
    </row>
    <row r="8657" spans="1:9" x14ac:dyDescent="0.3">
      <c r="A8657" s="170" t="s">
        <v>11091</v>
      </c>
      <c r="B8657" s="170" t="s">
        <v>11090</v>
      </c>
      <c r="C8657" s="170">
        <v>724</v>
      </c>
      <c r="I8657" s="170"/>
    </row>
    <row r="8658" spans="1:9" x14ac:dyDescent="0.3">
      <c r="A8658" s="170" t="s">
        <v>11089</v>
      </c>
      <c r="B8658" s="170" t="s">
        <v>11088</v>
      </c>
      <c r="C8658" s="170">
        <v>724</v>
      </c>
      <c r="I8658" s="170"/>
    </row>
    <row r="8659" spans="1:9" x14ac:dyDescent="0.3">
      <c r="A8659" s="170" t="s">
        <v>6904</v>
      </c>
      <c r="B8659" s="170" t="s">
        <v>6905</v>
      </c>
      <c r="C8659" s="170">
        <v>724</v>
      </c>
      <c r="I8659" s="170"/>
    </row>
    <row r="8660" spans="1:9" x14ac:dyDescent="0.3">
      <c r="A8660" s="170" t="s">
        <v>6906</v>
      </c>
      <c r="B8660" s="170" t="s">
        <v>6907</v>
      </c>
      <c r="C8660" s="170">
        <v>724</v>
      </c>
      <c r="I8660" s="170"/>
    </row>
    <row r="8661" spans="1:9" x14ac:dyDescent="0.3">
      <c r="A8661" s="170" t="s">
        <v>11087</v>
      </c>
      <c r="B8661" s="170" t="s">
        <v>11086</v>
      </c>
      <c r="C8661" s="170">
        <v>724</v>
      </c>
      <c r="I8661" s="170"/>
    </row>
    <row r="8662" spans="1:9" x14ac:dyDescent="0.3">
      <c r="A8662" s="170" t="s">
        <v>6908</v>
      </c>
      <c r="B8662" s="170" t="s">
        <v>6909</v>
      </c>
      <c r="C8662" s="170">
        <v>724</v>
      </c>
      <c r="I8662" s="170"/>
    </row>
    <row r="8663" spans="1:9" x14ac:dyDescent="0.3">
      <c r="A8663" s="170" t="s">
        <v>6910</v>
      </c>
      <c r="B8663" s="170" t="s">
        <v>6911</v>
      </c>
      <c r="C8663" s="170">
        <v>724</v>
      </c>
      <c r="I8663" s="170"/>
    </row>
    <row r="8664" spans="1:9" x14ac:dyDescent="0.3">
      <c r="A8664" s="170" t="s">
        <v>6912</v>
      </c>
      <c r="B8664" s="170" t="s">
        <v>6913</v>
      </c>
      <c r="C8664" s="170">
        <v>724</v>
      </c>
      <c r="I8664" s="170"/>
    </row>
    <row r="8665" spans="1:9" x14ac:dyDescent="0.3">
      <c r="A8665" s="170" t="s">
        <v>11085</v>
      </c>
      <c r="B8665" s="170" t="s">
        <v>11084</v>
      </c>
      <c r="C8665" s="170">
        <v>724</v>
      </c>
      <c r="I8665" s="170"/>
    </row>
    <row r="8666" spans="1:9" x14ac:dyDescent="0.3">
      <c r="A8666" s="170" t="s">
        <v>4047</v>
      </c>
      <c r="B8666" s="170" t="s">
        <v>11083</v>
      </c>
      <c r="C8666" s="170">
        <v>2112</v>
      </c>
      <c r="I8666" s="170"/>
    </row>
    <row r="8667" spans="1:9" x14ac:dyDescent="0.3">
      <c r="A8667" s="170" t="s">
        <v>6914</v>
      </c>
      <c r="B8667" s="170" t="s">
        <v>6915</v>
      </c>
      <c r="C8667" s="170">
        <v>724</v>
      </c>
      <c r="I8667" s="170"/>
    </row>
    <row r="8668" spans="1:9" x14ac:dyDescent="0.3">
      <c r="A8668" s="170" t="s">
        <v>6916</v>
      </c>
      <c r="B8668" s="170" t="s">
        <v>11082</v>
      </c>
      <c r="C8668" s="170">
        <v>372</v>
      </c>
      <c r="I8668" s="170"/>
    </row>
    <row r="8669" spans="1:9" x14ac:dyDescent="0.3">
      <c r="A8669" s="170" t="s">
        <v>6917</v>
      </c>
      <c r="B8669" s="170" t="s">
        <v>6918</v>
      </c>
      <c r="C8669" s="170">
        <v>724</v>
      </c>
      <c r="I8669" s="170"/>
    </row>
    <row r="8670" spans="1:9" x14ac:dyDescent="0.3">
      <c r="A8670" s="170" t="s">
        <v>6919</v>
      </c>
      <c r="B8670" s="170" t="s">
        <v>6920</v>
      </c>
      <c r="C8670" s="170">
        <v>724</v>
      </c>
      <c r="I8670" s="170"/>
    </row>
    <row r="8671" spans="1:9" x14ac:dyDescent="0.3">
      <c r="A8671" s="170" t="s">
        <v>6921</v>
      </c>
      <c r="B8671" s="170" t="s">
        <v>6922</v>
      </c>
      <c r="C8671" s="170">
        <v>724</v>
      </c>
      <c r="I8671" s="170"/>
    </row>
    <row r="8672" spans="1:9" x14ac:dyDescent="0.3">
      <c r="A8672" s="170" t="s">
        <v>6923</v>
      </c>
      <c r="B8672" s="170" t="s">
        <v>6924</v>
      </c>
      <c r="C8672" s="170">
        <v>724</v>
      </c>
      <c r="I8672" s="170"/>
    </row>
    <row r="8673" spans="1:9" x14ac:dyDescent="0.3">
      <c r="A8673" s="170" t="s">
        <v>6925</v>
      </c>
      <c r="B8673" s="170" t="s">
        <v>6926</v>
      </c>
      <c r="C8673" s="170">
        <v>724</v>
      </c>
      <c r="I8673" s="170"/>
    </row>
    <row r="8674" spans="1:9" x14ac:dyDescent="0.3">
      <c r="A8674" s="170" t="s">
        <v>11081</v>
      </c>
      <c r="B8674" s="170" t="s">
        <v>11080</v>
      </c>
      <c r="C8674" s="170">
        <v>724</v>
      </c>
      <c r="I8674" s="170"/>
    </row>
    <row r="8675" spans="1:9" x14ac:dyDescent="0.3">
      <c r="A8675" s="170" t="s">
        <v>6927</v>
      </c>
      <c r="B8675" s="170" t="s">
        <v>6928</v>
      </c>
      <c r="C8675" s="170">
        <v>724</v>
      </c>
      <c r="I8675" s="170"/>
    </row>
    <row r="8676" spans="1:9" x14ac:dyDescent="0.3">
      <c r="A8676" s="170" t="s">
        <v>3466</v>
      </c>
      <c r="B8676" s="170" t="s">
        <v>11057</v>
      </c>
      <c r="C8676" s="170">
        <v>157</v>
      </c>
      <c r="I8676" s="170"/>
    </row>
    <row r="8677" spans="1:9" x14ac:dyDescent="0.3">
      <c r="A8677" s="170" t="s">
        <v>6929</v>
      </c>
      <c r="B8677" s="170" t="s">
        <v>6930</v>
      </c>
      <c r="C8677" s="170">
        <v>724</v>
      </c>
      <c r="I8677" s="170"/>
    </row>
    <row r="8678" spans="1:9" x14ac:dyDescent="0.3">
      <c r="A8678" s="170" t="s">
        <v>6931</v>
      </c>
      <c r="B8678" s="170" t="s">
        <v>6932</v>
      </c>
      <c r="C8678" s="170">
        <v>724</v>
      </c>
      <c r="I8678" s="170"/>
    </row>
    <row r="8679" spans="1:9" x14ac:dyDescent="0.3">
      <c r="A8679" s="170" t="s">
        <v>6933</v>
      </c>
      <c r="B8679" s="170" t="s">
        <v>6934</v>
      </c>
      <c r="C8679" s="170">
        <v>724</v>
      </c>
      <c r="I8679" s="170"/>
    </row>
    <row r="8680" spans="1:9" x14ac:dyDescent="0.3">
      <c r="A8680" s="170" t="s">
        <v>6935</v>
      </c>
      <c r="B8680" s="170" t="s">
        <v>6936</v>
      </c>
      <c r="C8680" s="170">
        <v>724</v>
      </c>
      <c r="I8680" s="170"/>
    </row>
    <row r="8681" spans="1:9" x14ac:dyDescent="0.3">
      <c r="A8681" s="170" t="s">
        <v>11079</v>
      </c>
      <c r="B8681" s="170" t="s">
        <v>11078</v>
      </c>
      <c r="C8681" s="170">
        <v>724</v>
      </c>
      <c r="I8681" s="170"/>
    </row>
    <row r="8682" spans="1:9" x14ac:dyDescent="0.3">
      <c r="A8682" s="170" t="s">
        <v>6937</v>
      </c>
      <c r="B8682" s="170" t="s">
        <v>6938</v>
      </c>
      <c r="C8682" s="170">
        <v>724</v>
      </c>
      <c r="I8682" s="170"/>
    </row>
    <row r="8683" spans="1:9" x14ac:dyDescent="0.3">
      <c r="A8683" s="170" t="s">
        <v>6939</v>
      </c>
      <c r="B8683" s="170" t="s">
        <v>6940</v>
      </c>
      <c r="C8683" s="170">
        <v>724</v>
      </c>
      <c r="I8683" s="170"/>
    </row>
    <row r="8684" spans="1:9" x14ac:dyDescent="0.3">
      <c r="A8684" s="170" t="s">
        <v>8094</v>
      </c>
      <c r="B8684" s="170" t="s">
        <v>8095</v>
      </c>
      <c r="C8684" s="170">
        <v>724</v>
      </c>
      <c r="I8684" s="170"/>
    </row>
    <row r="8685" spans="1:9" x14ac:dyDescent="0.3">
      <c r="A8685" s="170" t="s">
        <v>6941</v>
      </c>
      <c r="B8685" s="170" t="s">
        <v>6942</v>
      </c>
      <c r="C8685" s="170">
        <v>724</v>
      </c>
      <c r="I8685" s="170"/>
    </row>
    <row r="8686" spans="1:9" x14ac:dyDescent="0.3">
      <c r="A8686" s="170" t="s">
        <v>11077</v>
      </c>
      <c r="B8686" s="170" t="s">
        <v>11076</v>
      </c>
      <c r="C8686" s="170">
        <v>724</v>
      </c>
      <c r="I8686" s="170"/>
    </row>
    <row r="8687" spans="1:9" x14ac:dyDescent="0.3">
      <c r="A8687" s="170" t="s">
        <v>3465</v>
      </c>
      <c r="B8687" s="170" t="s">
        <v>11057</v>
      </c>
      <c r="C8687" s="170">
        <v>157</v>
      </c>
      <c r="I8687" s="170"/>
    </row>
    <row r="8688" spans="1:9" x14ac:dyDescent="0.3">
      <c r="A8688" s="170" t="s">
        <v>6943</v>
      </c>
      <c r="B8688" s="170" t="s">
        <v>6944</v>
      </c>
      <c r="C8688" s="170">
        <v>724</v>
      </c>
      <c r="I8688" s="170"/>
    </row>
    <row r="8689" spans="1:9" x14ac:dyDescent="0.3">
      <c r="A8689" s="170" t="s">
        <v>11075</v>
      </c>
      <c r="B8689" s="170" t="s">
        <v>11074</v>
      </c>
      <c r="C8689" s="170">
        <v>724</v>
      </c>
      <c r="I8689" s="170"/>
    </row>
    <row r="8690" spans="1:9" x14ac:dyDescent="0.3">
      <c r="A8690" s="170" t="s">
        <v>11073</v>
      </c>
      <c r="B8690" s="170" t="s">
        <v>11072</v>
      </c>
      <c r="C8690" s="170">
        <v>724</v>
      </c>
      <c r="I8690" s="170"/>
    </row>
    <row r="8691" spans="1:9" x14ac:dyDescent="0.3">
      <c r="A8691" s="170" t="s">
        <v>6945</v>
      </c>
      <c r="B8691" s="170" t="s">
        <v>6946</v>
      </c>
      <c r="C8691" s="170">
        <v>724</v>
      </c>
      <c r="I8691" s="170"/>
    </row>
    <row r="8692" spans="1:9" x14ac:dyDescent="0.3">
      <c r="A8692" s="170" t="s">
        <v>6947</v>
      </c>
      <c r="B8692" s="170" t="s">
        <v>6948</v>
      </c>
      <c r="C8692" s="170">
        <v>724</v>
      </c>
      <c r="I8692" s="170"/>
    </row>
    <row r="8693" spans="1:9" x14ac:dyDescent="0.3">
      <c r="A8693" s="170" t="s">
        <v>6949</v>
      </c>
      <c r="B8693" s="170" t="s">
        <v>6950</v>
      </c>
      <c r="C8693" s="170">
        <v>724</v>
      </c>
      <c r="I8693" s="170"/>
    </row>
    <row r="8694" spans="1:9" x14ac:dyDescent="0.3">
      <c r="A8694" s="170" t="s">
        <v>6951</v>
      </c>
      <c r="B8694" s="170" t="s">
        <v>6952</v>
      </c>
      <c r="C8694" s="170">
        <v>724</v>
      </c>
      <c r="I8694" s="170"/>
    </row>
    <row r="8695" spans="1:9" x14ac:dyDescent="0.3">
      <c r="A8695" s="170" t="s">
        <v>6953</v>
      </c>
      <c r="B8695" s="170" t="s">
        <v>6954</v>
      </c>
      <c r="C8695" s="170">
        <v>724</v>
      </c>
      <c r="I8695" s="170"/>
    </row>
    <row r="8696" spans="1:9" x14ac:dyDescent="0.3">
      <c r="A8696" s="170" t="s">
        <v>6955</v>
      </c>
      <c r="B8696" s="170" t="s">
        <v>6956</v>
      </c>
      <c r="C8696" s="170">
        <v>724</v>
      </c>
      <c r="I8696" s="170"/>
    </row>
    <row r="8697" spans="1:9" x14ac:dyDescent="0.3">
      <c r="A8697" s="170" t="s">
        <v>6957</v>
      </c>
      <c r="B8697" s="170" t="s">
        <v>6958</v>
      </c>
      <c r="C8697" s="170">
        <v>724</v>
      </c>
      <c r="I8697" s="170"/>
    </row>
    <row r="8698" spans="1:9" x14ac:dyDescent="0.3">
      <c r="A8698" s="170" t="s">
        <v>3464</v>
      </c>
      <c r="B8698" s="170" t="s">
        <v>11057</v>
      </c>
      <c r="C8698" s="170">
        <v>157</v>
      </c>
      <c r="I8698" s="170"/>
    </row>
    <row r="8699" spans="1:9" x14ac:dyDescent="0.3">
      <c r="A8699" s="170" t="s">
        <v>6959</v>
      </c>
      <c r="B8699" s="170" t="s">
        <v>6960</v>
      </c>
      <c r="C8699" s="170">
        <v>724</v>
      </c>
      <c r="I8699" s="170"/>
    </row>
    <row r="8700" spans="1:9" x14ac:dyDescent="0.3">
      <c r="A8700" s="170" t="s">
        <v>6961</v>
      </c>
      <c r="B8700" s="170" t="s">
        <v>6962</v>
      </c>
      <c r="C8700" s="170">
        <v>724</v>
      </c>
      <c r="I8700" s="170"/>
    </row>
    <row r="8701" spans="1:9" x14ac:dyDescent="0.3">
      <c r="A8701" s="170" t="s">
        <v>11071</v>
      </c>
      <c r="B8701" s="170" t="s">
        <v>11070</v>
      </c>
      <c r="C8701" s="170">
        <v>724</v>
      </c>
      <c r="I8701" s="170"/>
    </row>
    <row r="8702" spans="1:9" x14ac:dyDescent="0.3">
      <c r="A8702" s="170" t="s">
        <v>6963</v>
      </c>
      <c r="B8702" s="170" t="s">
        <v>6964</v>
      </c>
      <c r="C8702" s="170">
        <v>724</v>
      </c>
      <c r="I8702" s="170"/>
    </row>
    <row r="8703" spans="1:9" x14ac:dyDescent="0.3">
      <c r="A8703" s="170" t="s">
        <v>6965</v>
      </c>
      <c r="B8703" s="170" t="s">
        <v>6966</v>
      </c>
      <c r="C8703" s="170">
        <v>724</v>
      </c>
      <c r="I8703" s="170"/>
    </row>
    <row r="8704" spans="1:9" x14ac:dyDescent="0.3">
      <c r="A8704" s="170" t="s">
        <v>6967</v>
      </c>
      <c r="B8704" s="170" t="s">
        <v>6968</v>
      </c>
      <c r="C8704" s="170">
        <v>724</v>
      </c>
      <c r="I8704" s="170"/>
    </row>
    <row r="8705" spans="1:9" x14ac:dyDescent="0.3">
      <c r="A8705" s="170" t="s">
        <v>6969</v>
      </c>
      <c r="B8705" s="170" t="s">
        <v>6970</v>
      </c>
      <c r="C8705" s="170">
        <v>724</v>
      </c>
      <c r="I8705" s="170"/>
    </row>
    <row r="8706" spans="1:9" x14ac:dyDescent="0.3">
      <c r="A8706" s="170" t="s">
        <v>11069</v>
      </c>
      <c r="B8706" s="170" t="s">
        <v>11068</v>
      </c>
      <c r="C8706" s="170">
        <v>724</v>
      </c>
      <c r="I8706" s="170"/>
    </row>
    <row r="8707" spans="1:9" x14ac:dyDescent="0.3">
      <c r="A8707" s="170" t="s">
        <v>6971</v>
      </c>
      <c r="B8707" s="170" t="s">
        <v>6972</v>
      </c>
      <c r="C8707" s="170">
        <v>724</v>
      </c>
      <c r="I8707" s="170"/>
    </row>
    <row r="8708" spans="1:9" x14ac:dyDescent="0.3">
      <c r="A8708" s="170" t="s">
        <v>6973</v>
      </c>
      <c r="B8708" s="170" t="s">
        <v>6974</v>
      </c>
      <c r="C8708" s="170">
        <v>724</v>
      </c>
      <c r="I8708" s="170"/>
    </row>
    <row r="8709" spans="1:9" x14ac:dyDescent="0.3">
      <c r="A8709" s="170" t="s">
        <v>3463</v>
      </c>
      <c r="B8709" s="170" t="s">
        <v>11057</v>
      </c>
      <c r="C8709" s="170">
        <v>157</v>
      </c>
      <c r="I8709" s="170"/>
    </row>
    <row r="8710" spans="1:9" x14ac:dyDescent="0.3">
      <c r="A8710" s="170" t="s">
        <v>6975</v>
      </c>
      <c r="B8710" s="170" t="s">
        <v>6976</v>
      </c>
      <c r="C8710" s="170">
        <v>724</v>
      </c>
      <c r="I8710" s="170"/>
    </row>
    <row r="8711" spans="1:9" x14ac:dyDescent="0.3">
      <c r="A8711" s="170" t="s">
        <v>6977</v>
      </c>
      <c r="B8711" s="170" t="s">
        <v>6978</v>
      </c>
      <c r="C8711" s="170">
        <v>724</v>
      </c>
      <c r="I8711" s="170"/>
    </row>
    <row r="8712" spans="1:9" x14ac:dyDescent="0.3">
      <c r="A8712" s="170" t="s">
        <v>6979</v>
      </c>
      <c r="B8712" s="170" t="s">
        <v>6980</v>
      </c>
      <c r="C8712" s="170">
        <v>724</v>
      </c>
      <c r="I8712" s="170"/>
    </row>
    <row r="8713" spans="1:9" x14ac:dyDescent="0.3">
      <c r="A8713" s="170" t="s">
        <v>11067</v>
      </c>
      <c r="B8713" s="170" t="s">
        <v>11066</v>
      </c>
      <c r="C8713" s="170">
        <v>724</v>
      </c>
      <c r="I8713" s="170"/>
    </row>
    <row r="8714" spans="1:9" x14ac:dyDescent="0.3">
      <c r="A8714" s="170" t="s">
        <v>6981</v>
      </c>
      <c r="B8714" s="170" t="s">
        <v>6982</v>
      </c>
      <c r="C8714" s="170">
        <v>724</v>
      </c>
      <c r="I8714" s="170"/>
    </row>
    <row r="8715" spans="1:9" x14ac:dyDescent="0.3">
      <c r="A8715" s="170" t="s">
        <v>11065</v>
      </c>
      <c r="B8715" s="170" t="s">
        <v>11064</v>
      </c>
      <c r="C8715" s="170">
        <v>724</v>
      </c>
      <c r="I8715" s="170"/>
    </row>
    <row r="8716" spans="1:9" x14ac:dyDescent="0.3">
      <c r="A8716" s="170" t="s">
        <v>11063</v>
      </c>
      <c r="B8716" s="170" t="s">
        <v>11062</v>
      </c>
      <c r="C8716" s="170">
        <v>724</v>
      </c>
      <c r="I8716" s="170"/>
    </row>
    <row r="8717" spans="1:9" x14ac:dyDescent="0.3">
      <c r="A8717" s="170" t="s">
        <v>6983</v>
      </c>
      <c r="B8717" s="170" t="s">
        <v>6984</v>
      </c>
      <c r="C8717" s="170">
        <v>724</v>
      </c>
      <c r="I8717" s="170"/>
    </row>
    <row r="8718" spans="1:9" x14ac:dyDescent="0.3">
      <c r="A8718" s="170" t="s">
        <v>11061</v>
      </c>
      <c r="B8718" s="170" t="s">
        <v>11060</v>
      </c>
      <c r="C8718" s="170">
        <v>724</v>
      </c>
      <c r="I8718" s="170"/>
    </row>
    <row r="8719" spans="1:9" x14ac:dyDescent="0.3">
      <c r="A8719" s="170" t="s">
        <v>11059</v>
      </c>
      <c r="B8719" s="170" t="s">
        <v>11058</v>
      </c>
      <c r="C8719" s="170">
        <v>724</v>
      </c>
      <c r="I8719" s="170"/>
    </row>
    <row r="8720" spans="1:9" x14ac:dyDescent="0.3">
      <c r="A8720" s="170" t="s">
        <v>3462</v>
      </c>
      <c r="B8720" s="170" t="s">
        <v>11057</v>
      </c>
      <c r="C8720" s="170">
        <v>157</v>
      </c>
      <c r="I8720" s="170"/>
    </row>
    <row r="8721" spans="1:9" x14ac:dyDescent="0.3">
      <c r="A8721" s="170" t="s">
        <v>11056</v>
      </c>
      <c r="B8721" s="170" t="s">
        <v>11055</v>
      </c>
      <c r="C8721" s="170">
        <v>724</v>
      </c>
      <c r="I8721" s="170"/>
    </row>
    <row r="8722" spans="1:9" x14ac:dyDescent="0.3">
      <c r="A8722" s="170" t="s">
        <v>6985</v>
      </c>
      <c r="B8722" s="170" t="s">
        <v>6986</v>
      </c>
      <c r="C8722" s="170">
        <v>724</v>
      </c>
      <c r="I8722" s="170"/>
    </row>
    <row r="8723" spans="1:9" x14ac:dyDescent="0.3">
      <c r="A8723" s="170" t="s">
        <v>8096</v>
      </c>
      <c r="B8723" s="170" t="s">
        <v>8097</v>
      </c>
      <c r="C8723" s="170">
        <v>724</v>
      </c>
      <c r="I8723" s="170"/>
    </row>
    <row r="8724" spans="1:9" x14ac:dyDescent="0.3">
      <c r="A8724" s="170" t="s">
        <v>6987</v>
      </c>
      <c r="B8724" s="170" t="s">
        <v>6988</v>
      </c>
      <c r="C8724" s="170">
        <v>724</v>
      </c>
      <c r="I8724" s="170"/>
    </row>
    <row r="8725" spans="1:9" x14ac:dyDescent="0.3">
      <c r="A8725" s="170" t="s">
        <v>6989</v>
      </c>
      <c r="B8725" s="170" t="s">
        <v>6990</v>
      </c>
      <c r="C8725" s="170">
        <v>724</v>
      </c>
      <c r="I8725" s="170"/>
    </row>
    <row r="8726" spans="1:9" x14ac:dyDescent="0.3">
      <c r="A8726" s="170" t="s">
        <v>11054</v>
      </c>
      <c r="B8726" s="170" t="s">
        <v>11053</v>
      </c>
      <c r="C8726" s="170">
        <v>724</v>
      </c>
      <c r="I8726" s="170"/>
    </row>
    <row r="8727" spans="1:9" x14ac:dyDescent="0.3">
      <c r="A8727" s="170" t="s">
        <v>6991</v>
      </c>
      <c r="B8727" s="170" t="s">
        <v>6992</v>
      </c>
      <c r="C8727" s="170">
        <v>724</v>
      </c>
      <c r="I8727" s="170"/>
    </row>
    <row r="8728" spans="1:9" x14ac:dyDescent="0.3">
      <c r="A8728" s="170" t="s">
        <v>6993</v>
      </c>
      <c r="B8728" s="170" t="s">
        <v>6994</v>
      </c>
      <c r="C8728" s="170">
        <v>724</v>
      </c>
      <c r="I8728" s="170"/>
    </row>
    <row r="8729" spans="1:9" x14ac:dyDescent="0.3">
      <c r="A8729" s="170" t="s">
        <v>6995</v>
      </c>
      <c r="B8729" s="170" t="s">
        <v>6996</v>
      </c>
      <c r="C8729" s="170">
        <v>724</v>
      </c>
      <c r="I8729" s="170"/>
    </row>
    <row r="8730" spans="1:9" x14ac:dyDescent="0.3">
      <c r="A8730" s="170" t="s">
        <v>6997</v>
      </c>
      <c r="B8730" s="170" t="s">
        <v>6998</v>
      </c>
      <c r="C8730" s="170">
        <v>724</v>
      </c>
      <c r="I8730" s="170"/>
    </row>
    <row r="8731" spans="1:9" x14ac:dyDescent="0.3">
      <c r="A8731" s="170" t="s">
        <v>3461</v>
      </c>
      <c r="B8731" s="170" t="s">
        <v>11042</v>
      </c>
      <c r="C8731" s="170">
        <v>34</v>
      </c>
      <c r="I8731" s="170"/>
    </row>
    <row r="8732" spans="1:9" x14ac:dyDescent="0.3">
      <c r="A8732" s="170" t="s">
        <v>3461</v>
      </c>
      <c r="B8732" s="170" t="s">
        <v>11042</v>
      </c>
      <c r="C8732" s="170">
        <v>34</v>
      </c>
      <c r="I8732" s="170"/>
    </row>
    <row r="8733" spans="1:9" x14ac:dyDescent="0.3">
      <c r="A8733" s="170" t="s">
        <v>6999</v>
      </c>
      <c r="B8733" s="170" t="s">
        <v>7000</v>
      </c>
      <c r="C8733" s="170">
        <v>724</v>
      </c>
      <c r="I8733" s="170"/>
    </row>
    <row r="8734" spans="1:9" x14ac:dyDescent="0.3">
      <c r="A8734" s="170" t="s">
        <v>7001</v>
      </c>
      <c r="B8734" s="170" t="s">
        <v>7002</v>
      </c>
      <c r="C8734" s="170">
        <v>724</v>
      </c>
      <c r="I8734" s="170"/>
    </row>
    <row r="8735" spans="1:9" x14ac:dyDescent="0.3">
      <c r="A8735" s="170" t="s">
        <v>7003</v>
      </c>
      <c r="B8735" s="170" t="s">
        <v>7004</v>
      </c>
      <c r="C8735" s="170">
        <v>724</v>
      </c>
      <c r="I8735" s="170"/>
    </row>
    <row r="8736" spans="1:9" x14ac:dyDescent="0.3">
      <c r="A8736" s="170" t="s">
        <v>7005</v>
      </c>
      <c r="B8736" s="170" t="s">
        <v>7006</v>
      </c>
      <c r="C8736" s="170">
        <v>724</v>
      </c>
      <c r="I8736" s="170"/>
    </row>
    <row r="8737" spans="1:9" x14ac:dyDescent="0.3">
      <c r="A8737" s="170" t="s">
        <v>7007</v>
      </c>
      <c r="B8737" s="170" t="s">
        <v>7008</v>
      </c>
      <c r="C8737" s="170">
        <v>724</v>
      </c>
      <c r="I8737" s="170"/>
    </row>
    <row r="8738" spans="1:9" x14ac:dyDescent="0.3">
      <c r="A8738" s="170" t="s">
        <v>7009</v>
      </c>
      <c r="B8738" s="170" t="s">
        <v>7010</v>
      </c>
      <c r="C8738" s="170">
        <v>724</v>
      </c>
      <c r="I8738" s="170"/>
    </row>
    <row r="8739" spans="1:9" x14ac:dyDescent="0.3">
      <c r="A8739" s="170" t="s">
        <v>7012</v>
      </c>
      <c r="B8739" s="170" t="s">
        <v>7011</v>
      </c>
      <c r="C8739" s="170">
        <v>1708</v>
      </c>
      <c r="I8739" s="170"/>
    </row>
    <row r="8740" spans="1:9" x14ac:dyDescent="0.3">
      <c r="A8740" s="170" t="s">
        <v>7013</v>
      </c>
      <c r="B8740" s="170" t="s">
        <v>7014</v>
      </c>
      <c r="C8740" s="170">
        <v>724</v>
      </c>
      <c r="I8740" s="170"/>
    </row>
    <row r="8741" spans="1:9" x14ac:dyDescent="0.3">
      <c r="A8741" s="170" t="s">
        <v>7015</v>
      </c>
      <c r="B8741" s="170" t="s">
        <v>7016</v>
      </c>
      <c r="C8741" s="170">
        <v>724</v>
      </c>
      <c r="I8741" s="170"/>
    </row>
    <row r="8742" spans="1:9" x14ac:dyDescent="0.3">
      <c r="A8742" s="170" t="s">
        <v>7017</v>
      </c>
      <c r="B8742" s="170" t="s">
        <v>7018</v>
      </c>
      <c r="C8742" s="170">
        <v>724</v>
      </c>
      <c r="I8742" s="170"/>
    </row>
    <row r="8743" spans="1:9" x14ac:dyDescent="0.3">
      <c r="A8743" s="170" t="s">
        <v>3460</v>
      </c>
      <c r="B8743" s="170" t="s">
        <v>11042</v>
      </c>
      <c r="C8743" s="170">
        <v>34</v>
      </c>
      <c r="I8743" s="170"/>
    </row>
    <row r="8744" spans="1:9" x14ac:dyDescent="0.3">
      <c r="A8744" s="170" t="s">
        <v>3460</v>
      </c>
      <c r="B8744" s="170" t="s">
        <v>11042</v>
      </c>
      <c r="C8744" s="170">
        <v>34</v>
      </c>
      <c r="I8744" s="170"/>
    </row>
    <row r="8745" spans="1:9" x14ac:dyDescent="0.3">
      <c r="A8745" s="170" t="s">
        <v>11052</v>
      </c>
      <c r="B8745" s="170" t="s">
        <v>11051</v>
      </c>
      <c r="C8745" s="170">
        <v>724</v>
      </c>
      <c r="I8745" s="170"/>
    </row>
    <row r="8746" spans="1:9" x14ac:dyDescent="0.3">
      <c r="A8746" s="170" t="s">
        <v>7019</v>
      </c>
      <c r="B8746" s="170" t="s">
        <v>7020</v>
      </c>
      <c r="C8746" s="170">
        <v>724</v>
      </c>
      <c r="I8746" s="170"/>
    </row>
    <row r="8747" spans="1:9" x14ac:dyDescent="0.3">
      <c r="A8747" s="170" t="s">
        <v>7021</v>
      </c>
      <c r="B8747" s="170" t="s">
        <v>7022</v>
      </c>
      <c r="C8747" s="170">
        <v>724</v>
      </c>
      <c r="I8747" s="170"/>
    </row>
    <row r="8748" spans="1:9" x14ac:dyDescent="0.3">
      <c r="A8748" s="170" t="s">
        <v>11050</v>
      </c>
      <c r="B8748" s="170" t="s">
        <v>11049</v>
      </c>
      <c r="C8748" s="170">
        <v>724</v>
      </c>
      <c r="I8748" s="170"/>
    </row>
    <row r="8749" spans="1:9" x14ac:dyDescent="0.3">
      <c r="A8749" s="170" t="s">
        <v>11048</v>
      </c>
      <c r="B8749" s="170" t="s">
        <v>11047</v>
      </c>
      <c r="C8749" s="170">
        <v>724</v>
      </c>
      <c r="I8749" s="170"/>
    </row>
    <row r="8750" spans="1:9" x14ac:dyDescent="0.3">
      <c r="A8750" s="170" t="s">
        <v>7023</v>
      </c>
      <c r="B8750" s="170" t="s">
        <v>7024</v>
      </c>
      <c r="C8750" s="170">
        <v>724</v>
      </c>
      <c r="I8750" s="170"/>
    </row>
    <row r="8751" spans="1:9" x14ac:dyDescent="0.3">
      <c r="A8751" s="170" t="s">
        <v>7025</v>
      </c>
      <c r="B8751" s="170" t="s">
        <v>7026</v>
      </c>
      <c r="C8751" s="170">
        <v>724</v>
      </c>
      <c r="I8751" s="170"/>
    </row>
    <row r="8752" spans="1:9" x14ac:dyDescent="0.3">
      <c r="A8752" s="170" t="s">
        <v>7027</v>
      </c>
      <c r="B8752" s="170" t="s">
        <v>7028</v>
      </c>
      <c r="C8752" s="170">
        <v>724</v>
      </c>
      <c r="I8752" s="170"/>
    </row>
    <row r="8753" spans="1:9" x14ac:dyDescent="0.3">
      <c r="A8753" s="170" t="s">
        <v>11046</v>
      </c>
      <c r="B8753" s="170" t="s">
        <v>11045</v>
      </c>
      <c r="C8753" s="170">
        <v>724</v>
      </c>
      <c r="I8753" s="170"/>
    </row>
    <row r="8754" spans="1:9" x14ac:dyDescent="0.3">
      <c r="A8754" s="170" t="s">
        <v>11044</v>
      </c>
      <c r="B8754" s="170" t="s">
        <v>11043</v>
      </c>
      <c r="C8754" s="170">
        <v>724</v>
      </c>
      <c r="I8754" s="170"/>
    </row>
    <row r="8755" spans="1:9" x14ac:dyDescent="0.3">
      <c r="A8755" s="170" t="s">
        <v>3459</v>
      </c>
      <c r="B8755" s="170" t="s">
        <v>11042</v>
      </c>
      <c r="C8755" s="170">
        <v>34</v>
      </c>
      <c r="I8755" s="170"/>
    </row>
    <row r="8756" spans="1:9" x14ac:dyDescent="0.3">
      <c r="A8756" s="170" t="s">
        <v>3459</v>
      </c>
      <c r="B8756" s="170" t="s">
        <v>11042</v>
      </c>
      <c r="C8756" s="170">
        <v>34</v>
      </c>
      <c r="I8756" s="170"/>
    </row>
    <row r="8757" spans="1:9" x14ac:dyDescent="0.3">
      <c r="A8757" s="170" t="s">
        <v>7029</v>
      </c>
      <c r="B8757" s="170" t="s">
        <v>7030</v>
      </c>
      <c r="C8757" s="170">
        <v>724</v>
      </c>
      <c r="I8757" s="170"/>
    </row>
    <row r="8758" spans="1:9" x14ac:dyDescent="0.3">
      <c r="A8758" s="170" t="s">
        <v>8098</v>
      </c>
      <c r="B8758" s="170" t="s">
        <v>8099</v>
      </c>
      <c r="C8758" s="170">
        <v>724</v>
      </c>
      <c r="I8758" s="170"/>
    </row>
    <row r="8759" spans="1:9" x14ac:dyDescent="0.3">
      <c r="A8759" s="170" t="s">
        <v>11041</v>
      </c>
      <c r="B8759" s="170" t="s">
        <v>11040</v>
      </c>
      <c r="C8759" s="170">
        <v>724</v>
      </c>
      <c r="I8759" s="170"/>
    </row>
    <row r="8760" spans="1:9" x14ac:dyDescent="0.3">
      <c r="A8760" s="170" t="s">
        <v>7031</v>
      </c>
      <c r="B8760" s="170" t="s">
        <v>7032</v>
      </c>
      <c r="C8760" s="170">
        <v>724</v>
      </c>
      <c r="I8760" s="170"/>
    </row>
    <row r="8761" spans="1:9" x14ac:dyDescent="0.3">
      <c r="A8761" s="170" t="s">
        <v>7033</v>
      </c>
      <c r="B8761" s="170" t="s">
        <v>7011</v>
      </c>
      <c r="C8761" s="170">
        <v>1708</v>
      </c>
      <c r="I8761" s="170"/>
    </row>
    <row r="8762" spans="1:9" x14ac:dyDescent="0.3">
      <c r="A8762" s="170" t="s">
        <v>11039</v>
      </c>
      <c r="B8762" s="170" t="s">
        <v>11038</v>
      </c>
      <c r="C8762" s="170">
        <v>724</v>
      </c>
      <c r="I8762" s="170"/>
    </row>
    <row r="8763" spans="1:9" x14ac:dyDescent="0.3">
      <c r="A8763" s="170" t="s">
        <v>7034</v>
      </c>
      <c r="B8763" s="170" t="s">
        <v>7035</v>
      </c>
      <c r="C8763" s="170">
        <v>724</v>
      </c>
      <c r="I8763" s="170"/>
    </row>
    <row r="8764" spans="1:9" x14ac:dyDescent="0.3">
      <c r="A8764" s="170" t="s">
        <v>7036</v>
      </c>
      <c r="B8764" s="170" t="s">
        <v>7037</v>
      </c>
      <c r="C8764" s="170">
        <v>724</v>
      </c>
      <c r="I8764" s="170"/>
    </row>
    <row r="8765" spans="1:9" x14ac:dyDescent="0.3">
      <c r="A8765" s="170" t="s">
        <v>7038</v>
      </c>
      <c r="B8765" s="170" t="s">
        <v>7039</v>
      </c>
      <c r="C8765" s="170">
        <v>724</v>
      </c>
      <c r="I8765" s="170"/>
    </row>
    <row r="8766" spans="1:9" x14ac:dyDescent="0.3">
      <c r="A8766" s="170" t="s">
        <v>11037</v>
      </c>
      <c r="B8766" s="170" t="s">
        <v>11036</v>
      </c>
      <c r="C8766" s="170">
        <v>724</v>
      </c>
      <c r="I8766" s="170"/>
    </row>
    <row r="8767" spans="1:9" x14ac:dyDescent="0.3">
      <c r="A8767" s="170" t="s">
        <v>7040</v>
      </c>
      <c r="B8767" s="170" t="s">
        <v>7041</v>
      </c>
      <c r="C8767" s="170">
        <v>724</v>
      </c>
      <c r="I8767" s="170"/>
    </row>
    <row r="8768" spans="1:9" x14ac:dyDescent="0.3">
      <c r="A8768" s="170" t="s">
        <v>7042</v>
      </c>
      <c r="B8768" s="170" t="s">
        <v>7043</v>
      </c>
      <c r="C8768" s="170">
        <v>724</v>
      </c>
      <c r="I8768" s="170"/>
    </row>
    <row r="8769" spans="1:9" x14ac:dyDescent="0.3">
      <c r="A8769" s="170" t="s">
        <v>11035</v>
      </c>
      <c r="B8769" s="170" t="s">
        <v>11034</v>
      </c>
      <c r="C8769" s="170">
        <v>724</v>
      </c>
      <c r="I8769" s="170"/>
    </row>
    <row r="8770" spans="1:9" x14ac:dyDescent="0.3">
      <c r="A8770" s="170" t="s">
        <v>11033</v>
      </c>
      <c r="B8770" s="170" t="s">
        <v>11032</v>
      </c>
      <c r="C8770" s="170">
        <v>724</v>
      </c>
      <c r="I8770" s="170"/>
    </row>
    <row r="8771" spans="1:9" x14ac:dyDescent="0.3">
      <c r="A8771" s="170" t="s">
        <v>7044</v>
      </c>
      <c r="B8771" s="170" t="s">
        <v>7045</v>
      </c>
      <c r="C8771" s="170">
        <v>724</v>
      </c>
      <c r="I8771" s="170"/>
    </row>
    <row r="8772" spans="1:9" x14ac:dyDescent="0.3">
      <c r="A8772" s="170" t="s">
        <v>7046</v>
      </c>
      <c r="B8772" s="170" t="s">
        <v>7047</v>
      </c>
      <c r="C8772" s="170">
        <v>724</v>
      </c>
      <c r="I8772" s="170"/>
    </row>
    <row r="8773" spans="1:9" x14ac:dyDescent="0.3">
      <c r="A8773" s="170" t="s">
        <v>7048</v>
      </c>
      <c r="B8773" s="170" t="s">
        <v>7049</v>
      </c>
      <c r="C8773" s="170">
        <v>724</v>
      </c>
      <c r="I8773" s="170"/>
    </row>
    <row r="8774" spans="1:9" x14ac:dyDescent="0.3">
      <c r="A8774" s="170" t="s">
        <v>11031</v>
      </c>
      <c r="B8774" s="170" t="s">
        <v>11030</v>
      </c>
      <c r="C8774" s="170">
        <v>724</v>
      </c>
      <c r="I8774" s="170"/>
    </row>
    <row r="8775" spans="1:9" x14ac:dyDescent="0.3">
      <c r="A8775" s="170" t="s">
        <v>7050</v>
      </c>
      <c r="B8775" s="170" t="s">
        <v>7051</v>
      </c>
      <c r="C8775" s="170">
        <v>724</v>
      </c>
      <c r="I8775" s="170"/>
    </row>
    <row r="8776" spans="1:9" x14ac:dyDescent="0.3">
      <c r="A8776" s="170" t="s">
        <v>7052</v>
      </c>
      <c r="B8776" s="170" t="s">
        <v>7053</v>
      </c>
      <c r="C8776" s="170">
        <v>724</v>
      </c>
      <c r="I8776" s="170"/>
    </row>
    <row r="8777" spans="1:9" x14ac:dyDescent="0.3">
      <c r="A8777" s="170" t="s">
        <v>4046</v>
      </c>
      <c r="B8777" s="170" t="s">
        <v>11029</v>
      </c>
      <c r="C8777" s="170">
        <v>2112</v>
      </c>
      <c r="I8777" s="170"/>
    </row>
    <row r="8778" spans="1:9" x14ac:dyDescent="0.3">
      <c r="A8778" s="170" t="s">
        <v>7054</v>
      </c>
      <c r="B8778" s="170" t="s">
        <v>7055</v>
      </c>
      <c r="C8778" s="170">
        <v>724</v>
      </c>
      <c r="I8778" s="170"/>
    </row>
    <row r="8779" spans="1:9" x14ac:dyDescent="0.3">
      <c r="A8779" s="170" t="s">
        <v>7056</v>
      </c>
      <c r="B8779" s="170" t="s">
        <v>7057</v>
      </c>
      <c r="C8779" s="170">
        <v>724</v>
      </c>
      <c r="I8779" s="170"/>
    </row>
    <row r="8780" spans="1:9" x14ac:dyDescent="0.3">
      <c r="A8780" s="170" t="s">
        <v>8100</v>
      </c>
      <c r="B8780" s="170" t="s">
        <v>8101</v>
      </c>
      <c r="C8780" s="170">
        <v>724</v>
      </c>
      <c r="I8780" s="170"/>
    </row>
    <row r="8781" spans="1:9" x14ac:dyDescent="0.3">
      <c r="A8781" s="170" t="s">
        <v>7058</v>
      </c>
      <c r="B8781" s="170" t="s">
        <v>7059</v>
      </c>
      <c r="C8781" s="170">
        <v>724</v>
      </c>
      <c r="I8781" s="170"/>
    </row>
    <row r="8782" spans="1:9" x14ac:dyDescent="0.3">
      <c r="A8782" s="170" t="s">
        <v>7060</v>
      </c>
      <c r="B8782" s="170" t="s">
        <v>7061</v>
      </c>
      <c r="C8782" s="170">
        <v>724</v>
      </c>
      <c r="I8782" s="170"/>
    </row>
    <row r="8783" spans="1:9" x14ac:dyDescent="0.3">
      <c r="A8783" s="170" t="s">
        <v>7062</v>
      </c>
      <c r="B8783" s="170" t="s">
        <v>7063</v>
      </c>
      <c r="C8783" s="170">
        <v>724</v>
      </c>
      <c r="I8783" s="170"/>
    </row>
    <row r="8784" spans="1:9" x14ac:dyDescent="0.3">
      <c r="A8784" s="170" t="s">
        <v>11028</v>
      </c>
      <c r="B8784" s="170" t="s">
        <v>11027</v>
      </c>
      <c r="C8784" s="170">
        <v>724</v>
      </c>
      <c r="I8784" s="170"/>
    </row>
    <row r="8785" spans="1:9" x14ac:dyDescent="0.3">
      <c r="A8785" s="170" t="s">
        <v>7064</v>
      </c>
      <c r="B8785" s="170" t="s">
        <v>7065</v>
      </c>
      <c r="C8785" s="170">
        <v>724</v>
      </c>
      <c r="I8785" s="170"/>
    </row>
    <row r="8786" spans="1:9" x14ac:dyDescent="0.3">
      <c r="A8786" s="170" t="s">
        <v>7066</v>
      </c>
      <c r="B8786" s="170" t="s">
        <v>7067</v>
      </c>
      <c r="C8786" s="170">
        <v>724</v>
      </c>
      <c r="I8786" s="170"/>
    </row>
    <row r="8787" spans="1:9" x14ac:dyDescent="0.3">
      <c r="A8787" s="170" t="s">
        <v>11026</v>
      </c>
      <c r="B8787" s="170" t="s">
        <v>11025</v>
      </c>
      <c r="C8787" s="170">
        <v>724</v>
      </c>
      <c r="I8787" s="170"/>
    </row>
    <row r="8788" spans="1:9" x14ac:dyDescent="0.3">
      <c r="A8788" s="170" t="s">
        <v>3458</v>
      </c>
      <c r="B8788" s="170" t="s">
        <v>11024</v>
      </c>
      <c r="C8788" s="170">
        <v>214</v>
      </c>
      <c r="I8788" s="170"/>
    </row>
    <row r="8789" spans="1:9" x14ac:dyDescent="0.3">
      <c r="A8789" s="170" t="s">
        <v>11023</v>
      </c>
      <c r="B8789" s="170" t="s">
        <v>11022</v>
      </c>
      <c r="C8789" s="170">
        <v>724</v>
      </c>
      <c r="I8789" s="170"/>
    </row>
    <row r="8790" spans="1:9" x14ac:dyDescent="0.3">
      <c r="A8790" s="170" t="s">
        <v>11021</v>
      </c>
      <c r="B8790" s="170" t="s">
        <v>11020</v>
      </c>
      <c r="C8790" s="170">
        <v>724</v>
      </c>
      <c r="I8790" s="170"/>
    </row>
    <row r="8791" spans="1:9" x14ac:dyDescent="0.3">
      <c r="A8791" s="170" t="s">
        <v>7068</v>
      </c>
      <c r="B8791" s="170" t="s">
        <v>7069</v>
      </c>
      <c r="C8791" s="170">
        <v>724</v>
      </c>
      <c r="I8791" s="170"/>
    </row>
    <row r="8792" spans="1:9" x14ac:dyDescent="0.3">
      <c r="A8792" s="170" t="s">
        <v>8102</v>
      </c>
      <c r="B8792" s="170" t="s">
        <v>8103</v>
      </c>
      <c r="C8792" s="170">
        <v>724</v>
      </c>
      <c r="I8792" s="170"/>
    </row>
    <row r="8793" spans="1:9" x14ac:dyDescent="0.3">
      <c r="A8793" s="170" t="s">
        <v>11019</v>
      </c>
      <c r="B8793" s="170" t="s">
        <v>11018</v>
      </c>
      <c r="C8793" s="170">
        <v>724</v>
      </c>
      <c r="I8793" s="170"/>
    </row>
    <row r="8794" spans="1:9" x14ac:dyDescent="0.3">
      <c r="A8794" s="170" t="s">
        <v>7070</v>
      </c>
      <c r="B8794" s="170" t="s">
        <v>7071</v>
      </c>
      <c r="C8794" s="170">
        <v>724</v>
      </c>
      <c r="I8794" s="170"/>
    </row>
    <row r="8795" spans="1:9" x14ac:dyDescent="0.3">
      <c r="A8795" s="170" t="s">
        <v>7072</v>
      </c>
      <c r="B8795" s="170" t="s">
        <v>7073</v>
      </c>
      <c r="C8795" s="170">
        <v>724</v>
      </c>
      <c r="I8795" s="170"/>
    </row>
    <row r="8796" spans="1:9" x14ac:dyDescent="0.3">
      <c r="A8796" s="170" t="s">
        <v>11017</v>
      </c>
      <c r="B8796" s="170" t="s">
        <v>11016</v>
      </c>
      <c r="C8796" s="170">
        <v>724</v>
      </c>
      <c r="I8796" s="170"/>
    </row>
    <row r="8797" spans="1:9" x14ac:dyDescent="0.3">
      <c r="A8797" s="170" t="s">
        <v>7074</v>
      </c>
      <c r="B8797" s="170" t="s">
        <v>7075</v>
      </c>
      <c r="C8797" s="170">
        <v>724</v>
      </c>
      <c r="I8797" s="170"/>
    </row>
    <row r="8798" spans="1:9" x14ac:dyDescent="0.3">
      <c r="A8798" s="170" t="s">
        <v>7076</v>
      </c>
      <c r="B8798" s="170" t="s">
        <v>7077</v>
      </c>
      <c r="C8798" s="170">
        <v>724</v>
      </c>
      <c r="I8798" s="170"/>
    </row>
    <row r="8799" spans="1:9" x14ac:dyDescent="0.3">
      <c r="A8799" s="170" t="s">
        <v>11015</v>
      </c>
      <c r="B8799" s="170" t="s">
        <v>11014</v>
      </c>
      <c r="C8799" s="170">
        <v>724</v>
      </c>
      <c r="I8799" s="170"/>
    </row>
    <row r="8800" spans="1:9" x14ac:dyDescent="0.3">
      <c r="A8800" s="170" t="s">
        <v>7078</v>
      </c>
      <c r="B8800" s="170" t="s">
        <v>7079</v>
      </c>
      <c r="C8800" s="170">
        <v>724</v>
      </c>
      <c r="I8800" s="170"/>
    </row>
    <row r="8801" spans="1:9" x14ac:dyDescent="0.3">
      <c r="A8801" s="170" t="s">
        <v>7080</v>
      </c>
      <c r="B8801" s="170" t="s">
        <v>7081</v>
      </c>
      <c r="C8801" s="170">
        <v>724</v>
      </c>
      <c r="I8801" s="170"/>
    </row>
    <row r="8802" spans="1:9" x14ac:dyDescent="0.3">
      <c r="A8802" s="170" t="s">
        <v>7082</v>
      </c>
      <c r="B8802" s="170" t="s">
        <v>7083</v>
      </c>
      <c r="C8802" s="170">
        <v>724</v>
      </c>
      <c r="I8802" s="170"/>
    </row>
    <row r="8803" spans="1:9" x14ac:dyDescent="0.3">
      <c r="A8803" s="170" t="s">
        <v>7084</v>
      </c>
      <c r="B8803" s="170" t="s">
        <v>7085</v>
      </c>
      <c r="C8803" s="170">
        <v>724</v>
      </c>
      <c r="I8803" s="170"/>
    </row>
    <row r="8804" spans="1:9" x14ac:dyDescent="0.3">
      <c r="A8804" s="170" t="s">
        <v>7086</v>
      </c>
      <c r="B8804" s="170" t="s">
        <v>7087</v>
      </c>
      <c r="C8804" s="170">
        <v>724</v>
      </c>
      <c r="I8804" s="170"/>
    </row>
    <row r="8805" spans="1:9" x14ac:dyDescent="0.3">
      <c r="A8805" s="170" t="s">
        <v>7088</v>
      </c>
      <c r="B8805" s="170" t="s">
        <v>7089</v>
      </c>
      <c r="C8805" s="170">
        <v>724</v>
      </c>
      <c r="I8805" s="170"/>
    </row>
    <row r="8806" spans="1:9" x14ac:dyDescent="0.3">
      <c r="A8806" s="170" t="s">
        <v>11013</v>
      </c>
      <c r="B8806" s="170" t="s">
        <v>11012</v>
      </c>
      <c r="C8806" s="170">
        <v>724</v>
      </c>
      <c r="I8806" s="170"/>
    </row>
    <row r="8807" spans="1:9" x14ac:dyDescent="0.3">
      <c r="A8807" s="170" t="s">
        <v>7090</v>
      </c>
      <c r="B8807" s="170" t="s">
        <v>7091</v>
      </c>
      <c r="C8807" s="170">
        <v>724</v>
      </c>
      <c r="I8807" s="170"/>
    </row>
    <row r="8808" spans="1:9" x14ac:dyDescent="0.3">
      <c r="A8808" s="170" t="s">
        <v>7092</v>
      </c>
      <c r="B8808" s="170" t="s">
        <v>7093</v>
      </c>
      <c r="C8808" s="170">
        <v>724</v>
      </c>
      <c r="I8808" s="170"/>
    </row>
    <row r="8809" spans="1:9" x14ac:dyDescent="0.3">
      <c r="A8809" s="170" t="s">
        <v>3457</v>
      </c>
      <c r="B8809" s="170" t="s">
        <v>3449</v>
      </c>
      <c r="C8809" s="170">
        <v>37</v>
      </c>
      <c r="I8809" s="170"/>
    </row>
    <row r="8810" spans="1:9" x14ac:dyDescent="0.3">
      <c r="A8810" s="170" t="s">
        <v>7094</v>
      </c>
      <c r="B8810" s="170" t="s">
        <v>7095</v>
      </c>
      <c r="C8810" s="170">
        <v>724</v>
      </c>
      <c r="I8810" s="170"/>
    </row>
    <row r="8811" spans="1:9" x14ac:dyDescent="0.3">
      <c r="A8811" s="170" t="s">
        <v>11011</v>
      </c>
      <c r="B8811" s="170" t="s">
        <v>11010</v>
      </c>
      <c r="C8811" s="170">
        <v>724</v>
      </c>
      <c r="I8811" s="170"/>
    </row>
    <row r="8812" spans="1:9" x14ac:dyDescent="0.3">
      <c r="A8812" s="170" t="s">
        <v>7096</v>
      </c>
      <c r="B8812" s="170" t="s">
        <v>7097</v>
      </c>
      <c r="C8812" s="170">
        <v>724</v>
      </c>
      <c r="I8812" s="170"/>
    </row>
    <row r="8813" spans="1:9" x14ac:dyDescent="0.3">
      <c r="A8813" s="170" t="s">
        <v>8104</v>
      </c>
      <c r="B8813" s="170" t="s">
        <v>8105</v>
      </c>
      <c r="C8813" s="170">
        <v>724</v>
      </c>
      <c r="I8813" s="170"/>
    </row>
    <row r="8814" spans="1:9" x14ac:dyDescent="0.3">
      <c r="A8814" s="170" t="s">
        <v>7098</v>
      </c>
      <c r="B8814" s="170" t="s">
        <v>7099</v>
      </c>
      <c r="C8814" s="170">
        <v>724</v>
      </c>
      <c r="I8814" s="170"/>
    </row>
    <row r="8815" spans="1:9" x14ac:dyDescent="0.3">
      <c r="A8815" s="170" t="s">
        <v>11009</v>
      </c>
      <c r="B8815" s="170" t="s">
        <v>11008</v>
      </c>
      <c r="C8815" s="170">
        <v>724</v>
      </c>
      <c r="I8815" s="170"/>
    </row>
    <row r="8816" spans="1:9" x14ac:dyDescent="0.3">
      <c r="A8816" s="170" t="s">
        <v>7100</v>
      </c>
      <c r="B8816" s="170" t="s">
        <v>7101</v>
      </c>
      <c r="C8816" s="170">
        <v>724</v>
      </c>
      <c r="I8816" s="170"/>
    </row>
    <row r="8817" spans="1:9" x14ac:dyDescent="0.3">
      <c r="A8817" s="170" t="s">
        <v>11007</v>
      </c>
      <c r="B8817" s="170" t="s">
        <v>11006</v>
      </c>
      <c r="C8817" s="170">
        <v>724</v>
      </c>
      <c r="I8817" s="170"/>
    </row>
    <row r="8818" spans="1:9" x14ac:dyDescent="0.3">
      <c r="A8818" s="170" t="s">
        <v>7102</v>
      </c>
      <c r="B8818" s="170" t="s">
        <v>7103</v>
      </c>
      <c r="C8818" s="170">
        <v>724</v>
      </c>
      <c r="I8818" s="170"/>
    </row>
    <row r="8819" spans="1:9" x14ac:dyDescent="0.3">
      <c r="A8819" s="170" t="s">
        <v>7104</v>
      </c>
      <c r="B8819" s="170" t="s">
        <v>7105</v>
      </c>
      <c r="C8819" s="170">
        <v>724</v>
      </c>
      <c r="I8819" s="170"/>
    </row>
    <row r="8820" spans="1:9" x14ac:dyDescent="0.3">
      <c r="A8820" s="170" t="s">
        <v>3456</v>
      </c>
      <c r="B8820" s="170" t="s">
        <v>10995</v>
      </c>
      <c r="C8820" s="170">
        <v>131</v>
      </c>
      <c r="I8820" s="170"/>
    </row>
    <row r="8821" spans="1:9" x14ac:dyDescent="0.3">
      <c r="A8821" s="170" t="s">
        <v>11005</v>
      </c>
      <c r="B8821" s="170" t="s">
        <v>11004</v>
      </c>
      <c r="C8821" s="170">
        <v>724</v>
      </c>
      <c r="I8821" s="170"/>
    </row>
    <row r="8822" spans="1:9" x14ac:dyDescent="0.3">
      <c r="A8822" s="170" t="s">
        <v>7106</v>
      </c>
      <c r="B8822" s="170" t="s">
        <v>7107</v>
      </c>
      <c r="C8822" s="170">
        <v>724</v>
      </c>
      <c r="I8822" s="170"/>
    </row>
    <row r="8823" spans="1:9" x14ac:dyDescent="0.3">
      <c r="A8823" s="170" t="s">
        <v>7108</v>
      </c>
      <c r="B8823" s="170" t="s">
        <v>7109</v>
      </c>
      <c r="C8823" s="170">
        <v>724</v>
      </c>
      <c r="I8823" s="170"/>
    </row>
    <row r="8824" spans="1:9" x14ac:dyDescent="0.3">
      <c r="A8824" s="170" t="s">
        <v>7110</v>
      </c>
      <c r="B8824" s="170" t="s">
        <v>7111</v>
      </c>
      <c r="C8824" s="170">
        <v>724</v>
      </c>
      <c r="I8824" s="170"/>
    </row>
    <row r="8825" spans="1:9" x14ac:dyDescent="0.3">
      <c r="A8825" s="170" t="s">
        <v>7112</v>
      </c>
      <c r="B8825" s="170" t="s">
        <v>7113</v>
      </c>
      <c r="C8825" s="170">
        <v>724</v>
      </c>
      <c r="I8825" s="170"/>
    </row>
    <row r="8826" spans="1:9" x14ac:dyDescent="0.3">
      <c r="A8826" s="170" t="s">
        <v>7114</v>
      </c>
      <c r="B8826" s="170" t="s">
        <v>7115</v>
      </c>
      <c r="C8826" s="170">
        <v>724</v>
      </c>
      <c r="I8826" s="170"/>
    </row>
    <row r="8827" spans="1:9" x14ac:dyDescent="0.3">
      <c r="A8827" s="170" t="s">
        <v>7116</v>
      </c>
      <c r="B8827" s="170" t="s">
        <v>7117</v>
      </c>
      <c r="C8827" s="170">
        <v>724</v>
      </c>
      <c r="I8827" s="170"/>
    </row>
    <row r="8828" spans="1:9" x14ac:dyDescent="0.3">
      <c r="A8828" s="170" t="s">
        <v>11003</v>
      </c>
      <c r="B8828" s="170" t="s">
        <v>11002</v>
      </c>
      <c r="C8828" s="170">
        <v>724</v>
      </c>
      <c r="I8828" s="170"/>
    </row>
    <row r="8829" spans="1:9" x14ac:dyDescent="0.3">
      <c r="A8829" s="170" t="s">
        <v>7118</v>
      </c>
      <c r="B8829" s="170" t="s">
        <v>7119</v>
      </c>
      <c r="C8829" s="170">
        <v>724</v>
      </c>
      <c r="I8829" s="170"/>
    </row>
    <row r="8830" spans="1:9" x14ac:dyDescent="0.3">
      <c r="A8830" s="170" t="s">
        <v>7120</v>
      </c>
      <c r="B8830" s="170" t="s">
        <v>7121</v>
      </c>
      <c r="C8830" s="170">
        <v>724</v>
      </c>
      <c r="I8830" s="170"/>
    </row>
    <row r="8831" spans="1:9" x14ac:dyDescent="0.3">
      <c r="A8831" s="170" t="s">
        <v>3455</v>
      </c>
      <c r="B8831" s="170" t="s">
        <v>10995</v>
      </c>
      <c r="C8831" s="170">
        <v>131</v>
      </c>
      <c r="I8831" s="170"/>
    </row>
    <row r="8832" spans="1:9" x14ac:dyDescent="0.3">
      <c r="A8832" s="170" t="s">
        <v>11001</v>
      </c>
      <c r="B8832" s="170" t="s">
        <v>11000</v>
      </c>
      <c r="C8832" s="170">
        <v>724</v>
      </c>
      <c r="I8832" s="170"/>
    </row>
    <row r="8833" spans="1:9" x14ac:dyDescent="0.3">
      <c r="A8833" s="170" t="s">
        <v>10999</v>
      </c>
      <c r="B8833" s="170" t="s">
        <v>10998</v>
      </c>
      <c r="C8833" s="170">
        <v>724</v>
      </c>
      <c r="I8833" s="170"/>
    </row>
    <row r="8834" spans="1:9" x14ac:dyDescent="0.3">
      <c r="A8834" s="170" t="s">
        <v>7122</v>
      </c>
      <c r="B8834" s="170" t="s">
        <v>7123</v>
      </c>
      <c r="C8834" s="170">
        <v>724</v>
      </c>
      <c r="I8834" s="170"/>
    </row>
    <row r="8835" spans="1:9" x14ac:dyDescent="0.3">
      <c r="A8835" s="170" t="s">
        <v>7124</v>
      </c>
      <c r="B8835" s="170" t="s">
        <v>7125</v>
      </c>
      <c r="C8835" s="170">
        <v>724</v>
      </c>
      <c r="I8835" s="170"/>
    </row>
    <row r="8836" spans="1:9" x14ac:dyDescent="0.3">
      <c r="A8836" s="170" t="s">
        <v>7126</v>
      </c>
      <c r="B8836" s="170" t="s">
        <v>7127</v>
      </c>
      <c r="C8836" s="170">
        <v>724</v>
      </c>
      <c r="I8836" s="170"/>
    </row>
    <row r="8837" spans="1:9" x14ac:dyDescent="0.3">
      <c r="A8837" s="170" t="s">
        <v>8106</v>
      </c>
      <c r="B8837" s="170" t="s">
        <v>8107</v>
      </c>
      <c r="C8837" s="170">
        <v>724</v>
      </c>
      <c r="I8837" s="170"/>
    </row>
    <row r="8838" spans="1:9" x14ac:dyDescent="0.3">
      <c r="A8838" s="170" t="s">
        <v>7128</v>
      </c>
      <c r="B8838" s="170" t="s">
        <v>7129</v>
      </c>
      <c r="C8838" s="170">
        <v>724</v>
      </c>
      <c r="I8838" s="170"/>
    </row>
    <row r="8839" spans="1:9" x14ac:dyDescent="0.3">
      <c r="A8839" s="170" t="s">
        <v>7130</v>
      </c>
      <c r="B8839" s="170" t="s">
        <v>7131</v>
      </c>
      <c r="C8839" s="170">
        <v>724</v>
      </c>
      <c r="I8839" s="170"/>
    </row>
    <row r="8840" spans="1:9" x14ac:dyDescent="0.3">
      <c r="A8840" s="170" t="s">
        <v>7132</v>
      </c>
      <c r="B8840" s="170" t="s">
        <v>7133</v>
      </c>
      <c r="C8840" s="170">
        <v>724</v>
      </c>
      <c r="I8840" s="170"/>
    </row>
    <row r="8841" spans="1:9" x14ac:dyDescent="0.3">
      <c r="A8841" s="170" t="s">
        <v>10997</v>
      </c>
      <c r="B8841" s="170" t="s">
        <v>10996</v>
      </c>
      <c r="C8841" s="170">
        <v>724</v>
      </c>
      <c r="I8841" s="170"/>
    </row>
    <row r="8842" spans="1:9" x14ac:dyDescent="0.3">
      <c r="A8842" s="170" t="s">
        <v>3454</v>
      </c>
      <c r="B8842" s="170" t="s">
        <v>10995</v>
      </c>
      <c r="C8842" s="170">
        <v>131</v>
      </c>
      <c r="I8842" s="170"/>
    </row>
    <row r="8843" spans="1:9" x14ac:dyDescent="0.3">
      <c r="A8843" s="170" t="s">
        <v>10994</v>
      </c>
      <c r="B8843" s="170" t="s">
        <v>10993</v>
      </c>
      <c r="C8843" s="170">
        <v>724</v>
      </c>
      <c r="I8843" s="170"/>
    </row>
    <row r="8844" spans="1:9" x14ac:dyDescent="0.3">
      <c r="A8844" s="170" t="s">
        <v>10992</v>
      </c>
      <c r="B8844" s="170" t="s">
        <v>10991</v>
      </c>
      <c r="C8844" s="170">
        <v>724</v>
      </c>
      <c r="I8844" s="170"/>
    </row>
    <row r="8845" spans="1:9" x14ac:dyDescent="0.3">
      <c r="A8845" s="170" t="s">
        <v>7134</v>
      </c>
      <c r="B8845" s="170" t="s">
        <v>7135</v>
      </c>
      <c r="C8845" s="170">
        <v>724</v>
      </c>
      <c r="I8845" s="170"/>
    </row>
    <row r="8846" spans="1:9" x14ac:dyDescent="0.3">
      <c r="A8846" s="170" t="s">
        <v>7136</v>
      </c>
      <c r="B8846" s="170" t="s">
        <v>7137</v>
      </c>
      <c r="C8846" s="170">
        <v>724</v>
      </c>
      <c r="I8846" s="170"/>
    </row>
    <row r="8847" spans="1:9" x14ac:dyDescent="0.3">
      <c r="A8847" s="170" t="s">
        <v>7138</v>
      </c>
      <c r="B8847" s="170" t="s">
        <v>7139</v>
      </c>
      <c r="C8847" s="170">
        <v>724</v>
      </c>
      <c r="I8847" s="170"/>
    </row>
    <row r="8848" spans="1:9" x14ac:dyDescent="0.3">
      <c r="A8848" s="170" t="s">
        <v>7140</v>
      </c>
      <c r="B8848" s="170" t="s">
        <v>7141</v>
      </c>
      <c r="C8848" s="170">
        <v>724</v>
      </c>
      <c r="I8848" s="170"/>
    </row>
    <row r="8849" spans="1:9" x14ac:dyDescent="0.3">
      <c r="A8849" s="170" t="s">
        <v>7142</v>
      </c>
      <c r="B8849" s="170" t="s">
        <v>7143</v>
      </c>
      <c r="C8849" s="170">
        <v>724</v>
      </c>
      <c r="I8849" s="170"/>
    </row>
    <row r="8850" spans="1:9" x14ac:dyDescent="0.3">
      <c r="A8850" s="170" t="s">
        <v>7144</v>
      </c>
      <c r="B8850" s="170" t="s">
        <v>7145</v>
      </c>
      <c r="C8850" s="170">
        <v>724</v>
      </c>
      <c r="I8850" s="170"/>
    </row>
    <row r="8851" spans="1:9" x14ac:dyDescent="0.3">
      <c r="A8851" s="170" t="s">
        <v>7146</v>
      </c>
      <c r="B8851" s="170" t="s">
        <v>7147</v>
      </c>
      <c r="C8851" s="170">
        <v>724</v>
      </c>
      <c r="I8851" s="170"/>
    </row>
    <row r="8852" spans="1:9" x14ac:dyDescent="0.3">
      <c r="A8852" s="170" t="s">
        <v>10990</v>
      </c>
      <c r="B8852" s="170" t="s">
        <v>10989</v>
      </c>
      <c r="C8852" s="170">
        <v>724</v>
      </c>
      <c r="I8852" s="170"/>
    </row>
    <row r="8853" spans="1:9" x14ac:dyDescent="0.3">
      <c r="A8853" s="170" t="s">
        <v>3453</v>
      </c>
      <c r="B8853" s="170" t="s">
        <v>10974</v>
      </c>
      <c r="C8853" s="170">
        <v>131</v>
      </c>
      <c r="I8853" s="170"/>
    </row>
    <row r="8854" spans="1:9" x14ac:dyDescent="0.3">
      <c r="A8854" s="170" t="s">
        <v>10988</v>
      </c>
      <c r="B8854" s="170" t="s">
        <v>10987</v>
      </c>
      <c r="C8854" s="170">
        <v>724</v>
      </c>
      <c r="I8854" s="170"/>
    </row>
    <row r="8855" spans="1:9" x14ac:dyDescent="0.3">
      <c r="A8855" s="170" t="s">
        <v>7148</v>
      </c>
      <c r="B8855" s="170" t="s">
        <v>7149</v>
      </c>
      <c r="C8855" s="170">
        <v>724</v>
      </c>
      <c r="I8855" s="170"/>
    </row>
    <row r="8856" spans="1:9" x14ac:dyDescent="0.3">
      <c r="A8856" s="170" t="s">
        <v>7150</v>
      </c>
      <c r="B8856" s="170" t="s">
        <v>7151</v>
      </c>
      <c r="C8856" s="170">
        <v>724</v>
      </c>
      <c r="I8856" s="170"/>
    </row>
    <row r="8857" spans="1:9" x14ac:dyDescent="0.3">
      <c r="A8857" s="170" t="s">
        <v>10986</v>
      </c>
      <c r="B8857" s="170" t="s">
        <v>10985</v>
      </c>
      <c r="C8857" s="170">
        <v>724</v>
      </c>
      <c r="I8857" s="170"/>
    </row>
    <row r="8858" spans="1:9" x14ac:dyDescent="0.3">
      <c r="A8858" s="170" t="s">
        <v>7152</v>
      </c>
      <c r="B8858" s="170" t="s">
        <v>7153</v>
      </c>
      <c r="C8858" s="170">
        <v>724</v>
      </c>
      <c r="I8858" s="170"/>
    </row>
    <row r="8859" spans="1:9" x14ac:dyDescent="0.3">
      <c r="A8859" s="170" t="s">
        <v>10984</v>
      </c>
      <c r="B8859" s="170" t="s">
        <v>10983</v>
      </c>
      <c r="C8859" s="170">
        <v>724</v>
      </c>
      <c r="I8859" s="170"/>
    </row>
    <row r="8860" spans="1:9" x14ac:dyDescent="0.3">
      <c r="A8860" s="170" t="s">
        <v>7154</v>
      </c>
      <c r="B8860" s="170" t="s">
        <v>7155</v>
      </c>
      <c r="C8860" s="170">
        <v>724</v>
      </c>
      <c r="I8860" s="170"/>
    </row>
    <row r="8861" spans="1:9" x14ac:dyDescent="0.3">
      <c r="A8861" s="170" t="s">
        <v>7156</v>
      </c>
      <c r="B8861" s="170" t="s">
        <v>7157</v>
      </c>
      <c r="C8861" s="170">
        <v>724</v>
      </c>
      <c r="I8861" s="170"/>
    </row>
    <row r="8862" spans="1:9" x14ac:dyDescent="0.3">
      <c r="A8862" s="170" t="s">
        <v>7158</v>
      </c>
      <c r="B8862" s="170" t="s">
        <v>7159</v>
      </c>
      <c r="C8862" s="170">
        <v>724</v>
      </c>
      <c r="I8862" s="170"/>
    </row>
    <row r="8863" spans="1:9" x14ac:dyDescent="0.3">
      <c r="A8863" s="170" t="s">
        <v>10982</v>
      </c>
      <c r="B8863" s="170" t="s">
        <v>10981</v>
      </c>
      <c r="C8863" s="170">
        <v>724</v>
      </c>
      <c r="I8863" s="170"/>
    </row>
    <row r="8864" spans="1:9" x14ac:dyDescent="0.3">
      <c r="A8864" s="170" t="s">
        <v>3452</v>
      </c>
      <c r="B8864" s="170" t="s">
        <v>10974</v>
      </c>
      <c r="C8864" s="170">
        <v>131</v>
      </c>
      <c r="I8864" s="170"/>
    </row>
    <row r="8865" spans="1:9" x14ac:dyDescent="0.3">
      <c r="A8865" s="170" t="s">
        <v>3452</v>
      </c>
      <c r="B8865" s="170" t="s">
        <v>10974</v>
      </c>
      <c r="C8865" s="170">
        <v>131</v>
      </c>
      <c r="I8865" s="170"/>
    </row>
    <row r="8866" spans="1:9" x14ac:dyDescent="0.3">
      <c r="A8866" s="170" t="s">
        <v>3452</v>
      </c>
      <c r="B8866" s="170" t="s">
        <v>10974</v>
      </c>
      <c r="C8866" s="170">
        <v>131</v>
      </c>
      <c r="I8866" s="170"/>
    </row>
    <row r="8867" spans="1:9" x14ac:dyDescent="0.3">
      <c r="A8867" s="170" t="s">
        <v>7160</v>
      </c>
      <c r="B8867" s="170" t="s">
        <v>7161</v>
      </c>
      <c r="C8867" s="170">
        <v>724</v>
      </c>
      <c r="I8867" s="170"/>
    </row>
    <row r="8868" spans="1:9" x14ac:dyDescent="0.3">
      <c r="A8868" s="170" t="s">
        <v>7162</v>
      </c>
      <c r="B8868" s="170" t="s">
        <v>7163</v>
      </c>
      <c r="C8868" s="170">
        <v>724</v>
      </c>
      <c r="I8868" s="170"/>
    </row>
    <row r="8869" spans="1:9" x14ac:dyDescent="0.3">
      <c r="A8869" s="170" t="s">
        <v>7164</v>
      </c>
      <c r="B8869" s="170" t="s">
        <v>7165</v>
      </c>
      <c r="C8869" s="170">
        <v>724</v>
      </c>
      <c r="I8869" s="170"/>
    </row>
    <row r="8870" spans="1:9" x14ac:dyDescent="0.3">
      <c r="A8870" s="170" t="s">
        <v>7166</v>
      </c>
      <c r="B8870" s="170" t="s">
        <v>7167</v>
      </c>
      <c r="C8870" s="170">
        <v>724</v>
      </c>
      <c r="I8870" s="170"/>
    </row>
    <row r="8871" spans="1:9" x14ac:dyDescent="0.3">
      <c r="A8871" s="170" t="s">
        <v>7168</v>
      </c>
      <c r="B8871" s="170" t="s">
        <v>10980</v>
      </c>
      <c r="C8871" s="170">
        <v>271</v>
      </c>
      <c r="I8871" s="170"/>
    </row>
    <row r="8872" spans="1:9" x14ac:dyDescent="0.3">
      <c r="A8872" s="170" t="s">
        <v>7169</v>
      </c>
      <c r="B8872" s="170" t="s">
        <v>10979</v>
      </c>
      <c r="C8872" s="170">
        <v>1589</v>
      </c>
      <c r="I8872" s="170"/>
    </row>
    <row r="8873" spans="1:9" x14ac:dyDescent="0.3">
      <c r="A8873" s="170" t="s">
        <v>7170</v>
      </c>
      <c r="B8873" s="170" t="s">
        <v>10978</v>
      </c>
      <c r="C8873" s="170">
        <v>271</v>
      </c>
      <c r="I8873" s="170"/>
    </row>
    <row r="8874" spans="1:9" x14ac:dyDescent="0.3">
      <c r="A8874" s="170" t="s">
        <v>7171</v>
      </c>
      <c r="B8874" s="170" t="s">
        <v>10977</v>
      </c>
      <c r="C8874" s="170">
        <v>271</v>
      </c>
      <c r="I8874" s="170"/>
    </row>
    <row r="8875" spans="1:9" x14ac:dyDescent="0.3">
      <c r="A8875" s="170" t="s">
        <v>7172</v>
      </c>
      <c r="B8875" s="170" t="s">
        <v>10976</v>
      </c>
      <c r="C8875" s="170">
        <v>271</v>
      </c>
      <c r="I8875" s="170"/>
    </row>
    <row r="8876" spans="1:9" x14ac:dyDescent="0.3">
      <c r="A8876" s="170" t="s">
        <v>7173</v>
      </c>
      <c r="B8876" s="170" t="s">
        <v>10975</v>
      </c>
      <c r="C8876" s="170">
        <v>271</v>
      </c>
      <c r="I8876" s="170"/>
    </row>
    <row r="8877" spans="1:9" x14ac:dyDescent="0.3">
      <c r="A8877" s="170" t="s">
        <v>3451</v>
      </c>
      <c r="B8877" s="170" t="s">
        <v>10974</v>
      </c>
      <c r="C8877" s="170">
        <v>131</v>
      </c>
      <c r="I8877" s="170"/>
    </row>
    <row r="8878" spans="1:9" x14ac:dyDescent="0.3">
      <c r="A8878" s="170" t="s">
        <v>3451</v>
      </c>
      <c r="B8878" s="170" t="s">
        <v>10974</v>
      </c>
      <c r="C8878" s="170">
        <v>131</v>
      </c>
      <c r="I8878" s="170"/>
    </row>
    <row r="8879" spans="1:9" x14ac:dyDescent="0.3">
      <c r="A8879" s="170" t="s">
        <v>3451</v>
      </c>
      <c r="B8879" s="170" t="s">
        <v>10974</v>
      </c>
      <c r="C8879" s="170">
        <v>131</v>
      </c>
      <c r="I8879" s="170"/>
    </row>
    <row r="8880" spans="1:9" x14ac:dyDescent="0.3">
      <c r="A8880" s="170" t="s">
        <v>8108</v>
      </c>
      <c r="B8880" s="170" t="s">
        <v>10973</v>
      </c>
      <c r="C8880" s="170">
        <v>1603</v>
      </c>
      <c r="I8880" s="170"/>
    </row>
    <row r="8881" spans="1:9" x14ac:dyDescent="0.3">
      <c r="A8881" s="170" t="s">
        <v>7174</v>
      </c>
      <c r="B8881" s="170" t="s">
        <v>10972</v>
      </c>
      <c r="C8881" s="170">
        <v>1603</v>
      </c>
      <c r="I8881" s="170"/>
    </row>
    <row r="8882" spans="1:9" x14ac:dyDescent="0.3">
      <c r="A8882" s="170" t="s">
        <v>8109</v>
      </c>
      <c r="B8882" s="170" t="s">
        <v>10971</v>
      </c>
      <c r="C8882" s="170">
        <v>1365</v>
      </c>
      <c r="I8882" s="170"/>
    </row>
    <row r="8883" spans="1:9" x14ac:dyDescent="0.3">
      <c r="A8883" s="170" t="s">
        <v>7175</v>
      </c>
      <c r="B8883" s="170" t="s">
        <v>10970</v>
      </c>
      <c r="C8883" s="170">
        <v>1603</v>
      </c>
      <c r="I8883" s="170"/>
    </row>
    <row r="8884" spans="1:9" x14ac:dyDescent="0.3">
      <c r="A8884" s="170" t="s">
        <v>7176</v>
      </c>
      <c r="B8884" s="170" t="s">
        <v>10969</v>
      </c>
      <c r="C8884" s="170">
        <v>83</v>
      </c>
      <c r="I8884" s="170"/>
    </row>
    <row r="8885" spans="1:9" x14ac:dyDescent="0.3">
      <c r="A8885" s="170" t="s">
        <v>7177</v>
      </c>
      <c r="B8885" s="170" t="s">
        <v>359</v>
      </c>
      <c r="C8885" s="170">
        <v>724</v>
      </c>
      <c r="I8885" s="170"/>
    </row>
    <row r="8886" spans="1:9" x14ac:dyDescent="0.3">
      <c r="A8886" s="170" t="s">
        <v>7178</v>
      </c>
      <c r="B8886" s="170" t="s">
        <v>359</v>
      </c>
      <c r="C8886" s="170">
        <v>724</v>
      </c>
      <c r="I8886" s="170"/>
    </row>
    <row r="8887" spans="1:9" x14ac:dyDescent="0.3">
      <c r="A8887" s="170" t="s">
        <v>8110</v>
      </c>
      <c r="B8887" s="170" t="s">
        <v>10968</v>
      </c>
      <c r="C8887" s="170">
        <v>385</v>
      </c>
      <c r="I8887" s="170"/>
    </row>
    <row r="8888" spans="1:9" x14ac:dyDescent="0.3">
      <c r="A8888" s="170" t="s">
        <v>7179</v>
      </c>
      <c r="B8888" s="170" t="s">
        <v>10967</v>
      </c>
      <c r="C8888" s="170">
        <v>1603</v>
      </c>
      <c r="I8888" s="170"/>
    </row>
    <row r="8889" spans="1:9" x14ac:dyDescent="0.3">
      <c r="A8889" s="170" t="s">
        <v>7180</v>
      </c>
      <c r="B8889" s="170" t="s">
        <v>10966</v>
      </c>
      <c r="C8889" s="170">
        <v>1578</v>
      </c>
      <c r="I8889" s="170"/>
    </row>
    <row r="8890" spans="1:9" x14ac:dyDescent="0.3">
      <c r="A8890" s="170" t="s">
        <v>4045</v>
      </c>
      <c r="B8890" s="170" t="s">
        <v>10965</v>
      </c>
      <c r="C8890" s="170">
        <v>2112</v>
      </c>
      <c r="I8890" s="170"/>
    </row>
    <row r="8891" spans="1:9" x14ac:dyDescent="0.3">
      <c r="A8891" s="170" t="s">
        <v>3450</v>
      </c>
      <c r="B8891" s="170" t="s">
        <v>10964</v>
      </c>
      <c r="C8891" s="170">
        <v>67</v>
      </c>
      <c r="I8891" s="170"/>
    </row>
    <row r="8892" spans="1:9" x14ac:dyDescent="0.3">
      <c r="A8892" s="170" t="s">
        <v>8111</v>
      </c>
      <c r="B8892" s="170" t="s">
        <v>10963</v>
      </c>
      <c r="C8892" s="170">
        <v>1936</v>
      </c>
      <c r="I8892" s="170"/>
    </row>
    <row r="8893" spans="1:9" x14ac:dyDescent="0.3">
      <c r="A8893" s="170" t="s">
        <v>7182</v>
      </c>
      <c r="B8893" s="170" t="s">
        <v>7181</v>
      </c>
      <c r="C8893" s="170">
        <v>36</v>
      </c>
      <c r="I8893" s="170"/>
    </row>
    <row r="8894" spans="1:9" x14ac:dyDescent="0.3">
      <c r="A8894" s="170" t="s">
        <v>7184</v>
      </c>
      <c r="B8894" s="170" t="s">
        <v>7183</v>
      </c>
      <c r="C8894" s="170">
        <v>1551</v>
      </c>
      <c r="I8894" s="170"/>
    </row>
    <row r="8895" spans="1:9" x14ac:dyDescent="0.3">
      <c r="A8895" s="170" t="s">
        <v>7186</v>
      </c>
      <c r="B8895" s="170" t="s">
        <v>7185</v>
      </c>
      <c r="C8895" s="170">
        <v>1551</v>
      </c>
      <c r="I8895" s="170"/>
    </row>
    <row r="8896" spans="1:9" x14ac:dyDescent="0.3">
      <c r="A8896" s="170" t="s">
        <v>7188</v>
      </c>
      <c r="B8896" s="170" t="s">
        <v>7187</v>
      </c>
      <c r="C8896" s="170">
        <v>1551</v>
      </c>
      <c r="I8896" s="170"/>
    </row>
    <row r="8897" spans="1:9" x14ac:dyDescent="0.3">
      <c r="A8897" s="170" t="s">
        <v>7189</v>
      </c>
      <c r="B8897" s="170" t="s">
        <v>10962</v>
      </c>
      <c r="C8897" s="170">
        <v>1551</v>
      </c>
      <c r="I8897" s="170"/>
    </row>
    <row r="8898" spans="1:9" x14ac:dyDescent="0.3">
      <c r="A8898" s="170" t="s">
        <v>7191</v>
      </c>
      <c r="B8898" s="170" t="s">
        <v>7190</v>
      </c>
      <c r="C8898" s="170">
        <v>36</v>
      </c>
      <c r="I8898" s="170"/>
    </row>
    <row r="8899" spans="1:9" x14ac:dyDescent="0.3">
      <c r="A8899" s="170" t="s">
        <v>7192</v>
      </c>
      <c r="B8899" s="170" t="s">
        <v>10961</v>
      </c>
      <c r="C8899" s="170">
        <v>36</v>
      </c>
      <c r="I8899" s="170"/>
    </row>
    <row r="8900" spans="1:9" x14ac:dyDescent="0.3">
      <c r="A8900" s="170" t="s">
        <v>8112</v>
      </c>
      <c r="B8900" s="170" t="s">
        <v>10960</v>
      </c>
      <c r="C8900" s="170">
        <v>1936</v>
      </c>
      <c r="I8900" s="170"/>
    </row>
    <row r="8901" spans="1:9" x14ac:dyDescent="0.3">
      <c r="A8901" s="170" t="s">
        <v>7193</v>
      </c>
      <c r="B8901" s="170" t="s">
        <v>10959</v>
      </c>
      <c r="C8901" s="170">
        <v>1578</v>
      </c>
      <c r="I8901" s="170"/>
    </row>
    <row r="8902" spans="1:9" x14ac:dyDescent="0.3">
      <c r="A8902" s="170" t="s">
        <v>3448</v>
      </c>
      <c r="B8902" s="170" t="s">
        <v>3449</v>
      </c>
      <c r="C8902" s="170">
        <v>37</v>
      </c>
      <c r="I8902" s="170"/>
    </row>
    <row r="8903" spans="1:9" x14ac:dyDescent="0.3">
      <c r="A8903" s="170" t="s">
        <v>7194</v>
      </c>
      <c r="B8903" s="170" t="s">
        <v>10958</v>
      </c>
      <c r="C8903" s="170">
        <v>1578</v>
      </c>
      <c r="I8903" s="170"/>
    </row>
    <row r="8904" spans="1:9" x14ac:dyDescent="0.3">
      <c r="A8904" s="170" t="s">
        <v>8113</v>
      </c>
      <c r="B8904" s="170" t="s">
        <v>10957</v>
      </c>
      <c r="C8904" s="170">
        <v>1936</v>
      </c>
      <c r="I8904" s="170"/>
    </row>
    <row r="8905" spans="1:9" x14ac:dyDescent="0.3">
      <c r="A8905" s="170" t="s">
        <v>7195</v>
      </c>
      <c r="B8905" s="170" t="s">
        <v>10956</v>
      </c>
      <c r="C8905" s="170">
        <v>1260</v>
      </c>
      <c r="I8905" s="170"/>
    </row>
    <row r="8906" spans="1:9" x14ac:dyDescent="0.3">
      <c r="A8906" s="170" t="s">
        <v>7196</v>
      </c>
      <c r="B8906" s="170" t="s">
        <v>10956</v>
      </c>
      <c r="C8906" s="170">
        <v>1260</v>
      </c>
      <c r="I8906" s="170"/>
    </row>
    <row r="8907" spans="1:9" x14ac:dyDescent="0.3">
      <c r="A8907" s="170" t="s">
        <v>7197</v>
      </c>
      <c r="B8907" s="170" t="s">
        <v>10955</v>
      </c>
      <c r="C8907" s="170">
        <v>1578</v>
      </c>
      <c r="I8907" s="170"/>
    </row>
    <row r="8908" spans="1:9" x14ac:dyDescent="0.3">
      <c r="A8908" s="170" t="s">
        <v>7198</v>
      </c>
      <c r="B8908" s="170" t="s">
        <v>10954</v>
      </c>
      <c r="C8908" s="170">
        <v>1578</v>
      </c>
      <c r="I8908" s="170"/>
    </row>
    <row r="8909" spans="1:9" x14ac:dyDescent="0.3">
      <c r="A8909" s="170" t="s">
        <v>7199</v>
      </c>
      <c r="B8909" s="170" t="s">
        <v>10953</v>
      </c>
      <c r="C8909" s="170">
        <v>67</v>
      </c>
      <c r="I8909" s="170"/>
    </row>
    <row r="8910" spans="1:9" x14ac:dyDescent="0.3">
      <c r="A8910" s="170" t="s">
        <v>7201</v>
      </c>
      <c r="B8910" s="170" t="s">
        <v>7200</v>
      </c>
      <c r="C8910" s="170">
        <v>1603</v>
      </c>
      <c r="I8910" s="170"/>
    </row>
    <row r="8911" spans="1:9" x14ac:dyDescent="0.3">
      <c r="A8911" s="170" t="s">
        <v>10952</v>
      </c>
      <c r="B8911" s="170" t="s">
        <v>10951</v>
      </c>
      <c r="C8911" s="170">
        <v>1603</v>
      </c>
      <c r="I8911" s="170"/>
    </row>
    <row r="8912" spans="1:9" x14ac:dyDescent="0.3">
      <c r="A8912" s="170" t="s">
        <v>10950</v>
      </c>
      <c r="B8912" s="170" t="s">
        <v>10949</v>
      </c>
      <c r="C8912" s="170">
        <v>1603</v>
      </c>
      <c r="I8912" s="170"/>
    </row>
    <row r="8913" spans="1:9" x14ac:dyDescent="0.3">
      <c r="A8913" s="170" t="s">
        <v>3447</v>
      </c>
      <c r="B8913" s="170" t="s">
        <v>10948</v>
      </c>
      <c r="C8913" s="170">
        <v>256</v>
      </c>
      <c r="I8913" s="170"/>
    </row>
    <row r="8914" spans="1:9" x14ac:dyDescent="0.3">
      <c r="A8914" s="170" t="s">
        <v>7202</v>
      </c>
      <c r="B8914" s="170" t="s">
        <v>10947</v>
      </c>
      <c r="C8914" s="170">
        <v>1603</v>
      </c>
      <c r="I8914" s="170"/>
    </row>
    <row r="8915" spans="1:9" x14ac:dyDescent="0.3">
      <c r="A8915" s="170" t="s">
        <v>7203</v>
      </c>
      <c r="B8915" s="170" t="s">
        <v>10946</v>
      </c>
      <c r="C8915" s="170">
        <v>1603</v>
      </c>
      <c r="I8915" s="170"/>
    </row>
    <row r="8916" spans="1:9" x14ac:dyDescent="0.3">
      <c r="A8916" s="170" t="s">
        <v>8114</v>
      </c>
      <c r="B8916" s="170" t="s">
        <v>10945</v>
      </c>
      <c r="C8916" s="170">
        <v>1603</v>
      </c>
      <c r="I8916" s="170"/>
    </row>
    <row r="8917" spans="1:9" x14ac:dyDescent="0.3">
      <c r="A8917" s="170" t="s">
        <v>7204</v>
      </c>
      <c r="B8917" s="170" t="s">
        <v>10944</v>
      </c>
      <c r="C8917" s="170">
        <v>1603</v>
      </c>
      <c r="I8917" s="170"/>
    </row>
    <row r="8918" spans="1:9" x14ac:dyDescent="0.3">
      <c r="A8918" s="170" t="s">
        <v>8115</v>
      </c>
      <c r="B8918" s="170" t="s">
        <v>10943</v>
      </c>
      <c r="C8918" s="170">
        <v>1603</v>
      </c>
      <c r="I8918" s="170"/>
    </row>
    <row r="8919" spans="1:9" x14ac:dyDescent="0.3">
      <c r="A8919" s="170" t="s">
        <v>7205</v>
      </c>
      <c r="B8919" s="170" t="s">
        <v>10942</v>
      </c>
      <c r="C8919" s="170">
        <v>1612</v>
      </c>
      <c r="I8919" s="170"/>
    </row>
    <row r="8920" spans="1:9" x14ac:dyDescent="0.3">
      <c r="A8920" s="170" t="s">
        <v>8116</v>
      </c>
      <c r="B8920" s="170" t="s">
        <v>10941</v>
      </c>
      <c r="C8920" s="170">
        <v>1603</v>
      </c>
      <c r="I8920" s="170"/>
    </row>
    <row r="8921" spans="1:9" x14ac:dyDescent="0.3">
      <c r="A8921" s="170" t="s">
        <v>7206</v>
      </c>
      <c r="B8921" s="170" t="s">
        <v>10940</v>
      </c>
      <c r="C8921" s="170">
        <v>1585</v>
      </c>
      <c r="I8921" s="170"/>
    </row>
    <row r="8922" spans="1:9" x14ac:dyDescent="0.3">
      <c r="A8922" s="170" t="s">
        <v>8117</v>
      </c>
      <c r="B8922" s="170" t="s">
        <v>10939</v>
      </c>
      <c r="C8922" s="170">
        <v>1603</v>
      </c>
      <c r="I8922" s="170"/>
    </row>
    <row r="8923" spans="1:9" x14ac:dyDescent="0.3">
      <c r="A8923" s="170" t="s">
        <v>7207</v>
      </c>
      <c r="B8923" s="170" t="s">
        <v>10938</v>
      </c>
      <c r="C8923" s="170">
        <v>1603</v>
      </c>
      <c r="I8923" s="170"/>
    </row>
    <row r="8924" spans="1:9" x14ac:dyDescent="0.3">
      <c r="A8924" s="170" t="s">
        <v>3446</v>
      </c>
      <c r="B8924" s="170" t="s">
        <v>10937</v>
      </c>
      <c r="C8924" s="170">
        <v>768</v>
      </c>
      <c r="I8924" s="170"/>
    </row>
    <row r="8925" spans="1:9" x14ac:dyDescent="0.3">
      <c r="A8925" s="170" t="s">
        <v>7208</v>
      </c>
      <c r="B8925" s="170" t="s">
        <v>10936</v>
      </c>
      <c r="C8925" s="170">
        <v>1603</v>
      </c>
      <c r="I8925" s="170"/>
    </row>
    <row r="8926" spans="1:9" x14ac:dyDescent="0.3">
      <c r="A8926" s="170" t="s">
        <v>8118</v>
      </c>
      <c r="B8926" s="170" t="s">
        <v>10935</v>
      </c>
      <c r="C8926" s="170">
        <v>1603</v>
      </c>
      <c r="I8926" s="170"/>
    </row>
    <row r="8927" spans="1:9" x14ac:dyDescent="0.3">
      <c r="A8927" s="170" t="s">
        <v>7209</v>
      </c>
      <c r="B8927" s="170" t="s">
        <v>10934</v>
      </c>
      <c r="C8927" s="170">
        <v>1578</v>
      </c>
      <c r="I8927" s="170"/>
    </row>
    <row r="8928" spans="1:9" x14ac:dyDescent="0.3">
      <c r="A8928" s="170" t="s">
        <v>8119</v>
      </c>
      <c r="B8928" s="170" t="s">
        <v>10933</v>
      </c>
      <c r="C8928" s="170">
        <v>1603</v>
      </c>
      <c r="I8928" s="170"/>
    </row>
    <row r="8929" spans="1:9" x14ac:dyDescent="0.3">
      <c r="A8929" s="170" t="s">
        <v>7210</v>
      </c>
      <c r="B8929" s="170" t="s">
        <v>10932</v>
      </c>
      <c r="C8929" s="170">
        <v>1603</v>
      </c>
      <c r="I8929" s="170"/>
    </row>
    <row r="8930" spans="1:9" x14ac:dyDescent="0.3">
      <c r="A8930" s="170" t="s">
        <v>7211</v>
      </c>
      <c r="B8930" s="170" t="s">
        <v>10931</v>
      </c>
      <c r="C8930" s="170">
        <v>83</v>
      </c>
      <c r="I8930" s="170"/>
    </row>
    <row r="8931" spans="1:9" x14ac:dyDescent="0.3">
      <c r="A8931" s="170" t="s">
        <v>7212</v>
      </c>
      <c r="B8931" s="170" t="s">
        <v>10930</v>
      </c>
      <c r="C8931" s="170">
        <v>83</v>
      </c>
      <c r="I8931" s="170"/>
    </row>
    <row r="8932" spans="1:9" x14ac:dyDescent="0.3">
      <c r="A8932" s="170" t="s">
        <v>7213</v>
      </c>
      <c r="B8932" s="170" t="s">
        <v>10929</v>
      </c>
      <c r="C8932" s="170">
        <v>1603</v>
      </c>
      <c r="I8932" s="170"/>
    </row>
    <row r="8933" spans="1:9" x14ac:dyDescent="0.3">
      <c r="A8933" s="170" t="s">
        <v>7215</v>
      </c>
      <c r="B8933" s="170" t="s">
        <v>10928</v>
      </c>
      <c r="C8933" s="170">
        <v>1603</v>
      </c>
      <c r="I8933" s="170"/>
    </row>
    <row r="8934" spans="1:9" x14ac:dyDescent="0.3">
      <c r="A8934" s="170" t="s">
        <v>7216</v>
      </c>
      <c r="B8934" s="170" t="s">
        <v>7214</v>
      </c>
      <c r="C8934" s="170">
        <v>1603</v>
      </c>
      <c r="I8934" s="170"/>
    </row>
    <row r="8935" spans="1:9" x14ac:dyDescent="0.3">
      <c r="A8935" s="170" t="s">
        <v>7217</v>
      </c>
      <c r="B8935" s="170" t="s">
        <v>10927</v>
      </c>
      <c r="C8935" s="170">
        <v>1578</v>
      </c>
      <c r="I8935" s="170"/>
    </row>
    <row r="8936" spans="1:9" x14ac:dyDescent="0.3">
      <c r="A8936" s="170" t="s">
        <v>8120</v>
      </c>
      <c r="B8936" s="170" t="s">
        <v>10926</v>
      </c>
      <c r="C8936" s="170">
        <v>1603</v>
      </c>
      <c r="I8936" s="170"/>
    </row>
    <row r="8937" spans="1:9" x14ac:dyDescent="0.3">
      <c r="A8937" s="170" t="s">
        <v>7218</v>
      </c>
      <c r="B8937" s="170" t="s">
        <v>10902</v>
      </c>
      <c r="C8937" s="170">
        <v>1578</v>
      </c>
      <c r="I8937" s="170"/>
    </row>
    <row r="8938" spans="1:9" x14ac:dyDescent="0.3">
      <c r="A8938" s="170" t="s">
        <v>10925</v>
      </c>
      <c r="B8938" s="170" t="s">
        <v>10924</v>
      </c>
      <c r="C8938" s="170">
        <v>69</v>
      </c>
      <c r="I8938" s="170"/>
    </row>
    <row r="8939" spans="1:9" x14ac:dyDescent="0.3">
      <c r="A8939" s="170" t="s">
        <v>7219</v>
      </c>
      <c r="B8939" s="170" t="s">
        <v>10902</v>
      </c>
      <c r="C8939" s="170">
        <v>1578</v>
      </c>
      <c r="I8939" s="170"/>
    </row>
    <row r="8940" spans="1:9" x14ac:dyDescent="0.3">
      <c r="A8940" s="170" t="s">
        <v>7220</v>
      </c>
      <c r="B8940" s="170" t="s">
        <v>10923</v>
      </c>
      <c r="C8940" s="170">
        <v>382</v>
      </c>
      <c r="I8940" s="170"/>
    </row>
    <row r="8941" spans="1:9" x14ac:dyDescent="0.3">
      <c r="A8941" s="170" t="s">
        <v>7221</v>
      </c>
      <c r="B8941" s="170" t="s">
        <v>10922</v>
      </c>
      <c r="C8941" s="170">
        <v>1603</v>
      </c>
      <c r="I8941" s="170"/>
    </row>
    <row r="8942" spans="1:9" x14ac:dyDescent="0.3">
      <c r="A8942" s="170" t="s">
        <v>7222</v>
      </c>
      <c r="B8942" s="170" t="s">
        <v>10921</v>
      </c>
      <c r="C8942" s="170">
        <v>1578</v>
      </c>
      <c r="I8942" s="170"/>
    </row>
    <row r="8943" spans="1:9" x14ac:dyDescent="0.3">
      <c r="A8943" s="170" t="s">
        <v>7223</v>
      </c>
      <c r="B8943" s="170" t="s">
        <v>10920</v>
      </c>
      <c r="C8943" s="170">
        <v>1578</v>
      </c>
      <c r="I8943" s="170"/>
    </row>
    <row r="8944" spans="1:9" x14ac:dyDescent="0.3">
      <c r="A8944" s="170" t="s">
        <v>7224</v>
      </c>
      <c r="B8944" s="170" t="s">
        <v>10814</v>
      </c>
      <c r="C8944" s="170">
        <v>1578</v>
      </c>
      <c r="I8944" s="170"/>
    </row>
    <row r="8945" spans="1:9" x14ac:dyDescent="0.3">
      <c r="A8945" s="170" t="s">
        <v>7225</v>
      </c>
      <c r="B8945" s="170" t="s">
        <v>10814</v>
      </c>
      <c r="C8945" s="170">
        <v>1578</v>
      </c>
      <c r="I8945" s="170"/>
    </row>
    <row r="8946" spans="1:9" x14ac:dyDescent="0.3">
      <c r="A8946" s="170" t="s">
        <v>10919</v>
      </c>
      <c r="B8946" s="170" t="s">
        <v>10918</v>
      </c>
      <c r="C8946" s="170">
        <v>16</v>
      </c>
      <c r="I8946" s="170"/>
    </row>
    <row r="8947" spans="1:9" x14ac:dyDescent="0.3">
      <c r="A8947" s="170" t="s">
        <v>10917</v>
      </c>
      <c r="B8947" s="170" t="s">
        <v>10916</v>
      </c>
      <c r="C8947" s="170">
        <v>16</v>
      </c>
      <c r="I8947" s="170"/>
    </row>
    <row r="8948" spans="1:9" x14ac:dyDescent="0.3">
      <c r="A8948" s="170" t="s">
        <v>10915</v>
      </c>
      <c r="B8948" s="170" t="s">
        <v>10914</v>
      </c>
      <c r="C8948" s="170">
        <v>16</v>
      </c>
      <c r="I8948" s="170"/>
    </row>
    <row r="8949" spans="1:9" x14ac:dyDescent="0.3">
      <c r="A8949" s="170" t="s">
        <v>10913</v>
      </c>
      <c r="B8949" s="170" t="s">
        <v>10912</v>
      </c>
      <c r="C8949" s="170">
        <v>16</v>
      </c>
      <c r="I8949" s="170"/>
    </row>
    <row r="8950" spans="1:9" x14ac:dyDescent="0.3">
      <c r="A8950" s="170" t="s">
        <v>10911</v>
      </c>
      <c r="B8950" s="170" t="s">
        <v>10910</v>
      </c>
      <c r="C8950" s="170">
        <v>16</v>
      </c>
      <c r="I8950" s="170"/>
    </row>
    <row r="8951" spans="1:9" x14ac:dyDescent="0.3">
      <c r="A8951" s="170" t="s">
        <v>7227</v>
      </c>
      <c r="B8951" s="170" t="s">
        <v>7226</v>
      </c>
      <c r="C8951" s="170">
        <v>122</v>
      </c>
      <c r="I8951" s="170"/>
    </row>
    <row r="8952" spans="1:9" x14ac:dyDescent="0.3">
      <c r="A8952" s="170" t="s">
        <v>7228</v>
      </c>
      <c r="B8952" s="170" t="s">
        <v>7226</v>
      </c>
      <c r="C8952" s="170">
        <v>122</v>
      </c>
      <c r="I8952" s="170"/>
    </row>
    <row r="8953" spans="1:9" x14ac:dyDescent="0.3">
      <c r="A8953" s="170" t="s">
        <v>7229</v>
      </c>
      <c r="B8953" s="170" t="s">
        <v>7226</v>
      </c>
      <c r="C8953" s="170">
        <v>122</v>
      </c>
      <c r="I8953" s="170"/>
    </row>
    <row r="8954" spans="1:9" x14ac:dyDescent="0.3">
      <c r="A8954" s="170" t="s">
        <v>7231</v>
      </c>
      <c r="B8954" s="170" t="s">
        <v>7230</v>
      </c>
      <c r="C8954" s="170">
        <v>1598</v>
      </c>
      <c r="I8954" s="170"/>
    </row>
    <row r="8955" spans="1:9" x14ac:dyDescent="0.3">
      <c r="A8955" s="170" t="s">
        <v>3445</v>
      </c>
      <c r="B8955" s="170" t="s">
        <v>10909</v>
      </c>
      <c r="C8955" s="170">
        <v>2112</v>
      </c>
      <c r="I8955" s="170"/>
    </row>
    <row r="8956" spans="1:9" x14ac:dyDescent="0.3">
      <c r="A8956" s="170" t="s">
        <v>7232</v>
      </c>
      <c r="B8956" s="170" t="s">
        <v>7226</v>
      </c>
      <c r="C8956" s="170">
        <v>122</v>
      </c>
      <c r="I8956" s="170"/>
    </row>
    <row r="8957" spans="1:9" x14ac:dyDescent="0.3">
      <c r="A8957" s="170" t="s">
        <v>8121</v>
      </c>
      <c r="B8957" s="170" t="s">
        <v>7226</v>
      </c>
      <c r="C8957" s="170">
        <v>122</v>
      </c>
      <c r="I8957" s="170"/>
    </row>
    <row r="8958" spans="1:9" x14ac:dyDescent="0.3">
      <c r="A8958" s="170" t="s">
        <v>7233</v>
      </c>
      <c r="B8958" s="170" t="s">
        <v>7226</v>
      </c>
      <c r="C8958" s="170">
        <v>122</v>
      </c>
      <c r="I8958" s="170"/>
    </row>
    <row r="8959" spans="1:9" x14ac:dyDescent="0.3">
      <c r="A8959" s="170" t="s">
        <v>7234</v>
      </c>
      <c r="B8959" s="170" t="s">
        <v>7226</v>
      </c>
      <c r="C8959" s="170">
        <v>122</v>
      </c>
      <c r="I8959" s="170"/>
    </row>
    <row r="8960" spans="1:9" x14ac:dyDescent="0.3">
      <c r="A8960" s="170" t="s">
        <v>8122</v>
      </c>
      <c r="B8960" s="170" t="s">
        <v>7226</v>
      </c>
      <c r="C8960" s="170">
        <v>122</v>
      </c>
      <c r="I8960" s="170"/>
    </row>
    <row r="8961" spans="1:9" x14ac:dyDescent="0.3">
      <c r="A8961" s="170" t="s">
        <v>7235</v>
      </c>
      <c r="B8961" s="170" t="s">
        <v>7226</v>
      </c>
      <c r="C8961" s="170">
        <v>122</v>
      </c>
      <c r="I8961" s="170"/>
    </row>
    <row r="8962" spans="1:9" x14ac:dyDescent="0.3">
      <c r="A8962" s="170" t="s">
        <v>7236</v>
      </c>
      <c r="B8962" s="170" t="s">
        <v>7226</v>
      </c>
      <c r="C8962" s="170">
        <v>122</v>
      </c>
      <c r="I8962" s="170"/>
    </row>
    <row r="8963" spans="1:9" x14ac:dyDescent="0.3">
      <c r="A8963" s="170" t="s">
        <v>7237</v>
      </c>
      <c r="B8963" s="170" t="s">
        <v>7226</v>
      </c>
      <c r="C8963" s="170">
        <v>122</v>
      </c>
      <c r="I8963" s="170"/>
    </row>
    <row r="8964" spans="1:9" x14ac:dyDescent="0.3">
      <c r="A8964" s="170" t="s">
        <v>8123</v>
      </c>
      <c r="B8964" s="170" t="s">
        <v>7226</v>
      </c>
      <c r="C8964" s="170">
        <v>122</v>
      </c>
      <c r="I8964" s="170"/>
    </row>
    <row r="8965" spans="1:9" x14ac:dyDescent="0.3">
      <c r="A8965" s="170" t="s">
        <v>8124</v>
      </c>
      <c r="B8965" s="170" t="s">
        <v>10908</v>
      </c>
      <c r="C8965" s="170">
        <v>210</v>
      </c>
      <c r="I8965" s="170"/>
    </row>
    <row r="8966" spans="1:9" x14ac:dyDescent="0.3">
      <c r="A8966" s="170" t="s">
        <v>3444</v>
      </c>
      <c r="B8966" s="170" t="s">
        <v>10907</v>
      </c>
      <c r="C8966" s="170">
        <v>2112</v>
      </c>
      <c r="I8966" s="170"/>
    </row>
    <row r="8967" spans="1:9" x14ac:dyDescent="0.3">
      <c r="A8967" s="170" t="s">
        <v>7238</v>
      </c>
      <c r="B8967" s="170" t="s">
        <v>10906</v>
      </c>
      <c r="C8967" s="170">
        <v>634</v>
      </c>
      <c r="I8967" s="170"/>
    </row>
    <row r="8968" spans="1:9" x14ac:dyDescent="0.3">
      <c r="A8968" s="170" t="s">
        <v>8125</v>
      </c>
      <c r="B8968" s="170" t="s">
        <v>10905</v>
      </c>
      <c r="C8968" s="170">
        <v>634</v>
      </c>
      <c r="I8968" s="170"/>
    </row>
    <row r="8969" spans="1:9" x14ac:dyDescent="0.3">
      <c r="A8969" s="170" t="s">
        <v>7239</v>
      </c>
      <c r="B8969" s="170" t="s">
        <v>10904</v>
      </c>
      <c r="C8969" s="170">
        <v>634</v>
      </c>
      <c r="I8969" s="170"/>
    </row>
    <row r="8970" spans="1:9" x14ac:dyDescent="0.3">
      <c r="A8970" s="170" t="s">
        <v>7240</v>
      </c>
      <c r="B8970" s="170" t="s">
        <v>10903</v>
      </c>
      <c r="C8970" s="170">
        <v>1275</v>
      </c>
      <c r="I8970" s="170"/>
    </row>
    <row r="8971" spans="1:9" x14ac:dyDescent="0.3">
      <c r="A8971" s="170" t="s">
        <v>7241</v>
      </c>
      <c r="B8971" s="170" t="s">
        <v>10888</v>
      </c>
      <c r="C8971" s="170">
        <v>1603</v>
      </c>
      <c r="I8971" s="170"/>
    </row>
    <row r="8972" spans="1:9" x14ac:dyDescent="0.3">
      <c r="A8972" s="170" t="s">
        <v>7242</v>
      </c>
      <c r="B8972" s="170" t="s">
        <v>1953</v>
      </c>
      <c r="C8972" s="170">
        <v>724</v>
      </c>
      <c r="I8972" s="170"/>
    </row>
    <row r="8973" spans="1:9" x14ac:dyDescent="0.3">
      <c r="A8973" s="170" t="s">
        <v>7243</v>
      </c>
      <c r="B8973" s="170" t="s">
        <v>10902</v>
      </c>
      <c r="C8973" s="170">
        <v>1578</v>
      </c>
      <c r="I8973" s="170"/>
    </row>
    <row r="8974" spans="1:9" x14ac:dyDescent="0.3">
      <c r="A8974" s="170" t="s">
        <v>7244</v>
      </c>
      <c r="B8974" s="170" t="s">
        <v>5131</v>
      </c>
      <c r="C8974" s="170">
        <v>724</v>
      </c>
      <c r="I8974" s="170"/>
    </row>
    <row r="8975" spans="1:9" x14ac:dyDescent="0.3">
      <c r="A8975" s="170" t="s">
        <v>8126</v>
      </c>
      <c r="B8975" s="170" t="s">
        <v>6336</v>
      </c>
      <c r="C8975" s="170">
        <v>122</v>
      </c>
      <c r="I8975" s="170"/>
    </row>
    <row r="8976" spans="1:9" x14ac:dyDescent="0.3">
      <c r="A8976" s="170" t="s">
        <v>7245</v>
      </c>
      <c r="B8976" s="170" t="s">
        <v>5131</v>
      </c>
      <c r="C8976" s="170">
        <v>724</v>
      </c>
      <c r="I8976" s="170"/>
    </row>
    <row r="8977" spans="1:9" x14ac:dyDescent="0.3">
      <c r="A8977" s="170" t="s">
        <v>3443</v>
      </c>
      <c r="B8977" s="170" t="s">
        <v>10901</v>
      </c>
      <c r="C8977" s="170">
        <v>2112</v>
      </c>
      <c r="I8977" s="170"/>
    </row>
    <row r="8978" spans="1:9" x14ac:dyDescent="0.3">
      <c r="A8978" s="170" t="s">
        <v>7246</v>
      </c>
      <c r="B8978" s="170" t="s">
        <v>10900</v>
      </c>
      <c r="C8978" s="170">
        <v>1622</v>
      </c>
      <c r="I8978" s="170"/>
    </row>
    <row r="8979" spans="1:9" x14ac:dyDescent="0.3">
      <c r="A8979" s="170" t="s">
        <v>8127</v>
      </c>
      <c r="B8979" s="170" t="s">
        <v>10899</v>
      </c>
      <c r="C8979" s="170">
        <v>1628</v>
      </c>
      <c r="I8979" s="170"/>
    </row>
    <row r="8980" spans="1:9" x14ac:dyDescent="0.3">
      <c r="A8980" s="170" t="s">
        <v>7247</v>
      </c>
      <c r="B8980" s="170" t="s">
        <v>10898</v>
      </c>
      <c r="C8980" s="170">
        <v>67</v>
      </c>
      <c r="I8980" s="170"/>
    </row>
    <row r="8981" spans="1:9" x14ac:dyDescent="0.3">
      <c r="A8981" s="170" t="s">
        <v>7248</v>
      </c>
      <c r="B8981" s="170" t="s">
        <v>10897</v>
      </c>
      <c r="C8981" s="170">
        <v>67</v>
      </c>
      <c r="I8981" s="170"/>
    </row>
    <row r="8982" spans="1:9" x14ac:dyDescent="0.3">
      <c r="A8982" s="170" t="s">
        <v>7249</v>
      </c>
      <c r="B8982" s="170" t="s">
        <v>10896</v>
      </c>
      <c r="C8982" s="170">
        <v>1603</v>
      </c>
      <c r="I8982" s="170"/>
    </row>
    <row r="8983" spans="1:9" x14ac:dyDescent="0.3">
      <c r="A8983" s="170" t="s">
        <v>7250</v>
      </c>
      <c r="B8983" s="170" t="s">
        <v>10895</v>
      </c>
      <c r="C8983" s="170">
        <v>1619</v>
      </c>
      <c r="I8983" s="170"/>
    </row>
    <row r="8984" spans="1:9" x14ac:dyDescent="0.3">
      <c r="A8984" s="170" t="s">
        <v>7251</v>
      </c>
      <c r="B8984" s="170" t="s">
        <v>10894</v>
      </c>
      <c r="C8984" s="170">
        <v>1603</v>
      </c>
      <c r="I8984" s="170"/>
    </row>
    <row r="8985" spans="1:9" x14ac:dyDescent="0.3">
      <c r="A8985" s="170" t="s">
        <v>7252</v>
      </c>
      <c r="B8985" s="170" t="s">
        <v>10893</v>
      </c>
      <c r="C8985" s="170">
        <v>1603</v>
      </c>
      <c r="I8985" s="170"/>
    </row>
    <row r="8986" spans="1:9" x14ac:dyDescent="0.3">
      <c r="A8986" s="170" t="s">
        <v>7253</v>
      </c>
      <c r="B8986" s="170" t="s">
        <v>10892</v>
      </c>
      <c r="C8986" s="170">
        <v>1603</v>
      </c>
      <c r="I8986" s="170"/>
    </row>
    <row r="8987" spans="1:9" x14ac:dyDescent="0.3">
      <c r="A8987" s="170" t="s">
        <v>7254</v>
      </c>
      <c r="B8987" s="170" t="s">
        <v>10891</v>
      </c>
      <c r="C8987" s="170">
        <v>1603</v>
      </c>
      <c r="I8987" s="170"/>
    </row>
    <row r="8988" spans="1:9" x14ac:dyDescent="0.3">
      <c r="A8988" s="170" t="s">
        <v>3442</v>
      </c>
      <c r="B8988" s="170" t="s">
        <v>10890</v>
      </c>
      <c r="C8988" s="170">
        <v>2112</v>
      </c>
      <c r="I8988" s="170"/>
    </row>
    <row r="8989" spans="1:9" x14ac:dyDescent="0.3">
      <c r="A8989" s="170" t="s">
        <v>7255</v>
      </c>
      <c r="B8989" s="170" t="s">
        <v>10889</v>
      </c>
      <c r="C8989" s="170">
        <v>1603</v>
      </c>
      <c r="I8989" s="170"/>
    </row>
    <row r="8990" spans="1:9" x14ac:dyDescent="0.3">
      <c r="A8990" s="170" t="s">
        <v>7257</v>
      </c>
      <c r="B8990" s="170" t="s">
        <v>7256</v>
      </c>
      <c r="C8990" s="170">
        <v>1551</v>
      </c>
      <c r="I8990" s="170"/>
    </row>
    <row r="8991" spans="1:9" x14ac:dyDescent="0.3">
      <c r="A8991" s="170" t="s">
        <v>7258</v>
      </c>
      <c r="B8991" s="170" t="s">
        <v>7259</v>
      </c>
      <c r="C8991" s="170">
        <v>16</v>
      </c>
      <c r="I8991" s="170"/>
    </row>
    <row r="8992" spans="1:9" x14ac:dyDescent="0.3">
      <c r="A8992" s="170" t="s">
        <v>7260</v>
      </c>
      <c r="B8992" s="170" t="s">
        <v>7261</v>
      </c>
      <c r="C8992" s="170">
        <v>16</v>
      </c>
      <c r="I8992" s="170"/>
    </row>
    <row r="8993" spans="1:9" x14ac:dyDescent="0.3">
      <c r="A8993" s="170" t="s">
        <v>7262</v>
      </c>
      <c r="B8993" s="170" t="s">
        <v>7263</v>
      </c>
      <c r="C8993" s="170">
        <v>16</v>
      </c>
      <c r="I8993" s="170"/>
    </row>
    <row r="8994" spans="1:9" x14ac:dyDescent="0.3">
      <c r="A8994" s="170" t="s">
        <v>7264</v>
      </c>
      <c r="B8994" s="170" t="s">
        <v>7265</v>
      </c>
      <c r="C8994" s="170">
        <v>16</v>
      </c>
      <c r="I8994" s="170"/>
    </row>
    <row r="8995" spans="1:9" x14ac:dyDescent="0.3">
      <c r="A8995" s="170" t="s">
        <v>7266</v>
      </c>
      <c r="B8995" s="170" t="s">
        <v>10888</v>
      </c>
      <c r="C8995" s="170">
        <v>1603</v>
      </c>
      <c r="I8995" s="170"/>
    </row>
    <row r="8996" spans="1:9" x14ac:dyDescent="0.3">
      <c r="A8996" s="170" t="s">
        <v>7267</v>
      </c>
      <c r="B8996" s="170" t="s">
        <v>7268</v>
      </c>
      <c r="C8996" s="170">
        <v>16</v>
      </c>
      <c r="I8996" s="170"/>
    </row>
    <row r="8997" spans="1:9" x14ac:dyDescent="0.3">
      <c r="A8997" s="170" t="s">
        <v>7269</v>
      </c>
      <c r="B8997" s="170" t="s">
        <v>7270</v>
      </c>
      <c r="C8997" s="170">
        <v>16</v>
      </c>
      <c r="I8997" s="170"/>
    </row>
    <row r="8998" spans="1:9" x14ac:dyDescent="0.3">
      <c r="A8998" s="170" t="s">
        <v>7271</v>
      </c>
      <c r="B8998" s="170" t="s">
        <v>7272</v>
      </c>
      <c r="C8998" s="170">
        <v>16</v>
      </c>
      <c r="I8998" s="170"/>
    </row>
    <row r="8999" spans="1:9" x14ac:dyDescent="0.3">
      <c r="A8999" s="170" t="s">
        <v>3441</v>
      </c>
      <c r="B8999" s="170" t="s">
        <v>10887</v>
      </c>
      <c r="C8999" s="170">
        <v>2112</v>
      </c>
      <c r="I8999" s="170"/>
    </row>
    <row r="9000" spans="1:9" x14ac:dyDescent="0.3">
      <c r="A9000" s="170" t="s">
        <v>7273</v>
      </c>
      <c r="B9000" s="170" t="s">
        <v>7274</v>
      </c>
      <c r="C9000" s="170">
        <v>16</v>
      </c>
      <c r="I9000" s="170"/>
    </row>
    <row r="9001" spans="1:9" x14ac:dyDescent="0.3">
      <c r="A9001" s="170" t="s">
        <v>7275</v>
      </c>
      <c r="B9001" s="170" t="s">
        <v>7276</v>
      </c>
      <c r="C9001" s="170">
        <v>16</v>
      </c>
      <c r="I9001" s="170"/>
    </row>
    <row r="9002" spans="1:9" x14ac:dyDescent="0.3">
      <c r="A9002" s="170" t="s">
        <v>7277</v>
      </c>
      <c r="B9002" s="170" t="s">
        <v>7278</v>
      </c>
      <c r="C9002" s="170">
        <v>16</v>
      </c>
      <c r="I9002" s="170"/>
    </row>
    <row r="9003" spans="1:9" x14ac:dyDescent="0.3">
      <c r="A9003" s="170" t="s">
        <v>7279</v>
      </c>
      <c r="B9003" s="170" t="s">
        <v>7280</v>
      </c>
      <c r="C9003" s="170">
        <v>16</v>
      </c>
      <c r="I9003" s="170"/>
    </row>
    <row r="9004" spans="1:9" x14ac:dyDescent="0.3">
      <c r="A9004" s="170" t="s">
        <v>7281</v>
      </c>
      <c r="B9004" s="170" t="s">
        <v>7282</v>
      </c>
      <c r="C9004" s="170">
        <v>16</v>
      </c>
      <c r="I9004" s="170"/>
    </row>
    <row r="9005" spans="1:9" x14ac:dyDescent="0.3">
      <c r="A9005" s="170" t="s">
        <v>7283</v>
      </c>
      <c r="B9005" s="170" t="s">
        <v>7284</v>
      </c>
      <c r="C9005" s="170">
        <v>16</v>
      </c>
      <c r="I9005" s="170"/>
    </row>
    <row r="9006" spans="1:9" x14ac:dyDescent="0.3">
      <c r="A9006" s="170" t="s">
        <v>7285</v>
      </c>
      <c r="B9006" s="170" t="s">
        <v>7286</v>
      </c>
      <c r="C9006" s="170">
        <v>16</v>
      </c>
      <c r="I9006" s="170"/>
    </row>
    <row r="9007" spans="1:9" x14ac:dyDescent="0.3">
      <c r="A9007" s="170" t="s">
        <v>7287</v>
      </c>
      <c r="B9007" s="170" t="s">
        <v>7288</v>
      </c>
      <c r="C9007" s="170">
        <v>16</v>
      </c>
      <c r="I9007" s="170"/>
    </row>
    <row r="9008" spans="1:9" x14ac:dyDescent="0.3">
      <c r="A9008" s="170" t="s">
        <v>10886</v>
      </c>
      <c r="B9008" s="170" t="s">
        <v>10885</v>
      </c>
      <c r="C9008" s="170">
        <v>16</v>
      </c>
      <c r="I9008" s="170"/>
    </row>
    <row r="9009" spans="1:9" x14ac:dyDescent="0.3">
      <c r="A9009" s="170" t="s">
        <v>7289</v>
      </c>
      <c r="B9009" s="170" t="s">
        <v>7290</v>
      </c>
      <c r="C9009" s="170">
        <v>16</v>
      </c>
      <c r="I9009" s="170"/>
    </row>
    <row r="9010" spans="1:9" x14ac:dyDescent="0.3">
      <c r="A9010" s="170" t="s">
        <v>3440</v>
      </c>
      <c r="B9010" s="170" t="s">
        <v>10884</v>
      </c>
      <c r="C9010" s="170">
        <v>2112</v>
      </c>
      <c r="I9010" s="170"/>
    </row>
    <row r="9011" spans="1:9" x14ac:dyDescent="0.3">
      <c r="A9011" s="170" t="s">
        <v>7291</v>
      </c>
      <c r="B9011" s="170" t="s">
        <v>7292</v>
      </c>
      <c r="C9011" s="170">
        <v>16</v>
      </c>
      <c r="I9011" s="170"/>
    </row>
    <row r="9012" spans="1:9" x14ac:dyDescent="0.3">
      <c r="A9012" s="170" t="s">
        <v>7293</v>
      </c>
      <c r="B9012" s="170" t="s">
        <v>7294</v>
      </c>
      <c r="C9012" s="170">
        <v>16</v>
      </c>
      <c r="I9012" s="170"/>
    </row>
    <row r="9013" spans="1:9" x14ac:dyDescent="0.3">
      <c r="A9013" s="170" t="s">
        <v>10883</v>
      </c>
      <c r="B9013" s="170" t="s">
        <v>10882</v>
      </c>
      <c r="C9013" s="170">
        <v>16</v>
      </c>
      <c r="I9013" s="170"/>
    </row>
    <row r="9014" spans="1:9" x14ac:dyDescent="0.3">
      <c r="A9014" s="170" t="s">
        <v>7295</v>
      </c>
      <c r="B9014" s="170" t="s">
        <v>7296</v>
      </c>
      <c r="C9014" s="170">
        <v>16</v>
      </c>
      <c r="I9014" s="170"/>
    </row>
    <row r="9015" spans="1:9" x14ac:dyDescent="0.3">
      <c r="A9015" s="170" t="s">
        <v>7297</v>
      </c>
      <c r="B9015" s="170" t="s">
        <v>7298</v>
      </c>
      <c r="C9015" s="170">
        <v>16</v>
      </c>
      <c r="I9015" s="170"/>
    </row>
    <row r="9016" spans="1:9" x14ac:dyDescent="0.3">
      <c r="A9016" s="170" t="s">
        <v>7299</v>
      </c>
      <c r="B9016" s="170" t="s">
        <v>7300</v>
      </c>
      <c r="C9016" s="170">
        <v>16</v>
      </c>
      <c r="I9016" s="170"/>
    </row>
    <row r="9017" spans="1:9" x14ac:dyDescent="0.3">
      <c r="A9017" s="170" t="s">
        <v>7301</v>
      </c>
      <c r="B9017" s="170" t="s">
        <v>7302</v>
      </c>
      <c r="C9017" s="170">
        <v>16</v>
      </c>
      <c r="I9017" s="170"/>
    </row>
    <row r="9018" spans="1:9" x14ac:dyDescent="0.3">
      <c r="A9018" s="170" t="s">
        <v>7303</v>
      </c>
      <c r="B9018" s="170" t="s">
        <v>7304</v>
      </c>
      <c r="C9018" s="170">
        <v>16</v>
      </c>
      <c r="I9018" s="170"/>
    </row>
    <row r="9019" spans="1:9" x14ac:dyDescent="0.3">
      <c r="A9019" s="170" t="s">
        <v>7305</v>
      </c>
      <c r="B9019" s="170" t="s">
        <v>7306</v>
      </c>
      <c r="C9019" s="170">
        <v>16</v>
      </c>
      <c r="I9019" s="170"/>
    </row>
    <row r="9020" spans="1:9" x14ac:dyDescent="0.3">
      <c r="A9020" s="170" t="s">
        <v>7307</v>
      </c>
      <c r="B9020" s="170" t="s">
        <v>7308</v>
      </c>
      <c r="C9020" s="170">
        <v>16</v>
      </c>
      <c r="I9020" s="170"/>
    </row>
    <row r="9021" spans="1:9" x14ac:dyDescent="0.3">
      <c r="A9021" s="170" t="s">
        <v>3439</v>
      </c>
      <c r="B9021" s="170" t="s">
        <v>10881</v>
      </c>
      <c r="C9021" s="170">
        <v>114</v>
      </c>
      <c r="I9021" s="170"/>
    </row>
    <row r="9022" spans="1:9" x14ac:dyDescent="0.3">
      <c r="A9022" s="170" t="s">
        <v>7309</v>
      </c>
      <c r="B9022" s="170" t="s">
        <v>7310</v>
      </c>
      <c r="C9022" s="170">
        <v>16</v>
      </c>
      <c r="I9022" s="170"/>
    </row>
    <row r="9023" spans="1:9" x14ac:dyDescent="0.3">
      <c r="A9023" s="170" t="s">
        <v>7311</v>
      </c>
      <c r="B9023" s="170" t="s">
        <v>7312</v>
      </c>
      <c r="C9023" s="170">
        <v>16</v>
      </c>
      <c r="I9023" s="170"/>
    </row>
    <row r="9024" spans="1:9" x14ac:dyDescent="0.3">
      <c r="A9024" s="170" t="s">
        <v>7313</v>
      </c>
      <c r="B9024" s="170" t="s">
        <v>7314</v>
      </c>
      <c r="C9024" s="170">
        <v>16</v>
      </c>
      <c r="I9024" s="170"/>
    </row>
    <row r="9025" spans="1:9" x14ac:dyDescent="0.3">
      <c r="A9025" s="170" t="s">
        <v>7315</v>
      </c>
      <c r="B9025" s="170" t="s">
        <v>7316</v>
      </c>
      <c r="C9025" s="170">
        <v>16</v>
      </c>
      <c r="I9025" s="170"/>
    </row>
    <row r="9026" spans="1:9" x14ac:dyDescent="0.3">
      <c r="A9026" s="170" t="s">
        <v>7317</v>
      </c>
      <c r="B9026" s="170" t="s">
        <v>7318</v>
      </c>
      <c r="C9026" s="170">
        <v>16</v>
      </c>
      <c r="I9026" s="170"/>
    </row>
    <row r="9027" spans="1:9" x14ac:dyDescent="0.3">
      <c r="A9027" s="170" t="s">
        <v>7319</v>
      </c>
      <c r="B9027" s="170" t="s">
        <v>7320</v>
      </c>
      <c r="C9027" s="170">
        <v>16</v>
      </c>
      <c r="I9027" s="170"/>
    </row>
    <row r="9028" spans="1:9" x14ac:dyDescent="0.3">
      <c r="A9028" s="170" t="s">
        <v>7321</v>
      </c>
      <c r="B9028" s="170" t="s">
        <v>7322</v>
      </c>
      <c r="C9028" s="170">
        <v>16</v>
      </c>
      <c r="I9028" s="170"/>
    </row>
    <row r="9029" spans="1:9" x14ac:dyDescent="0.3">
      <c r="A9029" s="170" t="s">
        <v>7323</v>
      </c>
      <c r="B9029" s="170" t="s">
        <v>7324</v>
      </c>
      <c r="C9029" s="170">
        <v>16</v>
      </c>
      <c r="I9029" s="170"/>
    </row>
    <row r="9030" spans="1:9" x14ac:dyDescent="0.3">
      <c r="A9030" s="170" t="s">
        <v>7325</v>
      </c>
      <c r="B9030" s="170" t="s">
        <v>7326</v>
      </c>
      <c r="C9030" s="170">
        <v>16</v>
      </c>
      <c r="I9030" s="170"/>
    </row>
    <row r="9031" spans="1:9" x14ac:dyDescent="0.3">
      <c r="A9031" s="170" t="s">
        <v>7327</v>
      </c>
      <c r="B9031" s="170" t="s">
        <v>7328</v>
      </c>
      <c r="C9031" s="170">
        <v>16</v>
      </c>
      <c r="I9031" s="170"/>
    </row>
    <row r="9032" spans="1:9" x14ac:dyDescent="0.3">
      <c r="A9032" s="170" t="s">
        <v>3438</v>
      </c>
      <c r="B9032" s="170" t="s">
        <v>10880</v>
      </c>
      <c r="C9032" s="170">
        <v>114</v>
      </c>
      <c r="I9032" s="170"/>
    </row>
    <row r="9033" spans="1:9" x14ac:dyDescent="0.3">
      <c r="A9033" s="170" t="s">
        <v>7329</v>
      </c>
      <c r="B9033" s="170" t="s">
        <v>7330</v>
      </c>
      <c r="C9033" s="170">
        <v>16</v>
      </c>
      <c r="I9033" s="170"/>
    </row>
    <row r="9034" spans="1:9" x14ac:dyDescent="0.3">
      <c r="A9034" s="170" t="s">
        <v>7331</v>
      </c>
      <c r="B9034" s="170" t="s">
        <v>7332</v>
      </c>
      <c r="C9034" s="170">
        <v>16</v>
      </c>
      <c r="I9034" s="170"/>
    </row>
    <row r="9035" spans="1:9" x14ac:dyDescent="0.3">
      <c r="A9035" s="170" t="s">
        <v>7333</v>
      </c>
      <c r="B9035" s="170" t="s">
        <v>7334</v>
      </c>
      <c r="C9035" s="170">
        <v>16</v>
      </c>
      <c r="I9035" s="170"/>
    </row>
    <row r="9036" spans="1:9" x14ac:dyDescent="0.3">
      <c r="A9036" s="170" t="s">
        <v>7335</v>
      </c>
      <c r="B9036" s="170" t="s">
        <v>7336</v>
      </c>
      <c r="C9036" s="170">
        <v>16</v>
      </c>
      <c r="I9036" s="170"/>
    </row>
    <row r="9037" spans="1:9" x14ac:dyDescent="0.3">
      <c r="A9037" s="170" t="s">
        <v>7337</v>
      </c>
      <c r="B9037" s="170" t="s">
        <v>7338</v>
      </c>
      <c r="C9037" s="170">
        <v>16</v>
      </c>
      <c r="I9037" s="170"/>
    </row>
    <row r="9038" spans="1:9" x14ac:dyDescent="0.3">
      <c r="A9038" s="170" t="s">
        <v>7339</v>
      </c>
      <c r="B9038" s="170" t="s">
        <v>7340</v>
      </c>
      <c r="C9038" s="170">
        <v>16</v>
      </c>
      <c r="I9038" s="170"/>
    </row>
    <row r="9039" spans="1:9" x14ac:dyDescent="0.3">
      <c r="A9039" s="170" t="s">
        <v>7341</v>
      </c>
      <c r="B9039" s="170" t="s">
        <v>7342</v>
      </c>
      <c r="C9039" s="170">
        <v>16</v>
      </c>
      <c r="I9039" s="170"/>
    </row>
    <row r="9040" spans="1:9" x14ac:dyDescent="0.3">
      <c r="A9040" s="170" t="s">
        <v>7343</v>
      </c>
      <c r="B9040" s="170" t="s">
        <v>7344</v>
      </c>
      <c r="C9040" s="170">
        <v>16</v>
      </c>
      <c r="I9040" s="170"/>
    </row>
    <row r="9041" spans="1:9" x14ac:dyDescent="0.3">
      <c r="A9041" s="170" t="s">
        <v>7345</v>
      </c>
      <c r="B9041" s="170" t="s">
        <v>7346</v>
      </c>
      <c r="C9041" s="170">
        <v>16</v>
      </c>
      <c r="I9041" s="170"/>
    </row>
    <row r="9042" spans="1:9" x14ac:dyDescent="0.3">
      <c r="A9042" s="170" t="s">
        <v>7347</v>
      </c>
      <c r="B9042" s="170" t="s">
        <v>7348</v>
      </c>
      <c r="C9042" s="170">
        <v>16</v>
      </c>
      <c r="I9042" s="170"/>
    </row>
    <row r="9043" spans="1:9" x14ac:dyDescent="0.3">
      <c r="A9043" s="170" t="s">
        <v>3437</v>
      </c>
      <c r="B9043" s="170" t="s">
        <v>10879</v>
      </c>
      <c r="C9043" s="170">
        <v>114</v>
      </c>
      <c r="I9043" s="170"/>
    </row>
    <row r="9044" spans="1:9" x14ac:dyDescent="0.3">
      <c r="A9044" s="170" t="s">
        <v>7349</v>
      </c>
      <c r="B9044" s="170" t="s">
        <v>7350</v>
      </c>
      <c r="C9044" s="170">
        <v>16</v>
      </c>
      <c r="I9044" s="170"/>
    </row>
    <row r="9045" spans="1:9" x14ac:dyDescent="0.3">
      <c r="A9045" s="170" t="s">
        <v>7351</v>
      </c>
      <c r="B9045" s="170" t="s">
        <v>7352</v>
      </c>
      <c r="C9045" s="170">
        <v>16</v>
      </c>
      <c r="I9045" s="170"/>
    </row>
    <row r="9046" spans="1:9" x14ac:dyDescent="0.3">
      <c r="A9046" s="170" t="s">
        <v>7353</v>
      </c>
      <c r="B9046" s="170" t="s">
        <v>7354</v>
      </c>
      <c r="C9046" s="170">
        <v>16</v>
      </c>
      <c r="I9046" s="170"/>
    </row>
    <row r="9047" spans="1:9" x14ac:dyDescent="0.3">
      <c r="A9047" s="170" t="s">
        <v>7355</v>
      </c>
      <c r="B9047" s="170" t="s">
        <v>7356</v>
      </c>
      <c r="C9047" s="170">
        <v>16</v>
      </c>
      <c r="I9047" s="170"/>
    </row>
    <row r="9048" spans="1:9" x14ac:dyDescent="0.3">
      <c r="A9048" s="170" t="s">
        <v>7357</v>
      </c>
      <c r="B9048" s="170" t="s">
        <v>7358</v>
      </c>
      <c r="C9048" s="170">
        <v>16</v>
      </c>
      <c r="I9048" s="170"/>
    </row>
    <row r="9049" spans="1:9" x14ac:dyDescent="0.3">
      <c r="A9049" s="170" t="s">
        <v>7359</v>
      </c>
      <c r="B9049" s="170" t="s">
        <v>7360</v>
      </c>
      <c r="C9049" s="170">
        <v>16</v>
      </c>
      <c r="I9049" s="170"/>
    </row>
    <row r="9050" spans="1:9" x14ac:dyDescent="0.3">
      <c r="A9050" s="170" t="s">
        <v>7361</v>
      </c>
      <c r="B9050" s="170" t="s">
        <v>7362</v>
      </c>
      <c r="C9050" s="170">
        <v>16</v>
      </c>
      <c r="I9050" s="170"/>
    </row>
    <row r="9051" spans="1:9" x14ac:dyDescent="0.3">
      <c r="A9051" s="170" t="s">
        <v>7363</v>
      </c>
      <c r="B9051" s="170" t="s">
        <v>7364</v>
      </c>
      <c r="C9051" s="170">
        <v>16</v>
      </c>
      <c r="I9051" s="170"/>
    </row>
    <row r="9052" spans="1:9" x14ac:dyDescent="0.3">
      <c r="A9052" s="170" t="s">
        <v>7365</v>
      </c>
      <c r="B9052" s="170" t="s">
        <v>7366</v>
      </c>
      <c r="C9052" s="170">
        <v>16</v>
      </c>
      <c r="I9052" s="170"/>
    </row>
    <row r="9053" spans="1:9" x14ac:dyDescent="0.3">
      <c r="A9053" s="170" t="s">
        <v>7367</v>
      </c>
      <c r="B9053" s="170" t="s">
        <v>7368</v>
      </c>
      <c r="C9053" s="170">
        <v>16</v>
      </c>
      <c r="I9053" s="170"/>
    </row>
    <row r="9054" spans="1:9" x14ac:dyDescent="0.3">
      <c r="A9054" s="170" t="s">
        <v>3436</v>
      </c>
      <c r="B9054" s="170" t="s">
        <v>10878</v>
      </c>
      <c r="C9054" s="170">
        <v>52</v>
      </c>
      <c r="I9054" s="170"/>
    </row>
    <row r="9055" spans="1:9" x14ac:dyDescent="0.3">
      <c r="A9055" s="170" t="s">
        <v>7369</v>
      </c>
      <c r="B9055" s="170" t="s">
        <v>7370</v>
      </c>
      <c r="C9055" s="170">
        <v>16</v>
      </c>
      <c r="I9055" s="170"/>
    </row>
    <row r="9056" spans="1:9" x14ac:dyDescent="0.3">
      <c r="A9056" s="170" t="s">
        <v>7371</v>
      </c>
      <c r="B9056" s="170" t="s">
        <v>7372</v>
      </c>
      <c r="C9056" s="170">
        <v>16</v>
      </c>
      <c r="I9056" s="170"/>
    </row>
    <row r="9057" spans="1:9" x14ac:dyDescent="0.3">
      <c r="A9057" s="170" t="s">
        <v>7373</v>
      </c>
      <c r="B9057" s="170" t="s">
        <v>7374</v>
      </c>
      <c r="C9057" s="170">
        <v>16</v>
      </c>
      <c r="I9057" s="170"/>
    </row>
    <row r="9058" spans="1:9" x14ac:dyDescent="0.3">
      <c r="A9058" s="170" t="s">
        <v>7375</v>
      </c>
      <c r="B9058" s="170" t="s">
        <v>7376</v>
      </c>
      <c r="C9058" s="170">
        <v>16</v>
      </c>
      <c r="I9058" s="170"/>
    </row>
    <row r="9059" spans="1:9" x14ac:dyDescent="0.3">
      <c r="A9059" s="170" t="s">
        <v>7377</v>
      </c>
      <c r="B9059" s="170" t="s">
        <v>7378</v>
      </c>
      <c r="C9059" s="170">
        <v>16</v>
      </c>
      <c r="I9059" s="170"/>
    </row>
    <row r="9060" spans="1:9" x14ac:dyDescent="0.3">
      <c r="A9060" s="170" t="s">
        <v>7379</v>
      </c>
      <c r="B9060" s="170" t="s">
        <v>7380</v>
      </c>
      <c r="C9060" s="170">
        <v>16</v>
      </c>
      <c r="I9060" s="170"/>
    </row>
    <row r="9061" spans="1:9" x14ac:dyDescent="0.3">
      <c r="A9061" s="170" t="s">
        <v>7381</v>
      </c>
      <c r="B9061" s="170" t="s">
        <v>7382</v>
      </c>
      <c r="C9061" s="170">
        <v>16</v>
      </c>
      <c r="I9061" s="170"/>
    </row>
    <row r="9062" spans="1:9" x14ac:dyDescent="0.3">
      <c r="A9062" s="170" t="s">
        <v>7383</v>
      </c>
      <c r="B9062" s="170" t="s">
        <v>7384</v>
      </c>
      <c r="C9062" s="170">
        <v>16</v>
      </c>
      <c r="I9062" s="170"/>
    </row>
    <row r="9063" spans="1:9" x14ac:dyDescent="0.3">
      <c r="A9063" s="170" t="s">
        <v>7385</v>
      </c>
      <c r="B9063" s="170" t="s">
        <v>7386</v>
      </c>
      <c r="C9063" s="170">
        <v>16</v>
      </c>
      <c r="I9063" s="170"/>
    </row>
    <row r="9064" spans="1:9" x14ac:dyDescent="0.3">
      <c r="A9064" s="170" t="s">
        <v>7387</v>
      </c>
      <c r="B9064" s="170" t="s">
        <v>7388</v>
      </c>
      <c r="C9064" s="170">
        <v>16</v>
      </c>
      <c r="I9064" s="170"/>
    </row>
    <row r="9065" spans="1:9" x14ac:dyDescent="0.3">
      <c r="A9065" s="170" t="s">
        <v>3435</v>
      </c>
      <c r="B9065" s="170" t="s">
        <v>10877</v>
      </c>
      <c r="C9065" s="170">
        <v>114</v>
      </c>
      <c r="I9065" s="170"/>
    </row>
    <row r="9066" spans="1:9" x14ac:dyDescent="0.3">
      <c r="A9066" s="170" t="s">
        <v>7389</v>
      </c>
      <c r="B9066" s="170" t="s">
        <v>7390</v>
      </c>
      <c r="C9066" s="170">
        <v>16</v>
      </c>
      <c r="I9066" s="170"/>
    </row>
    <row r="9067" spans="1:9" x14ac:dyDescent="0.3">
      <c r="A9067" s="170" t="s">
        <v>7391</v>
      </c>
      <c r="B9067" s="170" t="s">
        <v>7392</v>
      </c>
      <c r="C9067" s="170">
        <v>16</v>
      </c>
      <c r="I9067" s="170"/>
    </row>
    <row r="9068" spans="1:9" x14ac:dyDescent="0.3">
      <c r="A9068" s="170" t="s">
        <v>7393</v>
      </c>
      <c r="B9068" s="170" t="s">
        <v>7394</v>
      </c>
      <c r="C9068" s="170">
        <v>16</v>
      </c>
      <c r="I9068" s="170"/>
    </row>
    <row r="9069" spans="1:9" x14ac:dyDescent="0.3">
      <c r="A9069" s="170" t="s">
        <v>7395</v>
      </c>
      <c r="B9069" s="170" t="s">
        <v>7396</v>
      </c>
      <c r="C9069" s="170">
        <v>16</v>
      </c>
      <c r="I9069" s="170"/>
    </row>
    <row r="9070" spans="1:9" x14ac:dyDescent="0.3">
      <c r="A9070" s="170" t="s">
        <v>7397</v>
      </c>
      <c r="B9070" s="170" t="s">
        <v>7398</v>
      </c>
      <c r="C9070" s="170">
        <v>16</v>
      </c>
      <c r="I9070" s="170"/>
    </row>
    <row r="9071" spans="1:9" x14ac:dyDescent="0.3">
      <c r="A9071" s="170" t="s">
        <v>7399</v>
      </c>
      <c r="B9071" s="170" t="s">
        <v>7400</v>
      </c>
      <c r="C9071" s="170">
        <v>16</v>
      </c>
      <c r="I9071" s="170"/>
    </row>
    <row r="9072" spans="1:9" x14ac:dyDescent="0.3">
      <c r="A9072" s="170" t="s">
        <v>7401</v>
      </c>
      <c r="B9072" s="170" t="s">
        <v>7402</v>
      </c>
      <c r="C9072" s="170">
        <v>16</v>
      </c>
      <c r="I9072" s="170"/>
    </row>
    <row r="9073" spans="1:9" x14ac:dyDescent="0.3">
      <c r="A9073" s="170" t="s">
        <v>7403</v>
      </c>
      <c r="B9073" s="170" t="s">
        <v>7404</v>
      </c>
      <c r="C9073" s="170">
        <v>16</v>
      </c>
      <c r="I9073" s="170"/>
    </row>
    <row r="9074" spans="1:9" x14ac:dyDescent="0.3">
      <c r="A9074" s="170" t="s">
        <v>10876</v>
      </c>
      <c r="B9074" s="170" t="s">
        <v>10875</v>
      </c>
      <c r="C9074" s="170">
        <v>16</v>
      </c>
      <c r="I9074" s="170"/>
    </row>
    <row r="9075" spans="1:9" x14ac:dyDescent="0.3">
      <c r="A9075" s="170" t="s">
        <v>7405</v>
      </c>
      <c r="B9075" s="170" t="s">
        <v>7406</v>
      </c>
      <c r="C9075" s="170">
        <v>16</v>
      </c>
      <c r="I9075" s="170"/>
    </row>
    <row r="9076" spans="1:9" x14ac:dyDescent="0.3">
      <c r="A9076" s="170" t="s">
        <v>3434</v>
      </c>
      <c r="B9076" s="170" t="s">
        <v>10874</v>
      </c>
      <c r="C9076" s="170">
        <v>261</v>
      </c>
      <c r="I9076" s="170"/>
    </row>
    <row r="9077" spans="1:9" x14ac:dyDescent="0.3">
      <c r="A9077" s="170" t="s">
        <v>7407</v>
      </c>
      <c r="B9077" s="170" t="s">
        <v>7408</v>
      </c>
      <c r="C9077" s="170">
        <v>16</v>
      </c>
      <c r="I9077" s="170"/>
    </row>
    <row r="9078" spans="1:9" x14ac:dyDescent="0.3">
      <c r="A9078" s="170" t="s">
        <v>7409</v>
      </c>
      <c r="B9078" s="170" t="s">
        <v>7410</v>
      </c>
      <c r="C9078" s="170">
        <v>16</v>
      </c>
      <c r="I9078" s="170"/>
    </row>
    <row r="9079" spans="1:9" x14ac:dyDescent="0.3">
      <c r="A9079" s="170" t="s">
        <v>7411</v>
      </c>
      <c r="B9079" s="170" t="s">
        <v>7412</v>
      </c>
      <c r="C9079" s="170">
        <v>16</v>
      </c>
      <c r="I9079" s="170"/>
    </row>
    <row r="9080" spans="1:9" x14ac:dyDescent="0.3">
      <c r="A9080" s="170" t="s">
        <v>7413</v>
      </c>
      <c r="B9080" s="170" t="s">
        <v>7414</v>
      </c>
      <c r="C9080" s="170">
        <v>16</v>
      </c>
      <c r="I9080" s="170"/>
    </row>
    <row r="9081" spans="1:9" x14ac:dyDescent="0.3">
      <c r="A9081" s="170" t="s">
        <v>7415</v>
      </c>
      <c r="B9081" s="170" t="s">
        <v>7416</v>
      </c>
      <c r="C9081" s="170">
        <v>16</v>
      </c>
      <c r="I9081" s="170"/>
    </row>
    <row r="9082" spans="1:9" x14ac:dyDescent="0.3">
      <c r="A9082" s="170" t="s">
        <v>7417</v>
      </c>
      <c r="B9082" s="170" t="s">
        <v>7418</v>
      </c>
      <c r="C9082" s="170">
        <v>16</v>
      </c>
      <c r="I9082" s="170"/>
    </row>
    <row r="9083" spans="1:9" x14ac:dyDescent="0.3">
      <c r="A9083" s="170" t="s">
        <v>7419</v>
      </c>
      <c r="B9083" s="170" t="s">
        <v>7420</v>
      </c>
      <c r="C9083" s="170">
        <v>16</v>
      </c>
      <c r="I9083" s="170"/>
    </row>
    <row r="9084" spans="1:9" x14ac:dyDescent="0.3">
      <c r="A9084" s="170" t="s">
        <v>7421</v>
      </c>
      <c r="B9084" s="170" t="s">
        <v>7422</v>
      </c>
      <c r="C9084" s="170">
        <v>16</v>
      </c>
      <c r="I9084" s="170"/>
    </row>
    <row r="9085" spans="1:9" x14ac:dyDescent="0.3">
      <c r="A9085" s="170" t="s">
        <v>10873</v>
      </c>
      <c r="B9085" s="170" t="s">
        <v>10872</v>
      </c>
      <c r="C9085" s="170">
        <v>16</v>
      </c>
      <c r="I9085" s="170"/>
    </row>
    <row r="9086" spans="1:9" x14ac:dyDescent="0.3">
      <c r="A9086" s="170" t="s">
        <v>7423</v>
      </c>
      <c r="B9086" s="170" t="s">
        <v>7424</v>
      </c>
      <c r="C9086" s="170">
        <v>16</v>
      </c>
      <c r="I9086" s="170"/>
    </row>
    <row r="9087" spans="1:9" x14ac:dyDescent="0.3">
      <c r="A9087" s="170" t="s">
        <v>3433</v>
      </c>
      <c r="B9087" s="170" t="s">
        <v>10859</v>
      </c>
      <c r="C9087" s="170">
        <v>597</v>
      </c>
      <c r="I9087" s="170"/>
    </row>
    <row r="9088" spans="1:9" x14ac:dyDescent="0.3">
      <c r="A9088" s="170" t="s">
        <v>7425</v>
      </c>
      <c r="B9088" s="170" t="s">
        <v>7426</v>
      </c>
      <c r="C9088" s="170">
        <v>16</v>
      </c>
      <c r="I9088" s="170"/>
    </row>
    <row r="9089" spans="1:9" x14ac:dyDescent="0.3">
      <c r="A9089" s="170" t="s">
        <v>7427</v>
      </c>
      <c r="B9089" s="170" t="s">
        <v>7428</v>
      </c>
      <c r="C9089" s="170">
        <v>16</v>
      </c>
      <c r="I9089" s="170"/>
    </row>
    <row r="9090" spans="1:9" x14ac:dyDescent="0.3">
      <c r="A9090" s="170" t="s">
        <v>7429</v>
      </c>
      <c r="B9090" s="170" t="s">
        <v>7430</v>
      </c>
      <c r="C9090" s="170">
        <v>16</v>
      </c>
      <c r="I9090" s="170"/>
    </row>
    <row r="9091" spans="1:9" x14ac:dyDescent="0.3">
      <c r="A9091" s="170" t="s">
        <v>7431</v>
      </c>
      <c r="B9091" s="170" t="s">
        <v>7432</v>
      </c>
      <c r="C9091" s="170">
        <v>16</v>
      </c>
      <c r="I9091" s="170"/>
    </row>
    <row r="9092" spans="1:9" x14ac:dyDescent="0.3">
      <c r="A9092" s="170" t="s">
        <v>7433</v>
      </c>
      <c r="B9092" s="170" t="s">
        <v>7434</v>
      </c>
      <c r="C9092" s="170">
        <v>16</v>
      </c>
      <c r="I9092" s="170"/>
    </row>
    <row r="9093" spans="1:9" x14ac:dyDescent="0.3">
      <c r="A9093" s="170" t="s">
        <v>7435</v>
      </c>
      <c r="B9093" s="170" t="s">
        <v>7436</v>
      </c>
      <c r="C9093" s="170">
        <v>16</v>
      </c>
      <c r="I9093" s="170"/>
    </row>
    <row r="9094" spans="1:9" x14ac:dyDescent="0.3">
      <c r="A9094" s="170" t="s">
        <v>7437</v>
      </c>
      <c r="B9094" s="170" t="s">
        <v>7438</v>
      </c>
      <c r="C9094" s="170">
        <v>16</v>
      </c>
      <c r="I9094" s="170"/>
    </row>
    <row r="9095" spans="1:9" x14ac:dyDescent="0.3">
      <c r="A9095" s="170" t="s">
        <v>7439</v>
      </c>
      <c r="B9095" s="170" t="s">
        <v>7440</v>
      </c>
      <c r="C9095" s="170">
        <v>16</v>
      </c>
      <c r="I9095" s="170"/>
    </row>
    <row r="9096" spans="1:9" x14ac:dyDescent="0.3">
      <c r="A9096" s="170" t="s">
        <v>7441</v>
      </c>
      <c r="B9096" s="170" t="s">
        <v>7442</v>
      </c>
      <c r="C9096" s="170">
        <v>16</v>
      </c>
      <c r="I9096" s="170"/>
    </row>
    <row r="9097" spans="1:9" x14ac:dyDescent="0.3">
      <c r="A9097" s="170" t="s">
        <v>7443</v>
      </c>
      <c r="B9097" s="170" t="s">
        <v>7444</v>
      </c>
      <c r="C9097" s="170">
        <v>16</v>
      </c>
      <c r="I9097" s="170"/>
    </row>
    <row r="9098" spans="1:9" x14ac:dyDescent="0.3">
      <c r="A9098" s="170" t="s">
        <v>3432</v>
      </c>
      <c r="B9098" s="170" t="s">
        <v>10859</v>
      </c>
      <c r="C9098" s="170">
        <v>597</v>
      </c>
      <c r="I9098" s="170"/>
    </row>
    <row r="9099" spans="1:9" x14ac:dyDescent="0.3">
      <c r="A9099" s="170" t="s">
        <v>7445</v>
      </c>
      <c r="B9099" s="170" t="s">
        <v>7446</v>
      </c>
      <c r="C9099" s="170">
        <v>16</v>
      </c>
      <c r="I9099" s="170"/>
    </row>
    <row r="9100" spans="1:9" x14ac:dyDescent="0.3">
      <c r="A9100" s="170" t="s">
        <v>7447</v>
      </c>
      <c r="B9100" s="170" t="s">
        <v>7448</v>
      </c>
      <c r="C9100" s="170">
        <v>16</v>
      </c>
      <c r="I9100" s="170"/>
    </row>
    <row r="9101" spans="1:9" x14ac:dyDescent="0.3">
      <c r="A9101" s="170" t="s">
        <v>7449</v>
      </c>
      <c r="B9101" s="170" t="s">
        <v>7450</v>
      </c>
      <c r="C9101" s="170">
        <v>16</v>
      </c>
      <c r="I9101" s="170"/>
    </row>
    <row r="9102" spans="1:9" x14ac:dyDescent="0.3">
      <c r="A9102" s="170" t="s">
        <v>7451</v>
      </c>
      <c r="B9102" s="170" t="s">
        <v>7452</v>
      </c>
      <c r="C9102" s="170">
        <v>16</v>
      </c>
      <c r="I9102" s="170"/>
    </row>
    <row r="9103" spans="1:9" x14ac:dyDescent="0.3">
      <c r="A9103" s="170" t="s">
        <v>7453</v>
      </c>
      <c r="B9103" s="170" t="s">
        <v>7454</v>
      </c>
      <c r="C9103" s="170">
        <v>16</v>
      </c>
      <c r="I9103" s="170"/>
    </row>
    <row r="9104" spans="1:9" x14ac:dyDescent="0.3">
      <c r="A9104" s="170" t="s">
        <v>7455</v>
      </c>
      <c r="B9104" s="170" t="s">
        <v>7456</v>
      </c>
      <c r="C9104" s="170">
        <v>16</v>
      </c>
      <c r="I9104" s="170"/>
    </row>
    <row r="9105" spans="1:9" x14ac:dyDescent="0.3">
      <c r="A9105" s="170" t="s">
        <v>7457</v>
      </c>
      <c r="B9105" s="170" t="s">
        <v>7458</v>
      </c>
      <c r="C9105" s="170">
        <v>16</v>
      </c>
      <c r="I9105" s="170"/>
    </row>
    <row r="9106" spans="1:9" x14ac:dyDescent="0.3">
      <c r="A9106" s="170" t="s">
        <v>7459</v>
      </c>
      <c r="B9106" s="170" t="s">
        <v>7460</v>
      </c>
      <c r="C9106" s="170">
        <v>16</v>
      </c>
      <c r="I9106" s="170"/>
    </row>
    <row r="9107" spans="1:9" x14ac:dyDescent="0.3">
      <c r="A9107" s="170" t="s">
        <v>7461</v>
      </c>
      <c r="B9107" s="170" t="s">
        <v>7462</v>
      </c>
      <c r="C9107" s="170">
        <v>16</v>
      </c>
      <c r="I9107" s="170"/>
    </row>
    <row r="9108" spans="1:9" x14ac:dyDescent="0.3">
      <c r="A9108" s="170" t="s">
        <v>7463</v>
      </c>
      <c r="B9108" s="170" t="s">
        <v>7464</v>
      </c>
      <c r="C9108" s="170">
        <v>16</v>
      </c>
      <c r="I9108" s="170"/>
    </row>
    <row r="9109" spans="1:9" x14ac:dyDescent="0.3">
      <c r="A9109" s="170" t="s">
        <v>4091</v>
      </c>
      <c r="B9109" s="170" t="s">
        <v>10871</v>
      </c>
      <c r="C9109" s="170">
        <v>2112</v>
      </c>
      <c r="I9109" s="170"/>
    </row>
    <row r="9110" spans="1:9" x14ac:dyDescent="0.3">
      <c r="A9110" s="170" t="s">
        <v>4044</v>
      </c>
      <c r="B9110" s="170" t="s">
        <v>10870</v>
      </c>
      <c r="C9110" s="170">
        <v>2112</v>
      </c>
      <c r="I9110" s="170"/>
    </row>
    <row r="9111" spans="1:9" x14ac:dyDescent="0.3">
      <c r="A9111" s="170" t="s">
        <v>3431</v>
      </c>
      <c r="B9111" s="170" t="s">
        <v>10859</v>
      </c>
      <c r="C9111" s="170">
        <v>597</v>
      </c>
      <c r="I9111" s="170"/>
    </row>
    <row r="9112" spans="1:9" x14ac:dyDescent="0.3">
      <c r="A9112" s="170" t="s">
        <v>7465</v>
      </c>
      <c r="B9112" s="170" t="s">
        <v>7466</v>
      </c>
      <c r="C9112" s="170">
        <v>16</v>
      </c>
      <c r="I9112" s="170"/>
    </row>
    <row r="9113" spans="1:9" x14ac:dyDescent="0.3">
      <c r="A9113" s="170" t="s">
        <v>10869</v>
      </c>
      <c r="B9113" s="170" t="s">
        <v>10868</v>
      </c>
      <c r="C9113" s="170">
        <v>16</v>
      </c>
      <c r="I9113" s="170"/>
    </row>
    <row r="9114" spans="1:9" x14ac:dyDescent="0.3">
      <c r="A9114" s="170" t="s">
        <v>7467</v>
      </c>
      <c r="B9114" s="170" t="s">
        <v>7468</v>
      </c>
      <c r="C9114" s="170">
        <v>16</v>
      </c>
      <c r="I9114" s="170"/>
    </row>
    <row r="9115" spans="1:9" x14ac:dyDescent="0.3">
      <c r="A9115" s="170" t="s">
        <v>7469</v>
      </c>
      <c r="B9115" s="170" t="s">
        <v>7470</v>
      </c>
      <c r="C9115" s="170">
        <v>16</v>
      </c>
      <c r="I9115" s="170"/>
    </row>
    <row r="9116" spans="1:9" x14ac:dyDescent="0.3">
      <c r="A9116" s="170" t="s">
        <v>10867</v>
      </c>
      <c r="B9116" s="170" t="s">
        <v>10866</v>
      </c>
      <c r="C9116" s="170">
        <v>16</v>
      </c>
      <c r="I9116" s="170"/>
    </row>
    <row r="9117" spans="1:9" x14ac:dyDescent="0.3">
      <c r="A9117" s="170" t="s">
        <v>7471</v>
      </c>
      <c r="B9117" s="170" t="s">
        <v>7472</v>
      </c>
      <c r="C9117" s="170">
        <v>16</v>
      </c>
      <c r="I9117" s="170"/>
    </row>
    <row r="9118" spans="1:9" x14ac:dyDescent="0.3">
      <c r="A9118" s="170" t="s">
        <v>7473</v>
      </c>
      <c r="B9118" s="170" t="s">
        <v>7474</v>
      </c>
      <c r="C9118" s="170">
        <v>16</v>
      </c>
      <c r="I9118" s="170"/>
    </row>
    <row r="9119" spans="1:9" x14ac:dyDescent="0.3">
      <c r="A9119" s="170" t="s">
        <v>7475</v>
      </c>
      <c r="B9119" s="170" t="s">
        <v>7476</v>
      </c>
      <c r="C9119" s="170">
        <v>16</v>
      </c>
      <c r="I9119" s="170"/>
    </row>
    <row r="9120" spans="1:9" x14ac:dyDescent="0.3">
      <c r="A9120" s="170" t="s">
        <v>7477</v>
      </c>
      <c r="B9120" s="170" t="s">
        <v>7478</v>
      </c>
      <c r="C9120" s="170">
        <v>16</v>
      </c>
      <c r="I9120" s="170"/>
    </row>
    <row r="9121" spans="1:9" x14ac:dyDescent="0.3">
      <c r="A9121" s="170" t="s">
        <v>7479</v>
      </c>
      <c r="B9121" s="170" t="s">
        <v>7480</v>
      </c>
      <c r="C9121" s="170">
        <v>16</v>
      </c>
      <c r="I9121" s="170"/>
    </row>
    <row r="9122" spans="1:9" x14ac:dyDescent="0.3">
      <c r="A9122" s="170" t="s">
        <v>3430</v>
      </c>
      <c r="B9122" s="170" t="s">
        <v>10859</v>
      </c>
      <c r="C9122" s="170">
        <v>597</v>
      </c>
      <c r="I9122" s="170"/>
    </row>
    <row r="9123" spans="1:9" x14ac:dyDescent="0.3">
      <c r="A9123" s="170" t="s">
        <v>7481</v>
      </c>
      <c r="B9123" s="170" t="s">
        <v>7482</v>
      </c>
      <c r="C9123" s="170">
        <v>16</v>
      </c>
      <c r="I9123" s="170"/>
    </row>
    <row r="9124" spans="1:9" x14ac:dyDescent="0.3">
      <c r="A9124" s="170" t="s">
        <v>7483</v>
      </c>
      <c r="B9124" s="170" t="s">
        <v>7484</v>
      </c>
      <c r="C9124" s="170">
        <v>16</v>
      </c>
      <c r="I9124" s="170"/>
    </row>
    <row r="9125" spans="1:9" x14ac:dyDescent="0.3">
      <c r="A9125" s="170" t="s">
        <v>7485</v>
      </c>
      <c r="B9125" s="170" t="s">
        <v>7486</v>
      </c>
      <c r="C9125" s="170">
        <v>16</v>
      </c>
      <c r="I9125" s="170"/>
    </row>
    <row r="9126" spans="1:9" x14ac:dyDescent="0.3">
      <c r="A9126" s="170" t="s">
        <v>7487</v>
      </c>
      <c r="B9126" s="170" t="s">
        <v>7488</v>
      </c>
      <c r="C9126" s="170">
        <v>16</v>
      </c>
      <c r="I9126" s="170"/>
    </row>
    <row r="9127" spans="1:9" x14ac:dyDescent="0.3">
      <c r="A9127" s="170" t="s">
        <v>7489</v>
      </c>
      <c r="B9127" s="170" t="s">
        <v>7490</v>
      </c>
      <c r="C9127" s="170">
        <v>16</v>
      </c>
      <c r="I9127" s="170"/>
    </row>
    <row r="9128" spans="1:9" x14ac:dyDescent="0.3">
      <c r="A9128" s="170" t="s">
        <v>7491</v>
      </c>
      <c r="B9128" s="170" t="s">
        <v>7492</v>
      </c>
      <c r="C9128" s="170">
        <v>16</v>
      </c>
      <c r="I9128" s="170"/>
    </row>
    <row r="9129" spans="1:9" x14ac:dyDescent="0.3">
      <c r="A9129" s="170" t="s">
        <v>7493</v>
      </c>
      <c r="B9129" s="170" t="s">
        <v>7494</v>
      </c>
      <c r="C9129" s="170">
        <v>16</v>
      </c>
      <c r="I9129" s="170"/>
    </row>
    <row r="9130" spans="1:9" x14ac:dyDescent="0.3">
      <c r="A9130" s="170" t="s">
        <v>7495</v>
      </c>
      <c r="B9130" s="170" t="s">
        <v>7496</v>
      </c>
      <c r="C9130" s="170">
        <v>16</v>
      </c>
      <c r="I9130" s="170"/>
    </row>
    <row r="9131" spans="1:9" x14ac:dyDescent="0.3">
      <c r="A9131" s="170" t="s">
        <v>7497</v>
      </c>
      <c r="B9131" s="170" t="s">
        <v>7498</v>
      </c>
      <c r="C9131" s="170">
        <v>16</v>
      </c>
      <c r="I9131" s="170"/>
    </row>
    <row r="9132" spans="1:9" x14ac:dyDescent="0.3">
      <c r="A9132" s="170" t="s">
        <v>7499</v>
      </c>
      <c r="B9132" s="170" t="s">
        <v>7500</v>
      </c>
      <c r="C9132" s="170">
        <v>16</v>
      </c>
      <c r="I9132" s="170"/>
    </row>
    <row r="9133" spans="1:9" x14ac:dyDescent="0.3">
      <c r="A9133" s="170" t="s">
        <v>3429</v>
      </c>
      <c r="B9133" s="170" t="s">
        <v>10859</v>
      </c>
      <c r="C9133" s="170">
        <v>597</v>
      </c>
      <c r="I9133" s="170"/>
    </row>
    <row r="9134" spans="1:9" x14ac:dyDescent="0.3">
      <c r="A9134" s="170" t="s">
        <v>7501</v>
      </c>
      <c r="B9134" s="170" t="s">
        <v>7502</v>
      </c>
      <c r="C9134" s="170">
        <v>16</v>
      </c>
      <c r="I9134" s="170"/>
    </row>
    <row r="9135" spans="1:9" x14ac:dyDescent="0.3">
      <c r="A9135" s="170" t="s">
        <v>7503</v>
      </c>
      <c r="B9135" s="170" t="s">
        <v>7504</v>
      </c>
      <c r="C9135" s="170">
        <v>16</v>
      </c>
      <c r="I9135" s="170"/>
    </row>
    <row r="9136" spans="1:9" x14ac:dyDescent="0.3">
      <c r="A9136" s="170" t="s">
        <v>7505</v>
      </c>
      <c r="B9136" s="170" t="s">
        <v>7506</v>
      </c>
      <c r="C9136" s="170">
        <v>16</v>
      </c>
      <c r="I9136" s="170"/>
    </row>
    <row r="9137" spans="1:9" x14ac:dyDescent="0.3">
      <c r="A9137" s="170" t="s">
        <v>7507</v>
      </c>
      <c r="B9137" s="170" t="s">
        <v>7508</v>
      </c>
      <c r="C9137" s="170">
        <v>16</v>
      </c>
      <c r="I9137" s="170"/>
    </row>
    <row r="9138" spans="1:9" x14ac:dyDescent="0.3">
      <c r="A9138" s="170" t="s">
        <v>10865</v>
      </c>
      <c r="B9138" s="170" t="s">
        <v>10864</v>
      </c>
      <c r="C9138" s="170">
        <v>16</v>
      </c>
      <c r="I9138" s="170"/>
    </row>
    <row r="9139" spans="1:9" x14ac:dyDescent="0.3">
      <c r="A9139" s="170" t="s">
        <v>10863</v>
      </c>
      <c r="B9139" s="170" t="s">
        <v>10862</v>
      </c>
      <c r="C9139" s="170">
        <v>16</v>
      </c>
      <c r="I9139" s="170"/>
    </row>
    <row r="9140" spans="1:9" x14ac:dyDescent="0.3">
      <c r="A9140" s="170" t="s">
        <v>7509</v>
      </c>
      <c r="B9140" s="170" t="s">
        <v>7510</v>
      </c>
      <c r="C9140" s="170">
        <v>16</v>
      </c>
      <c r="I9140" s="170"/>
    </row>
    <row r="9141" spans="1:9" x14ac:dyDescent="0.3">
      <c r="A9141" s="170" t="s">
        <v>7511</v>
      </c>
      <c r="B9141" s="170" t="s">
        <v>7512</v>
      </c>
      <c r="C9141" s="170">
        <v>16</v>
      </c>
      <c r="I9141" s="170"/>
    </row>
    <row r="9142" spans="1:9" x14ac:dyDescent="0.3">
      <c r="A9142" s="170" t="s">
        <v>7513</v>
      </c>
      <c r="B9142" s="170" t="s">
        <v>7514</v>
      </c>
      <c r="C9142" s="170">
        <v>16</v>
      </c>
      <c r="I9142" s="170"/>
    </row>
    <row r="9143" spans="1:9" x14ac:dyDescent="0.3">
      <c r="A9143" s="170" t="s">
        <v>7515</v>
      </c>
      <c r="B9143" s="170" t="s">
        <v>7516</v>
      </c>
      <c r="C9143" s="170">
        <v>16</v>
      </c>
      <c r="I9143" s="170"/>
    </row>
    <row r="9144" spans="1:9" x14ac:dyDescent="0.3">
      <c r="A9144" s="170" t="s">
        <v>3428</v>
      </c>
      <c r="B9144" s="170" t="s">
        <v>10859</v>
      </c>
      <c r="C9144" s="170">
        <v>597</v>
      </c>
      <c r="I9144" s="170"/>
    </row>
    <row r="9145" spans="1:9" x14ac:dyDescent="0.3">
      <c r="A9145" s="170" t="s">
        <v>7517</v>
      </c>
      <c r="B9145" s="170" t="s">
        <v>7518</v>
      </c>
      <c r="C9145" s="170">
        <v>16</v>
      </c>
      <c r="I9145" s="170"/>
    </row>
    <row r="9146" spans="1:9" x14ac:dyDescent="0.3">
      <c r="A9146" s="170" t="s">
        <v>7519</v>
      </c>
      <c r="B9146" s="170" t="s">
        <v>7520</v>
      </c>
      <c r="C9146" s="170">
        <v>16</v>
      </c>
      <c r="I9146" s="170"/>
    </row>
    <row r="9147" spans="1:9" x14ac:dyDescent="0.3">
      <c r="A9147" s="170" t="s">
        <v>7521</v>
      </c>
      <c r="B9147" s="170" t="s">
        <v>7522</v>
      </c>
      <c r="C9147" s="170">
        <v>16</v>
      </c>
      <c r="I9147" s="170"/>
    </row>
    <row r="9148" spans="1:9" x14ac:dyDescent="0.3">
      <c r="A9148" s="170" t="s">
        <v>7523</v>
      </c>
      <c r="B9148" s="170" t="s">
        <v>7524</v>
      </c>
      <c r="C9148" s="170">
        <v>16</v>
      </c>
      <c r="I9148" s="170"/>
    </row>
    <row r="9149" spans="1:9" x14ac:dyDescent="0.3">
      <c r="A9149" s="170" t="s">
        <v>7525</v>
      </c>
      <c r="B9149" s="170" t="s">
        <v>7526</v>
      </c>
      <c r="C9149" s="170">
        <v>16</v>
      </c>
      <c r="I9149" s="170"/>
    </row>
    <row r="9150" spans="1:9" x14ac:dyDescent="0.3">
      <c r="A9150" s="170" t="s">
        <v>7527</v>
      </c>
      <c r="B9150" s="170" t="s">
        <v>7528</v>
      </c>
      <c r="C9150" s="170">
        <v>16</v>
      </c>
      <c r="I9150" s="170"/>
    </row>
    <row r="9151" spans="1:9" x14ac:dyDescent="0.3">
      <c r="A9151" s="170" t="s">
        <v>7529</v>
      </c>
      <c r="B9151" s="170" t="s">
        <v>7530</v>
      </c>
      <c r="C9151" s="170">
        <v>16</v>
      </c>
      <c r="I9151" s="170"/>
    </row>
    <row r="9152" spans="1:9" x14ac:dyDescent="0.3">
      <c r="A9152" s="170" t="s">
        <v>10861</v>
      </c>
      <c r="B9152" s="170" t="s">
        <v>10860</v>
      </c>
      <c r="C9152" s="170">
        <v>16</v>
      </c>
      <c r="I9152" s="170"/>
    </row>
    <row r="9153" spans="1:9" x14ac:dyDescent="0.3">
      <c r="A9153" s="170" t="s">
        <v>7531</v>
      </c>
      <c r="B9153" s="170" t="s">
        <v>7532</v>
      </c>
      <c r="C9153" s="170">
        <v>16</v>
      </c>
      <c r="I9153" s="170"/>
    </row>
    <row r="9154" spans="1:9" x14ac:dyDescent="0.3">
      <c r="A9154" s="170" t="s">
        <v>7533</v>
      </c>
      <c r="B9154" s="170" t="s">
        <v>7534</v>
      </c>
      <c r="C9154" s="170">
        <v>16</v>
      </c>
      <c r="I9154" s="170"/>
    </row>
    <row r="9155" spans="1:9" x14ac:dyDescent="0.3">
      <c r="A9155" s="170" t="s">
        <v>3427</v>
      </c>
      <c r="B9155" s="170" t="s">
        <v>10859</v>
      </c>
      <c r="C9155" s="170">
        <v>597</v>
      </c>
      <c r="I9155" s="170"/>
    </row>
    <row r="9156" spans="1:9" x14ac:dyDescent="0.3">
      <c r="A9156" s="170" t="s">
        <v>7535</v>
      </c>
      <c r="B9156" s="170" t="s">
        <v>7536</v>
      </c>
      <c r="C9156" s="170">
        <v>16</v>
      </c>
      <c r="I9156" s="170"/>
    </row>
    <row r="9157" spans="1:9" x14ac:dyDescent="0.3">
      <c r="A9157" s="170" t="s">
        <v>7537</v>
      </c>
      <c r="B9157" s="170" t="s">
        <v>7538</v>
      </c>
      <c r="C9157" s="170">
        <v>16</v>
      </c>
      <c r="I9157" s="170"/>
    </row>
    <row r="9158" spans="1:9" x14ac:dyDescent="0.3">
      <c r="A9158" s="170" t="s">
        <v>7539</v>
      </c>
      <c r="B9158" s="170" t="s">
        <v>7540</v>
      </c>
      <c r="C9158" s="170">
        <v>16</v>
      </c>
      <c r="I9158" s="170"/>
    </row>
    <row r="9159" spans="1:9" x14ac:dyDescent="0.3">
      <c r="A9159" s="170" t="s">
        <v>7541</v>
      </c>
      <c r="B9159" s="170" t="s">
        <v>7542</v>
      </c>
      <c r="C9159" s="170">
        <v>16</v>
      </c>
      <c r="I9159" s="170"/>
    </row>
    <row r="9160" spans="1:9" x14ac:dyDescent="0.3">
      <c r="A9160" s="170" t="s">
        <v>7543</v>
      </c>
      <c r="B9160" s="170" t="s">
        <v>7544</v>
      </c>
      <c r="C9160" s="170">
        <v>16</v>
      </c>
      <c r="I9160" s="170"/>
    </row>
    <row r="9161" spans="1:9" x14ac:dyDescent="0.3">
      <c r="A9161" s="170" t="s">
        <v>7545</v>
      </c>
      <c r="B9161" s="170" t="s">
        <v>7546</v>
      </c>
      <c r="C9161" s="170">
        <v>16</v>
      </c>
      <c r="I9161" s="170"/>
    </row>
    <row r="9162" spans="1:9" x14ac:dyDescent="0.3">
      <c r="A9162" s="170" t="s">
        <v>7547</v>
      </c>
      <c r="B9162" s="170" t="s">
        <v>7548</v>
      </c>
      <c r="C9162" s="170">
        <v>16</v>
      </c>
      <c r="I9162" s="170"/>
    </row>
    <row r="9163" spans="1:9" x14ac:dyDescent="0.3">
      <c r="A9163" s="170" t="s">
        <v>7549</v>
      </c>
      <c r="B9163" s="170" t="s">
        <v>7550</v>
      </c>
      <c r="C9163" s="170">
        <v>16</v>
      </c>
      <c r="I9163" s="170"/>
    </row>
    <row r="9164" spans="1:9" x14ac:dyDescent="0.3">
      <c r="A9164" s="170" t="s">
        <v>7551</v>
      </c>
      <c r="B9164" s="170" t="s">
        <v>7552</v>
      </c>
      <c r="C9164" s="170">
        <v>16</v>
      </c>
      <c r="I9164" s="170"/>
    </row>
    <row r="9165" spans="1:9" x14ac:dyDescent="0.3">
      <c r="A9165" s="170" t="s">
        <v>7553</v>
      </c>
      <c r="B9165" s="170" t="s">
        <v>7554</v>
      </c>
      <c r="C9165" s="170">
        <v>16</v>
      </c>
      <c r="I9165" s="170"/>
    </row>
    <row r="9166" spans="1:9" x14ac:dyDescent="0.3">
      <c r="A9166" s="170" t="s">
        <v>3426</v>
      </c>
      <c r="B9166" s="170" t="s">
        <v>10856</v>
      </c>
      <c r="C9166" s="170">
        <v>198</v>
      </c>
      <c r="I9166" s="170"/>
    </row>
    <row r="9167" spans="1:9" x14ac:dyDescent="0.3">
      <c r="A9167" s="170" t="s">
        <v>7555</v>
      </c>
      <c r="B9167" s="170" t="s">
        <v>7556</v>
      </c>
      <c r="C9167" s="170">
        <v>16</v>
      </c>
      <c r="I9167" s="170"/>
    </row>
    <row r="9168" spans="1:9" x14ac:dyDescent="0.3">
      <c r="A9168" s="170" t="s">
        <v>7557</v>
      </c>
      <c r="B9168" s="170" t="s">
        <v>7558</v>
      </c>
      <c r="C9168" s="170">
        <v>16</v>
      </c>
      <c r="I9168" s="170"/>
    </row>
    <row r="9169" spans="1:9" x14ac:dyDescent="0.3">
      <c r="A9169" s="170" t="s">
        <v>7559</v>
      </c>
      <c r="B9169" s="170" t="s">
        <v>7560</v>
      </c>
      <c r="C9169" s="170">
        <v>16</v>
      </c>
      <c r="I9169" s="170"/>
    </row>
    <row r="9170" spans="1:9" x14ac:dyDescent="0.3">
      <c r="A9170" s="170" t="s">
        <v>7561</v>
      </c>
      <c r="B9170" s="170" t="s">
        <v>7562</v>
      </c>
      <c r="C9170" s="170">
        <v>16</v>
      </c>
      <c r="I9170" s="170"/>
    </row>
    <row r="9171" spans="1:9" x14ac:dyDescent="0.3">
      <c r="A9171" s="170" t="s">
        <v>7563</v>
      </c>
      <c r="B9171" s="170" t="s">
        <v>7564</v>
      </c>
      <c r="C9171" s="170">
        <v>16</v>
      </c>
      <c r="I9171" s="170"/>
    </row>
    <row r="9172" spans="1:9" x14ac:dyDescent="0.3">
      <c r="A9172" s="170" t="s">
        <v>7565</v>
      </c>
      <c r="B9172" s="170" t="s">
        <v>7566</v>
      </c>
      <c r="C9172" s="170">
        <v>16</v>
      </c>
      <c r="I9172" s="170"/>
    </row>
    <row r="9173" spans="1:9" x14ac:dyDescent="0.3">
      <c r="A9173" s="170" t="s">
        <v>8128</v>
      </c>
      <c r="B9173" s="170" t="s">
        <v>8129</v>
      </c>
      <c r="C9173" s="170">
        <v>16</v>
      </c>
      <c r="I9173" s="170"/>
    </row>
    <row r="9174" spans="1:9" x14ac:dyDescent="0.3">
      <c r="A9174" s="170" t="s">
        <v>10858</v>
      </c>
      <c r="B9174" s="170" t="s">
        <v>10857</v>
      </c>
      <c r="C9174" s="170">
        <v>69</v>
      </c>
      <c r="I9174" s="170"/>
    </row>
    <row r="9175" spans="1:9" x14ac:dyDescent="0.3">
      <c r="A9175" s="170" t="s">
        <v>7567</v>
      </c>
      <c r="B9175" s="170" t="s">
        <v>7568</v>
      </c>
      <c r="C9175" s="170">
        <v>16</v>
      </c>
      <c r="I9175" s="170"/>
    </row>
    <row r="9176" spans="1:9" x14ac:dyDescent="0.3">
      <c r="A9176" s="170" t="s">
        <v>3425</v>
      </c>
      <c r="B9176" s="170" t="s">
        <v>10856</v>
      </c>
      <c r="C9176" s="170">
        <v>198</v>
      </c>
      <c r="I9176" s="170"/>
    </row>
    <row r="9177" spans="1:9" x14ac:dyDescent="0.3">
      <c r="A9177" s="170" t="s">
        <v>7569</v>
      </c>
      <c r="B9177" s="170" t="s">
        <v>7570</v>
      </c>
      <c r="C9177" s="170">
        <v>16</v>
      </c>
      <c r="I9177" s="170"/>
    </row>
    <row r="9178" spans="1:9" x14ac:dyDescent="0.3">
      <c r="A9178" s="170" t="s">
        <v>7571</v>
      </c>
      <c r="B9178" s="170" t="s">
        <v>7572</v>
      </c>
      <c r="C9178" s="170">
        <v>16</v>
      </c>
      <c r="I9178" s="170"/>
    </row>
    <row r="9179" spans="1:9" x14ac:dyDescent="0.3">
      <c r="A9179" s="170" t="s">
        <v>7573</v>
      </c>
      <c r="B9179" s="170" t="s">
        <v>7574</v>
      </c>
      <c r="C9179" s="170">
        <v>16</v>
      </c>
      <c r="I9179" s="170"/>
    </row>
    <row r="9180" spans="1:9" x14ac:dyDescent="0.3">
      <c r="A9180" s="170" t="s">
        <v>7575</v>
      </c>
      <c r="B9180" s="170" t="s">
        <v>7576</v>
      </c>
      <c r="C9180" s="170">
        <v>16</v>
      </c>
      <c r="I9180" s="170"/>
    </row>
    <row r="9181" spans="1:9" x14ac:dyDescent="0.3">
      <c r="A9181" s="170" t="s">
        <v>7577</v>
      </c>
      <c r="B9181" s="170" t="s">
        <v>7578</v>
      </c>
      <c r="C9181" s="170">
        <v>16</v>
      </c>
      <c r="I9181" s="170"/>
    </row>
    <row r="9182" spans="1:9" x14ac:dyDescent="0.3">
      <c r="A9182" s="170" t="s">
        <v>7579</v>
      </c>
      <c r="B9182" s="170" t="s">
        <v>7580</v>
      </c>
      <c r="C9182" s="170">
        <v>16</v>
      </c>
      <c r="I9182" s="170"/>
    </row>
    <row r="9183" spans="1:9" x14ac:dyDescent="0.3">
      <c r="A9183" s="170" t="s">
        <v>7581</v>
      </c>
      <c r="B9183" s="170" t="s">
        <v>7582</v>
      </c>
      <c r="C9183" s="170">
        <v>16</v>
      </c>
      <c r="I9183" s="170"/>
    </row>
    <row r="9184" spans="1:9" x14ac:dyDescent="0.3">
      <c r="A9184" s="170" t="s">
        <v>7583</v>
      </c>
      <c r="B9184" s="170" t="s">
        <v>7584</v>
      </c>
      <c r="C9184" s="170">
        <v>16</v>
      </c>
      <c r="I9184" s="170"/>
    </row>
    <row r="9185" spans="1:9" x14ac:dyDescent="0.3">
      <c r="A9185" s="170" t="s">
        <v>7585</v>
      </c>
      <c r="B9185" s="170" t="s">
        <v>7586</v>
      </c>
      <c r="C9185" s="170">
        <v>16</v>
      </c>
      <c r="I9185" s="170"/>
    </row>
    <row r="9186" spans="1:9" x14ac:dyDescent="0.3">
      <c r="A9186" s="170" t="s">
        <v>7587</v>
      </c>
      <c r="B9186" s="170" t="s">
        <v>7588</v>
      </c>
      <c r="C9186" s="170">
        <v>16</v>
      </c>
      <c r="I9186" s="170"/>
    </row>
    <row r="9187" spans="1:9" x14ac:dyDescent="0.3">
      <c r="A9187" s="170" t="s">
        <v>3424</v>
      </c>
      <c r="B9187" s="170" t="s">
        <v>10855</v>
      </c>
      <c r="C9187" s="170">
        <v>125</v>
      </c>
      <c r="I9187" s="170"/>
    </row>
    <row r="9188" spans="1:9" x14ac:dyDescent="0.3">
      <c r="A9188" s="170" t="s">
        <v>7589</v>
      </c>
      <c r="B9188" s="170" t="s">
        <v>7590</v>
      </c>
      <c r="C9188" s="170">
        <v>16</v>
      </c>
      <c r="I9188" s="170"/>
    </row>
    <row r="9189" spans="1:9" x14ac:dyDescent="0.3">
      <c r="A9189" s="170" t="s">
        <v>7591</v>
      </c>
      <c r="B9189" s="170" t="s">
        <v>7592</v>
      </c>
      <c r="C9189" s="170">
        <v>16</v>
      </c>
      <c r="I9189" s="170"/>
    </row>
    <row r="9190" spans="1:9" x14ac:dyDescent="0.3">
      <c r="A9190" s="170" t="s">
        <v>7593</v>
      </c>
      <c r="B9190" s="170" t="s">
        <v>7594</v>
      </c>
      <c r="C9190" s="170">
        <v>16</v>
      </c>
      <c r="I9190" s="170"/>
    </row>
    <row r="9191" spans="1:9" x14ac:dyDescent="0.3">
      <c r="A9191" s="170" t="s">
        <v>7595</v>
      </c>
      <c r="B9191" s="170" t="s">
        <v>7596</v>
      </c>
      <c r="C9191" s="170">
        <v>16</v>
      </c>
      <c r="I9191" s="170"/>
    </row>
    <row r="9192" spans="1:9" x14ac:dyDescent="0.3">
      <c r="A9192" s="170" t="s">
        <v>7597</v>
      </c>
      <c r="B9192" s="170" t="s">
        <v>7598</v>
      </c>
      <c r="C9192" s="170">
        <v>16</v>
      </c>
      <c r="I9192" s="170"/>
    </row>
    <row r="9193" spans="1:9" x14ac:dyDescent="0.3">
      <c r="A9193" s="170" t="s">
        <v>7599</v>
      </c>
      <c r="B9193" s="170" t="s">
        <v>7600</v>
      </c>
      <c r="C9193" s="170">
        <v>16</v>
      </c>
      <c r="I9193" s="170"/>
    </row>
    <row r="9194" spans="1:9" x14ac:dyDescent="0.3">
      <c r="A9194" s="170" t="s">
        <v>7601</v>
      </c>
      <c r="B9194" s="170" t="s">
        <v>7602</v>
      </c>
      <c r="C9194" s="170">
        <v>16</v>
      </c>
      <c r="I9194" s="170"/>
    </row>
    <row r="9195" spans="1:9" x14ac:dyDescent="0.3">
      <c r="A9195" s="170" t="s">
        <v>7603</v>
      </c>
      <c r="B9195" s="170" t="s">
        <v>7604</v>
      </c>
      <c r="C9195" s="170">
        <v>16</v>
      </c>
      <c r="I9195" s="170"/>
    </row>
    <row r="9196" spans="1:9" x14ac:dyDescent="0.3">
      <c r="A9196" s="170" t="s">
        <v>7605</v>
      </c>
      <c r="B9196" s="170" t="s">
        <v>7606</v>
      </c>
      <c r="C9196" s="170">
        <v>16</v>
      </c>
      <c r="I9196" s="170"/>
    </row>
    <row r="9197" spans="1:9" x14ac:dyDescent="0.3">
      <c r="A9197" s="170" t="s">
        <v>7607</v>
      </c>
      <c r="B9197" s="170" t="s">
        <v>7608</v>
      </c>
      <c r="C9197" s="170">
        <v>16</v>
      </c>
      <c r="I9197" s="170"/>
    </row>
    <row r="9198" spans="1:9" x14ac:dyDescent="0.3">
      <c r="A9198" s="170" t="s">
        <v>7609</v>
      </c>
      <c r="B9198" s="170" t="s">
        <v>7610</v>
      </c>
      <c r="C9198" s="170">
        <v>16</v>
      </c>
      <c r="I9198" s="170"/>
    </row>
    <row r="9199" spans="1:9" x14ac:dyDescent="0.3">
      <c r="A9199" s="170" t="s">
        <v>7611</v>
      </c>
      <c r="B9199" s="170" t="s">
        <v>7612</v>
      </c>
      <c r="C9199" s="170">
        <v>16</v>
      </c>
      <c r="I9199" s="170"/>
    </row>
    <row r="9200" spans="1:9" x14ac:dyDescent="0.3">
      <c r="A9200" s="170" t="s">
        <v>7613</v>
      </c>
      <c r="B9200" s="170" t="s">
        <v>7614</v>
      </c>
      <c r="C9200" s="170">
        <v>16</v>
      </c>
      <c r="I9200" s="170"/>
    </row>
    <row r="9201" spans="1:9" x14ac:dyDescent="0.3">
      <c r="A9201" s="170" t="s">
        <v>7615</v>
      </c>
      <c r="B9201" s="170" t="s">
        <v>7616</v>
      </c>
      <c r="C9201" s="170">
        <v>16</v>
      </c>
      <c r="I9201" s="170"/>
    </row>
    <row r="9202" spans="1:9" x14ac:dyDescent="0.3">
      <c r="A9202" s="170" t="s">
        <v>7617</v>
      </c>
      <c r="B9202" s="170" t="s">
        <v>7618</v>
      </c>
      <c r="C9202" s="170">
        <v>16</v>
      </c>
      <c r="I9202" s="170"/>
    </row>
    <row r="9203" spans="1:9" x14ac:dyDescent="0.3">
      <c r="A9203" s="170" t="s">
        <v>7619</v>
      </c>
      <c r="B9203" s="170" t="s">
        <v>7620</v>
      </c>
      <c r="C9203" s="170">
        <v>16</v>
      </c>
      <c r="I9203" s="170"/>
    </row>
    <row r="9204" spans="1:9" x14ac:dyDescent="0.3">
      <c r="A9204" s="170" t="s">
        <v>7621</v>
      </c>
      <c r="B9204" s="170" t="s">
        <v>7622</v>
      </c>
      <c r="C9204" s="170">
        <v>16</v>
      </c>
      <c r="I9204" s="170"/>
    </row>
    <row r="9205" spans="1:9" x14ac:dyDescent="0.3">
      <c r="A9205" s="170" t="s">
        <v>7623</v>
      </c>
      <c r="B9205" s="170" t="s">
        <v>7624</v>
      </c>
      <c r="C9205" s="170">
        <v>16</v>
      </c>
      <c r="I9205" s="170"/>
    </row>
    <row r="9206" spans="1:9" x14ac:dyDescent="0.3">
      <c r="A9206" s="170" t="s">
        <v>7625</v>
      </c>
      <c r="B9206" s="170" t="s">
        <v>7626</v>
      </c>
      <c r="C9206" s="170">
        <v>16</v>
      </c>
      <c r="I9206" s="170"/>
    </row>
    <row r="9207" spans="1:9" x14ac:dyDescent="0.3">
      <c r="A9207" s="170" t="s">
        <v>7627</v>
      </c>
      <c r="B9207" s="170" t="s">
        <v>7628</v>
      </c>
      <c r="C9207" s="170">
        <v>16</v>
      </c>
      <c r="I9207" s="170"/>
    </row>
    <row r="9208" spans="1:9" x14ac:dyDescent="0.3">
      <c r="A9208" s="170" t="s">
        <v>7629</v>
      </c>
      <c r="B9208" s="170" t="s">
        <v>7630</v>
      </c>
      <c r="C9208" s="170">
        <v>16</v>
      </c>
      <c r="I9208" s="170"/>
    </row>
    <row r="9209" spans="1:9" x14ac:dyDescent="0.3">
      <c r="A9209" s="170" t="s">
        <v>7631</v>
      </c>
      <c r="B9209" s="170" t="s">
        <v>7632</v>
      </c>
      <c r="C9209" s="170">
        <v>16</v>
      </c>
      <c r="I9209" s="170"/>
    </row>
    <row r="9210" spans="1:9" x14ac:dyDescent="0.3">
      <c r="A9210" s="170" t="s">
        <v>7633</v>
      </c>
      <c r="B9210" s="170" t="s">
        <v>7634</v>
      </c>
      <c r="C9210" s="170">
        <v>16</v>
      </c>
      <c r="I9210" s="170"/>
    </row>
    <row r="9211" spans="1:9" x14ac:dyDescent="0.3">
      <c r="A9211" s="170" t="s">
        <v>10854</v>
      </c>
      <c r="B9211" s="170" t="s">
        <v>10853</v>
      </c>
      <c r="C9211" s="170">
        <v>16</v>
      </c>
      <c r="I9211" s="170"/>
    </row>
    <row r="9212" spans="1:9" x14ac:dyDescent="0.3">
      <c r="A9212" s="170" t="s">
        <v>7635</v>
      </c>
      <c r="B9212" s="170" t="s">
        <v>7636</v>
      </c>
      <c r="C9212" s="170">
        <v>16</v>
      </c>
      <c r="I9212" s="170"/>
    </row>
    <row r="9213" spans="1:9" x14ac:dyDescent="0.3">
      <c r="A9213" s="170" t="s">
        <v>7637</v>
      </c>
      <c r="B9213" s="170" t="s">
        <v>7638</v>
      </c>
      <c r="C9213" s="170">
        <v>16</v>
      </c>
      <c r="I9213" s="170"/>
    </row>
    <row r="9214" spans="1:9" x14ac:dyDescent="0.3">
      <c r="A9214" s="170" t="s">
        <v>7639</v>
      </c>
      <c r="B9214" s="170" t="s">
        <v>7640</v>
      </c>
      <c r="C9214" s="170">
        <v>16</v>
      </c>
      <c r="I9214" s="170"/>
    </row>
    <row r="9215" spans="1:9" x14ac:dyDescent="0.3">
      <c r="A9215" s="170" t="s">
        <v>8130</v>
      </c>
      <c r="B9215" s="170" t="s">
        <v>7226</v>
      </c>
      <c r="C9215" s="170">
        <v>122</v>
      </c>
      <c r="I9215" s="170"/>
    </row>
    <row r="9216" spans="1:9" x14ac:dyDescent="0.3">
      <c r="A9216" s="170" t="s">
        <v>7641</v>
      </c>
      <c r="B9216" s="170" t="s">
        <v>7226</v>
      </c>
      <c r="C9216" s="170">
        <v>122</v>
      </c>
      <c r="I9216" s="170"/>
    </row>
    <row r="9217" spans="1:9" x14ac:dyDescent="0.3">
      <c r="A9217" s="170" t="s">
        <v>8131</v>
      </c>
      <c r="B9217" s="170" t="s">
        <v>7226</v>
      </c>
      <c r="C9217" s="170">
        <v>122</v>
      </c>
      <c r="I9217" s="170"/>
    </row>
    <row r="9218" spans="1:9" x14ac:dyDescent="0.3">
      <c r="A9218" s="170" t="s">
        <v>4043</v>
      </c>
      <c r="B9218" s="170" t="s">
        <v>10852</v>
      </c>
      <c r="C9218" s="170">
        <v>2112</v>
      </c>
      <c r="I9218" s="170"/>
    </row>
    <row r="9219" spans="1:9" x14ac:dyDescent="0.3">
      <c r="A9219" s="170" t="s">
        <v>3423</v>
      </c>
      <c r="B9219" s="170" t="s">
        <v>10851</v>
      </c>
      <c r="C9219" s="170">
        <v>52</v>
      </c>
      <c r="I9219" s="170"/>
    </row>
    <row r="9220" spans="1:9" x14ac:dyDescent="0.3">
      <c r="A9220" s="170" t="s">
        <v>7642</v>
      </c>
      <c r="B9220" s="170" t="s">
        <v>7643</v>
      </c>
      <c r="C9220" s="170">
        <v>16</v>
      </c>
      <c r="I9220" s="170"/>
    </row>
    <row r="9221" spans="1:9" x14ac:dyDescent="0.3">
      <c r="A9221" s="170" t="s">
        <v>7644</v>
      </c>
      <c r="B9221" s="170" t="s">
        <v>7645</v>
      </c>
      <c r="C9221" s="170">
        <v>16</v>
      </c>
      <c r="I9221" s="170"/>
    </row>
    <row r="9222" spans="1:9" x14ac:dyDescent="0.3">
      <c r="A9222" s="170" t="s">
        <v>7646</v>
      </c>
      <c r="B9222" s="170" t="s">
        <v>7647</v>
      </c>
      <c r="C9222" s="170">
        <v>16</v>
      </c>
      <c r="I9222" s="170"/>
    </row>
    <row r="9223" spans="1:9" x14ac:dyDescent="0.3">
      <c r="A9223" s="170" t="s">
        <v>7648</v>
      </c>
      <c r="B9223" s="170" t="s">
        <v>7649</v>
      </c>
      <c r="C9223" s="170">
        <v>16</v>
      </c>
      <c r="I9223" s="170"/>
    </row>
    <row r="9224" spans="1:9" x14ac:dyDescent="0.3">
      <c r="A9224" s="170" t="s">
        <v>7650</v>
      </c>
      <c r="B9224" s="170" t="s">
        <v>7651</v>
      </c>
      <c r="C9224" s="170">
        <v>16</v>
      </c>
      <c r="I9224" s="170"/>
    </row>
    <row r="9225" spans="1:9" x14ac:dyDescent="0.3">
      <c r="A9225" s="170" t="s">
        <v>7652</v>
      </c>
      <c r="B9225" s="170" t="s">
        <v>7653</v>
      </c>
      <c r="C9225" s="170">
        <v>16</v>
      </c>
      <c r="I9225" s="170"/>
    </row>
    <row r="9226" spans="1:9" x14ac:dyDescent="0.3">
      <c r="A9226" s="170" t="s">
        <v>7654</v>
      </c>
      <c r="B9226" s="170" t="s">
        <v>7655</v>
      </c>
      <c r="C9226" s="170">
        <v>16</v>
      </c>
      <c r="I9226" s="170"/>
    </row>
    <row r="9227" spans="1:9" x14ac:dyDescent="0.3">
      <c r="A9227" s="170" t="s">
        <v>7656</v>
      </c>
      <c r="B9227" s="170" t="s">
        <v>7657</v>
      </c>
      <c r="C9227" s="170">
        <v>16</v>
      </c>
      <c r="I9227" s="170"/>
    </row>
    <row r="9228" spans="1:9" x14ac:dyDescent="0.3">
      <c r="A9228" s="170" t="s">
        <v>7658</v>
      </c>
      <c r="B9228" s="170" t="s">
        <v>7659</v>
      </c>
      <c r="C9228" s="170">
        <v>16</v>
      </c>
      <c r="I9228" s="170"/>
    </row>
    <row r="9229" spans="1:9" x14ac:dyDescent="0.3">
      <c r="A9229" s="170" t="s">
        <v>7660</v>
      </c>
      <c r="B9229" s="170" t="s">
        <v>7661</v>
      </c>
      <c r="C9229" s="170">
        <v>16</v>
      </c>
      <c r="I9229" s="170"/>
    </row>
    <row r="9230" spans="1:9" x14ac:dyDescent="0.3">
      <c r="A9230" s="170" t="s">
        <v>7662</v>
      </c>
      <c r="B9230" s="170" t="s">
        <v>7663</v>
      </c>
      <c r="C9230" s="170">
        <v>16</v>
      </c>
      <c r="I9230" s="170"/>
    </row>
    <row r="9231" spans="1:9" x14ac:dyDescent="0.3">
      <c r="A9231" s="170" t="s">
        <v>7664</v>
      </c>
      <c r="B9231" s="170" t="s">
        <v>7665</v>
      </c>
      <c r="C9231" s="170">
        <v>16</v>
      </c>
      <c r="I9231" s="170"/>
    </row>
    <row r="9232" spans="1:9" x14ac:dyDescent="0.3">
      <c r="A9232" s="170" t="s">
        <v>7666</v>
      </c>
      <c r="B9232" s="170" t="s">
        <v>7667</v>
      </c>
      <c r="C9232" s="170">
        <v>16</v>
      </c>
      <c r="I9232" s="170"/>
    </row>
    <row r="9233" spans="1:9" x14ac:dyDescent="0.3">
      <c r="A9233" s="170" t="s">
        <v>7668</v>
      </c>
      <c r="B9233" s="170" t="s">
        <v>7669</v>
      </c>
      <c r="C9233" s="170">
        <v>16</v>
      </c>
      <c r="I9233" s="170"/>
    </row>
    <row r="9234" spans="1:9" x14ac:dyDescent="0.3">
      <c r="A9234" s="170" t="s">
        <v>7670</v>
      </c>
      <c r="B9234" s="170" t="s">
        <v>7671</v>
      </c>
      <c r="C9234" s="170">
        <v>16</v>
      </c>
      <c r="I9234" s="170"/>
    </row>
    <row r="9235" spans="1:9" x14ac:dyDescent="0.3">
      <c r="A9235" s="170" t="s">
        <v>7672</v>
      </c>
      <c r="B9235" s="170" t="s">
        <v>7673</v>
      </c>
      <c r="C9235" s="170">
        <v>16</v>
      </c>
      <c r="I9235" s="170"/>
    </row>
    <row r="9236" spans="1:9" x14ac:dyDescent="0.3">
      <c r="A9236" s="170" t="s">
        <v>7674</v>
      </c>
      <c r="B9236" s="170" t="s">
        <v>7675</v>
      </c>
      <c r="C9236" s="170">
        <v>16</v>
      </c>
      <c r="I9236" s="170"/>
    </row>
    <row r="9237" spans="1:9" x14ac:dyDescent="0.3">
      <c r="A9237" s="170" t="s">
        <v>7676</v>
      </c>
      <c r="B9237" s="170" t="s">
        <v>7677</v>
      </c>
      <c r="C9237" s="170">
        <v>16</v>
      </c>
      <c r="I9237" s="170"/>
    </row>
    <row r="9238" spans="1:9" x14ac:dyDescent="0.3">
      <c r="A9238" s="170" t="s">
        <v>7678</v>
      </c>
      <c r="B9238" s="170" t="s">
        <v>7679</v>
      </c>
      <c r="C9238" s="170">
        <v>16</v>
      </c>
      <c r="I9238" s="170"/>
    </row>
    <row r="9239" spans="1:9" x14ac:dyDescent="0.3">
      <c r="A9239" s="170" t="s">
        <v>3422</v>
      </c>
      <c r="B9239" s="170" t="s">
        <v>10850</v>
      </c>
      <c r="C9239" s="170">
        <v>143</v>
      </c>
      <c r="I9239" s="170"/>
    </row>
    <row r="9240" spans="1:9" x14ac:dyDescent="0.3">
      <c r="A9240" s="170" t="s">
        <v>3422</v>
      </c>
      <c r="B9240" s="170" t="s">
        <v>10850</v>
      </c>
      <c r="C9240" s="170">
        <v>143</v>
      </c>
      <c r="I9240" s="170"/>
    </row>
    <row r="9241" spans="1:9" x14ac:dyDescent="0.3">
      <c r="A9241" s="170" t="s">
        <v>7680</v>
      </c>
      <c r="B9241" s="170" t="s">
        <v>7681</v>
      </c>
      <c r="C9241" s="170">
        <v>16</v>
      </c>
      <c r="I9241" s="170"/>
    </row>
    <row r="9242" spans="1:9" x14ac:dyDescent="0.3">
      <c r="A9242" s="170" t="s">
        <v>7682</v>
      </c>
      <c r="B9242" s="170" t="s">
        <v>7683</v>
      </c>
      <c r="C9242" s="170">
        <v>16</v>
      </c>
      <c r="I9242" s="170"/>
    </row>
    <row r="9243" spans="1:9" x14ac:dyDescent="0.3">
      <c r="A9243" s="170" t="s">
        <v>7684</v>
      </c>
      <c r="B9243" s="170" t="s">
        <v>7685</v>
      </c>
      <c r="C9243" s="170">
        <v>16</v>
      </c>
      <c r="I9243" s="170"/>
    </row>
    <row r="9244" spans="1:9" x14ac:dyDescent="0.3">
      <c r="A9244" s="170" t="s">
        <v>10849</v>
      </c>
      <c r="B9244" s="170" t="s">
        <v>10848</v>
      </c>
      <c r="C9244" s="170">
        <v>16</v>
      </c>
      <c r="I9244" s="170"/>
    </row>
    <row r="9245" spans="1:9" x14ac:dyDescent="0.3">
      <c r="A9245" s="170" t="s">
        <v>10847</v>
      </c>
      <c r="B9245" s="170" t="s">
        <v>10846</v>
      </c>
      <c r="C9245" s="170">
        <v>16</v>
      </c>
      <c r="I9245" s="170"/>
    </row>
    <row r="9246" spans="1:9" x14ac:dyDescent="0.3">
      <c r="A9246" s="170" t="s">
        <v>7686</v>
      </c>
      <c r="B9246" s="170" t="s">
        <v>7687</v>
      </c>
      <c r="C9246" s="170">
        <v>16</v>
      </c>
      <c r="I9246" s="170"/>
    </row>
    <row r="9247" spans="1:9" x14ac:dyDescent="0.3">
      <c r="A9247" s="170" t="s">
        <v>7688</v>
      </c>
      <c r="B9247" s="170" t="s">
        <v>7689</v>
      </c>
      <c r="C9247" s="170">
        <v>16</v>
      </c>
      <c r="I9247" s="170"/>
    </row>
    <row r="9248" spans="1:9" x14ac:dyDescent="0.3">
      <c r="A9248" s="170" t="s">
        <v>7690</v>
      </c>
      <c r="B9248" s="170" t="s">
        <v>7691</v>
      </c>
      <c r="C9248" s="170">
        <v>16</v>
      </c>
      <c r="I9248" s="170"/>
    </row>
    <row r="9249" spans="1:9" x14ac:dyDescent="0.3">
      <c r="A9249" s="170" t="s">
        <v>7692</v>
      </c>
      <c r="B9249" s="170" t="s">
        <v>7693</v>
      </c>
      <c r="C9249" s="170">
        <v>16</v>
      </c>
      <c r="I9249" s="170"/>
    </row>
    <row r="9250" spans="1:9" x14ac:dyDescent="0.3">
      <c r="A9250" s="170" t="s">
        <v>7694</v>
      </c>
      <c r="B9250" s="170" t="s">
        <v>7695</v>
      </c>
      <c r="C9250" s="170">
        <v>16</v>
      </c>
      <c r="I9250" s="170"/>
    </row>
    <row r="9251" spans="1:9" x14ac:dyDescent="0.3">
      <c r="A9251" s="170" t="s">
        <v>3421</v>
      </c>
      <c r="B9251" s="170" t="s">
        <v>10845</v>
      </c>
      <c r="C9251" s="170">
        <v>1330</v>
      </c>
      <c r="I9251" s="170"/>
    </row>
    <row r="9252" spans="1:9" x14ac:dyDescent="0.3">
      <c r="A9252" s="170" t="s">
        <v>7696</v>
      </c>
      <c r="B9252" s="170" t="s">
        <v>7697</v>
      </c>
      <c r="C9252" s="170">
        <v>16</v>
      </c>
      <c r="I9252" s="170"/>
    </row>
    <row r="9253" spans="1:9" x14ac:dyDescent="0.3">
      <c r="A9253" s="170" t="s">
        <v>7698</v>
      </c>
      <c r="B9253" s="170" t="s">
        <v>7699</v>
      </c>
      <c r="C9253" s="170">
        <v>16</v>
      </c>
      <c r="I9253" s="170"/>
    </row>
    <row r="9254" spans="1:9" x14ac:dyDescent="0.3">
      <c r="A9254" s="170" t="s">
        <v>7700</v>
      </c>
      <c r="B9254" s="170" t="s">
        <v>7701</v>
      </c>
      <c r="C9254" s="170">
        <v>16</v>
      </c>
      <c r="I9254" s="170"/>
    </row>
    <row r="9255" spans="1:9" x14ac:dyDescent="0.3">
      <c r="A9255" s="170" t="s">
        <v>7702</v>
      </c>
      <c r="B9255" s="170" t="s">
        <v>7703</v>
      </c>
      <c r="C9255" s="170">
        <v>16</v>
      </c>
      <c r="I9255" s="170"/>
    </row>
    <row r="9256" spans="1:9" x14ac:dyDescent="0.3">
      <c r="A9256" s="170" t="s">
        <v>7704</v>
      </c>
      <c r="B9256" s="170" t="s">
        <v>7705</v>
      </c>
      <c r="C9256" s="170">
        <v>16</v>
      </c>
      <c r="I9256" s="170"/>
    </row>
    <row r="9257" spans="1:9" x14ac:dyDescent="0.3">
      <c r="A9257" s="170" t="s">
        <v>7706</v>
      </c>
      <c r="B9257" s="170" t="s">
        <v>7707</v>
      </c>
      <c r="C9257" s="170">
        <v>16</v>
      </c>
      <c r="I9257" s="170"/>
    </row>
    <row r="9258" spans="1:9" x14ac:dyDescent="0.3">
      <c r="A9258" s="170" t="s">
        <v>7708</v>
      </c>
      <c r="B9258" s="170" t="s">
        <v>7709</v>
      </c>
      <c r="C9258" s="170">
        <v>16</v>
      </c>
      <c r="I9258" s="170"/>
    </row>
    <row r="9259" spans="1:9" x14ac:dyDescent="0.3">
      <c r="A9259" s="170" t="s">
        <v>10844</v>
      </c>
      <c r="B9259" s="170" t="s">
        <v>10843</v>
      </c>
      <c r="C9259" s="170">
        <v>16</v>
      </c>
      <c r="I9259" s="170"/>
    </row>
    <row r="9260" spans="1:9" x14ac:dyDescent="0.3">
      <c r="A9260" s="170" t="s">
        <v>7710</v>
      </c>
      <c r="B9260" s="170" t="s">
        <v>7711</v>
      </c>
      <c r="C9260" s="170">
        <v>16</v>
      </c>
      <c r="I9260" s="170"/>
    </row>
    <row r="9261" spans="1:9" x14ac:dyDescent="0.3">
      <c r="A9261" s="170" t="s">
        <v>7712</v>
      </c>
      <c r="B9261" s="170" t="s">
        <v>7713</v>
      </c>
      <c r="C9261" s="170">
        <v>16</v>
      </c>
      <c r="I9261" s="170"/>
    </row>
    <row r="9262" spans="1:9" x14ac:dyDescent="0.3">
      <c r="A9262" s="170" t="s">
        <v>3420</v>
      </c>
      <c r="B9262" s="170" t="s">
        <v>10842</v>
      </c>
      <c r="C9262" s="170">
        <v>597</v>
      </c>
      <c r="I9262" s="170"/>
    </row>
    <row r="9263" spans="1:9" x14ac:dyDescent="0.3">
      <c r="A9263" s="170" t="s">
        <v>7714</v>
      </c>
      <c r="B9263" s="170" t="s">
        <v>7715</v>
      </c>
      <c r="C9263" s="170">
        <v>16</v>
      </c>
      <c r="I9263" s="170"/>
    </row>
    <row r="9264" spans="1:9" x14ac:dyDescent="0.3">
      <c r="A9264" s="170" t="s">
        <v>7716</v>
      </c>
      <c r="B9264" s="170" t="s">
        <v>7717</v>
      </c>
      <c r="C9264" s="170">
        <v>16</v>
      </c>
      <c r="I9264" s="170"/>
    </row>
    <row r="9265" spans="1:9" x14ac:dyDescent="0.3">
      <c r="A9265" s="170" t="s">
        <v>7718</v>
      </c>
      <c r="B9265" s="170" t="s">
        <v>7719</v>
      </c>
      <c r="C9265" s="170">
        <v>16</v>
      </c>
      <c r="I9265" s="170"/>
    </row>
    <row r="9266" spans="1:9" x14ac:dyDescent="0.3">
      <c r="A9266" s="170" t="s">
        <v>7720</v>
      </c>
      <c r="B9266" s="170" t="s">
        <v>7721</v>
      </c>
      <c r="C9266" s="170">
        <v>16</v>
      </c>
      <c r="I9266" s="170"/>
    </row>
    <row r="9267" spans="1:9" x14ac:dyDescent="0.3">
      <c r="A9267" s="170" t="s">
        <v>7722</v>
      </c>
      <c r="B9267" s="170" t="s">
        <v>7723</v>
      </c>
      <c r="C9267" s="170">
        <v>16</v>
      </c>
      <c r="I9267" s="170"/>
    </row>
    <row r="9268" spans="1:9" x14ac:dyDescent="0.3">
      <c r="A9268" s="170" t="s">
        <v>7724</v>
      </c>
      <c r="B9268" s="170" t="s">
        <v>7725</v>
      </c>
      <c r="C9268" s="170">
        <v>16</v>
      </c>
      <c r="I9268" s="170"/>
    </row>
    <row r="9269" spans="1:9" x14ac:dyDescent="0.3">
      <c r="A9269" s="170" t="s">
        <v>7726</v>
      </c>
      <c r="B9269" s="170" t="s">
        <v>7727</v>
      </c>
      <c r="C9269" s="170">
        <v>16</v>
      </c>
      <c r="I9269" s="170"/>
    </row>
    <row r="9270" spans="1:9" x14ac:dyDescent="0.3">
      <c r="A9270" s="170" t="s">
        <v>7728</v>
      </c>
      <c r="B9270" s="170" t="s">
        <v>7729</v>
      </c>
      <c r="C9270" s="170">
        <v>16</v>
      </c>
      <c r="I9270" s="170"/>
    </row>
    <row r="9271" spans="1:9" x14ac:dyDescent="0.3">
      <c r="A9271" s="170" t="s">
        <v>7730</v>
      </c>
      <c r="B9271" s="170" t="s">
        <v>7731</v>
      </c>
      <c r="C9271" s="170">
        <v>16</v>
      </c>
      <c r="I9271" s="170"/>
    </row>
    <row r="9272" spans="1:9" x14ac:dyDescent="0.3">
      <c r="A9272" s="170" t="s">
        <v>3419</v>
      </c>
      <c r="B9272" s="170" t="s">
        <v>10841</v>
      </c>
      <c r="C9272" s="170">
        <v>597</v>
      </c>
      <c r="I9272" s="170"/>
    </row>
    <row r="9273" spans="1:9" x14ac:dyDescent="0.3">
      <c r="A9273" s="170" t="s">
        <v>7732</v>
      </c>
      <c r="B9273" s="170" t="s">
        <v>7733</v>
      </c>
      <c r="C9273" s="170">
        <v>16</v>
      </c>
      <c r="I9273" s="170"/>
    </row>
    <row r="9274" spans="1:9" x14ac:dyDescent="0.3">
      <c r="A9274" s="170" t="s">
        <v>7734</v>
      </c>
      <c r="B9274" s="170" t="s">
        <v>7735</v>
      </c>
      <c r="C9274" s="170">
        <v>16</v>
      </c>
      <c r="I9274" s="170"/>
    </row>
    <row r="9275" spans="1:9" x14ac:dyDescent="0.3">
      <c r="A9275" s="170" t="s">
        <v>7736</v>
      </c>
      <c r="B9275" s="170" t="s">
        <v>7737</v>
      </c>
      <c r="C9275" s="170">
        <v>16</v>
      </c>
      <c r="I9275" s="170"/>
    </row>
    <row r="9276" spans="1:9" x14ac:dyDescent="0.3">
      <c r="A9276" s="170" t="s">
        <v>7738</v>
      </c>
      <c r="B9276" s="170" t="s">
        <v>7739</v>
      </c>
      <c r="C9276" s="170">
        <v>16</v>
      </c>
      <c r="I9276" s="170"/>
    </row>
    <row r="9277" spans="1:9" x14ac:dyDescent="0.3">
      <c r="A9277" s="170" t="s">
        <v>7740</v>
      </c>
      <c r="B9277" s="170" t="s">
        <v>7741</v>
      </c>
      <c r="C9277" s="170">
        <v>16</v>
      </c>
      <c r="I9277" s="170"/>
    </row>
    <row r="9278" spans="1:9" x14ac:dyDescent="0.3">
      <c r="A9278" s="170" t="s">
        <v>7742</v>
      </c>
      <c r="B9278" s="170" t="s">
        <v>7743</v>
      </c>
      <c r="C9278" s="170">
        <v>16</v>
      </c>
      <c r="I9278" s="170"/>
    </row>
    <row r="9279" spans="1:9" x14ac:dyDescent="0.3">
      <c r="A9279" s="170" t="s">
        <v>7744</v>
      </c>
      <c r="B9279" s="170" t="s">
        <v>7745</v>
      </c>
      <c r="C9279" s="170">
        <v>16</v>
      </c>
      <c r="I9279" s="170"/>
    </row>
    <row r="9280" spans="1:9" x14ac:dyDescent="0.3">
      <c r="A9280" s="170" t="s">
        <v>7746</v>
      </c>
      <c r="B9280" s="170" t="s">
        <v>7747</v>
      </c>
      <c r="C9280" s="170">
        <v>16</v>
      </c>
      <c r="I9280" s="170"/>
    </row>
    <row r="9281" spans="1:9" x14ac:dyDescent="0.3">
      <c r="A9281" s="170" t="s">
        <v>7748</v>
      </c>
      <c r="B9281" s="170" t="s">
        <v>7749</v>
      </c>
      <c r="C9281" s="170">
        <v>16</v>
      </c>
      <c r="I9281" s="170"/>
    </row>
    <row r="9282" spans="1:9" x14ac:dyDescent="0.3">
      <c r="A9282" s="170" t="s">
        <v>7750</v>
      </c>
      <c r="B9282" s="170" t="s">
        <v>7751</v>
      </c>
      <c r="C9282" s="170">
        <v>16</v>
      </c>
      <c r="I9282" s="170"/>
    </row>
    <row r="9283" spans="1:9" x14ac:dyDescent="0.3">
      <c r="A9283" s="170" t="s">
        <v>3418</v>
      </c>
      <c r="B9283" s="170" t="s">
        <v>10840</v>
      </c>
      <c r="C9283" s="170">
        <v>597</v>
      </c>
      <c r="I9283" s="170"/>
    </row>
    <row r="9284" spans="1:9" x14ac:dyDescent="0.3">
      <c r="A9284" s="170" t="s">
        <v>7752</v>
      </c>
      <c r="B9284" s="170" t="s">
        <v>7753</v>
      </c>
      <c r="C9284" s="170">
        <v>16</v>
      </c>
      <c r="I9284" s="170"/>
    </row>
    <row r="9285" spans="1:9" x14ac:dyDescent="0.3">
      <c r="A9285" s="170" t="s">
        <v>7754</v>
      </c>
      <c r="B9285" s="170" t="s">
        <v>7755</v>
      </c>
      <c r="C9285" s="170">
        <v>16</v>
      </c>
      <c r="I9285" s="170"/>
    </row>
    <row r="9286" spans="1:9" x14ac:dyDescent="0.3">
      <c r="A9286" s="170" t="s">
        <v>7756</v>
      </c>
      <c r="B9286" s="170" t="s">
        <v>10839</v>
      </c>
      <c r="C9286" s="170">
        <v>1603</v>
      </c>
      <c r="I9286" s="170"/>
    </row>
    <row r="9287" spans="1:9" x14ac:dyDescent="0.3">
      <c r="A9287" s="170" t="s">
        <v>7757</v>
      </c>
      <c r="B9287" s="170" t="s">
        <v>7758</v>
      </c>
      <c r="C9287" s="170">
        <v>16</v>
      </c>
      <c r="I9287" s="170"/>
    </row>
    <row r="9288" spans="1:9" x14ac:dyDescent="0.3">
      <c r="A9288" s="170" t="s">
        <v>7759</v>
      </c>
      <c r="B9288" s="170" t="s">
        <v>7760</v>
      </c>
      <c r="C9288" s="170">
        <v>16</v>
      </c>
      <c r="I9288" s="170"/>
    </row>
    <row r="9289" spans="1:9" x14ac:dyDescent="0.3">
      <c r="A9289" s="170" t="s">
        <v>7761</v>
      </c>
      <c r="B9289" s="170" t="s">
        <v>7762</v>
      </c>
      <c r="C9289" s="170">
        <v>16</v>
      </c>
      <c r="I9289" s="170"/>
    </row>
    <row r="9290" spans="1:9" x14ac:dyDescent="0.3">
      <c r="A9290" s="170" t="s">
        <v>7763</v>
      </c>
      <c r="B9290" s="170" t="s">
        <v>7764</v>
      </c>
      <c r="C9290" s="170">
        <v>16</v>
      </c>
      <c r="I9290" s="170"/>
    </row>
    <row r="9291" spans="1:9" x14ac:dyDescent="0.3">
      <c r="A9291" s="170" t="s">
        <v>7765</v>
      </c>
      <c r="B9291" s="170" t="s">
        <v>7766</v>
      </c>
      <c r="C9291" s="170">
        <v>16</v>
      </c>
      <c r="I9291" s="170"/>
    </row>
    <row r="9292" spans="1:9" x14ac:dyDescent="0.3">
      <c r="A9292" s="170" t="s">
        <v>7767</v>
      </c>
      <c r="B9292" s="170" t="s">
        <v>7768</v>
      </c>
      <c r="C9292" s="170">
        <v>16</v>
      </c>
      <c r="I9292" s="170"/>
    </row>
    <row r="9293" spans="1:9" x14ac:dyDescent="0.3">
      <c r="A9293" s="170" t="s">
        <v>7769</v>
      </c>
      <c r="B9293" s="170" t="s">
        <v>7770</v>
      </c>
      <c r="C9293" s="170">
        <v>16</v>
      </c>
      <c r="I9293" s="170"/>
    </row>
    <row r="9294" spans="1:9" x14ac:dyDescent="0.3">
      <c r="A9294" s="170" t="s">
        <v>3417</v>
      </c>
      <c r="B9294" s="170" t="s">
        <v>10838</v>
      </c>
      <c r="C9294" s="170">
        <v>2112</v>
      </c>
      <c r="I9294" s="170"/>
    </row>
    <row r="9295" spans="1:9" x14ac:dyDescent="0.3">
      <c r="A9295" s="170" t="s">
        <v>7771</v>
      </c>
      <c r="B9295" s="170" t="s">
        <v>7772</v>
      </c>
      <c r="C9295" s="170">
        <v>16</v>
      </c>
      <c r="I9295" s="170"/>
    </row>
    <row r="9296" spans="1:9" x14ac:dyDescent="0.3">
      <c r="A9296" s="170" t="s">
        <v>7773</v>
      </c>
      <c r="B9296" s="170" t="s">
        <v>7774</v>
      </c>
      <c r="C9296" s="170">
        <v>16</v>
      </c>
      <c r="I9296" s="170"/>
    </row>
    <row r="9297" spans="1:9" x14ac:dyDescent="0.3">
      <c r="A9297" s="170" t="s">
        <v>7775</v>
      </c>
      <c r="B9297" s="170" t="s">
        <v>7776</v>
      </c>
      <c r="C9297" s="170">
        <v>16</v>
      </c>
      <c r="I9297" s="170"/>
    </row>
    <row r="9298" spans="1:9" x14ac:dyDescent="0.3">
      <c r="A9298" s="170" t="s">
        <v>7777</v>
      </c>
      <c r="B9298" s="170" t="s">
        <v>7778</v>
      </c>
      <c r="C9298" s="170">
        <v>16</v>
      </c>
      <c r="I9298" s="170"/>
    </row>
    <row r="9299" spans="1:9" x14ac:dyDescent="0.3">
      <c r="A9299" s="170" t="s">
        <v>7779</v>
      </c>
      <c r="B9299" s="170" t="s">
        <v>7780</v>
      </c>
      <c r="C9299" s="170">
        <v>16</v>
      </c>
      <c r="I9299" s="170"/>
    </row>
    <row r="9300" spans="1:9" x14ac:dyDescent="0.3">
      <c r="A9300" s="170" t="s">
        <v>7781</v>
      </c>
      <c r="B9300" s="170" t="s">
        <v>7782</v>
      </c>
      <c r="C9300" s="170">
        <v>16</v>
      </c>
      <c r="I9300" s="170"/>
    </row>
    <row r="9301" spans="1:9" x14ac:dyDescent="0.3">
      <c r="A9301" s="170" t="s">
        <v>7783</v>
      </c>
      <c r="B9301" s="170" t="s">
        <v>7784</v>
      </c>
      <c r="C9301" s="170">
        <v>16</v>
      </c>
      <c r="I9301" s="170"/>
    </row>
    <row r="9302" spans="1:9" x14ac:dyDescent="0.3">
      <c r="A9302" s="170" t="s">
        <v>7785</v>
      </c>
      <c r="B9302" s="170" t="s">
        <v>7786</v>
      </c>
      <c r="C9302" s="170">
        <v>16</v>
      </c>
      <c r="I9302" s="170"/>
    </row>
    <row r="9303" spans="1:9" x14ac:dyDescent="0.3">
      <c r="A9303" s="170" t="s">
        <v>7787</v>
      </c>
      <c r="B9303" s="170" t="s">
        <v>7788</v>
      </c>
      <c r="C9303" s="170">
        <v>16</v>
      </c>
      <c r="I9303" s="170"/>
    </row>
    <row r="9304" spans="1:9" x14ac:dyDescent="0.3">
      <c r="A9304" s="170" t="s">
        <v>7789</v>
      </c>
      <c r="B9304" s="170" t="s">
        <v>7790</v>
      </c>
      <c r="C9304" s="170">
        <v>16</v>
      </c>
      <c r="I9304" s="170"/>
    </row>
    <row r="9305" spans="1:9" x14ac:dyDescent="0.3">
      <c r="A9305" s="170" t="s">
        <v>3416</v>
      </c>
      <c r="B9305" s="170" t="s">
        <v>10837</v>
      </c>
      <c r="C9305" s="170">
        <v>2112</v>
      </c>
      <c r="I9305" s="170"/>
    </row>
    <row r="9306" spans="1:9" x14ac:dyDescent="0.3">
      <c r="A9306" s="170" t="s">
        <v>7791</v>
      </c>
      <c r="B9306" s="170" t="s">
        <v>7792</v>
      </c>
      <c r="C9306" s="170">
        <v>16</v>
      </c>
      <c r="I9306" s="170"/>
    </row>
    <row r="9307" spans="1:9" x14ac:dyDescent="0.3">
      <c r="A9307" s="170" t="s">
        <v>7793</v>
      </c>
      <c r="B9307" s="170" t="s">
        <v>7794</v>
      </c>
      <c r="C9307" s="170">
        <v>16</v>
      </c>
      <c r="I9307" s="170"/>
    </row>
    <row r="9308" spans="1:9" x14ac:dyDescent="0.3">
      <c r="A9308" s="170" t="s">
        <v>7795</v>
      </c>
      <c r="B9308" s="170" t="s">
        <v>7796</v>
      </c>
      <c r="C9308" s="170">
        <v>16</v>
      </c>
      <c r="I9308" s="170"/>
    </row>
    <row r="9309" spans="1:9" x14ac:dyDescent="0.3">
      <c r="A9309" s="170" t="s">
        <v>7797</v>
      </c>
      <c r="B9309" s="170" t="s">
        <v>7798</v>
      </c>
      <c r="C9309" s="170">
        <v>16</v>
      </c>
      <c r="I9309" s="170"/>
    </row>
    <row r="9310" spans="1:9" x14ac:dyDescent="0.3">
      <c r="A9310" s="170" t="s">
        <v>7799</v>
      </c>
      <c r="B9310" s="170" t="s">
        <v>7800</v>
      </c>
      <c r="C9310" s="170">
        <v>16</v>
      </c>
      <c r="I9310" s="170"/>
    </row>
    <row r="9311" spans="1:9" x14ac:dyDescent="0.3">
      <c r="A9311" s="170" t="s">
        <v>7801</v>
      </c>
      <c r="B9311" s="170" t="s">
        <v>7802</v>
      </c>
      <c r="C9311" s="170">
        <v>16</v>
      </c>
      <c r="I9311" s="170"/>
    </row>
    <row r="9312" spans="1:9" x14ac:dyDescent="0.3">
      <c r="A9312" s="170" t="s">
        <v>7803</v>
      </c>
      <c r="B9312" s="170" t="s">
        <v>7804</v>
      </c>
      <c r="C9312" s="170">
        <v>16</v>
      </c>
      <c r="I9312" s="170"/>
    </row>
    <row r="9313" spans="1:9" x14ac:dyDescent="0.3">
      <c r="A9313" s="170" t="s">
        <v>10836</v>
      </c>
      <c r="B9313" s="170" t="s">
        <v>10835</v>
      </c>
      <c r="C9313" s="170">
        <v>16</v>
      </c>
      <c r="I9313" s="170"/>
    </row>
    <row r="9314" spans="1:9" x14ac:dyDescent="0.3">
      <c r="A9314" s="170" t="s">
        <v>7805</v>
      </c>
      <c r="B9314" s="170" t="s">
        <v>7806</v>
      </c>
      <c r="C9314" s="170">
        <v>16</v>
      </c>
      <c r="I9314" s="170"/>
    </row>
    <row r="9315" spans="1:9" x14ac:dyDescent="0.3">
      <c r="A9315" s="170" t="s">
        <v>7807</v>
      </c>
      <c r="B9315" s="170" t="s">
        <v>7808</v>
      </c>
      <c r="C9315" s="170">
        <v>16</v>
      </c>
      <c r="I9315" s="170"/>
    </row>
    <row r="9316" spans="1:9" x14ac:dyDescent="0.3">
      <c r="A9316" s="170" t="s">
        <v>3415</v>
      </c>
      <c r="B9316" s="170" t="s">
        <v>10834</v>
      </c>
      <c r="C9316" s="170">
        <v>2112</v>
      </c>
      <c r="I9316" s="170"/>
    </row>
    <row r="9317" spans="1:9" x14ac:dyDescent="0.3">
      <c r="A9317" s="170" t="s">
        <v>7809</v>
      </c>
      <c r="B9317" s="170" t="s">
        <v>7810</v>
      </c>
      <c r="C9317" s="170">
        <v>16</v>
      </c>
      <c r="I9317" s="170"/>
    </row>
    <row r="9318" spans="1:9" x14ac:dyDescent="0.3">
      <c r="A9318" s="170" t="s">
        <v>7811</v>
      </c>
      <c r="B9318" s="170" t="s">
        <v>7812</v>
      </c>
      <c r="C9318" s="170">
        <v>16</v>
      </c>
      <c r="I9318" s="170"/>
    </row>
    <row r="9319" spans="1:9" x14ac:dyDescent="0.3">
      <c r="A9319" s="170" t="s">
        <v>7813</v>
      </c>
      <c r="B9319" s="170" t="s">
        <v>7814</v>
      </c>
      <c r="C9319" s="170">
        <v>16</v>
      </c>
      <c r="I9319" s="170"/>
    </row>
    <row r="9320" spans="1:9" x14ac:dyDescent="0.3">
      <c r="A9320" s="170" t="s">
        <v>7815</v>
      </c>
      <c r="B9320" s="170" t="s">
        <v>7816</v>
      </c>
      <c r="C9320" s="170">
        <v>16</v>
      </c>
      <c r="I9320" s="170"/>
    </row>
    <row r="9321" spans="1:9" x14ac:dyDescent="0.3">
      <c r="A9321" s="170" t="s">
        <v>7817</v>
      </c>
      <c r="B9321" s="170" t="s">
        <v>7818</v>
      </c>
      <c r="C9321" s="170">
        <v>16</v>
      </c>
      <c r="I9321" s="170"/>
    </row>
    <row r="9322" spans="1:9" x14ac:dyDescent="0.3">
      <c r="A9322" s="170" t="s">
        <v>7819</v>
      </c>
      <c r="B9322" s="170" t="s">
        <v>7820</v>
      </c>
      <c r="C9322" s="170">
        <v>16</v>
      </c>
      <c r="I9322" s="170"/>
    </row>
    <row r="9323" spans="1:9" x14ac:dyDescent="0.3">
      <c r="A9323" s="170" t="s">
        <v>7821</v>
      </c>
      <c r="B9323" s="170" t="s">
        <v>7822</v>
      </c>
      <c r="C9323" s="170">
        <v>16</v>
      </c>
      <c r="I9323" s="170"/>
    </row>
    <row r="9324" spans="1:9" x14ac:dyDescent="0.3">
      <c r="A9324" s="170" t="s">
        <v>7823</v>
      </c>
      <c r="B9324" s="170" t="s">
        <v>7824</v>
      </c>
      <c r="C9324" s="170">
        <v>16</v>
      </c>
      <c r="I9324" s="170"/>
    </row>
    <row r="9325" spans="1:9" x14ac:dyDescent="0.3">
      <c r="A9325" s="170" t="s">
        <v>7825</v>
      </c>
      <c r="B9325" s="170" t="s">
        <v>7826</v>
      </c>
      <c r="C9325" s="170">
        <v>16</v>
      </c>
      <c r="I9325" s="170"/>
    </row>
    <row r="9326" spans="1:9" x14ac:dyDescent="0.3">
      <c r="A9326" s="170" t="s">
        <v>7827</v>
      </c>
      <c r="B9326" s="170" t="s">
        <v>7828</v>
      </c>
      <c r="C9326" s="170">
        <v>16</v>
      </c>
      <c r="I9326" s="170"/>
    </row>
    <row r="9327" spans="1:9" x14ac:dyDescent="0.3">
      <c r="A9327" s="170" t="s">
        <v>4042</v>
      </c>
      <c r="B9327" s="170" t="s">
        <v>10833</v>
      </c>
      <c r="C9327" s="170">
        <v>2112</v>
      </c>
      <c r="I9327" s="170"/>
    </row>
    <row r="9328" spans="1:9" x14ac:dyDescent="0.3">
      <c r="A9328" s="170" t="s">
        <v>3414</v>
      </c>
      <c r="B9328" s="170" t="s">
        <v>10832</v>
      </c>
      <c r="C9328" s="170">
        <v>2112</v>
      </c>
      <c r="I9328" s="170"/>
    </row>
    <row r="9329" spans="1:9" x14ac:dyDescent="0.3">
      <c r="A9329" s="170" t="s">
        <v>7829</v>
      </c>
      <c r="B9329" s="170" t="s">
        <v>7830</v>
      </c>
      <c r="C9329" s="170">
        <v>16</v>
      </c>
      <c r="I9329" s="170"/>
    </row>
    <row r="9330" spans="1:9" x14ac:dyDescent="0.3">
      <c r="A9330" s="170" t="s">
        <v>7831</v>
      </c>
      <c r="B9330" s="170" t="s">
        <v>7832</v>
      </c>
      <c r="C9330" s="170">
        <v>16</v>
      </c>
      <c r="I9330" s="170"/>
    </row>
    <row r="9331" spans="1:9" x14ac:dyDescent="0.3">
      <c r="A9331" s="170" t="s">
        <v>7833</v>
      </c>
      <c r="B9331" s="170" t="s">
        <v>7834</v>
      </c>
      <c r="C9331" s="170">
        <v>16</v>
      </c>
      <c r="I9331" s="170"/>
    </row>
    <row r="9332" spans="1:9" x14ac:dyDescent="0.3">
      <c r="A9332" s="170" t="s">
        <v>7835</v>
      </c>
      <c r="B9332" s="170" t="s">
        <v>7836</v>
      </c>
      <c r="C9332" s="170">
        <v>16</v>
      </c>
      <c r="I9332" s="170"/>
    </row>
    <row r="9333" spans="1:9" x14ac:dyDescent="0.3">
      <c r="A9333" s="170" t="s">
        <v>7837</v>
      </c>
      <c r="B9333" s="170" t="s">
        <v>7838</v>
      </c>
      <c r="C9333" s="170">
        <v>16</v>
      </c>
      <c r="I9333" s="170"/>
    </row>
    <row r="9334" spans="1:9" x14ac:dyDescent="0.3">
      <c r="A9334" s="170" t="s">
        <v>7839</v>
      </c>
      <c r="B9334" s="170" t="s">
        <v>7840</v>
      </c>
      <c r="C9334" s="170">
        <v>16</v>
      </c>
      <c r="I9334" s="170"/>
    </row>
    <row r="9335" spans="1:9" x14ac:dyDescent="0.3">
      <c r="A9335" s="170" t="s">
        <v>7841</v>
      </c>
      <c r="B9335" s="170" t="s">
        <v>7842</v>
      </c>
      <c r="C9335" s="170">
        <v>16</v>
      </c>
      <c r="I9335" s="170"/>
    </row>
    <row r="9336" spans="1:9" x14ac:dyDescent="0.3">
      <c r="A9336" s="170" t="s">
        <v>7843</v>
      </c>
      <c r="B9336" s="170" t="s">
        <v>7844</v>
      </c>
      <c r="C9336" s="170">
        <v>16</v>
      </c>
      <c r="I9336" s="170"/>
    </row>
    <row r="9337" spans="1:9" x14ac:dyDescent="0.3">
      <c r="A9337" s="170" t="s">
        <v>7845</v>
      </c>
      <c r="B9337" s="170" t="s">
        <v>7846</v>
      </c>
      <c r="C9337" s="170">
        <v>16</v>
      </c>
      <c r="I9337" s="170"/>
    </row>
    <row r="9338" spans="1:9" x14ac:dyDescent="0.3">
      <c r="A9338" s="170" t="s">
        <v>7847</v>
      </c>
      <c r="B9338" s="170" t="s">
        <v>7848</v>
      </c>
      <c r="C9338" s="170">
        <v>16</v>
      </c>
      <c r="I9338" s="170"/>
    </row>
    <row r="9339" spans="1:9" x14ac:dyDescent="0.3">
      <c r="A9339" s="170" t="s">
        <v>3413</v>
      </c>
      <c r="B9339" s="170" t="s">
        <v>10831</v>
      </c>
      <c r="C9339" s="170">
        <v>1330</v>
      </c>
      <c r="I9339" s="170"/>
    </row>
    <row r="9340" spans="1:9" x14ac:dyDescent="0.3">
      <c r="A9340" s="170" t="s">
        <v>7849</v>
      </c>
      <c r="B9340" s="170" t="s">
        <v>7850</v>
      </c>
      <c r="C9340" s="170">
        <v>16</v>
      </c>
      <c r="I9340" s="170"/>
    </row>
    <row r="9341" spans="1:9" x14ac:dyDescent="0.3">
      <c r="A9341" s="170" t="s">
        <v>7851</v>
      </c>
      <c r="B9341" s="170" t="s">
        <v>7852</v>
      </c>
      <c r="C9341" s="170">
        <v>16</v>
      </c>
      <c r="I9341" s="170"/>
    </row>
    <row r="9342" spans="1:9" x14ac:dyDescent="0.3">
      <c r="A9342" s="170" t="s">
        <v>7853</v>
      </c>
      <c r="B9342" s="170" t="s">
        <v>7854</v>
      </c>
      <c r="C9342" s="170">
        <v>16</v>
      </c>
      <c r="I9342" s="170"/>
    </row>
    <row r="9343" spans="1:9" x14ac:dyDescent="0.3">
      <c r="A9343" s="170" t="s">
        <v>7855</v>
      </c>
      <c r="B9343" s="170" t="s">
        <v>7856</v>
      </c>
      <c r="C9343" s="170">
        <v>16</v>
      </c>
      <c r="I9343" s="170"/>
    </row>
    <row r="9344" spans="1:9" x14ac:dyDescent="0.3">
      <c r="A9344" s="170" t="s">
        <v>7857</v>
      </c>
      <c r="B9344" s="170" t="s">
        <v>7858</v>
      </c>
      <c r="C9344" s="170">
        <v>16</v>
      </c>
      <c r="I9344" s="170"/>
    </row>
    <row r="9345" spans="1:9" x14ac:dyDescent="0.3">
      <c r="A9345" s="170" t="s">
        <v>7859</v>
      </c>
      <c r="B9345" s="170" t="s">
        <v>7860</v>
      </c>
      <c r="C9345" s="170">
        <v>16</v>
      </c>
      <c r="I9345" s="170"/>
    </row>
    <row r="9346" spans="1:9" x14ac:dyDescent="0.3">
      <c r="A9346" s="170" t="s">
        <v>7861</v>
      </c>
      <c r="B9346" s="170" t="s">
        <v>7862</v>
      </c>
      <c r="C9346" s="170">
        <v>16</v>
      </c>
      <c r="I9346" s="170"/>
    </row>
    <row r="9347" spans="1:9" x14ac:dyDescent="0.3">
      <c r="A9347" s="170" t="s">
        <v>7863</v>
      </c>
      <c r="B9347" s="170" t="s">
        <v>7864</v>
      </c>
      <c r="C9347" s="170">
        <v>16</v>
      </c>
      <c r="I9347" s="170"/>
    </row>
    <row r="9348" spans="1:9" x14ac:dyDescent="0.3">
      <c r="A9348" s="170" t="s">
        <v>7865</v>
      </c>
      <c r="B9348" s="170" t="s">
        <v>7866</v>
      </c>
      <c r="C9348" s="170">
        <v>16</v>
      </c>
      <c r="I9348" s="170"/>
    </row>
    <row r="9349" spans="1:9" x14ac:dyDescent="0.3">
      <c r="A9349" s="170" t="s">
        <v>7867</v>
      </c>
      <c r="B9349" s="170" t="s">
        <v>7868</v>
      </c>
      <c r="C9349" s="170">
        <v>16</v>
      </c>
      <c r="I9349" s="170"/>
    </row>
    <row r="9350" spans="1:9" x14ac:dyDescent="0.3">
      <c r="A9350" s="170" t="s">
        <v>3412</v>
      </c>
      <c r="B9350" s="170" t="s">
        <v>10830</v>
      </c>
      <c r="C9350" s="170">
        <v>66</v>
      </c>
      <c r="I9350" s="170"/>
    </row>
    <row r="9351" spans="1:9" x14ac:dyDescent="0.3">
      <c r="A9351" s="170" t="s">
        <v>7869</v>
      </c>
      <c r="B9351" s="170" t="s">
        <v>7870</v>
      </c>
      <c r="C9351" s="170">
        <v>16</v>
      </c>
      <c r="I9351" s="170"/>
    </row>
    <row r="9352" spans="1:9" x14ac:dyDescent="0.3">
      <c r="A9352" s="170" t="s">
        <v>7871</v>
      </c>
      <c r="B9352" s="170" t="s">
        <v>7872</v>
      </c>
      <c r="C9352" s="170">
        <v>16</v>
      </c>
      <c r="I9352" s="170"/>
    </row>
    <row r="9353" spans="1:9" x14ac:dyDescent="0.3">
      <c r="A9353" s="170" t="s">
        <v>7873</v>
      </c>
      <c r="B9353" s="170" t="s">
        <v>7874</v>
      </c>
      <c r="C9353" s="170">
        <v>16</v>
      </c>
      <c r="I9353" s="170"/>
    </row>
    <row r="9354" spans="1:9" x14ac:dyDescent="0.3">
      <c r="A9354" s="170" t="s">
        <v>7875</v>
      </c>
      <c r="B9354" s="170" t="s">
        <v>7876</v>
      </c>
      <c r="C9354" s="170">
        <v>16</v>
      </c>
      <c r="I9354" s="170"/>
    </row>
    <row r="9355" spans="1:9" x14ac:dyDescent="0.3">
      <c r="A9355" s="170" t="s">
        <v>7877</v>
      </c>
      <c r="B9355" s="170" t="s">
        <v>7878</v>
      </c>
      <c r="C9355" s="170">
        <v>16</v>
      </c>
      <c r="I9355" s="170"/>
    </row>
    <row r="9356" spans="1:9" x14ac:dyDescent="0.3">
      <c r="A9356" s="170" t="s">
        <v>7879</v>
      </c>
      <c r="B9356" s="170" t="s">
        <v>7880</v>
      </c>
      <c r="C9356" s="170">
        <v>16</v>
      </c>
      <c r="I9356" s="170"/>
    </row>
    <row r="9357" spans="1:9" x14ac:dyDescent="0.3">
      <c r="A9357" s="170" t="s">
        <v>7881</v>
      </c>
      <c r="B9357" s="170" t="s">
        <v>7882</v>
      </c>
      <c r="C9357" s="170">
        <v>16</v>
      </c>
      <c r="I9357" s="170"/>
    </row>
    <row r="9358" spans="1:9" x14ac:dyDescent="0.3">
      <c r="A9358" s="170" t="s">
        <v>7883</v>
      </c>
      <c r="B9358" s="170" t="s">
        <v>10829</v>
      </c>
      <c r="C9358" s="170">
        <v>28</v>
      </c>
      <c r="I9358" s="170"/>
    </row>
    <row r="9359" spans="1:9" x14ac:dyDescent="0.3">
      <c r="A9359" s="170" t="s">
        <v>7884</v>
      </c>
      <c r="B9359" s="170" t="s">
        <v>7885</v>
      </c>
      <c r="C9359" s="170">
        <v>16</v>
      </c>
      <c r="I9359" s="170"/>
    </row>
    <row r="9360" spans="1:9" x14ac:dyDescent="0.3">
      <c r="A9360" s="170" t="s">
        <v>3411</v>
      </c>
      <c r="B9360" s="170" t="s">
        <v>10828</v>
      </c>
      <c r="C9360" s="170">
        <v>1330</v>
      </c>
      <c r="I9360" s="170"/>
    </row>
    <row r="9361" spans="1:9" x14ac:dyDescent="0.3">
      <c r="A9361" s="170" t="s">
        <v>7886</v>
      </c>
      <c r="B9361" s="170" t="s">
        <v>7887</v>
      </c>
      <c r="C9361" s="170">
        <v>16</v>
      </c>
      <c r="I9361" s="170"/>
    </row>
    <row r="9362" spans="1:9" x14ac:dyDescent="0.3">
      <c r="A9362" s="170" t="s">
        <v>7888</v>
      </c>
      <c r="B9362" s="170" t="s">
        <v>7889</v>
      </c>
      <c r="C9362" s="170">
        <v>16</v>
      </c>
      <c r="I9362" s="170"/>
    </row>
    <row r="9363" spans="1:9" x14ac:dyDescent="0.3">
      <c r="A9363" s="170" t="s">
        <v>7890</v>
      </c>
      <c r="B9363" s="170" t="s">
        <v>7891</v>
      </c>
      <c r="C9363" s="170">
        <v>16</v>
      </c>
      <c r="I9363" s="170"/>
    </row>
    <row r="9364" spans="1:9" x14ac:dyDescent="0.3">
      <c r="A9364" s="170" t="s">
        <v>7892</v>
      </c>
      <c r="B9364" s="170" t="s">
        <v>7893</v>
      </c>
      <c r="C9364" s="170">
        <v>16</v>
      </c>
      <c r="I9364" s="170"/>
    </row>
    <row r="9365" spans="1:9" x14ac:dyDescent="0.3">
      <c r="A9365" s="170" t="s">
        <v>7894</v>
      </c>
      <c r="B9365" s="170" t="s">
        <v>10827</v>
      </c>
      <c r="C9365" s="170">
        <v>28</v>
      </c>
      <c r="I9365" s="170"/>
    </row>
    <row r="9366" spans="1:9" x14ac:dyDescent="0.3">
      <c r="A9366" s="170" t="s">
        <v>7895</v>
      </c>
      <c r="B9366" s="170" t="s">
        <v>7896</v>
      </c>
      <c r="C9366" s="170">
        <v>16</v>
      </c>
      <c r="I9366" s="170"/>
    </row>
    <row r="9367" spans="1:9" x14ac:dyDescent="0.3">
      <c r="A9367" s="170" t="s">
        <v>7897</v>
      </c>
      <c r="B9367" s="170" t="s">
        <v>7898</v>
      </c>
      <c r="C9367" s="170">
        <v>16</v>
      </c>
      <c r="I9367" s="170"/>
    </row>
    <row r="9368" spans="1:9" x14ac:dyDescent="0.3">
      <c r="A9368" s="170" t="s">
        <v>7899</v>
      </c>
      <c r="B9368" s="170" t="s">
        <v>10826</v>
      </c>
      <c r="C9368" s="170">
        <v>28</v>
      </c>
      <c r="I9368" s="170"/>
    </row>
    <row r="9369" spans="1:9" x14ac:dyDescent="0.3">
      <c r="A9369" s="170" t="s">
        <v>7900</v>
      </c>
      <c r="B9369" s="170" t="s">
        <v>7901</v>
      </c>
      <c r="C9369" s="170">
        <v>16</v>
      </c>
      <c r="I9369" s="170"/>
    </row>
    <row r="9370" spans="1:9" x14ac:dyDescent="0.3">
      <c r="A9370" s="170" t="s">
        <v>7902</v>
      </c>
      <c r="B9370" s="170" t="s">
        <v>7903</v>
      </c>
      <c r="C9370" s="170">
        <v>16</v>
      </c>
      <c r="I9370" s="170"/>
    </row>
    <row r="9371" spans="1:9" x14ac:dyDescent="0.3">
      <c r="A9371" s="170" t="s">
        <v>3410</v>
      </c>
      <c r="B9371" s="170" t="s">
        <v>10825</v>
      </c>
      <c r="C9371" s="170">
        <v>259</v>
      </c>
      <c r="I9371" s="170"/>
    </row>
    <row r="9372" spans="1:9" x14ac:dyDescent="0.3">
      <c r="A9372" s="170" t="s">
        <v>7904</v>
      </c>
      <c r="B9372" s="170" t="s">
        <v>7905</v>
      </c>
      <c r="C9372" s="170">
        <v>16</v>
      </c>
      <c r="I9372" s="170"/>
    </row>
    <row r="9373" spans="1:9" x14ac:dyDescent="0.3">
      <c r="A9373" s="170" t="s">
        <v>7906</v>
      </c>
      <c r="B9373" s="170" t="s">
        <v>7907</v>
      </c>
      <c r="C9373" s="170">
        <v>16</v>
      </c>
      <c r="I9373" s="170"/>
    </row>
    <row r="9374" spans="1:9" x14ac:dyDescent="0.3">
      <c r="A9374" s="170" t="s">
        <v>7908</v>
      </c>
      <c r="B9374" s="170" t="s">
        <v>10814</v>
      </c>
      <c r="C9374" s="170">
        <v>1578</v>
      </c>
      <c r="I9374" s="170"/>
    </row>
    <row r="9375" spans="1:9" x14ac:dyDescent="0.3">
      <c r="A9375" s="170" t="s">
        <v>7909</v>
      </c>
      <c r="B9375" s="170" t="s">
        <v>7910</v>
      </c>
      <c r="C9375" s="170">
        <v>16</v>
      </c>
      <c r="I9375" s="170"/>
    </row>
    <row r="9376" spans="1:9" x14ac:dyDescent="0.3">
      <c r="A9376" s="170" t="s">
        <v>7911</v>
      </c>
      <c r="B9376" s="170" t="s">
        <v>7912</v>
      </c>
      <c r="C9376" s="170">
        <v>16</v>
      </c>
      <c r="I9376" s="170"/>
    </row>
    <row r="9377" spans="1:9" x14ac:dyDescent="0.3">
      <c r="A9377" s="170" t="s">
        <v>7913</v>
      </c>
      <c r="B9377" s="170" t="s">
        <v>7914</v>
      </c>
      <c r="C9377" s="170">
        <v>16</v>
      </c>
      <c r="I9377" s="170"/>
    </row>
    <row r="9378" spans="1:9" x14ac:dyDescent="0.3">
      <c r="A9378" s="170" t="s">
        <v>7915</v>
      </c>
      <c r="B9378" s="170" t="s">
        <v>7916</v>
      </c>
      <c r="C9378" s="170">
        <v>16</v>
      </c>
      <c r="I9378" s="170"/>
    </row>
    <row r="9379" spans="1:9" x14ac:dyDescent="0.3">
      <c r="A9379" s="170" t="s">
        <v>7917</v>
      </c>
      <c r="B9379" s="170" t="s">
        <v>7918</v>
      </c>
      <c r="C9379" s="170">
        <v>16</v>
      </c>
      <c r="I9379" s="170"/>
    </row>
    <row r="9380" spans="1:9" x14ac:dyDescent="0.3">
      <c r="A9380" s="170" t="s">
        <v>7919</v>
      </c>
      <c r="B9380" s="170" t="s">
        <v>7920</v>
      </c>
      <c r="C9380" s="170">
        <v>16</v>
      </c>
      <c r="I9380" s="170"/>
    </row>
    <row r="9381" spans="1:9" x14ac:dyDescent="0.3">
      <c r="A9381" s="170" t="s">
        <v>10824</v>
      </c>
      <c r="B9381" s="170" t="s">
        <v>10823</v>
      </c>
      <c r="C9381" s="170">
        <v>16</v>
      </c>
      <c r="I9381" s="170"/>
    </row>
    <row r="9382" spans="1:9" x14ac:dyDescent="0.3">
      <c r="A9382" s="170" t="s">
        <v>7921</v>
      </c>
      <c r="B9382" s="170" t="s">
        <v>7922</v>
      </c>
      <c r="C9382" s="170">
        <v>16</v>
      </c>
      <c r="I9382" s="170"/>
    </row>
    <row r="9383" spans="1:9" x14ac:dyDescent="0.3">
      <c r="A9383" s="170" t="s">
        <v>7923</v>
      </c>
      <c r="B9383" s="170" t="s">
        <v>7924</v>
      </c>
      <c r="C9383" s="170">
        <v>16</v>
      </c>
      <c r="I9383" s="170"/>
    </row>
    <row r="9384" spans="1:9" x14ac:dyDescent="0.3">
      <c r="A9384" s="170" t="s">
        <v>7925</v>
      </c>
      <c r="B9384" s="170" t="s">
        <v>7926</v>
      </c>
      <c r="C9384" s="170">
        <v>16</v>
      </c>
      <c r="I9384" s="170"/>
    </row>
    <row r="9385" spans="1:9" x14ac:dyDescent="0.3">
      <c r="A9385" s="170" t="s">
        <v>7927</v>
      </c>
      <c r="B9385" s="170" t="s">
        <v>7928</v>
      </c>
      <c r="C9385" s="170">
        <v>16</v>
      </c>
      <c r="I9385" s="170"/>
    </row>
    <row r="9386" spans="1:9" x14ac:dyDescent="0.3">
      <c r="A9386" s="170" t="s">
        <v>7929</v>
      </c>
      <c r="B9386" s="170" t="s">
        <v>7930</v>
      </c>
      <c r="C9386" s="170">
        <v>16</v>
      </c>
      <c r="I9386" s="170"/>
    </row>
    <row r="9387" spans="1:9" x14ac:dyDescent="0.3">
      <c r="A9387" s="170" t="s">
        <v>7931</v>
      </c>
      <c r="B9387" s="170" t="s">
        <v>7932</v>
      </c>
      <c r="C9387" s="170">
        <v>16</v>
      </c>
      <c r="I9387" s="170"/>
    </row>
    <row r="9388" spans="1:9" x14ac:dyDescent="0.3">
      <c r="A9388" s="170" t="s">
        <v>7933</v>
      </c>
      <c r="B9388" s="170" t="s">
        <v>7934</v>
      </c>
      <c r="C9388" s="170">
        <v>16</v>
      </c>
      <c r="I9388" s="170"/>
    </row>
    <row r="9389" spans="1:9" x14ac:dyDescent="0.3">
      <c r="A9389" s="170" t="s">
        <v>7935</v>
      </c>
      <c r="B9389" s="170" t="s">
        <v>7936</v>
      </c>
      <c r="C9389" s="170">
        <v>16</v>
      </c>
      <c r="I9389" s="170"/>
    </row>
    <row r="9390" spans="1:9" x14ac:dyDescent="0.3">
      <c r="A9390" s="170" t="s">
        <v>7937</v>
      </c>
      <c r="B9390" s="170" t="s">
        <v>7938</v>
      </c>
      <c r="C9390" s="170">
        <v>16</v>
      </c>
      <c r="I9390" s="170"/>
    </row>
    <row r="9391" spans="1:9" x14ac:dyDescent="0.3">
      <c r="A9391" s="170" t="s">
        <v>7939</v>
      </c>
      <c r="B9391" s="170" t="s">
        <v>7940</v>
      </c>
      <c r="C9391" s="170">
        <v>16</v>
      </c>
      <c r="I9391" s="170"/>
    </row>
    <row r="9392" spans="1:9" x14ac:dyDescent="0.3">
      <c r="A9392" s="170" t="s">
        <v>7941</v>
      </c>
      <c r="B9392" s="170" t="s">
        <v>7942</v>
      </c>
      <c r="C9392" s="170">
        <v>16</v>
      </c>
      <c r="I9392" s="170"/>
    </row>
    <row r="9393" spans="1:9" x14ac:dyDescent="0.3">
      <c r="A9393" s="170" t="s">
        <v>7943</v>
      </c>
      <c r="B9393" s="170" t="s">
        <v>7944</v>
      </c>
      <c r="C9393" s="170">
        <v>16</v>
      </c>
      <c r="I9393" s="170"/>
    </row>
    <row r="9394" spans="1:9" x14ac:dyDescent="0.3">
      <c r="A9394" s="170" t="s">
        <v>8132</v>
      </c>
      <c r="B9394" s="170" t="s">
        <v>8133</v>
      </c>
      <c r="C9394" s="170">
        <v>16</v>
      </c>
      <c r="I9394" s="170"/>
    </row>
    <row r="9395" spans="1:9" x14ac:dyDescent="0.3">
      <c r="A9395" s="170" t="s">
        <v>7945</v>
      </c>
      <c r="B9395" s="170" t="s">
        <v>7946</v>
      </c>
      <c r="C9395" s="170">
        <v>16</v>
      </c>
      <c r="I9395" s="170"/>
    </row>
    <row r="9396" spans="1:9" x14ac:dyDescent="0.3">
      <c r="A9396" s="170" t="s">
        <v>7947</v>
      </c>
      <c r="B9396" s="170" t="s">
        <v>7948</v>
      </c>
      <c r="C9396" s="170">
        <v>16</v>
      </c>
      <c r="I9396" s="170"/>
    </row>
    <row r="9397" spans="1:9" x14ac:dyDescent="0.3">
      <c r="A9397" s="170" t="s">
        <v>7949</v>
      </c>
      <c r="B9397" s="170" t="s">
        <v>7950</v>
      </c>
      <c r="C9397" s="170">
        <v>16</v>
      </c>
      <c r="I9397" s="170"/>
    </row>
    <row r="9398" spans="1:9" x14ac:dyDescent="0.3">
      <c r="A9398" s="170" t="s">
        <v>7951</v>
      </c>
      <c r="B9398" s="170" t="s">
        <v>7952</v>
      </c>
      <c r="C9398" s="170">
        <v>16</v>
      </c>
      <c r="I9398" s="170"/>
    </row>
    <row r="9399" spans="1:9" x14ac:dyDescent="0.3">
      <c r="A9399" s="170" t="s">
        <v>7953</v>
      </c>
      <c r="B9399" s="170" t="s">
        <v>10796</v>
      </c>
      <c r="C9399" s="170">
        <v>683</v>
      </c>
      <c r="I9399" s="170"/>
    </row>
    <row r="9400" spans="1:9" x14ac:dyDescent="0.3">
      <c r="A9400" s="170" t="s">
        <v>7954</v>
      </c>
      <c r="B9400" s="170" t="s">
        <v>7955</v>
      </c>
      <c r="C9400" s="170">
        <v>16</v>
      </c>
      <c r="I9400" s="170"/>
    </row>
    <row r="9401" spans="1:9" x14ac:dyDescent="0.3">
      <c r="A9401" s="170" t="s">
        <v>7956</v>
      </c>
      <c r="B9401" s="170" t="s">
        <v>10822</v>
      </c>
      <c r="C9401" s="170">
        <v>1568</v>
      </c>
      <c r="I9401" s="170"/>
    </row>
    <row r="9402" spans="1:9" x14ac:dyDescent="0.3">
      <c r="A9402" s="170" t="s">
        <v>7957</v>
      </c>
      <c r="B9402" s="170" t="s">
        <v>10821</v>
      </c>
      <c r="C9402" s="170">
        <v>1603</v>
      </c>
      <c r="I9402" s="170"/>
    </row>
    <row r="9403" spans="1:9" x14ac:dyDescent="0.3">
      <c r="A9403" s="170" t="s">
        <v>7958</v>
      </c>
      <c r="B9403" s="170" t="s">
        <v>10820</v>
      </c>
      <c r="C9403" s="170">
        <v>28</v>
      </c>
      <c r="I9403" s="170"/>
    </row>
    <row r="9404" spans="1:9" x14ac:dyDescent="0.3">
      <c r="A9404" s="170" t="s">
        <v>7959</v>
      </c>
      <c r="B9404" s="170" t="s">
        <v>10819</v>
      </c>
      <c r="C9404" s="170">
        <v>28</v>
      </c>
      <c r="I9404" s="170"/>
    </row>
    <row r="9405" spans="1:9" x14ac:dyDescent="0.3">
      <c r="A9405" s="170" t="s">
        <v>7960</v>
      </c>
      <c r="B9405" s="170" t="s">
        <v>10818</v>
      </c>
      <c r="C9405" s="170">
        <v>28</v>
      </c>
      <c r="I9405" s="170"/>
    </row>
    <row r="9406" spans="1:9" x14ac:dyDescent="0.3">
      <c r="A9406" s="170" t="s">
        <v>7961</v>
      </c>
      <c r="B9406" s="170" t="s">
        <v>10817</v>
      </c>
      <c r="C9406" s="170">
        <v>1603</v>
      </c>
      <c r="I9406" s="170"/>
    </row>
    <row r="9407" spans="1:9" x14ac:dyDescent="0.3">
      <c r="A9407" s="170" t="s">
        <v>3409</v>
      </c>
      <c r="B9407" s="170" t="s">
        <v>10816</v>
      </c>
      <c r="C9407" s="170">
        <v>77</v>
      </c>
      <c r="I9407" s="170"/>
    </row>
    <row r="9408" spans="1:9" x14ac:dyDescent="0.3">
      <c r="A9408" s="170" t="s">
        <v>7962</v>
      </c>
      <c r="B9408" s="170" t="s">
        <v>10815</v>
      </c>
      <c r="C9408" s="170">
        <v>1603</v>
      </c>
      <c r="I9408" s="170"/>
    </row>
    <row r="9409" spans="1:9" x14ac:dyDescent="0.3">
      <c r="A9409" s="170" t="s">
        <v>7963</v>
      </c>
      <c r="B9409" s="170" t="s">
        <v>10814</v>
      </c>
      <c r="C9409" s="170">
        <v>1578</v>
      </c>
      <c r="I9409" s="170"/>
    </row>
    <row r="9410" spans="1:9" x14ac:dyDescent="0.3">
      <c r="A9410" s="170" t="s">
        <v>7964</v>
      </c>
      <c r="B9410" s="170" t="s">
        <v>10813</v>
      </c>
      <c r="C9410" s="170">
        <v>1635</v>
      </c>
      <c r="I9410" s="170"/>
    </row>
    <row r="9411" spans="1:9" x14ac:dyDescent="0.3">
      <c r="A9411" s="170" t="s">
        <v>7966</v>
      </c>
      <c r="B9411" s="170" t="s">
        <v>7965</v>
      </c>
      <c r="C9411" s="170">
        <v>28</v>
      </c>
      <c r="I9411" s="170"/>
    </row>
    <row r="9412" spans="1:9" x14ac:dyDescent="0.3">
      <c r="A9412" s="170" t="s">
        <v>7968</v>
      </c>
      <c r="B9412" s="170" t="s">
        <v>7967</v>
      </c>
      <c r="C9412" s="170">
        <v>28</v>
      </c>
      <c r="I9412" s="170"/>
    </row>
    <row r="9413" spans="1:9" x14ac:dyDescent="0.3">
      <c r="A9413" s="170" t="s">
        <v>7970</v>
      </c>
      <c r="B9413" s="170" t="s">
        <v>7969</v>
      </c>
      <c r="C9413" s="170">
        <v>724</v>
      </c>
      <c r="I9413" s="170"/>
    </row>
    <row r="9414" spans="1:9" x14ac:dyDescent="0.3">
      <c r="A9414" s="170" t="s">
        <v>7972</v>
      </c>
      <c r="B9414" s="170" t="s">
        <v>7971</v>
      </c>
      <c r="C9414" s="170">
        <v>28</v>
      </c>
      <c r="I9414" s="170"/>
    </row>
    <row r="9415" spans="1:9" x14ac:dyDescent="0.3">
      <c r="A9415" s="170" t="s">
        <v>10812</v>
      </c>
      <c r="B9415" s="170" t="s">
        <v>10811</v>
      </c>
      <c r="C9415" s="170">
        <v>28</v>
      </c>
      <c r="I9415" s="170"/>
    </row>
    <row r="9416" spans="1:9" x14ac:dyDescent="0.3">
      <c r="A9416" s="170" t="s">
        <v>7973</v>
      </c>
      <c r="B9416" s="170" t="s">
        <v>10810</v>
      </c>
      <c r="C9416" s="170">
        <v>28</v>
      </c>
      <c r="I9416" s="170"/>
    </row>
    <row r="9417" spans="1:9" x14ac:dyDescent="0.3">
      <c r="A9417" s="170" t="s">
        <v>7974</v>
      </c>
      <c r="B9417" s="170" t="s">
        <v>10809</v>
      </c>
      <c r="C9417" s="170">
        <v>1635</v>
      </c>
      <c r="I9417" s="170"/>
    </row>
    <row r="9418" spans="1:9" x14ac:dyDescent="0.3">
      <c r="A9418" s="170" t="s">
        <v>7975</v>
      </c>
      <c r="B9418" s="170" t="s">
        <v>10808</v>
      </c>
      <c r="C9418" s="170">
        <v>303</v>
      </c>
      <c r="I9418" s="170"/>
    </row>
    <row r="9419" spans="1:9" x14ac:dyDescent="0.3">
      <c r="A9419" s="170" t="s">
        <v>7976</v>
      </c>
      <c r="B9419" s="170" t="s">
        <v>10807</v>
      </c>
      <c r="C9419" s="170">
        <v>303</v>
      </c>
      <c r="I9419" s="170"/>
    </row>
    <row r="9420" spans="1:9" x14ac:dyDescent="0.3">
      <c r="A9420" s="170" t="s">
        <v>7977</v>
      </c>
      <c r="B9420" s="170" t="s">
        <v>10806</v>
      </c>
      <c r="C9420" s="170">
        <v>303</v>
      </c>
      <c r="I9420" s="170"/>
    </row>
    <row r="9421" spans="1:9" x14ac:dyDescent="0.3">
      <c r="A9421" s="170" t="s">
        <v>7978</v>
      </c>
      <c r="B9421" s="170" t="s">
        <v>10805</v>
      </c>
      <c r="C9421" s="170">
        <v>303</v>
      </c>
      <c r="I9421" s="170"/>
    </row>
    <row r="9422" spans="1:9" x14ac:dyDescent="0.3">
      <c r="A9422" s="170" t="s">
        <v>7979</v>
      </c>
      <c r="B9422" s="170" t="s">
        <v>10804</v>
      </c>
      <c r="C9422" s="170">
        <v>303</v>
      </c>
      <c r="I9422" s="170"/>
    </row>
    <row r="9423" spans="1:9" x14ac:dyDescent="0.3">
      <c r="A9423" s="170" t="s">
        <v>8134</v>
      </c>
      <c r="B9423" s="170" t="s">
        <v>10803</v>
      </c>
      <c r="C9423" s="170">
        <v>1603</v>
      </c>
      <c r="I9423" s="170"/>
    </row>
    <row r="9424" spans="1:9" x14ac:dyDescent="0.3">
      <c r="A9424" s="170" t="s">
        <v>8135</v>
      </c>
      <c r="B9424" s="170" t="s">
        <v>10802</v>
      </c>
      <c r="C9424" s="170">
        <v>67</v>
      </c>
      <c r="I9424" s="170"/>
    </row>
    <row r="9425" spans="1:9" x14ac:dyDescent="0.3">
      <c r="A9425" s="170" t="s">
        <v>4041</v>
      </c>
      <c r="B9425" s="170" t="s">
        <v>10801</v>
      </c>
      <c r="C9425" s="170">
        <v>2112</v>
      </c>
      <c r="I9425" s="170"/>
    </row>
    <row r="9426" spans="1:9" x14ac:dyDescent="0.3">
      <c r="A9426" s="170" t="s">
        <v>7980</v>
      </c>
      <c r="B9426" s="170" t="s">
        <v>10800</v>
      </c>
      <c r="C9426" s="170">
        <v>67</v>
      </c>
      <c r="I9426" s="170"/>
    </row>
    <row r="9427" spans="1:9" x14ac:dyDescent="0.3">
      <c r="A9427" s="170" t="s">
        <v>10799</v>
      </c>
      <c r="B9427" s="170" t="s">
        <v>10798</v>
      </c>
      <c r="C9427" s="170">
        <v>210</v>
      </c>
      <c r="I9427" s="170"/>
    </row>
    <row r="9428" spans="1:9" x14ac:dyDescent="0.3">
      <c r="A9428" s="170" t="s">
        <v>7981</v>
      </c>
      <c r="B9428" s="170" t="s">
        <v>10797</v>
      </c>
      <c r="C9428" s="170">
        <v>37</v>
      </c>
      <c r="I9428" s="170"/>
    </row>
    <row r="9429" spans="1:9" x14ac:dyDescent="0.3">
      <c r="A9429" s="170" t="s">
        <v>7982</v>
      </c>
      <c r="B9429" s="170" t="s">
        <v>10796</v>
      </c>
      <c r="C9429" s="170">
        <v>683</v>
      </c>
      <c r="I9429" s="170"/>
    </row>
    <row r="9430" spans="1:9" x14ac:dyDescent="0.3">
      <c r="A9430" s="170" t="s">
        <v>7983</v>
      </c>
      <c r="B9430" s="170" t="s">
        <v>10795</v>
      </c>
      <c r="C9430" s="170">
        <v>1595</v>
      </c>
      <c r="I9430" s="170"/>
    </row>
    <row r="9431" spans="1:9" x14ac:dyDescent="0.3">
      <c r="A9431" s="170" t="s">
        <v>7984</v>
      </c>
      <c r="B9431" s="170" t="s">
        <v>10727</v>
      </c>
      <c r="C9431" s="170">
        <v>1632</v>
      </c>
      <c r="I9431" s="170"/>
    </row>
    <row r="9432" spans="1:9" x14ac:dyDescent="0.3">
      <c r="A9432" s="170" t="s">
        <v>7985</v>
      </c>
      <c r="B9432" s="170" t="s">
        <v>10794</v>
      </c>
      <c r="C9432" s="170">
        <v>1603</v>
      </c>
      <c r="I9432" s="170"/>
    </row>
    <row r="9433" spans="1:9" x14ac:dyDescent="0.3">
      <c r="A9433" s="170" t="s">
        <v>3408</v>
      </c>
      <c r="B9433" s="170" t="s">
        <v>10793</v>
      </c>
      <c r="C9433" s="170">
        <v>597</v>
      </c>
      <c r="I9433" s="170"/>
    </row>
    <row r="9434" spans="1:9" x14ac:dyDescent="0.3">
      <c r="A9434" s="170" t="s">
        <v>8137</v>
      </c>
      <c r="B9434" s="170" t="s">
        <v>8136</v>
      </c>
      <c r="C9434" s="170">
        <v>387</v>
      </c>
      <c r="I9434" s="170"/>
    </row>
    <row r="9435" spans="1:9" x14ac:dyDescent="0.3">
      <c r="A9435" s="170" t="s">
        <v>7986</v>
      </c>
      <c r="B9435" s="170" t="s">
        <v>10727</v>
      </c>
      <c r="C9435" s="170">
        <v>1632</v>
      </c>
      <c r="I9435" s="170"/>
    </row>
    <row r="9436" spans="1:9" x14ac:dyDescent="0.3">
      <c r="A9436" s="170" t="s">
        <v>7987</v>
      </c>
      <c r="B9436" s="170" t="s">
        <v>10769</v>
      </c>
      <c r="C9436" s="170">
        <v>1617</v>
      </c>
      <c r="I9436" s="170"/>
    </row>
    <row r="9437" spans="1:9" x14ac:dyDescent="0.3">
      <c r="A9437" s="170" t="s">
        <v>7988</v>
      </c>
      <c r="B9437" s="170" t="s">
        <v>10792</v>
      </c>
      <c r="C9437" s="170">
        <v>36</v>
      </c>
      <c r="I9437" s="170"/>
    </row>
    <row r="9438" spans="1:9" x14ac:dyDescent="0.3">
      <c r="A9438" s="170" t="s">
        <v>8138</v>
      </c>
      <c r="B9438" s="170" t="s">
        <v>10791</v>
      </c>
      <c r="C9438" s="170">
        <v>880</v>
      </c>
      <c r="I9438" s="170"/>
    </row>
    <row r="9439" spans="1:9" x14ac:dyDescent="0.3">
      <c r="A9439" s="170" t="s">
        <v>10790</v>
      </c>
      <c r="B9439" s="170" t="s">
        <v>10789</v>
      </c>
      <c r="C9439" s="170">
        <v>1293</v>
      </c>
      <c r="I9439" s="170"/>
    </row>
    <row r="9440" spans="1:9" x14ac:dyDescent="0.3">
      <c r="A9440" s="170" t="s">
        <v>7989</v>
      </c>
      <c r="B9440" s="170" t="s">
        <v>10788</v>
      </c>
      <c r="C9440" s="170">
        <v>1528</v>
      </c>
      <c r="I9440" s="170"/>
    </row>
    <row r="9441" spans="1:9" x14ac:dyDescent="0.3">
      <c r="A9441" s="170" t="s">
        <v>7990</v>
      </c>
      <c r="B9441" s="170" t="s">
        <v>10787</v>
      </c>
      <c r="C9441" s="170">
        <v>1528</v>
      </c>
      <c r="I9441" s="170"/>
    </row>
    <row r="9442" spans="1:9" x14ac:dyDescent="0.3">
      <c r="A9442" s="170" t="s">
        <v>7991</v>
      </c>
      <c r="B9442" s="170" t="s">
        <v>10786</v>
      </c>
      <c r="C9442" s="170">
        <v>1528</v>
      </c>
      <c r="I9442" s="170"/>
    </row>
    <row r="9443" spans="1:9" x14ac:dyDescent="0.3">
      <c r="A9443" s="170" t="s">
        <v>8139</v>
      </c>
      <c r="B9443" s="170" t="s">
        <v>10785</v>
      </c>
      <c r="C9443" s="170">
        <v>1528</v>
      </c>
      <c r="I9443" s="170"/>
    </row>
    <row r="9444" spans="1:9" x14ac:dyDescent="0.3">
      <c r="A9444" s="170" t="s">
        <v>3407</v>
      </c>
      <c r="B9444" s="170" t="s">
        <v>10755</v>
      </c>
      <c r="C9444" s="170">
        <v>597</v>
      </c>
      <c r="I9444" s="170"/>
    </row>
    <row r="9445" spans="1:9" x14ac:dyDescent="0.3">
      <c r="A9445" s="170" t="s">
        <v>7992</v>
      </c>
      <c r="B9445" s="170" t="s">
        <v>10784</v>
      </c>
      <c r="C9445" s="170">
        <v>1632</v>
      </c>
      <c r="I9445" s="170"/>
    </row>
    <row r="9446" spans="1:9" x14ac:dyDescent="0.3">
      <c r="A9446" s="170" t="s">
        <v>10783</v>
      </c>
      <c r="B9446" s="170" t="s">
        <v>10782</v>
      </c>
      <c r="C9446" s="170">
        <v>1293</v>
      </c>
      <c r="I9446" s="170"/>
    </row>
    <row r="9447" spans="1:9" x14ac:dyDescent="0.3">
      <c r="A9447" s="170" t="s">
        <v>10781</v>
      </c>
      <c r="B9447" s="170" t="s">
        <v>10780</v>
      </c>
      <c r="C9447" s="170">
        <v>1293</v>
      </c>
      <c r="I9447" s="170"/>
    </row>
    <row r="9448" spans="1:9" x14ac:dyDescent="0.3">
      <c r="A9448" s="170" t="s">
        <v>7993</v>
      </c>
      <c r="B9448" s="170" t="s">
        <v>10779</v>
      </c>
      <c r="C9448" s="170">
        <v>1632</v>
      </c>
      <c r="I9448" s="170"/>
    </row>
    <row r="9449" spans="1:9" x14ac:dyDescent="0.3">
      <c r="A9449" s="170" t="s">
        <v>8140</v>
      </c>
      <c r="B9449" s="170" t="s">
        <v>10778</v>
      </c>
      <c r="C9449" s="170">
        <v>83</v>
      </c>
      <c r="I9449" s="170"/>
    </row>
    <row r="9450" spans="1:9" x14ac:dyDescent="0.3">
      <c r="A9450" s="170" t="s">
        <v>8141</v>
      </c>
      <c r="B9450" s="170" t="s">
        <v>10777</v>
      </c>
      <c r="C9450" s="170">
        <v>83</v>
      </c>
      <c r="I9450" s="170"/>
    </row>
    <row r="9451" spans="1:9" x14ac:dyDescent="0.3">
      <c r="A9451" s="170" t="s">
        <v>8142</v>
      </c>
      <c r="B9451" s="170" t="s">
        <v>10776</v>
      </c>
      <c r="C9451" s="170">
        <v>1603</v>
      </c>
      <c r="I9451" s="170"/>
    </row>
    <row r="9452" spans="1:9" x14ac:dyDescent="0.3">
      <c r="A9452" s="170" t="s">
        <v>7994</v>
      </c>
      <c r="B9452" s="170" t="s">
        <v>10775</v>
      </c>
      <c r="C9452" s="170">
        <v>1585</v>
      </c>
      <c r="I9452" s="170"/>
    </row>
    <row r="9453" spans="1:9" x14ac:dyDescent="0.3">
      <c r="A9453" s="170" t="s">
        <v>8143</v>
      </c>
      <c r="B9453" s="170" t="s">
        <v>10775</v>
      </c>
      <c r="C9453" s="170">
        <v>1585</v>
      </c>
      <c r="I9453" s="170"/>
    </row>
    <row r="9454" spans="1:9" x14ac:dyDescent="0.3">
      <c r="A9454" s="170" t="s">
        <v>3406</v>
      </c>
      <c r="B9454" s="170" t="s">
        <v>10755</v>
      </c>
      <c r="C9454" s="170">
        <v>597</v>
      </c>
      <c r="I9454" s="170"/>
    </row>
    <row r="9455" spans="1:9" x14ac:dyDescent="0.3">
      <c r="A9455" s="170" t="s">
        <v>10774</v>
      </c>
      <c r="B9455" s="170" t="s">
        <v>10773</v>
      </c>
      <c r="C9455" s="170">
        <v>1293</v>
      </c>
      <c r="I9455" s="170"/>
    </row>
    <row r="9456" spans="1:9" x14ac:dyDescent="0.3">
      <c r="A9456" s="170" t="s">
        <v>10772</v>
      </c>
      <c r="B9456" s="170" t="s">
        <v>10771</v>
      </c>
      <c r="C9456" s="170">
        <v>1293</v>
      </c>
      <c r="I9456" s="170"/>
    </row>
    <row r="9457" spans="1:9" x14ac:dyDescent="0.3">
      <c r="A9457" s="170" t="s">
        <v>7995</v>
      </c>
      <c r="B9457" s="170" t="s">
        <v>10770</v>
      </c>
      <c r="C9457" s="170">
        <v>1603</v>
      </c>
      <c r="I9457" s="170"/>
    </row>
    <row r="9458" spans="1:9" x14ac:dyDescent="0.3">
      <c r="A9458" s="170" t="s">
        <v>7996</v>
      </c>
      <c r="B9458" s="170" t="s">
        <v>10769</v>
      </c>
      <c r="C9458" s="170">
        <v>1617</v>
      </c>
      <c r="I9458" s="170"/>
    </row>
    <row r="9459" spans="1:9" x14ac:dyDescent="0.3">
      <c r="A9459" s="170" t="s">
        <v>7997</v>
      </c>
      <c r="B9459" s="170" t="s">
        <v>10769</v>
      </c>
      <c r="C9459" s="170">
        <v>1617</v>
      </c>
      <c r="I9459" s="170"/>
    </row>
    <row r="9460" spans="1:9" x14ac:dyDescent="0.3">
      <c r="A9460" s="170" t="s">
        <v>7998</v>
      </c>
      <c r="B9460" s="170" t="s">
        <v>10768</v>
      </c>
      <c r="C9460" s="170">
        <v>567</v>
      </c>
      <c r="I9460" s="170"/>
    </row>
    <row r="9461" spans="1:9" x14ac:dyDescent="0.3">
      <c r="A9461" s="170" t="s">
        <v>7999</v>
      </c>
      <c r="B9461" s="170" t="s">
        <v>10767</v>
      </c>
      <c r="C9461" s="170">
        <v>567</v>
      </c>
      <c r="I9461" s="170"/>
    </row>
    <row r="9462" spans="1:9" x14ac:dyDescent="0.3">
      <c r="A9462" s="170" t="s">
        <v>8144</v>
      </c>
      <c r="B9462" s="170" t="s">
        <v>10766</v>
      </c>
      <c r="C9462" s="170">
        <v>567</v>
      </c>
      <c r="I9462" s="170"/>
    </row>
    <row r="9463" spans="1:9" x14ac:dyDescent="0.3">
      <c r="A9463" s="170" t="s">
        <v>8000</v>
      </c>
      <c r="B9463" s="170" t="s">
        <v>10765</v>
      </c>
      <c r="C9463" s="170">
        <v>567</v>
      </c>
      <c r="I9463" s="170"/>
    </row>
    <row r="9464" spans="1:9" x14ac:dyDescent="0.3">
      <c r="A9464" s="170" t="s">
        <v>8145</v>
      </c>
      <c r="B9464" s="170" t="s">
        <v>10764</v>
      </c>
      <c r="C9464" s="170">
        <v>36</v>
      </c>
      <c r="I9464" s="170"/>
    </row>
    <row r="9465" spans="1:9" x14ac:dyDescent="0.3">
      <c r="A9465" s="170" t="s">
        <v>8145</v>
      </c>
      <c r="B9465" s="170" t="s">
        <v>10764</v>
      </c>
      <c r="C9465" s="170">
        <v>36</v>
      </c>
      <c r="I9465" s="170"/>
    </row>
    <row r="9466" spans="1:9" x14ac:dyDescent="0.3">
      <c r="A9466" s="170" t="s">
        <v>3405</v>
      </c>
      <c r="B9466" s="170" t="s">
        <v>10755</v>
      </c>
      <c r="C9466" s="170">
        <v>597</v>
      </c>
      <c r="I9466" s="170"/>
    </row>
    <row r="9467" spans="1:9" x14ac:dyDescent="0.3">
      <c r="A9467" s="170" t="s">
        <v>8001</v>
      </c>
      <c r="B9467" s="170" t="s">
        <v>10763</v>
      </c>
      <c r="C9467" s="170">
        <v>567</v>
      </c>
      <c r="I9467" s="170"/>
    </row>
    <row r="9468" spans="1:9" x14ac:dyDescent="0.3">
      <c r="A9468" s="170" t="s">
        <v>8002</v>
      </c>
      <c r="B9468" s="170" t="s">
        <v>10762</v>
      </c>
      <c r="C9468" s="170">
        <v>567</v>
      </c>
      <c r="I9468" s="170"/>
    </row>
    <row r="9469" spans="1:9" x14ac:dyDescent="0.3">
      <c r="A9469" s="170" t="s">
        <v>8003</v>
      </c>
      <c r="B9469" s="170" t="s">
        <v>10761</v>
      </c>
      <c r="C9469" s="170">
        <v>567</v>
      </c>
      <c r="I9469" s="170"/>
    </row>
    <row r="9470" spans="1:9" x14ac:dyDescent="0.3">
      <c r="A9470" s="170" t="s">
        <v>8147</v>
      </c>
      <c r="B9470" s="170" t="s">
        <v>8146</v>
      </c>
      <c r="C9470" s="170">
        <v>387</v>
      </c>
      <c r="I9470" s="170"/>
    </row>
    <row r="9471" spans="1:9" x14ac:dyDescent="0.3">
      <c r="A9471" s="170" t="s">
        <v>8148</v>
      </c>
      <c r="B9471" s="170" t="s">
        <v>10760</v>
      </c>
      <c r="C9471" s="170">
        <v>83</v>
      </c>
      <c r="I9471" s="170"/>
    </row>
    <row r="9472" spans="1:9" x14ac:dyDescent="0.3">
      <c r="A9472" s="170" t="s">
        <v>8149</v>
      </c>
      <c r="B9472" s="170" t="s">
        <v>10759</v>
      </c>
      <c r="C9472" s="170">
        <v>83</v>
      </c>
      <c r="I9472" s="170"/>
    </row>
    <row r="9473" spans="1:9" x14ac:dyDescent="0.3">
      <c r="A9473" s="170" t="s">
        <v>8150</v>
      </c>
      <c r="B9473" s="170" t="s">
        <v>10758</v>
      </c>
      <c r="C9473" s="170">
        <v>1396</v>
      </c>
      <c r="I9473" s="170"/>
    </row>
    <row r="9474" spans="1:9" x14ac:dyDescent="0.3">
      <c r="A9474" s="170" t="s">
        <v>8004</v>
      </c>
      <c r="B9474" s="170" t="s">
        <v>10757</v>
      </c>
      <c r="C9474" s="170">
        <v>271</v>
      </c>
      <c r="I9474" s="170"/>
    </row>
    <row r="9475" spans="1:9" x14ac:dyDescent="0.3">
      <c r="A9475" s="170" t="s">
        <v>8005</v>
      </c>
      <c r="B9475" s="170" t="s">
        <v>10756</v>
      </c>
      <c r="C9475" s="170">
        <v>1510</v>
      </c>
      <c r="I9475" s="170"/>
    </row>
    <row r="9476" spans="1:9" x14ac:dyDescent="0.3">
      <c r="A9476" s="170" t="s">
        <v>8006</v>
      </c>
      <c r="B9476" s="170" t="s">
        <v>10756</v>
      </c>
      <c r="C9476" s="170">
        <v>1510</v>
      </c>
      <c r="I9476" s="170"/>
    </row>
    <row r="9477" spans="1:9" x14ac:dyDescent="0.3">
      <c r="A9477" s="170" t="s">
        <v>3404</v>
      </c>
      <c r="B9477" s="170" t="s">
        <v>10755</v>
      </c>
      <c r="C9477" s="170">
        <v>597</v>
      </c>
      <c r="I9477" s="170"/>
    </row>
    <row r="9478" spans="1:9" x14ac:dyDescent="0.3">
      <c r="A9478" s="170" t="s">
        <v>8152</v>
      </c>
      <c r="B9478" s="170" t="s">
        <v>8151</v>
      </c>
      <c r="C9478" s="170">
        <v>122</v>
      </c>
      <c r="I9478" s="170"/>
    </row>
    <row r="9479" spans="1:9" x14ac:dyDescent="0.3">
      <c r="A9479" s="170" t="s">
        <v>8153</v>
      </c>
      <c r="B9479" s="170" t="s">
        <v>10754</v>
      </c>
      <c r="C9479" s="170">
        <v>724</v>
      </c>
      <c r="I9479" s="170"/>
    </row>
    <row r="9480" spans="1:9" x14ac:dyDescent="0.3">
      <c r="A9480" s="170" t="s">
        <v>8154</v>
      </c>
      <c r="B9480" s="170" t="s">
        <v>10753</v>
      </c>
      <c r="C9480" s="170">
        <v>655</v>
      </c>
      <c r="I9480" s="170"/>
    </row>
    <row r="9481" spans="1:9" x14ac:dyDescent="0.3">
      <c r="A9481" s="170" t="s">
        <v>8155</v>
      </c>
      <c r="B9481" s="170" t="s">
        <v>10752</v>
      </c>
      <c r="C9481" s="170">
        <v>655</v>
      </c>
      <c r="I9481" s="170"/>
    </row>
    <row r="9482" spans="1:9" x14ac:dyDescent="0.3">
      <c r="A9482" s="170" t="s">
        <v>8157</v>
      </c>
      <c r="B9482" s="170" t="s">
        <v>8156</v>
      </c>
      <c r="C9482" s="170">
        <v>1984</v>
      </c>
      <c r="I9482" s="170"/>
    </row>
    <row r="9483" spans="1:9" x14ac:dyDescent="0.3">
      <c r="A9483" s="170" t="s">
        <v>8007</v>
      </c>
      <c r="B9483" s="170" t="s">
        <v>10751</v>
      </c>
      <c r="C9483" s="170">
        <v>1585</v>
      </c>
      <c r="I9483" s="170"/>
    </row>
    <row r="9484" spans="1:9" x14ac:dyDescent="0.3">
      <c r="A9484" s="170" t="s">
        <v>8158</v>
      </c>
      <c r="B9484" s="170" t="s">
        <v>8156</v>
      </c>
      <c r="C9484" s="170">
        <v>1984</v>
      </c>
      <c r="I9484" s="170"/>
    </row>
    <row r="9485" spans="1:9" x14ac:dyDescent="0.3">
      <c r="A9485" s="170" t="s">
        <v>8159</v>
      </c>
      <c r="B9485" s="170" t="s">
        <v>8156</v>
      </c>
      <c r="C9485" s="170">
        <v>1984</v>
      </c>
      <c r="I9485" s="170"/>
    </row>
    <row r="9486" spans="1:9" x14ac:dyDescent="0.3">
      <c r="A9486" s="170" t="s">
        <v>8160</v>
      </c>
      <c r="B9486" s="170" t="s">
        <v>8156</v>
      </c>
      <c r="C9486" s="170">
        <v>1984</v>
      </c>
      <c r="I9486" s="170"/>
    </row>
    <row r="9487" spans="1:9" x14ac:dyDescent="0.3">
      <c r="A9487" s="170" t="s">
        <v>8161</v>
      </c>
      <c r="B9487" s="170" t="s">
        <v>8156</v>
      </c>
      <c r="C9487" s="170">
        <v>1984</v>
      </c>
      <c r="I9487" s="170"/>
    </row>
    <row r="9488" spans="1:9" x14ac:dyDescent="0.3">
      <c r="A9488" s="170" t="s">
        <v>8162</v>
      </c>
      <c r="B9488" s="170" t="s">
        <v>8156</v>
      </c>
      <c r="C9488" s="170">
        <v>1984</v>
      </c>
      <c r="I9488" s="170"/>
    </row>
    <row r="9489" spans="1:9" x14ac:dyDescent="0.3">
      <c r="A9489" s="170" t="s">
        <v>8163</v>
      </c>
      <c r="B9489" s="170" t="s">
        <v>8156</v>
      </c>
      <c r="C9489" s="170">
        <v>1984</v>
      </c>
      <c r="I9489" s="170"/>
    </row>
    <row r="9490" spans="1:9" x14ac:dyDescent="0.3">
      <c r="A9490" s="170" t="s">
        <v>8008</v>
      </c>
      <c r="B9490" s="170" t="s">
        <v>10751</v>
      </c>
      <c r="C9490" s="170">
        <v>1585</v>
      </c>
      <c r="I9490" s="170"/>
    </row>
    <row r="9491" spans="1:9" x14ac:dyDescent="0.3">
      <c r="A9491" s="170" t="s">
        <v>8009</v>
      </c>
      <c r="B9491" s="170" t="s">
        <v>10751</v>
      </c>
      <c r="C9491" s="170">
        <v>1585</v>
      </c>
      <c r="I9491" s="170"/>
    </row>
    <row r="9492" spans="1:9" x14ac:dyDescent="0.3">
      <c r="A9492" s="170" t="s">
        <v>8010</v>
      </c>
      <c r="B9492" s="170" t="s">
        <v>10751</v>
      </c>
      <c r="C9492" s="170">
        <v>1585</v>
      </c>
      <c r="I9492" s="170"/>
    </row>
    <row r="9493" spans="1:9" x14ac:dyDescent="0.3">
      <c r="A9493" s="170" t="s">
        <v>8164</v>
      </c>
      <c r="B9493" s="170" t="s">
        <v>10751</v>
      </c>
      <c r="C9493" s="170">
        <v>1585</v>
      </c>
      <c r="I9493" s="170"/>
    </row>
    <row r="9494" spans="1:9" x14ac:dyDescent="0.3">
      <c r="A9494" s="170" t="s">
        <v>8165</v>
      </c>
      <c r="B9494" s="170" t="s">
        <v>10750</v>
      </c>
      <c r="C9494" s="170">
        <v>1396</v>
      </c>
      <c r="I9494" s="170"/>
    </row>
    <row r="9495" spans="1:9" x14ac:dyDescent="0.3">
      <c r="A9495" s="170" t="s">
        <v>8166</v>
      </c>
      <c r="B9495" s="170" t="s">
        <v>10749</v>
      </c>
      <c r="C9495" s="170">
        <v>1603</v>
      </c>
      <c r="I9495" s="170"/>
    </row>
    <row r="9496" spans="1:9" x14ac:dyDescent="0.3">
      <c r="A9496" s="170" t="s">
        <v>8168</v>
      </c>
      <c r="B9496" s="170" t="s">
        <v>8167</v>
      </c>
      <c r="C9496" s="170">
        <v>122</v>
      </c>
      <c r="I9496" s="170"/>
    </row>
    <row r="9497" spans="1:9" x14ac:dyDescent="0.3">
      <c r="A9497" s="170" t="s">
        <v>8011</v>
      </c>
      <c r="B9497" s="170" t="s">
        <v>10727</v>
      </c>
      <c r="C9497" s="170">
        <v>1632</v>
      </c>
      <c r="I9497" s="170"/>
    </row>
    <row r="9498" spans="1:9" x14ac:dyDescent="0.3">
      <c r="A9498" s="170" t="s">
        <v>8169</v>
      </c>
      <c r="B9498" s="170" t="s">
        <v>10748</v>
      </c>
      <c r="C9498" s="170">
        <v>1467</v>
      </c>
      <c r="I9498" s="170"/>
    </row>
    <row r="9499" spans="1:9" x14ac:dyDescent="0.3">
      <c r="A9499" s="170" t="s">
        <v>8170</v>
      </c>
      <c r="B9499" s="170" t="s">
        <v>10747</v>
      </c>
      <c r="C9499" s="170">
        <v>1467</v>
      </c>
      <c r="I9499" s="170"/>
    </row>
    <row r="9500" spans="1:9" x14ac:dyDescent="0.3">
      <c r="A9500" s="170" t="s">
        <v>8012</v>
      </c>
      <c r="B9500" s="170" t="s">
        <v>10746</v>
      </c>
      <c r="C9500" s="170">
        <v>67</v>
      </c>
      <c r="I9500" s="170"/>
    </row>
    <row r="9501" spans="1:9" x14ac:dyDescent="0.3">
      <c r="A9501" s="170" t="s">
        <v>8171</v>
      </c>
      <c r="B9501" s="170" t="s">
        <v>10745</v>
      </c>
      <c r="C9501" s="170">
        <v>1467</v>
      </c>
      <c r="I9501" s="170"/>
    </row>
    <row r="9502" spans="1:9" x14ac:dyDescent="0.3">
      <c r="A9502" s="170" t="s">
        <v>8172</v>
      </c>
      <c r="B9502" s="170" t="s">
        <v>10744</v>
      </c>
      <c r="C9502" s="170">
        <v>1467</v>
      </c>
      <c r="I9502" s="170"/>
    </row>
    <row r="9503" spans="1:9" x14ac:dyDescent="0.3">
      <c r="A9503" s="170" t="s">
        <v>8173</v>
      </c>
      <c r="B9503" s="170" t="s">
        <v>10743</v>
      </c>
      <c r="C9503" s="170">
        <v>1467</v>
      </c>
      <c r="I9503" s="170"/>
    </row>
    <row r="9504" spans="1:9" x14ac:dyDescent="0.3">
      <c r="A9504" s="170" t="s">
        <v>8174</v>
      </c>
      <c r="B9504" s="170" t="s">
        <v>10742</v>
      </c>
      <c r="C9504" s="170">
        <v>1467</v>
      </c>
      <c r="I9504" s="170"/>
    </row>
    <row r="9505" spans="1:9" x14ac:dyDescent="0.3">
      <c r="A9505" s="170" t="s">
        <v>8175</v>
      </c>
      <c r="B9505" s="170" t="s">
        <v>8156</v>
      </c>
      <c r="C9505" s="170">
        <v>1984</v>
      </c>
      <c r="I9505" s="170"/>
    </row>
    <row r="9506" spans="1:9" x14ac:dyDescent="0.3">
      <c r="A9506" s="170" t="s">
        <v>10741</v>
      </c>
      <c r="B9506" s="170" t="s">
        <v>10740</v>
      </c>
      <c r="C9506" s="170">
        <v>1433</v>
      </c>
      <c r="I9506" s="170"/>
    </row>
    <row r="9507" spans="1:9" x14ac:dyDescent="0.3">
      <c r="A9507" s="170" t="s">
        <v>8176</v>
      </c>
      <c r="B9507" s="170" t="s">
        <v>8156</v>
      </c>
      <c r="C9507" s="170">
        <v>1984</v>
      </c>
      <c r="I9507" s="170"/>
    </row>
    <row r="9508" spans="1:9" x14ac:dyDescent="0.3">
      <c r="A9508" s="170" t="s">
        <v>10739</v>
      </c>
      <c r="B9508" s="170" t="s">
        <v>10738</v>
      </c>
      <c r="C9508" s="170">
        <v>1433</v>
      </c>
      <c r="I9508" s="170"/>
    </row>
    <row r="9509" spans="1:9" x14ac:dyDescent="0.3">
      <c r="A9509" s="170" t="s">
        <v>10737</v>
      </c>
      <c r="B9509" s="170" t="s">
        <v>10736</v>
      </c>
      <c r="C9509" s="170">
        <v>1433</v>
      </c>
      <c r="I9509" s="170"/>
    </row>
    <row r="9510" spans="1:9" x14ac:dyDescent="0.3">
      <c r="A9510" s="170" t="s">
        <v>10735</v>
      </c>
      <c r="B9510" s="170" t="s">
        <v>10734</v>
      </c>
      <c r="C9510" s="170">
        <v>1433</v>
      </c>
      <c r="I9510" s="170"/>
    </row>
    <row r="9511" spans="1:9" x14ac:dyDescent="0.3">
      <c r="A9511" s="170" t="s">
        <v>8177</v>
      </c>
      <c r="B9511" s="170" t="s">
        <v>10733</v>
      </c>
      <c r="C9511" s="170">
        <v>1467</v>
      </c>
      <c r="I9511" s="170"/>
    </row>
    <row r="9512" spans="1:9" x14ac:dyDescent="0.3">
      <c r="A9512" s="170" t="s">
        <v>8178</v>
      </c>
      <c r="B9512" s="170" t="s">
        <v>10732</v>
      </c>
      <c r="C9512" s="170">
        <v>1467</v>
      </c>
      <c r="I9512" s="170"/>
    </row>
    <row r="9513" spans="1:9" x14ac:dyDescent="0.3">
      <c r="A9513" s="170" t="s">
        <v>8179</v>
      </c>
      <c r="B9513" s="170" t="s">
        <v>10731</v>
      </c>
      <c r="C9513" s="170">
        <v>1467</v>
      </c>
      <c r="I9513" s="170"/>
    </row>
    <row r="9514" spans="1:9" x14ac:dyDescent="0.3">
      <c r="A9514" s="170" t="s">
        <v>8180</v>
      </c>
      <c r="B9514" s="170" t="s">
        <v>10730</v>
      </c>
      <c r="C9514" s="170">
        <v>1467</v>
      </c>
      <c r="I9514" s="170"/>
    </row>
    <row r="9515" spans="1:9" x14ac:dyDescent="0.3">
      <c r="A9515" s="170" t="s">
        <v>8181</v>
      </c>
      <c r="B9515" s="170" t="s">
        <v>10729</v>
      </c>
      <c r="C9515" s="170">
        <v>1467</v>
      </c>
      <c r="I9515" s="170"/>
    </row>
    <row r="9516" spans="1:9" x14ac:dyDescent="0.3">
      <c r="A9516" s="170" t="s">
        <v>8182</v>
      </c>
      <c r="B9516" s="170" t="s">
        <v>10728</v>
      </c>
      <c r="C9516" s="170">
        <v>1467</v>
      </c>
      <c r="I9516" s="170"/>
    </row>
    <row r="9517" spans="1:9" x14ac:dyDescent="0.3">
      <c r="A9517" s="170" t="s">
        <v>8013</v>
      </c>
      <c r="B9517" s="170" t="s">
        <v>10727</v>
      </c>
      <c r="C9517" s="170">
        <v>1632</v>
      </c>
      <c r="I9517" s="170"/>
    </row>
    <row r="9518" spans="1:9" x14ac:dyDescent="0.3">
      <c r="A9518" s="170" t="s">
        <v>8014</v>
      </c>
      <c r="B9518" s="170" t="s">
        <v>10726</v>
      </c>
      <c r="C9518" s="170">
        <v>303</v>
      </c>
      <c r="I9518" s="170"/>
    </row>
    <row r="9519" spans="1:9" x14ac:dyDescent="0.3">
      <c r="A9519" s="170" t="s">
        <v>8183</v>
      </c>
      <c r="B9519" s="170" t="s">
        <v>10725</v>
      </c>
      <c r="C9519" s="170">
        <v>1467</v>
      </c>
      <c r="I9519" s="170"/>
    </row>
    <row r="9520" spans="1:9" x14ac:dyDescent="0.3">
      <c r="A9520" s="170" t="s">
        <v>8184</v>
      </c>
      <c r="B9520" s="170" t="s">
        <v>10724</v>
      </c>
      <c r="C9520" s="170">
        <v>1467</v>
      </c>
      <c r="I9520" s="170"/>
    </row>
    <row r="9521" spans="1:9" x14ac:dyDescent="0.3">
      <c r="A9521" s="170" t="s">
        <v>8185</v>
      </c>
      <c r="B9521" s="170" t="s">
        <v>10723</v>
      </c>
      <c r="C9521" s="170">
        <v>1467</v>
      </c>
      <c r="I9521" s="170"/>
    </row>
    <row r="9522" spans="1:9" x14ac:dyDescent="0.3">
      <c r="A9522" s="170" t="s">
        <v>8186</v>
      </c>
      <c r="B9522" s="170" t="s">
        <v>10722</v>
      </c>
      <c r="C9522" s="170">
        <v>1467</v>
      </c>
      <c r="I9522" s="170"/>
    </row>
    <row r="9523" spans="1:9" x14ac:dyDescent="0.3">
      <c r="A9523" s="170" t="s">
        <v>8187</v>
      </c>
      <c r="B9523" s="170" t="s">
        <v>10721</v>
      </c>
      <c r="C9523" s="170">
        <v>1365</v>
      </c>
      <c r="I9523" s="170"/>
    </row>
    <row r="9524" spans="1:9" x14ac:dyDescent="0.3">
      <c r="A9524" s="170" t="s">
        <v>8188</v>
      </c>
      <c r="B9524" s="170" t="s">
        <v>8189</v>
      </c>
      <c r="C9524" s="170">
        <v>16</v>
      </c>
      <c r="I9524" s="170"/>
    </row>
    <row r="9525" spans="1:9" x14ac:dyDescent="0.3">
      <c r="A9525" s="170" t="s">
        <v>4040</v>
      </c>
      <c r="B9525" s="170" t="s">
        <v>10720</v>
      </c>
      <c r="C9525" s="170">
        <v>2112</v>
      </c>
      <c r="I9525" s="170"/>
    </row>
    <row r="9526" spans="1:9" x14ac:dyDescent="0.3">
      <c r="A9526" s="170" t="s">
        <v>8190</v>
      </c>
      <c r="B9526" s="170" t="s">
        <v>10719</v>
      </c>
      <c r="C9526" s="170">
        <v>567</v>
      </c>
      <c r="I9526" s="170"/>
    </row>
    <row r="9527" spans="1:9" x14ac:dyDescent="0.3">
      <c r="A9527" s="170" t="s">
        <v>8191</v>
      </c>
      <c r="B9527" s="170" t="s">
        <v>8192</v>
      </c>
      <c r="C9527" s="170">
        <v>16</v>
      </c>
      <c r="I9527" s="170"/>
    </row>
    <row r="9528" spans="1:9" x14ac:dyDescent="0.3">
      <c r="A9528" s="170" t="s">
        <v>8193</v>
      </c>
      <c r="B9528" s="170" t="s">
        <v>8194</v>
      </c>
      <c r="C9528" s="170">
        <v>16</v>
      </c>
      <c r="I9528" s="170"/>
    </row>
    <row r="9529" spans="1:9" x14ac:dyDescent="0.3">
      <c r="A9529" s="170" t="s">
        <v>8195</v>
      </c>
      <c r="B9529" s="170" t="s">
        <v>8196</v>
      </c>
      <c r="C9529" s="170">
        <v>16</v>
      </c>
      <c r="I9529" s="170"/>
    </row>
    <row r="9530" spans="1:9" x14ac:dyDescent="0.3">
      <c r="A9530" s="170" t="s">
        <v>8197</v>
      </c>
      <c r="B9530" s="170" t="s">
        <v>8198</v>
      </c>
      <c r="C9530" s="170">
        <v>16</v>
      </c>
      <c r="I9530" s="170"/>
    </row>
    <row r="9531" spans="1:9" x14ac:dyDescent="0.3">
      <c r="A9531" s="170" t="s">
        <v>8199</v>
      </c>
      <c r="B9531" s="170" t="s">
        <v>8200</v>
      </c>
      <c r="C9531" s="170">
        <v>16</v>
      </c>
      <c r="I9531" s="170"/>
    </row>
    <row r="9532" spans="1:9" x14ac:dyDescent="0.3">
      <c r="A9532" s="170" t="s">
        <v>8201</v>
      </c>
      <c r="B9532" s="170" t="s">
        <v>8202</v>
      </c>
      <c r="C9532" s="170">
        <v>16</v>
      </c>
      <c r="I9532" s="170"/>
    </row>
    <row r="9533" spans="1:9" x14ac:dyDescent="0.3">
      <c r="A9533" s="170" t="s">
        <v>8203</v>
      </c>
      <c r="B9533" s="170" t="s">
        <v>8204</v>
      </c>
      <c r="C9533" s="170">
        <v>16</v>
      </c>
      <c r="I9533" s="170"/>
    </row>
    <row r="9534" spans="1:9" x14ac:dyDescent="0.3">
      <c r="A9534" s="170" t="s">
        <v>8205</v>
      </c>
      <c r="B9534" s="170" t="s">
        <v>8206</v>
      </c>
      <c r="C9534" s="170">
        <v>16</v>
      </c>
      <c r="I9534" s="170"/>
    </row>
    <row r="9535" spans="1:9" x14ac:dyDescent="0.3">
      <c r="A9535" s="170" t="s">
        <v>8207</v>
      </c>
      <c r="B9535" s="170" t="s">
        <v>8208</v>
      </c>
      <c r="C9535" s="170">
        <v>16</v>
      </c>
      <c r="I9535" s="170"/>
    </row>
    <row r="9536" spans="1:9" x14ac:dyDescent="0.3">
      <c r="A9536" s="170" t="s">
        <v>8209</v>
      </c>
      <c r="B9536" s="170" t="s">
        <v>8210</v>
      </c>
      <c r="C9536" s="170">
        <v>16</v>
      </c>
      <c r="I9536" s="170"/>
    </row>
    <row r="9537" spans="1:9" x14ac:dyDescent="0.3">
      <c r="A9537" s="170" t="s">
        <v>8211</v>
      </c>
      <c r="B9537" s="170" t="s">
        <v>8212</v>
      </c>
      <c r="C9537" s="170">
        <v>16</v>
      </c>
      <c r="I9537" s="170"/>
    </row>
    <row r="9538" spans="1:9" x14ac:dyDescent="0.3">
      <c r="A9538" s="170" t="s">
        <v>8213</v>
      </c>
      <c r="B9538" s="170" t="s">
        <v>8214</v>
      </c>
      <c r="C9538" s="170">
        <v>16</v>
      </c>
      <c r="I9538" s="170"/>
    </row>
    <row r="9539" spans="1:9" x14ac:dyDescent="0.3">
      <c r="A9539" s="170" t="s">
        <v>8215</v>
      </c>
      <c r="B9539" s="170" t="s">
        <v>8216</v>
      </c>
      <c r="C9539" s="170">
        <v>16</v>
      </c>
      <c r="I9539" s="170"/>
    </row>
    <row r="9540" spans="1:9" x14ac:dyDescent="0.3">
      <c r="A9540" s="170" t="s">
        <v>10718</v>
      </c>
      <c r="B9540" s="170" t="s">
        <v>10717</v>
      </c>
      <c r="C9540" s="170">
        <v>16</v>
      </c>
      <c r="I9540" s="170"/>
    </row>
    <row r="9541" spans="1:9" x14ac:dyDescent="0.3">
      <c r="A9541" s="170" t="s">
        <v>8217</v>
      </c>
      <c r="B9541" s="170" t="s">
        <v>8218</v>
      </c>
      <c r="C9541" s="170">
        <v>16</v>
      </c>
      <c r="I9541" s="170"/>
    </row>
    <row r="9542" spans="1:9" x14ac:dyDescent="0.3">
      <c r="A9542" s="170" t="s">
        <v>8219</v>
      </c>
      <c r="B9542" s="170" t="s">
        <v>8220</v>
      </c>
      <c r="C9542" s="170">
        <v>16</v>
      </c>
      <c r="I9542" s="170"/>
    </row>
    <row r="9543" spans="1:9" x14ac:dyDescent="0.3">
      <c r="A9543" s="170" t="s">
        <v>8221</v>
      </c>
      <c r="B9543" s="170" t="s">
        <v>8222</v>
      </c>
      <c r="C9543" s="170">
        <v>16</v>
      </c>
      <c r="I9543" s="170"/>
    </row>
    <row r="9544" spans="1:9" x14ac:dyDescent="0.3">
      <c r="A9544" s="170" t="s">
        <v>8223</v>
      </c>
      <c r="B9544" s="170" t="s">
        <v>8224</v>
      </c>
      <c r="C9544" s="170">
        <v>16</v>
      </c>
      <c r="I9544" s="170"/>
    </row>
    <row r="9545" spans="1:9" x14ac:dyDescent="0.3">
      <c r="A9545" s="170" t="s">
        <v>8225</v>
      </c>
      <c r="B9545" s="170" t="s">
        <v>8226</v>
      </c>
      <c r="C9545" s="170">
        <v>16</v>
      </c>
      <c r="I9545" s="170"/>
    </row>
    <row r="9546" spans="1:9" x14ac:dyDescent="0.3">
      <c r="A9546" s="170" t="s">
        <v>3403</v>
      </c>
      <c r="B9546" s="170" t="s">
        <v>10716</v>
      </c>
      <c r="C9546" s="170">
        <v>147</v>
      </c>
      <c r="I9546" s="170"/>
    </row>
    <row r="9547" spans="1:9" x14ac:dyDescent="0.3">
      <c r="A9547" s="170" t="s">
        <v>8227</v>
      </c>
      <c r="B9547" s="170" t="s">
        <v>8228</v>
      </c>
      <c r="C9547" s="170">
        <v>16</v>
      </c>
      <c r="I9547" s="170"/>
    </row>
    <row r="9548" spans="1:9" x14ac:dyDescent="0.3">
      <c r="A9548" s="170" t="s">
        <v>8229</v>
      </c>
      <c r="B9548" s="170" t="s">
        <v>8230</v>
      </c>
      <c r="C9548" s="170">
        <v>16</v>
      </c>
      <c r="I9548" s="170"/>
    </row>
    <row r="9549" spans="1:9" x14ac:dyDescent="0.3">
      <c r="A9549" s="170" t="s">
        <v>8231</v>
      </c>
      <c r="B9549" s="170" t="s">
        <v>8232</v>
      </c>
      <c r="C9549" s="170">
        <v>16</v>
      </c>
      <c r="I9549" s="170"/>
    </row>
    <row r="9550" spans="1:9" x14ac:dyDescent="0.3">
      <c r="A9550" s="170" t="s">
        <v>8233</v>
      </c>
      <c r="B9550" s="170" t="s">
        <v>8234</v>
      </c>
      <c r="C9550" s="170">
        <v>16</v>
      </c>
      <c r="I9550" s="170"/>
    </row>
    <row r="9551" spans="1:9" x14ac:dyDescent="0.3">
      <c r="A9551" s="170" t="s">
        <v>8235</v>
      </c>
      <c r="B9551" s="170" t="s">
        <v>8236</v>
      </c>
      <c r="C9551" s="170">
        <v>16</v>
      </c>
      <c r="I9551" s="170"/>
    </row>
    <row r="9552" spans="1:9" x14ac:dyDescent="0.3">
      <c r="A9552" s="170" t="s">
        <v>8237</v>
      </c>
      <c r="B9552" s="170" t="s">
        <v>8238</v>
      </c>
      <c r="C9552" s="170">
        <v>16</v>
      </c>
      <c r="I9552" s="170"/>
    </row>
    <row r="9553" spans="1:9" x14ac:dyDescent="0.3">
      <c r="A9553" s="170" t="s">
        <v>8239</v>
      </c>
      <c r="B9553" s="170" t="s">
        <v>8240</v>
      </c>
      <c r="C9553" s="170">
        <v>16</v>
      </c>
      <c r="I9553" s="170"/>
    </row>
    <row r="9554" spans="1:9" x14ac:dyDescent="0.3">
      <c r="A9554" s="170" t="s">
        <v>8241</v>
      </c>
      <c r="B9554" s="170" t="s">
        <v>8242</v>
      </c>
      <c r="C9554" s="170">
        <v>16</v>
      </c>
      <c r="I9554" s="170"/>
    </row>
    <row r="9555" spans="1:9" x14ac:dyDescent="0.3">
      <c r="A9555" s="170" t="s">
        <v>8243</v>
      </c>
      <c r="B9555" s="170" t="s">
        <v>8244</v>
      </c>
      <c r="C9555" s="170">
        <v>16</v>
      </c>
      <c r="I9555" s="170"/>
    </row>
    <row r="9556" spans="1:9" x14ac:dyDescent="0.3">
      <c r="A9556" s="170" t="s">
        <v>3402</v>
      </c>
      <c r="B9556" s="170" t="s">
        <v>10715</v>
      </c>
      <c r="C9556" s="170">
        <v>147</v>
      </c>
      <c r="I9556" s="170"/>
    </row>
    <row r="9557" spans="1:9" x14ac:dyDescent="0.3">
      <c r="A9557" s="170" t="s">
        <v>8245</v>
      </c>
      <c r="B9557" s="170" t="s">
        <v>8246</v>
      </c>
      <c r="C9557" s="170">
        <v>16</v>
      </c>
      <c r="I9557" s="170"/>
    </row>
    <row r="9558" spans="1:9" x14ac:dyDescent="0.3">
      <c r="A9558" s="170" t="s">
        <v>8247</v>
      </c>
      <c r="B9558" s="170" t="s">
        <v>8248</v>
      </c>
      <c r="C9558" s="170">
        <v>16</v>
      </c>
      <c r="I9558" s="170"/>
    </row>
    <row r="9559" spans="1:9" x14ac:dyDescent="0.3">
      <c r="A9559" s="170" t="s">
        <v>8249</v>
      </c>
      <c r="B9559" s="170" t="s">
        <v>8250</v>
      </c>
      <c r="C9559" s="170">
        <v>16</v>
      </c>
      <c r="I9559" s="170"/>
    </row>
    <row r="9560" spans="1:9" x14ac:dyDescent="0.3">
      <c r="A9560" s="170" t="s">
        <v>8251</v>
      </c>
      <c r="B9560" s="170" t="s">
        <v>8252</v>
      </c>
      <c r="C9560" s="170">
        <v>16</v>
      </c>
      <c r="I9560" s="170"/>
    </row>
    <row r="9561" spans="1:9" x14ac:dyDescent="0.3">
      <c r="A9561" s="170" t="s">
        <v>8253</v>
      </c>
      <c r="B9561" s="170" t="s">
        <v>8254</v>
      </c>
      <c r="C9561" s="170">
        <v>16</v>
      </c>
      <c r="I9561" s="170"/>
    </row>
    <row r="9562" spans="1:9" x14ac:dyDescent="0.3">
      <c r="A9562" s="170" t="s">
        <v>8255</v>
      </c>
      <c r="B9562" s="170" t="s">
        <v>8256</v>
      </c>
      <c r="C9562" s="170">
        <v>16</v>
      </c>
      <c r="I9562" s="170"/>
    </row>
    <row r="9563" spans="1:9" x14ac:dyDescent="0.3">
      <c r="A9563" s="170" t="s">
        <v>8257</v>
      </c>
      <c r="B9563" s="170" t="s">
        <v>8258</v>
      </c>
      <c r="C9563" s="170">
        <v>16</v>
      </c>
      <c r="I9563" s="170"/>
    </row>
    <row r="9564" spans="1:9" x14ac:dyDescent="0.3">
      <c r="A9564" s="170" t="s">
        <v>8259</v>
      </c>
      <c r="B9564" s="170" t="s">
        <v>8260</v>
      </c>
      <c r="C9564" s="170">
        <v>16</v>
      </c>
      <c r="I9564" s="170"/>
    </row>
    <row r="9565" spans="1:9" x14ac:dyDescent="0.3">
      <c r="A9565" s="170" t="s">
        <v>8261</v>
      </c>
      <c r="B9565" s="170" t="s">
        <v>8262</v>
      </c>
      <c r="C9565" s="170">
        <v>16</v>
      </c>
      <c r="I9565" s="170"/>
    </row>
    <row r="9566" spans="1:9" x14ac:dyDescent="0.3">
      <c r="A9566" s="170" t="s">
        <v>8263</v>
      </c>
      <c r="B9566" s="170" t="s">
        <v>8264</v>
      </c>
      <c r="C9566" s="170">
        <v>16</v>
      </c>
      <c r="I9566" s="170"/>
    </row>
    <row r="9567" spans="1:9" x14ac:dyDescent="0.3">
      <c r="A9567" s="170" t="s">
        <v>3401</v>
      </c>
      <c r="B9567" s="170" t="s">
        <v>10714</v>
      </c>
      <c r="C9567" s="170">
        <v>147</v>
      </c>
      <c r="I9567" s="170"/>
    </row>
    <row r="9568" spans="1:9" x14ac:dyDescent="0.3">
      <c r="A9568" s="170" t="s">
        <v>8265</v>
      </c>
      <c r="B9568" s="170" t="s">
        <v>8266</v>
      </c>
      <c r="C9568" s="170">
        <v>16</v>
      </c>
      <c r="I9568" s="170"/>
    </row>
    <row r="9569" spans="1:9" x14ac:dyDescent="0.3">
      <c r="A9569" s="170" t="s">
        <v>8267</v>
      </c>
      <c r="B9569" s="170" t="s">
        <v>8268</v>
      </c>
      <c r="C9569" s="170">
        <v>16</v>
      </c>
      <c r="I9569" s="170"/>
    </row>
    <row r="9570" spans="1:9" x14ac:dyDescent="0.3">
      <c r="A9570" s="170" t="s">
        <v>8269</v>
      </c>
      <c r="B9570" s="170" t="s">
        <v>8270</v>
      </c>
      <c r="C9570" s="170">
        <v>16</v>
      </c>
      <c r="I9570" s="170"/>
    </row>
    <row r="9571" spans="1:9" x14ac:dyDescent="0.3">
      <c r="A9571" s="170" t="s">
        <v>8271</v>
      </c>
      <c r="B9571" s="170" t="s">
        <v>8272</v>
      </c>
      <c r="C9571" s="170">
        <v>16</v>
      </c>
      <c r="I9571" s="170"/>
    </row>
    <row r="9572" spans="1:9" x14ac:dyDescent="0.3">
      <c r="A9572" s="170" t="s">
        <v>8273</v>
      </c>
      <c r="B9572" s="170" t="s">
        <v>8274</v>
      </c>
      <c r="C9572" s="170">
        <v>16</v>
      </c>
      <c r="I9572" s="170"/>
    </row>
    <row r="9573" spans="1:9" x14ac:dyDescent="0.3">
      <c r="A9573" s="170" t="s">
        <v>8275</v>
      </c>
      <c r="B9573" s="170" t="s">
        <v>8276</v>
      </c>
      <c r="C9573" s="170">
        <v>16</v>
      </c>
      <c r="I9573" s="170"/>
    </row>
    <row r="9574" spans="1:9" x14ac:dyDescent="0.3">
      <c r="A9574" s="170" t="s">
        <v>8277</v>
      </c>
      <c r="B9574" s="170" t="s">
        <v>8278</v>
      </c>
      <c r="C9574" s="170">
        <v>16</v>
      </c>
      <c r="I9574" s="170"/>
    </row>
    <row r="9575" spans="1:9" x14ac:dyDescent="0.3">
      <c r="A9575" s="170" t="s">
        <v>8279</v>
      </c>
      <c r="B9575" s="170" t="s">
        <v>8280</v>
      </c>
      <c r="C9575" s="170">
        <v>16</v>
      </c>
      <c r="I9575" s="170"/>
    </row>
    <row r="9576" spans="1:9" x14ac:dyDescent="0.3">
      <c r="A9576" s="170" t="s">
        <v>8281</v>
      </c>
      <c r="B9576" s="170" t="s">
        <v>8282</v>
      </c>
      <c r="C9576" s="170">
        <v>16</v>
      </c>
      <c r="I9576" s="170"/>
    </row>
    <row r="9577" spans="1:9" x14ac:dyDescent="0.3">
      <c r="A9577" s="170" t="s">
        <v>3400</v>
      </c>
      <c r="B9577" s="170" t="s">
        <v>10713</v>
      </c>
      <c r="C9577" s="170">
        <v>147</v>
      </c>
      <c r="I9577" s="170"/>
    </row>
    <row r="9578" spans="1:9" x14ac:dyDescent="0.3">
      <c r="A9578" s="170" t="s">
        <v>8283</v>
      </c>
      <c r="B9578" s="170" t="s">
        <v>8284</v>
      </c>
      <c r="C9578" s="170">
        <v>16</v>
      </c>
      <c r="I9578" s="170"/>
    </row>
    <row r="9579" spans="1:9" x14ac:dyDescent="0.3">
      <c r="A9579" s="170" t="s">
        <v>8285</v>
      </c>
      <c r="B9579" s="170" t="s">
        <v>8286</v>
      </c>
      <c r="C9579" s="170">
        <v>16</v>
      </c>
      <c r="I9579" s="170"/>
    </row>
    <row r="9580" spans="1:9" x14ac:dyDescent="0.3">
      <c r="A9580" s="170" t="s">
        <v>8287</v>
      </c>
      <c r="B9580" s="170" t="s">
        <v>8288</v>
      </c>
      <c r="C9580" s="170">
        <v>16</v>
      </c>
      <c r="I9580" s="170"/>
    </row>
    <row r="9581" spans="1:9" x14ac:dyDescent="0.3">
      <c r="A9581" s="170" t="s">
        <v>8289</v>
      </c>
      <c r="B9581" s="170" t="s">
        <v>8290</v>
      </c>
      <c r="C9581" s="170">
        <v>16</v>
      </c>
      <c r="I9581" s="170"/>
    </row>
    <row r="9582" spans="1:9" x14ac:dyDescent="0.3">
      <c r="A9582" s="170" t="s">
        <v>8291</v>
      </c>
      <c r="B9582" s="170" t="s">
        <v>8292</v>
      </c>
      <c r="C9582" s="170">
        <v>16</v>
      </c>
      <c r="I9582" s="170"/>
    </row>
    <row r="9583" spans="1:9" x14ac:dyDescent="0.3">
      <c r="A9583" s="170" t="s">
        <v>8293</v>
      </c>
      <c r="B9583" s="170" t="s">
        <v>8294</v>
      </c>
      <c r="C9583" s="170">
        <v>16</v>
      </c>
      <c r="I9583" s="170"/>
    </row>
    <row r="9584" spans="1:9" x14ac:dyDescent="0.3">
      <c r="A9584" s="170" t="s">
        <v>8295</v>
      </c>
      <c r="B9584" s="170" t="s">
        <v>8296</v>
      </c>
      <c r="C9584" s="170">
        <v>16</v>
      </c>
      <c r="I9584" s="170"/>
    </row>
    <row r="9585" spans="1:9" x14ac:dyDescent="0.3">
      <c r="A9585" s="170" t="s">
        <v>8297</v>
      </c>
      <c r="B9585" s="170" t="s">
        <v>8298</v>
      </c>
      <c r="C9585" s="170">
        <v>16</v>
      </c>
      <c r="I9585" s="170"/>
    </row>
    <row r="9586" spans="1:9" x14ac:dyDescent="0.3">
      <c r="A9586" s="170" t="s">
        <v>8299</v>
      </c>
      <c r="B9586" s="170" t="s">
        <v>8300</v>
      </c>
      <c r="C9586" s="170">
        <v>16</v>
      </c>
      <c r="I9586" s="170"/>
    </row>
    <row r="9587" spans="1:9" x14ac:dyDescent="0.3">
      <c r="A9587" s="170" t="s">
        <v>8301</v>
      </c>
      <c r="B9587" s="170" t="s">
        <v>8302</v>
      </c>
      <c r="C9587" s="170">
        <v>16</v>
      </c>
      <c r="I9587" s="170"/>
    </row>
    <row r="9588" spans="1:9" x14ac:dyDescent="0.3">
      <c r="A9588" s="170" t="s">
        <v>3399</v>
      </c>
      <c r="B9588" s="170" t="s">
        <v>10712</v>
      </c>
      <c r="C9588" s="170">
        <v>147</v>
      </c>
      <c r="I9588" s="170"/>
    </row>
    <row r="9589" spans="1:9" x14ac:dyDescent="0.3">
      <c r="A9589" s="170" t="s">
        <v>8303</v>
      </c>
      <c r="B9589" s="170" t="s">
        <v>8304</v>
      </c>
      <c r="C9589" s="170">
        <v>16</v>
      </c>
      <c r="I9589" s="170"/>
    </row>
    <row r="9590" spans="1:9" x14ac:dyDescent="0.3">
      <c r="A9590" s="170" t="s">
        <v>8305</v>
      </c>
      <c r="B9590" s="170" t="s">
        <v>8306</v>
      </c>
      <c r="C9590" s="170">
        <v>16</v>
      </c>
      <c r="I9590" s="170"/>
    </row>
    <row r="9591" spans="1:9" x14ac:dyDescent="0.3">
      <c r="A9591" s="170" t="s">
        <v>8307</v>
      </c>
      <c r="B9591" s="170" t="s">
        <v>8308</v>
      </c>
      <c r="C9591" s="170">
        <v>16</v>
      </c>
      <c r="I9591" s="170"/>
    </row>
    <row r="9592" spans="1:9" x14ac:dyDescent="0.3">
      <c r="A9592" s="170" t="s">
        <v>8309</v>
      </c>
      <c r="B9592" s="170" t="s">
        <v>8310</v>
      </c>
      <c r="C9592" s="170">
        <v>16</v>
      </c>
      <c r="I9592" s="170"/>
    </row>
    <row r="9593" spans="1:9" x14ac:dyDescent="0.3">
      <c r="A9593" s="170" t="s">
        <v>8311</v>
      </c>
      <c r="B9593" s="170" t="s">
        <v>8312</v>
      </c>
      <c r="C9593" s="170">
        <v>16</v>
      </c>
      <c r="I9593" s="170"/>
    </row>
    <row r="9594" spans="1:9" x14ac:dyDescent="0.3">
      <c r="A9594" s="170" t="s">
        <v>8313</v>
      </c>
      <c r="B9594" s="170" t="s">
        <v>8314</v>
      </c>
      <c r="C9594" s="170">
        <v>16</v>
      </c>
      <c r="I9594" s="170"/>
    </row>
    <row r="9595" spans="1:9" x14ac:dyDescent="0.3">
      <c r="A9595" s="170" t="s">
        <v>8315</v>
      </c>
      <c r="B9595" s="170" t="s">
        <v>8316</v>
      </c>
      <c r="C9595" s="170">
        <v>16</v>
      </c>
      <c r="I9595" s="170"/>
    </row>
    <row r="9596" spans="1:9" x14ac:dyDescent="0.3">
      <c r="A9596" s="170" t="s">
        <v>8317</v>
      </c>
      <c r="B9596" s="170" t="s">
        <v>8318</v>
      </c>
      <c r="C9596" s="170">
        <v>16</v>
      </c>
      <c r="I9596" s="170"/>
    </row>
    <row r="9597" spans="1:9" x14ac:dyDescent="0.3">
      <c r="A9597" s="170" t="s">
        <v>3398</v>
      </c>
      <c r="B9597" s="170" t="s">
        <v>10711</v>
      </c>
      <c r="C9597" s="170">
        <v>147</v>
      </c>
      <c r="I9597" s="170"/>
    </row>
    <row r="9598" spans="1:9" x14ac:dyDescent="0.3">
      <c r="A9598" s="170" t="s">
        <v>8319</v>
      </c>
      <c r="B9598" s="170" t="s">
        <v>8320</v>
      </c>
      <c r="C9598" s="170">
        <v>16</v>
      </c>
      <c r="I9598" s="170"/>
    </row>
    <row r="9599" spans="1:9" x14ac:dyDescent="0.3">
      <c r="A9599" s="170" t="s">
        <v>8321</v>
      </c>
      <c r="B9599" s="170" t="s">
        <v>8322</v>
      </c>
      <c r="C9599" s="170">
        <v>16</v>
      </c>
      <c r="I9599" s="170"/>
    </row>
    <row r="9600" spans="1:9" x14ac:dyDescent="0.3">
      <c r="A9600" s="170" t="s">
        <v>8323</v>
      </c>
      <c r="B9600" s="170" t="s">
        <v>8324</v>
      </c>
      <c r="C9600" s="170">
        <v>16</v>
      </c>
      <c r="I9600" s="170"/>
    </row>
    <row r="9601" spans="1:9" x14ac:dyDescent="0.3">
      <c r="A9601" s="170" t="s">
        <v>8325</v>
      </c>
      <c r="B9601" s="170" t="s">
        <v>8326</v>
      </c>
      <c r="C9601" s="170">
        <v>16</v>
      </c>
      <c r="I9601" s="170"/>
    </row>
    <row r="9602" spans="1:9" x14ac:dyDescent="0.3">
      <c r="A9602" s="170" t="s">
        <v>8327</v>
      </c>
      <c r="B9602" s="170" t="s">
        <v>8328</v>
      </c>
      <c r="C9602" s="170">
        <v>16</v>
      </c>
      <c r="I9602" s="170"/>
    </row>
    <row r="9603" spans="1:9" x14ac:dyDescent="0.3">
      <c r="A9603" s="170" t="s">
        <v>8329</v>
      </c>
      <c r="B9603" s="170" t="s">
        <v>8330</v>
      </c>
      <c r="C9603" s="170">
        <v>16</v>
      </c>
      <c r="I9603" s="170"/>
    </row>
    <row r="9604" spans="1:9" x14ac:dyDescent="0.3">
      <c r="A9604" s="170" t="s">
        <v>8331</v>
      </c>
      <c r="B9604" s="170" t="s">
        <v>8332</v>
      </c>
      <c r="C9604" s="170">
        <v>16</v>
      </c>
      <c r="I9604" s="170"/>
    </row>
    <row r="9605" spans="1:9" x14ac:dyDescent="0.3">
      <c r="A9605" s="170" t="s">
        <v>8333</v>
      </c>
      <c r="B9605" s="170" t="s">
        <v>8334</v>
      </c>
      <c r="C9605" s="170">
        <v>16</v>
      </c>
      <c r="I9605" s="170"/>
    </row>
    <row r="9606" spans="1:9" x14ac:dyDescent="0.3">
      <c r="A9606" s="170" t="s">
        <v>8335</v>
      </c>
      <c r="B9606" s="170" t="s">
        <v>8336</v>
      </c>
      <c r="C9606" s="170">
        <v>16</v>
      </c>
      <c r="I9606" s="170"/>
    </row>
    <row r="9607" spans="1:9" x14ac:dyDescent="0.3">
      <c r="A9607" s="170" t="s">
        <v>8337</v>
      </c>
      <c r="B9607" s="170" t="s">
        <v>8338</v>
      </c>
      <c r="C9607" s="170">
        <v>16</v>
      </c>
      <c r="I9607" s="170"/>
    </row>
    <row r="9608" spans="1:9" x14ac:dyDescent="0.3">
      <c r="A9608" s="170" t="s">
        <v>3397</v>
      </c>
      <c r="B9608" s="170" t="s">
        <v>10710</v>
      </c>
      <c r="C9608" s="170">
        <v>147</v>
      </c>
      <c r="I9608" s="170"/>
    </row>
    <row r="9609" spans="1:9" x14ac:dyDescent="0.3">
      <c r="A9609" s="170" t="s">
        <v>10709</v>
      </c>
      <c r="B9609" s="170" t="s">
        <v>10708</v>
      </c>
      <c r="C9609" s="170">
        <v>655</v>
      </c>
      <c r="I9609" s="170"/>
    </row>
    <row r="9610" spans="1:9" x14ac:dyDescent="0.3">
      <c r="A9610" s="170" t="s">
        <v>8339</v>
      </c>
      <c r="B9610" s="170" t="s">
        <v>8340</v>
      </c>
      <c r="C9610" s="170">
        <v>16</v>
      </c>
      <c r="I9610" s="170"/>
    </row>
    <row r="9611" spans="1:9" x14ac:dyDescent="0.3">
      <c r="A9611" s="170" t="s">
        <v>8341</v>
      </c>
      <c r="B9611" s="170" t="s">
        <v>8342</v>
      </c>
      <c r="C9611" s="170">
        <v>16</v>
      </c>
      <c r="I9611" s="170"/>
    </row>
    <row r="9612" spans="1:9" x14ac:dyDescent="0.3">
      <c r="A9612" s="170" t="s">
        <v>8343</v>
      </c>
      <c r="B9612" s="170" t="s">
        <v>8344</v>
      </c>
      <c r="C9612" s="170">
        <v>16</v>
      </c>
      <c r="I9612" s="170"/>
    </row>
    <row r="9613" spans="1:9" x14ac:dyDescent="0.3">
      <c r="A9613" s="170" t="s">
        <v>8345</v>
      </c>
      <c r="B9613" s="170" t="s">
        <v>8346</v>
      </c>
      <c r="C9613" s="170">
        <v>16</v>
      </c>
      <c r="I9613" s="170"/>
    </row>
    <row r="9614" spans="1:9" x14ac:dyDescent="0.3">
      <c r="A9614" s="170" t="s">
        <v>8347</v>
      </c>
      <c r="B9614" s="170" t="s">
        <v>8348</v>
      </c>
      <c r="C9614" s="170">
        <v>16</v>
      </c>
      <c r="I9614" s="170"/>
    </row>
    <row r="9615" spans="1:9" x14ac:dyDescent="0.3">
      <c r="A9615" s="170" t="s">
        <v>8349</v>
      </c>
      <c r="B9615" s="170" t="s">
        <v>8350</v>
      </c>
      <c r="C9615" s="170">
        <v>16</v>
      </c>
      <c r="I9615" s="170"/>
    </row>
    <row r="9616" spans="1:9" x14ac:dyDescent="0.3">
      <c r="A9616" s="170" t="s">
        <v>8351</v>
      </c>
      <c r="B9616" s="170" t="s">
        <v>8352</v>
      </c>
      <c r="C9616" s="170">
        <v>16</v>
      </c>
      <c r="I9616" s="170"/>
    </row>
    <row r="9617" spans="1:9" x14ac:dyDescent="0.3">
      <c r="A9617" s="170" t="s">
        <v>8353</v>
      </c>
      <c r="B9617" s="170" t="s">
        <v>8354</v>
      </c>
      <c r="C9617" s="170">
        <v>16</v>
      </c>
      <c r="I9617" s="170"/>
    </row>
    <row r="9618" spans="1:9" x14ac:dyDescent="0.3">
      <c r="A9618" s="170" t="s">
        <v>3396</v>
      </c>
      <c r="B9618" s="170" t="s">
        <v>10707</v>
      </c>
      <c r="C9618" s="170">
        <v>147</v>
      </c>
      <c r="I9618" s="170"/>
    </row>
    <row r="9619" spans="1:9" x14ac:dyDescent="0.3">
      <c r="A9619" s="170" t="s">
        <v>8355</v>
      </c>
      <c r="B9619" s="170" t="s">
        <v>8356</v>
      </c>
      <c r="C9619" s="170">
        <v>16</v>
      </c>
      <c r="I9619" s="170"/>
    </row>
    <row r="9620" spans="1:9" x14ac:dyDescent="0.3">
      <c r="A9620" s="170" t="s">
        <v>8357</v>
      </c>
      <c r="B9620" s="170" t="s">
        <v>8358</v>
      </c>
      <c r="C9620" s="170">
        <v>16</v>
      </c>
      <c r="I9620" s="170"/>
    </row>
    <row r="9621" spans="1:9" x14ac:dyDescent="0.3">
      <c r="A9621" s="170" t="s">
        <v>8359</v>
      </c>
      <c r="B9621" s="170" t="s">
        <v>8360</v>
      </c>
      <c r="C9621" s="170">
        <v>16</v>
      </c>
      <c r="I9621" s="170"/>
    </row>
    <row r="9622" spans="1:9" x14ac:dyDescent="0.3">
      <c r="A9622" s="170" t="s">
        <v>8361</v>
      </c>
      <c r="B9622" s="170" t="s">
        <v>8362</v>
      </c>
      <c r="C9622" s="170">
        <v>16</v>
      </c>
      <c r="I9622" s="170"/>
    </row>
    <row r="9623" spans="1:9" x14ac:dyDescent="0.3">
      <c r="A9623" s="170" t="s">
        <v>8363</v>
      </c>
      <c r="B9623" s="170" t="s">
        <v>8364</v>
      </c>
      <c r="C9623" s="170">
        <v>16</v>
      </c>
      <c r="I9623" s="170"/>
    </row>
    <row r="9624" spans="1:9" x14ac:dyDescent="0.3">
      <c r="A9624" s="170" t="s">
        <v>8365</v>
      </c>
      <c r="B9624" s="170" t="s">
        <v>8366</v>
      </c>
      <c r="C9624" s="170">
        <v>16</v>
      </c>
      <c r="I9624" s="170"/>
    </row>
    <row r="9625" spans="1:9" x14ac:dyDescent="0.3">
      <c r="A9625" s="170" t="s">
        <v>8367</v>
      </c>
      <c r="B9625" s="170" t="s">
        <v>8368</v>
      </c>
      <c r="C9625" s="170">
        <v>16</v>
      </c>
      <c r="I9625" s="170"/>
    </row>
    <row r="9626" spans="1:9" x14ac:dyDescent="0.3">
      <c r="A9626" s="170" t="s">
        <v>8369</v>
      </c>
      <c r="B9626" s="170" t="s">
        <v>8370</v>
      </c>
      <c r="C9626" s="170">
        <v>16</v>
      </c>
      <c r="I9626" s="170"/>
    </row>
    <row r="9627" spans="1:9" x14ac:dyDescent="0.3">
      <c r="A9627" s="170" t="s">
        <v>8371</v>
      </c>
      <c r="B9627" s="170" t="s">
        <v>8372</v>
      </c>
      <c r="C9627" s="170">
        <v>16</v>
      </c>
      <c r="I9627" s="170"/>
    </row>
    <row r="9628" spans="1:9" x14ac:dyDescent="0.3">
      <c r="A9628" s="170" t="s">
        <v>8373</v>
      </c>
      <c r="B9628" s="170" t="s">
        <v>8374</v>
      </c>
      <c r="C9628" s="170">
        <v>16</v>
      </c>
      <c r="I9628" s="170"/>
    </row>
    <row r="9629" spans="1:9" x14ac:dyDescent="0.3">
      <c r="A9629" s="170" t="s">
        <v>4039</v>
      </c>
      <c r="B9629" s="170" t="s">
        <v>10706</v>
      </c>
      <c r="C9629" s="170">
        <v>2112</v>
      </c>
      <c r="I9629" s="170"/>
    </row>
    <row r="9630" spans="1:9" x14ac:dyDescent="0.3">
      <c r="A9630" s="170" t="s">
        <v>3395</v>
      </c>
      <c r="B9630" s="170" t="s">
        <v>10705</v>
      </c>
      <c r="C9630" s="170">
        <v>147</v>
      </c>
      <c r="I9630" s="170"/>
    </row>
    <row r="9631" spans="1:9" x14ac:dyDescent="0.3">
      <c r="A9631" s="170" t="s">
        <v>8375</v>
      </c>
      <c r="B9631" s="170" t="s">
        <v>8376</v>
      </c>
      <c r="C9631" s="170">
        <v>16</v>
      </c>
      <c r="I9631" s="170"/>
    </row>
    <row r="9632" spans="1:9" x14ac:dyDescent="0.3">
      <c r="A9632" s="170" t="s">
        <v>8377</v>
      </c>
      <c r="B9632" s="170" t="s">
        <v>8378</v>
      </c>
      <c r="C9632" s="170">
        <v>16</v>
      </c>
      <c r="I9632" s="170"/>
    </row>
    <row r="9633" spans="1:9" x14ac:dyDescent="0.3">
      <c r="A9633" s="170" t="s">
        <v>8379</v>
      </c>
      <c r="B9633" s="170" t="s">
        <v>8380</v>
      </c>
      <c r="C9633" s="170">
        <v>16</v>
      </c>
      <c r="I9633" s="170"/>
    </row>
    <row r="9634" spans="1:9" x14ac:dyDescent="0.3">
      <c r="A9634" s="170" t="s">
        <v>8381</v>
      </c>
      <c r="B9634" s="170" t="s">
        <v>8382</v>
      </c>
      <c r="C9634" s="170">
        <v>16</v>
      </c>
      <c r="I9634" s="170"/>
    </row>
    <row r="9635" spans="1:9" x14ac:dyDescent="0.3">
      <c r="A9635" s="170" t="s">
        <v>8383</v>
      </c>
      <c r="B9635" s="170" t="s">
        <v>8384</v>
      </c>
      <c r="C9635" s="170">
        <v>16</v>
      </c>
      <c r="I9635" s="170"/>
    </row>
    <row r="9636" spans="1:9" x14ac:dyDescent="0.3">
      <c r="A9636" s="170" t="s">
        <v>8385</v>
      </c>
      <c r="B9636" s="170" t="s">
        <v>8386</v>
      </c>
      <c r="C9636" s="170">
        <v>16</v>
      </c>
      <c r="I9636" s="170"/>
    </row>
    <row r="9637" spans="1:9" x14ac:dyDescent="0.3">
      <c r="A9637" s="170" t="s">
        <v>8387</v>
      </c>
      <c r="B9637" s="170" t="s">
        <v>8388</v>
      </c>
      <c r="C9637" s="170">
        <v>16</v>
      </c>
      <c r="I9637" s="170"/>
    </row>
    <row r="9638" spans="1:9" x14ac:dyDescent="0.3">
      <c r="A9638" s="170" t="s">
        <v>10704</v>
      </c>
      <c r="B9638" s="170" t="s">
        <v>10703</v>
      </c>
      <c r="C9638" s="170">
        <v>16</v>
      </c>
      <c r="I9638" s="170"/>
    </row>
    <row r="9639" spans="1:9" x14ac:dyDescent="0.3">
      <c r="A9639" s="170" t="s">
        <v>8389</v>
      </c>
      <c r="B9639" s="170" t="s">
        <v>8390</v>
      </c>
      <c r="C9639" s="170">
        <v>16</v>
      </c>
      <c r="I9639" s="170"/>
    </row>
    <row r="9640" spans="1:9" x14ac:dyDescent="0.3">
      <c r="A9640" s="170" t="s">
        <v>8391</v>
      </c>
      <c r="B9640" s="170" t="s">
        <v>8392</v>
      </c>
      <c r="C9640" s="170">
        <v>16</v>
      </c>
      <c r="I9640" s="170"/>
    </row>
    <row r="9641" spans="1:9" x14ac:dyDescent="0.3">
      <c r="A9641" s="170" t="s">
        <v>3394</v>
      </c>
      <c r="B9641" s="170" t="s">
        <v>10702</v>
      </c>
      <c r="C9641" s="170">
        <v>147</v>
      </c>
      <c r="I9641" s="170"/>
    </row>
    <row r="9642" spans="1:9" x14ac:dyDescent="0.3">
      <c r="A9642" s="170" t="s">
        <v>8393</v>
      </c>
      <c r="B9642" s="170" t="s">
        <v>8394</v>
      </c>
      <c r="C9642" s="170">
        <v>16</v>
      </c>
      <c r="I9642" s="170"/>
    </row>
    <row r="9643" spans="1:9" x14ac:dyDescent="0.3">
      <c r="A9643" s="170" t="s">
        <v>8395</v>
      </c>
      <c r="B9643" s="170" t="s">
        <v>8396</v>
      </c>
      <c r="C9643" s="170">
        <v>16</v>
      </c>
      <c r="I9643" s="170"/>
    </row>
    <row r="9644" spans="1:9" x14ac:dyDescent="0.3">
      <c r="A9644" s="170" t="s">
        <v>8397</v>
      </c>
      <c r="B9644" s="170" t="s">
        <v>8398</v>
      </c>
      <c r="C9644" s="170">
        <v>16</v>
      </c>
      <c r="I9644" s="170"/>
    </row>
    <row r="9645" spans="1:9" x14ac:dyDescent="0.3">
      <c r="A9645" s="170" t="s">
        <v>8399</v>
      </c>
      <c r="B9645" s="170" t="s">
        <v>8400</v>
      </c>
      <c r="C9645" s="170">
        <v>16</v>
      </c>
      <c r="I9645" s="170"/>
    </row>
    <row r="9646" spans="1:9" x14ac:dyDescent="0.3">
      <c r="A9646" s="170" t="s">
        <v>8401</v>
      </c>
      <c r="B9646" s="170" t="s">
        <v>8402</v>
      </c>
      <c r="C9646" s="170">
        <v>16</v>
      </c>
      <c r="I9646" s="170"/>
    </row>
    <row r="9647" spans="1:9" x14ac:dyDescent="0.3">
      <c r="A9647" s="170" t="s">
        <v>8403</v>
      </c>
      <c r="B9647" s="170" t="s">
        <v>8404</v>
      </c>
      <c r="C9647" s="170">
        <v>16</v>
      </c>
      <c r="I9647" s="170"/>
    </row>
    <row r="9648" spans="1:9" x14ac:dyDescent="0.3">
      <c r="A9648" s="170" t="s">
        <v>8405</v>
      </c>
      <c r="B9648" s="170" t="s">
        <v>8406</v>
      </c>
      <c r="C9648" s="170">
        <v>16</v>
      </c>
      <c r="I9648" s="170"/>
    </row>
    <row r="9649" spans="1:9" x14ac:dyDescent="0.3">
      <c r="A9649" s="170" t="s">
        <v>8407</v>
      </c>
      <c r="B9649" s="170" t="s">
        <v>8408</v>
      </c>
      <c r="C9649" s="170">
        <v>16</v>
      </c>
      <c r="I9649" s="170"/>
    </row>
    <row r="9650" spans="1:9" x14ac:dyDescent="0.3">
      <c r="A9650" s="170" t="s">
        <v>8409</v>
      </c>
      <c r="B9650" s="170" t="s">
        <v>8410</v>
      </c>
      <c r="C9650" s="170">
        <v>16</v>
      </c>
      <c r="I9650" s="170"/>
    </row>
    <row r="9651" spans="1:9" x14ac:dyDescent="0.3">
      <c r="A9651" s="170" t="s">
        <v>8411</v>
      </c>
      <c r="B9651" s="170" t="s">
        <v>10701</v>
      </c>
      <c r="C9651" s="170">
        <v>1649</v>
      </c>
      <c r="I9651" s="170"/>
    </row>
    <row r="9652" spans="1:9" x14ac:dyDescent="0.3">
      <c r="A9652" s="170" t="s">
        <v>3393</v>
      </c>
      <c r="B9652" s="170" t="s">
        <v>10700</v>
      </c>
      <c r="C9652" s="170">
        <v>147</v>
      </c>
      <c r="I9652" s="170"/>
    </row>
    <row r="9653" spans="1:9" x14ac:dyDescent="0.3">
      <c r="A9653" s="170" t="s">
        <v>8412</v>
      </c>
      <c r="B9653" s="170" t="s">
        <v>8413</v>
      </c>
      <c r="C9653" s="170">
        <v>16</v>
      </c>
      <c r="I9653" s="170"/>
    </row>
    <row r="9654" spans="1:9" x14ac:dyDescent="0.3">
      <c r="A9654" s="170" t="s">
        <v>8414</v>
      </c>
      <c r="B9654" s="170" t="s">
        <v>8415</v>
      </c>
      <c r="C9654" s="170">
        <v>16</v>
      </c>
      <c r="I9654" s="170"/>
    </row>
    <row r="9655" spans="1:9" x14ac:dyDescent="0.3">
      <c r="A9655" s="170" t="s">
        <v>8416</v>
      </c>
      <c r="B9655" s="170" t="s">
        <v>8417</v>
      </c>
      <c r="C9655" s="170">
        <v>16</v>
      </c>
      <c r="I9655" s="170"/>
    </row>
    <row r="9656" spans="1:9" x14ac:dyDescent="0.3">
      <c r="A9656" s="170" t="s">
        <v>8418</v>
      </c>
      <c r="B9656" s="170" t="s">
        <v>8419</v>
      </c>
      <c r="C9656" s="170">
        <v>16</v>
      </c>
      <c r="I9656" s="170"/>
    </row>
    <row r="9657" spans="1:9" x14ac:dyDescent="0.3">
      <c r="A9657" s="170" t="s">
        <v>8420</v>
      </c>
      <c r="B9657" s="170" t="s">
        <v>8421</v>
      </c>
      <c r="C9657" s="170">
        <v>16</v>
      </c>
      <c r="I9657" s="170"/>
    </row>
    <row r="9658" spans="1:9" x14ac:dyDescent="0.3">
      <c r="A9658" s="170" t="s">
        <v>8422</v>
      </c>
      <c r="B9658" s="170" t="s">
        <v>8423</v>
      </c>
      <c r="C9658" s="170">
        <v>16</v>
      </c>
      <c r="I9658" s="170"/>
    </row>
    <row r="9659" spans="1:9" x14ac:dyDescent="0.3">
      <c r="A9659" s="170" t="s">
        <v>8424</v>
      </c>
      <c r="B9659" s="170" t="s">
        <v>8425</v>
      </c>
      <c r="C9659" s="170">
        <v>16</v>
      </c>
      <c r="I9659" s="170"/>
    </row>
    <row r="9660" spans="1:9" x14ac:dyDescent="0.3">
      <c r="A9660" s="170" t="s">
        <v>8426</v>
      </c>
      <c r="B9660" s="170" t="s">
        <v>8427</v>
      </c>
      <c r="C9660" s="170">
        <v>16</v>
      </c>
      <c r="I9660" s="170"/>
    </row>
    <row r="9661" spans="1:9" x14ac:dyDescent="0.3">
      <c r="A9661" s="170" t="s">
        <v>8428</v>
      </c>
      <c r="B9661" s="170" t="s">
        <v>10699</v>
      </c>
      <c r="C9661" s="170">
        <v>1651</v>
      </c>
      <c r="I9661" s="170"/>
    </row>
    <row r="9662" spans="1:9" x14ac:dyDescent="0.3">
      <c r="A9662" s="170" t="s">
        <v>8429</v>
      </c>
      <c r="B9662" s="170" t="s">
        <v>8430</v>
      </c>
      <c r="C9662" s="170">
        <v>16</v>
      </c>
      <c r="I9662" s="170"/>
    </row>
    <row r="9663" spans="1:9" x14ac:dyDescent="0.3">
      <c r="A9663" s="170" t="s">
        <v>3392</v>
      </c>
      <c r="B9663" s="170" t="s">
        <v>10698</v>
      </c>
      <c r="C9663" s="170">
        <v>147</v>
      </c>
      <c r="I9663" s="170"/>
    </row>
    <row r="9664" spans="1:9" x14ac:dyDescent="0.3">
      <c r="A9664" s="170" t="s">
        <v>8431</v>
      </c>
      <c r="B9664" s="170" t="s">
        <v>8432</v>
      </c>
      <c r="C9664" s="170">
        <v>16</v>
      </c>
      <c r="I9664" s="170"/>
    </row>
    <row r="9665" spans="1:9" x14ac:dyDescent="0.3">
      <c r="A9665" s="170" t="s">
        <v>8433</v>
      </c>
      <c r="B9665" s="170" t="s">
        <v>8434</v>
      </c>
      <c r="C9665" s="170">
        <v>16</v>
      </c>
      <c r="I9665" s="170"/>
    </row>
    <row r="9666" spans="1:9" x14ac:dyDescent="0.3">
      <c r="A9666" s="170" t="s">
        <v>8435</v>
      </c>
      <c r="B9666" s="170" t="s">
        <v>8436</v>
      </c>
      <c r="C9666" s="170">
        <v>16</v>
      </c>
      <c r="I9666" s="170"/>
    </row>
    <row r="9667" spans="1:9" x14ac:dyDescent="0.3">
      <c r="A9667" s="170" t="s">
        <v>8437</v>
      </c>
      <c r="B9667" s="170" t="s">
        <v>8438</v>
      </c>
      <c r="C9667" s="170">
        <v>16</v>
      </c>
      <c r="I9667" s="170"/>
    </row>
    <row r="9668" spans="1:9" x14ac:dyDescent="0.3">
      <c r="A9668" s="170" t="s">
        <v>8439</v>
      </c>
      <c r="B9668" s="170" t="s">
        <v>8440</v>
      </c>
      <c r="C9668" s="170">
        <v>16</v>
      </c>
      <c r="I9668" s="170"/>
    </row>
    <row r="9669" spans="1:9" x14ac:dyDescent="0.3">
      <c r="A9669" s="170" t="s">
        <v>8441</v>
      </c>
      <c r="B9669" s="170" t="s">
        <v>8442</v>
      </c>
      <c r="C9669" s="170">
        <v>16</v>
      </c>
      <c r="I9669" s="170"/>
    </row>
    <row r="9670" spans="1:9" x14ac:dyDescent="0.3">
      <c r="A9670" s="170" t="s">
        <v>8443</v>
      </c>
      <c r="B9670" s="170" t="s">
        <v>8444</v>
      </c>
      <c r="C9670" s="170">
        <v>16</v>
      </c>
      <c r="I9670" s="170"/>
    </row>
    <row r="9671" spans="1:9" x14ac:dyDescent="0.3">
      <c r="A9671" s="170" t="s">
        <v>8445</v>
      </c>
      <c r="B9671" s="170" t="s">
        <v>10697</v>
      </c>
      <c r="C9671" s="170">
        <v>1650</v>
      </c>
      <c r="I9671" s="170"/>
    </row>
    <row r="9672" spans="1:9" x14ac:dyDescent="0.3">
      <c r="A9672" s="170" t="s">
        <v>8446</v>
      </c>
      <c r="B9672" s="170" t="s">
        <v>8447</v>
      </c>
      <c r="C9672" s="170">
        <v>16</v>
      </c>
      <c r="I9672" s="170"/>
    </row>
    <row r="9673" spans="1:9" x14ac:dyDescent="0.3">
      <c r="A9673" s="170" t="s">
        <v>8448</v>
      </c>
      <c r="B9673" s="170" t="s">
        <v>8449</v>
      </c>
      <c r="C9673" s="170">
        <v>16</v>
      </c>
      <c r="I9673" s="170"/>
    </row>
    <row r="9674" spans="1:9" x14ac:dyDescent="0.3">
      <c r="A9674" s="170" t="s">
        <v>3391</v>
      </c>
      <c r="B9674" s="170" t="s">
        <v>10691</v>
      </c>
      <c r="C9674" s="170">
        <v>597</v>
      </c>
      <c r="I9674" s="170"/>
    </row>
    <row r="9675" spans="1:9" x14ac:dyDescent="0.3">
      <c r="A9675" s="170" t="s">
        <v>8450</v>
      </c>
      <c r="B9675" s="170" t="s">
        <v>8451</v>
      </c>
      <c r="C9675" s="170">
        <v>16</v>
      </c>
      <c r="I9675" s="170"/>
    </row>
    <row r="9676" spans="1:9" x14ac:dyDescent="0.3">
      <c r="A9676" s="170" t="s">
        <v>8452</v>
      </c>
      <c r="B9676" s="170" t="s">
        <v>8453</v>
      </c>
      <c r="C9676" s="170">
        <v>16</v>
      </c>
      <c r="I9676" s="170"/>
    </row>
    <row r="9677" spans="1:9" x14ac:dyDescent="0.3">
      <c r="A9677" s="170" t="s">
        <v>8454</v>
      </c>
      <c r="B9677" s="170" t="s">
        <v>8455</v>
      </c>
      <c r="C9677" s="170">
        <v>16</v>
      </c>
      <c r="I9677" s="170"/>
    </row>
    <row r="9678" spans="1:9" x14ac:dyDescent="0.3">
      <c r="A9678" s="170" t="s">
        <v>8456</v>
      </c>
      <c r="B9678" s="170" t="s">
        <v>8457</v>
      </c>
      <c r="C9678" s="170">
        <v>16</v>
      </c>
      <c r="I9678" s="170"/>
    </row>
    <row r="9679" spans="1:9" x14ac:dyDescent="0.3">
      <c r="A9679" s="170" t="s">
        <v>8458</v>
      </c>
      <c r="B9679" s="170" t="s">
        <v>8459</v>
      </c>
      <c r="C9679" s="170">
        <v>16</v>
      </c>
      <c r="I9679" s="170"/>
    </row>
    <row r="9680" spans="1:9" x14ac:dyDescent="0.3">
      <c r="A9680" s="170" t="s">
        <v>8460</v>
      </c>
      <c r="B9680" s="170" t="s">
        <v>8461</v>
      </c>
      <c r="C9680" s="170">
        <v>16</v>
      </c>
      <c r="I9680" s="170"/>
    </row>
    <row r="9681" spans="1:9" x14ac:dyDescent="0.3">
      <c r="A9681" s="170" t="s">
        <v>8462</v>
      </c>
      <c r="B9681" s="170" t="s">
        <v>8463</v>
      </c>
      <c r="C9681" s="170">
        <v>16</v>
      </c>
      <c r="I9681" s="170"/>
    </row>
    <row r="9682" spans="1:9" x14ac:dyDescent="0.3">
      <c r="A9682" s="170" t="s">
        <v>8464</v>
      </c>
      <c r="B9682" s="170" t="s">
        <v>8465</v>
      </c>
      <c r="C9682" s="170">
        <v>16</v>
      </c>
      <c r="I9682" s="170"/>
    </row>
    <row r="9683" spans="1:9" x14ac:dyDescent="0.3">
      <c r="A9683" s="170" t="s">
        <v>8466</v>
      </c>
      <c r="B9683" s="170" t="s">
        <v>8467</v>
      </c>
      <c r="C9683" s="170">
        <v>16</v>
      </c>
      <c r="I9683" s="170"/>
    </row>
    <row r="9684" spans="1:9" x14ac:dyDescent="0.3">
      <c r="A9684" s="170" t="s">
        <v>8468</v>
      </c>
      <c r="B9684" s="170" t="s">
        <v>8469</v>
      </c>
      <c r="C9684" s="170">
        <v>16</v>
      </c>
      <c r="I9684" s="170"/>
    </row>
    <row r="9685" spans="1:9" x14ac:dyDescent="0.3">
      <c r="A9685" s="170" t="s">
        <v>3390</v>
      </c>
      <c r="B9685" s="170" t="s">
        <v>10691</v>
      </c>
      <c r="C9685" s="170">
        <v>597</v>
      </c>
      <c r="I9685" s="170"/>
    </row>
    <row r="9686" spans="1:9" x14ac:dyDescent="0.3">
      <c r="A9686" s="170" t="s">
        <v>8470</v>
      </c>
      <c r="B9686" s="170" t="s">
        <v>8471</v>
      </c>
      <c r="C9686" s="170">
        <v>16</v>
      </c>
      <c r="I9686" s="170"/>
    </row>
    <row r="9687" spans="1:9" x14ac:dyDescent="0.3">
      <c r="A9687" s="170" t="s">
        <v>8472</v>
      </c>
      <c r="B9687" s="170" t="s">
        <v>8473</v>
      </c>
      <c r="C9687" s="170">
        <v>16</v>
      </c>
      <c r="I9687" s="170"/>
    </row>
    <row r="9688" spans="1:9" x14ac:dyDescent="0.3">
      <c r="A9688" s="170" t="s">
        <v>8474</v>
      </c>
      <c r="B9688" s="170" t="s">
        <v>8475</v>
      </c>
      <c r="C9688" s="170">
        <v>16</v>
      </c>
      <c r="I9688" s="170"/>
    </row>
    <row r="9689" spans="1:9" x14ac:dyDescent="0.3">
      <c r="A9689" s="170" t="s">
        <v>8476</v>
      </c>
      <c r="B9689" s="170" t="s">
        <v>8477</v>
      </c>
      <c r="C9689" s="170">
        <v>16</v>
      </c>
      <c r="I9689" s="170"/>
    </row>
    <row r="9690" spans="1:9" x14ac:dyDescent="0.3">
      <c r="A9690" s="170" t="s">
        <v>8478</v>
      </c>
      <c r="B9690" s="170" t="s">
        <v>8479</v>
      </c>
      <c r="C9690" s="170">
        <v>16</v>
      </c>
      <c r="I9690" s="170"/>
    </row>
    <row r="9691" spans="1:9" x14ac:dyDescent="0.3">
      <c r="A9691" s="170" t="s">
        <v>8480</v>
      </c>
      <c r="B9691" s="170" t="s">
        <v>8481</v>
      </c>
      <c r="C9691" s="170">
        <v>16</v>
      </c>
      <c r="I9691" s="170"/>
    </row>
    <row r="9692" spans="1:9" x14ac:dyDescent="0.3">
      <c r="A9692" s="170" t="s">
        <v>8482</v>
      </c>
      <c r="B9692" s="170" t="s">
        <v>8483</v>
      </c>
      <c r="C9692" s="170">
        <v>16</v>
      </c>
      <c r="I9692" s="170"/>
    </row>
    <row r="9693" spans="1:9" x14ac:dyDescent="0.3">
      <c r="A9693" s="170" t="s">
        <v>8484</v>
      </c>
      <c r="B9693" s="170" t="s">
        <v>8485</v>
      </c>
      <c r="C9693" s="170">
        <v>16</v>
      </c>
      <c r="I9693" s="170"/>
    </row>
    <row r="9694" spans="1:9" x14ac:dyDescent="0.3">
      <c r="A9694" s="170" t="s">
        <v>8486</v>
      </c>
      <c r="B9694" s="170" t="s">
        <v>8487</v>
      </c>
      <c r="C9694" s="170">
        <v>16</v>
      </c>
      <c r="I9694" s="170"/>
    </row>
    <row r="9695" spans="1:9" x14ac:dyDescent="0.3">
      <c r="A9695" s="170" t="s">
        <v>8488</v>
      </c>
      <c r="B9695" s="170" t="s">
        <v>10696</v>
      </c>
      <c r="C9695" s="170">
        <v>1365</v>
      </c>
      <c r="I9695" s="170"/>
    </row>
    <row r="9696" spans="1:9" x14ac:dyDescent="0.3">
      <c r="A9696" s="170" t="s">
        <v>3389</v>
      </c>
      <c r="B9696" s="170" t="s">
        <v>10691</v>
      </c>
      <c r="C9696" s="170">
        <v>597</v>
      </c>
      <c r="I9696" s="170"/>
    </row>
    <row r="9697" spans="1:9" x14ac:dyDescent="0.3">
      <c r="A9697" s="170" t="s">
        <v>8489</v>
      </c>
      <c r="B9697" s="170" t="s">
        <v>10695</v>
      </c>
      <c r="C9697" s="170">
        <v>1365</v>
      </c>
      <c r="I9697" s="170"/>
    </row>
    <row r="9698" spans="1:9" x14ac:dyDescent="0.3">
      <c r="A9698" s="170" t="s">
        <v>8490</v>
      </c>
      <c r="B9698" s="170" t="s">
        <v>8491</v>
      </c>
      <c r="C9698" s="170">
        <v>16</v>
      </c>
      <c r="I9698" s="170"/>
    </row>
    <row r="9699" spans="1:9" x14ac:dyDescent="0.3">
      <c r="A9699" s="170" t="s">
        <v>8492</v>
      </c>
      <c r="B9699" s="170" t="s">
        <v>8493</v>
      </c>
      <c r="C9699" s="170">
        <v>16</v>
      </c>
      <c r="I9699" s="170"/>
    </row>
    <row r="9700" spans="1:9" x14ac:dyDescent="0.3">
      <c r="A9700" s="170" t="s">
        <v>8494</v>
      </c>
      <c r="B9700" s="170" t="s">
        <v>8495</v>
      </c>
      <c r="C9700" s="170">
        <v>16</v>
      </c>
      <c r="I9700" s="170"/>
    </row>
    <row r="9701" spans="1:9" x14ac:dyDescent="0.3">
      <c r="A9701" s="170" t="s">
        <v>8496</v>
      </c>
      <c r="B9701" s="170" t="s">
        <v>8497</v>
      </c>
      <c r="C9701" s="170">
        <v>16</v>
      </c>
      <c r="I9701" s="170"/>
    </row>
    <row r="9702" spans="1:9" x14ac:dyDescent="0.3">
      <c r="A9702" s="170" t="s">
        <v>8498</v>
      </c>
      <c r="B9702" s="170" t="s">
        <v>8499</v>
      </c>
      <c r="C9702" s="170">
        <v>16</v>
      </c>
      <c r="I9702" s="170"/>
    </row>
    <row r="9703" spans="1:9" x14ac:dyDescent="0.3">
      <c r="A9703" s="170" t="s">
        <v>8500</v>
      </c>
      <c r="B9703" s="170" t="s">
        <v>8501</v>
      </c>
      <c r="C9703" s="170">
        <v>16</v>
      </c>
      <c r="I9703" s="170"/>
    </row>
    <row r="9704" spans="1:9" x14ac:dyDescent="0.3">
      <c r="A9704" s="170" t="s">
        <v>8502</v>
      </c>
      <c r="B9704" s="170" t="s">
        <v>8503</v>
      </c>
      <c r="C9704" s="170">
        <v>16</v>
      </c>
      <c r="I9704" s="170"/>
    </row>
    <row r="9705" spans="1:9" x14ac:dyDescent="0.3">
      <c r="A9705" s="170" t="s">
        <v>8504</v>
      </c>
      <c r="B9705" s="170" t="s">
        <v>8505</v>
      </c>
      <c r="C9705" s="170">
        <v>16</v>
      </c>
      <c r="I9705" s="170"/>
    </row>
    <row r="9706" spans="1:9" x14ac:dyDescent="0.3">
      <c r="A9706" s="170" t="s">
        <v>8506</v>
      </c>
      <c r="B9706" s="170" t="s">
        <v>8507</v>
      </c>
      <c r="C9706" s="170">
        <v>16</v>
      </c>
      <c r="I9706" s="170"/>
    </row>
    <row r="9707" spans="1:9" x14ac:dyDescent="0.3">
      <c r="A9707" s="170" t="s">
        <v>3388</v>
      </c>
      <c r="B9707" s="170" t="s">
        <v>10691</v>
      </c>
      <c r="C9707" s="170">
        <v>597</v>
      </c>
      <c r="I9707" s="170"/>
    </row>
    <row r="9708" spans="1:9" x14ac:dyDescent="0.3">
      <c r="A9708" s="170" t="s">
        <v>8508</v>
      </c>
      <c r="B9708" s="170" t="s">
        <v>8509</v>
      </c>
      <c r="C9708" s="170">
        <v>16</v>
      </c>
      <c r="I9708" s="170"/>
    </row>
    <row r="9709" spans="1:9" x14ac:dyDescent="0.3">
      <c r="A9709" s="170" t="s">
        <v>8510</v>
      </c>
      <c r="B9709" s="170" t="s">
        <v>10694</v>
      </c>
      <c r="C9709" s="170">
        <v>1365</v>
      </c>
      <c r="I9709" s="170"/>
    </row>
    <row r="9710" spans="1:9" x14ac:dyDescent="0.3">
      <c r="A9710" s="170" t="s">
        <v>8511</v>
      </c>
      <c r="B9710" s="170" t="s">
        <v>8512</v>
      </c>
      <c r="C9710" s="170">
        <v>16</v>
      </c>
      <c r="I9710" s="170"/>
    </row>
    <row r="9711" spans="1:9" x14ac:dyDescent="0.3">
      <c r="A9711" s="170" t="s">
        <v>8513</v>
      </c>
      <c r="B9711" s="170" t="s">
        <v>8514</v>
      </c>
      <c r="C9711" s="170">
        <v>16</v>
      </c>
      <c r="I9711" s="170"/>
    </row>
    <row r="9712" spans="1:9" x14ac:dyDescent="0.3">
      <c r="A9712" s="170" t="s">
        <v>8515</v>
      </c>
      <c r="B9712" s="170" t="s">
        <v>8516</v>
      </c>
      <c r="C9712" s="170">
        <v>16</v>
      </c>
      <c r="I9712" s="170"/>
    </row>
    <row r="9713" spans="1:9" x14ac:dyDescent="0.3">
      <c r="A9713" s="170" t="s">
        <v>8517</v>
      </c>
      <c r="B9713" s="170" t="s">
        <v>8518</v>
      </c>
      <c r="C9713" s="170">
        <v>16</v>
      </c>
      <c r="I9713" s="170"/>
    </row>
    <row r="9714" spans="1:9" x14ac:dyDescent="0.3">
      <c r="A9714" s="170" t="s">
        <v>8519</v>
      </c>
      <c r="B9714" s="170" t="s">
        <v>10693</v>
      </c>
      <c r="C9714" s="170">
        <v>1365</v>
      </c>
      <c r="I9714" s="170"/>
    </row>
    <row r="9715" spans="1:9" x14ac:dyDescent="0.3">
      <c r="A9715" s="170" t="s">
        <v>8520</v>
      </c>
      <c r="B9715" s="170" t="s">
        <v>8521</v>
      </c>
      <c r="C9715" s="170">
        <v>16</v>
      </c>
      <c r="I9715" s="170"/>
    </row>
    <row r="9716" spans="1:9" x14ac:dyDescent="0.3">
      <c r="A9716" s="170" t="s">
        <v>8522</v>
      </c>
      <c r="B9716" s="170" t="s">
        <v>8523</v>
      </c>
      <c r="C9716" s="170">
        <v>16</v>
      </c>
      <c r="I9716" s="170"/>
    </row>
    <row r="9717" spans="1:9" x14ac:dyDescent="0.3">
      <c r="A9717" s="170" t="s">
        <v>8524</v>
      </c>
      <c r="B9717" s="170" t="s">
        <v>8525</v>
      </c>
      <c r="C9717" s="170">
        <v>16</v>
      </c>
      <c r="I9717" s="170"/>
    </row>
    <row r="9718" spans="1:9" x14ac:dyDescent="0.3">
      <c r="A9718" s="170" t="s">
        <v>3387</v>
      </c>
      <c r="B9718" s="170" t="s">
        <v>10691</v>
      </c>
      <c r="C9718" s="170">
        <v>597</v>
      </c>
      <c r="I9718" s="170"/>
    </row>
    <row r="9719" spans="1:9" x14ac:dyDescent="0.3">
      <c r="A9719" s="170" t="s">
        <v>8526</v>
      </c>
      <c r="B9719" s="170" t="s">
        <v>8527</v>
      </c>
      <c r="C9719" s="170">
        <v>16</v>
      </c>
      <c r="I9719" s="170"/>
    </row>
    <row r="9720" spans="1:9" x14ac:dyDescent="0.3">
      <c r="A9720" s="170" t="s">
        <v>8528</v>
      </c>
      <c r="B9720" s="170" t="s">
        <v>8529</v>
      </c>
      <c r="C9720" s="170">
        <v>16</v>
      </c>
      <c r="I9720" s="170"/>
    </row>
    <row r="9721" spans="1:9" x14ac:dyDescent="0.3">
      <c r="A9721" s="170" t="s">
        <v>8530</v>
      </c>
      <c r="B9721" s="170" t="s">
        <v>8531</v>
      </c>
      <c r="C9721" s="170">
        <v>16</v>
      </c>
      <c r="I9721" s="170"/>
    </row>
    <row r="9722" spans="1:9" x14ac:dyDescent="0.3">
      <c r="A9722" s="170" t="s">
        <v>8532</v>
      </c>
      <c r="B9722" s="170" t="s">
        <v>8533</v>
      </c>
      <c r="C9722" s="170">
        <v>16</v>
      </c>
      <c r="I9722" s="170"/>
    </row>
    <row r="9723" spans="1:9" x14ac:dyDescent="0.3">
      <c r="A9723" s="170" t="s">
        <v>8534</v>
      </c>
      <c r="B9723" s="170" t="s">
        <v>8535</v>
      </c>
      <c r="C9723" s="170">
        <v>16</v>
      </c>
      <c r="I9723" s="170"/>
    </row>
    <row r="9724" spans="1:9" x14ac:dyDescent="0.3">
      <c r="A9724" s="170" t="s">
        <v>8536</v>
      </c>
      <c r="B9724" s="170" t="s">
        <v>8537</v>
      </c>
      <c r="C9724" s="170">
        <v>16</v>
      </c>
      <c r="I9724" s="170"/>
    </row>
    <row r="9725" spans="1:9" x14ac:dyDescent="0.3">
      <c r="A9725" s="170" t="s">
        <v>8538</v>
      </c>
      <c r="B9725" s="170" t="s">
        <v>8539</v>
      </c>
      <c r="C9725" s="170">
        <v>16</v>
      </c>
      <c r="I9725" s="170"/>
    </row>
    <row r="9726" spans="1:9" x14ac:dyDescent="0.3">
      <c r="A9726" s="170" t="s">
        <v>8540</v>
      </c>
      <c r="B9726" s="170" t="s">
        <v>8541</v>
      </c>
      <c r="C9726" s="170">
        <v>16</v>
      </c>
      <c r="I9726" s="170"/>
    </row>
    <row r="9727" spans="1:9" x14ac:dyDescent="0.3">
      <c r="A9727" s="170" t="s">
        <v>8542</v>
      </c>
      <c r="B9727" s="170" t="s">
        <v>8543</v>
      </c>
      <c r="C9727" s="170">
        <v>16</v>
      </c>
      <c r="I9727" s="170"/>
    </row>
    <row r="9728" spans="1:9" x14ac:dyDescent="0.3">
      <c r="A9728" s="170" t="s">
        <v>8544</v>
      </c>
      <c r="B9728" s="170" t="s">
        <v>10692</v>
      </c>
      <c r="C9728" s="170">
        <v>1365</v>
      </c>
      <c r="I9728" s="170"/>
    </row>
    <row r="9729" spans="1:9" x14ac:dyDescent="0.3">
      <c r="A9729" s="170" t="s">
        <v>3386</v>
      </c>
      <c r="B9729" s="170" t="s">
        <v>10691</v>
      </c>
      <c r="C9729" s="170">
        <v>597</v>
      </c>
      <c r="I9729" s="170"/>
    </row>
    <row r="9730" spans="1:9" x14ac:dyDescent="0.3">
      <c r="A9730" s="170" t="s">
        <v>8545</v>
      </c>
      <c r="B9730" s="170" t="s">
        <v>10690</v>
      </c>
      <c r="C9730" s="170">
        <v>1365</v>
      </c>
      <c r="I9730" s="170"/>
    </row>
    <row r="9731" spans="1:9" x14ac:dyDescent="0.3">
      <c r="A9731" s="170" t="s">
        <v>8546</v>
      </c>
      <c r="B9731" s="170" t="s">
        <v>10689</v>
      </c>
      <c r="C9731" s="170">
        <v>1365</v>
      </c>
      <c r="I9731" s="170"/>
    </row>
    <row r="9732" spans="1:9" x14ac:dyDescent="0.3">
      <c r="A9732" s="170" t="s">
        <v>8547</v>
      </c>
      <c r="B9732" s="170" t="s">
        <v>10688</v>
      </c>
      <c r="C9732" s="170">
        <v>1365</v>
      </c>
      <c r="I9732" s="170"/>
    </row>
    <row r="9733" spans="1:9" x14ac:dyDescent="0.3">
      <c r="A9733" s="170" t="s">
        <v>8548</v>
      </c>
      <c r="B9733" s="170" t="s">
        <v>10687</v>
      </c>
      <c r="C9733" s="170">
        <v>1797</v>
      </c>
      <c r="I9733" s="170"/>
    </row>
    <row r="9734" spans="1:9" x14ac:dyDescent="0.3">
      <c r="A9734" s="170" t="s">
        <v>8549</v>
      </c>
      <c r="B9734" s="170" t="s">
        <v>10686</v>
      </c>
      <c r="C9734" s="170">
        <v>372</v>
      </c>
      <c r="I9734" s="170"/>
    </row>
    <row r="9735" spans="1:9" x14ac:dyDescent="0.3">
      <c r="A9735" s="170" t="s">
        <v>8550</v>
      </c>
      <c r="B9735" s="170" t="s">
        <v>10686</v>
      </c>
      <c r="C9735" s="170">
        <v>372</v>
      </c>
      <c r="I9735" s="170"/>
    </row>
    <row r="9736" spans="1:9" x14ac:dyDescent="0.3">
      <c r="A9736" s="170" t="s">
        <v>4038</v>
      </c>
      <c r="B9736" s="170" t="s">
        <v>10685</v>
      </c>
      <c r="C9736" s="170">
        <v>2112</v>
      </c>
      <c r="I9736" s="170"/>
    </row>
    <row r="9737" spans="1:9" x14ac:dyDescent="0.3">
      <c r="A9737" s="170" t="s">
        <v>3385</v>
      </c>
      <c r="B9737" s="170" t="s">
        <v>10660</v>
      </c>
      <c r="C9737" s="170">
        <v>597</v>
      </c>
      <c r="I9737" s="170"/>
    </row>
    <row r="9738" spans="1:9" x14ac:dyDescent="0.3">
      <c r="A9738" s="170" t="s">
        <v>8551</v>
      </c>
      <c r="B9738" s="170" t="s">
        <v>10684</v>
      </c>
      <c r="C9738" s="170">
        <v>1585</v>
      </c>
      <c r="I9738" s="170"/>
    </row>
    <row r="9739" spans="1:9" x14ac:dyDescent="0.3">
      <c r="A9739" s="170" t="s">
        <v>8552</v>
      </c>
      <c r="B9739" s="170" t="s">
        <v>10683</v>
      </c>
      <c r="C9739" s="170">
        <v>83</v>
      </c>
      <c r="I9739" s="170"/>
    </row>
    <row r="9740" spans="1:9" x14ac:dyDescent="0.3">
      <c r="A9740" s="170" t="s">
        <v>8553</v>
      </c>
      <c r="B9740" s="170" t="s">
        <v>10682</v>
      </c>
      <c r="C9740" s="170">
        <v>83</v>
      </c>
      <c r="I9740" s="170"/>
    </row>
    <row r="9741" spans="1:9" x14ac:dyDescent="0.3">
      <c r="A9741" s="170" t="s">
        <v>8554</v>
      </c>
      <c r="B9741" s="170" t="s">
        <v>10681</v>
      </c>
      <c r="C9741" s="170">
        <v>16</v>
      </c>
      <c r="I9741" s="170"/>
    </row>
    <row r="9742" spans="1:9" x14ac:dyDescent="0.3">
      <c r="A9742" s="170" t="s">
        <v>8555</v>
      </c>
      <c r="B9742" s="170" t="s">
        <v>10680</v>
      </c>
      <c r="C9742" s="170">
        <v>16</v>
      </c>
      <c r="I9742" s="170"/>
    </row>
    <row r="9743" spans="1:9" x14ac:dyDescent="0.3">
      <c r="A9743" s="170" t="s">
        <v>8556</v>
      </c>
      <c r="B9743" s="170" t="s">
        <v>10679</v>
      </c>
      <c r="C9743" s="170">
        <v>16</v>
      </c>
      <c r="I9743" s="170"/>
    </row>
    <row r="9744" spans="1:9" x14ac:dyDescent="0.3">
      <c r="A9744" s="170" t="s">
        <v>8557</v>
      </c>
      <c r="B9744" s="170" t="s">
        <v>10678</v>
      </c>
      <c r="C9744" s="170">
        <v>1585</v>
      </c>
      <c r="I9744" s="170"/>
    </row>
    <row r="9745" spans="1:9" x14ac:dyDescent="0.3">
      <c r="A9745" s="170" t="s">
        <v>8558</v>
      </c>
      <c r="B9745" s="170" t="s">
        <v>10677</v>
      </c>
      <c r="C9745" s="170">
        <v>1585</v>
      </c>
      <c r="I9745" s="170"/>
    </row>
    <row r="9746" spans="1:9" x14ac:dyDescent="0.3">
      <c r="A9746" s="170" t="s">
        <v>3384</v>
      </c>
      <c r="B9746" s="170" t="s">
        <v>10660</v>
      </c>
      <c r="C9746" s="170">
        <v>597</v>
      </c>
      <c r="I9746" s="170"/>
    </row>
    <row r="9747" spans="1:9" x14ac:dyDescent="0.3">
      <c r="A9747" s="170" t="s">
        <v>8559</v>
      </c>
      <c r="B9747" s="170" t="s">
        <v>10676</v>
      </c>
      <c r="C9747" s="170">
        <v>1585</v>
      </c>
      <c r="I9747" s="170"/>
    </row>
    <row r="9748" spans="1:9" x14ac:dyDescent="0.3">
      <c r="A9748" s="170" t="s">
        <v>8560</v>
      </c>
      <c r="B9748" s="170" t="s">
        <v>10675</v>
      </c>
      <c r="C9748" s="170">
        <v>1585</v>
      </c>
      <c r="I9748" s="170"/>
    </row>
    <row r="9749" spans="1:9" x14ac:dyDescent="0.3">
      <c r="A9749" s="170" t="s">
        <v>8561</v>
      </c>
      <c r="B9749" s="170" t="s">
        <v>10674</v>
      </c>
      <c r="C9749" s="170">
        <v>1585</v>
      </c>
      <c r="I9749" s="170"/>
    </row>
    <row r="9750" spans="1:9" x14ac:dyDescent="0.3">
      <c r="A9750" s="170" t="s">
        <v>8562</v>
      </c>
      <c r="B9750" s="170" t="s">
        <v>10673</v>
      </c>
      <c r="C9750" s="170">
        <v>16</v>
      </c>
      <c r="I9750" s="170"/>
    </row>
    <row r="9751" spans="1:9" x14ac:dyDescent="0.3">
      <c r="A9751" s="170" t="s">
        <v>8563</v>
      </c>
      <c r="B9751" s="170" t="s">
        <v>10672</v>
      </c>
      <c r="C9751" s="170">
        <v>1522</v>
      </c>
      <c r="I9751" s="170"/>
    </row>
    <row r="9752" spans="1:9" x14ac:dyDescent="0.3">
      <c r="A9752" s="170" t="s">
        <v>8564</v>
      </c>
      <c r="B9752" s="170" t="s">
        <v>10671</v>
      </c>
      <c r="C9752" s="170">
        <v>1522</v>
      </c>
      <c r="I9752" s="170"/>
    </row>
    <row r="9753" spans="1:9" x14ac:dyDescent="0.3">
      <c r="A9753" s="170" t="s">
        <v>8565</v>
      </c>
      <c r="B9753" s="170" t="s">
        <v>10670</v>
      </c>
      <c r="C9753" s="170">
        <v>988</v>
      </c>
      <c r="I9753" s="170"/>
    </row>
    <row r="9754" spans="1:9" x14ac:dyDescent="0.3">
      <c r="A9754" s="170" t="s">
        <v>8566</v>
      </c>
      <c r="B9754" s="170" t="s">
        <v>10669</v>
      </c>
      <c r="C9754" s="170">
        <v>372</v>
      </c>
      <c r="I9754" s="170"/>
    </row>
    <row r="9755" spans="1:9" x14ac:dyDescent="0.3">
      <c r="A9755" s="170" t="s">
        <v>8567</v>
      </c>
      <c r="B9755" s="170" t="s">
        <v>10669</v>
      </c>
      <c r="C9755" s="170">
        <v>372</v>
      </c>
      <c r="I9755" s="170"/>
    </row>
    <row r="9756" spans="1:9" x14ac:dyDescent="0.3">
      <c r="A9756" s="170" t="s">
        <v>3383</v>
      </c>
      <c r="B9756" s="170" t="s">
        <v>10660</v>
      </c>
      <c r="C9756" s="170">
        <v>597</v>
      </c>
      <c r="I9756" s="170"/>
    </row>
    <row r="9757" spans="1:9" x14ac:dyDescent="0.3">
      <c r="A9757" s="170" t="s">
        <v>8568</v>
      </c>
      <c r="B9757" s="170" t="s">
        <v>10668</v>
      </c>
      <c r="C9757" s="170">
        <v>724</v>
      </c>
      <c r="I9757" s="170"/>
    </row>
    <row r="9758" spans="1:9" x14ac:dyDescent="0.3">
      <c r="A9758" s="170" t="s">
        <v>8569</v>
      </c>
      <c r="B9758" s="170" t="s">
        <v>10667</v>
      </c>
      <c r="C9758" s="170">
        <v>372</v>
      </c>
      <c r="I9758" s="170"/>
    </row>
    <row r="9759" spans="1:9" x14ac:dyDescent="0.3">
      <c r="A9759" s="170" t="s">
        <v>8570</v>
      </c>
      <c r="B9759" s="170" t="s">
        <v>10666</v>
      </c>
      <c r="C9759" s="170">
        <v>372</v>
      </c>
      <c r="I9759" s="170"/>
    </row>
    <row r="9760" spans="1:9" x14ac:dyDescent="0.3">
      <c r="A9760" s="170" t="s">
        <v>8571</v>
      </c>
      <c r="B9760" s="170" t="s">
        <v>10666</v>
      </c>
      <c r="C9760" s="170">
        <v>372</v>
      </c>
      <c r="I9760" s="170"/>
    </row>
    <row r="9761" spans="1:9" x14ac:dyDescent="0.3">
      <c r="A9761" s="170" t="s">
        <v>8572</v>
      </c>
      <c r="B9761" s="170" t="s">
        <v>10665</v>
      </c>
      <c r="C9761" s="170">
        <v>372</v>
      </c>
      <c r="I9761" s="170"/>
    </row>
    <row r="9762" spans="1:9" x14ac:dyDescent="0.3">
      <c r="A9762" s="170" t="s">
        <v>8573</v>
      </c>
      <c r="B9762" s="170" t="s">
        <v>10664</v>
      </c>
      <c r="C9762" s="170">
        <v>1585</v>
      </c>
      <c r="I9762" s="170"/>
    </row>
    <row r="9763" spans="1:9" x14ac:dyDescent="0.3">
      <c r="A9763" s="170" t="s">
        <v>8574</v>
      </c>
      <c r="B9763" s="170" t="s">
        <v>10663</v>
      </c>
      <c r="C9763" s="170">
        <v>1585</v>
      </c>
      <c r="I9763" s="170"/>
    </row>
    <row r="9764" spans="1:9" x14ac:dyDescent="0.3">
      <c r="A9764" s="170" t="s">
        <v>8575</v>
      </c>
      <c r="B9764" s="170" t="s">
        <v>10662</v>
      </c>
      <c r="C9764" s="170">
        <v>372</v>
      </c>
      <c r="I9764" s="170"/>
    </row>
    <row r="9765" spans="1:9" x14ac:dyDescent="0.3">
      <c r="A9765" s="170" t="s">
        <v>8576</v>
      </c>
      <c r="B9765" s="170" t="s">
        <v>10662</v>
      </c>
      <c r="C9765" s="170">
        <v>372</v>
      </c>
      <c r="I9765" s="170"/>
    </row>
    <row r="9766" spans="1:9" x14ac:dyDescent="0.3">
      <c r="A9766" s="170" t="s">
        <v>8577</v>
      </c>
      <c r="B9766" s="170" t="s">
        <v>10661</v>
      </c>
      <c r="C9766" s="170">
        <v>1585</v>
      </c>
      <c r="I9766" s="170"/>
    </row>
    <row r="9767" spans="1:9" x14ac:dyDescent="0.3">
      <c r="A9767" s="170" t="s">
        <v>3382</v>
      </c>
      <c r="B9767" s="170" t="s">
        <v>10660</v>
      </c>
      <c r="C9767" s="170">
        <v>597</v>
      </c>
      <c r="I9767" s="170"/>
    </row>
    <row r="9768" spans="1:9" x14ac:dyDescent="0.3">
      <c r="A9768" s="170" t="s">
        <v>8578</v>
      </c>
      <c r="B9768" s="170" t="s">
        <v>10659</v>
      </c>
      <c r="C9768" s="170">
        <v>1585</v>
      </c>
      <c r="I9768" s="170"/>
    </row>
    <row r="9769" spans="1:9" x14ac:dyDescent="0.3">
      <c r="A9769" s="170" t="s">
        <v>10658</v>
      </c>
      <c r="B9769" s="170" t="s">
        <v>10657</v>
      </c>
      <c r="C9769" s="170">
        <v>1585</v>
      </c>
      <c r="I9769" s="170"/>
    </row>
    <row r="9770" spans="1:9" x14ac:dyDescent="0.3">
      <c r="A9770" s="170" t="s">
        <v>8579</v>
      </c>
      <c r="B9770" s="170" t="s">
        <v>10656</v>
      </c>
      <c r="C9770" s="170">
        <v>1585</v>
      </c>
      <c r="I9770" s="170"/>
    </row>
    <row r="9771" spans="1:9" x14ac:dyDescent="0.3">
      <c r="A9771" s="170" t="s">
        <v>8580</v>
      </c>
      <c r="B9771" s="170" t="s">
        <v>10655</v>
      </c>
      <c r="C9771" s="170">
        <v>1585</v>
      </c>
      <c r="I9771" s="170"/>
    </row>
    <row r="9772" spans="1:9" x14ac:dyDescent="0.3">
      <c r="A9772" s="170" t="s">
        <v>8581</v>
      </c>
      <c r="B9772" s="170" t="s">
        <v>10654</v>
      </c>
      <c r="C9772" s="170">
        <v>1585</v>
      </c>
      <c r="I9772" s="170"/>
    </row>
    <row r="9773" spans="1:9" x14ac:dyDescent="0.3">
      <c r="A9773" s="170" t="s">
        <v>8582</v>
      </c>
      <c r="B9773" s="170" t="s">
        <v>10653</v>
      </c>
      <c r="C9773" s="170">
        <v>1585</v>
      </c>
      <c r="I9773" s="170"/>
    </row>
    <row r="9774" spans="1:9" x14ac:dyDescent="0.3">
      <c r="A9774" s="170" t="s">
        <v>8583</v>
      </c>
      <c r="B9774" s="170" t="s">
        <v>10652</v>
      </c>
      <c r="C9774" s="170">
        <v>1585</v>
      </c>
      <c r="I9774" s="170"/>
    </row>
    <row r="9775" spans="1:9" x14ac:dyDescent="0.3">
      <c r="A9775" s="170" t="s">
        <v>8584</v>
      </c>
      <c r="B9775" s="170" t="s">
        <v>10651</v>
      </c>
      <c r="C9775" s="170">
        <v>1585</v>
      </c>
      <c r="I9775" s="170"/>
    </row>
    <row r="9776" spans="1:9" x14ac:dyDescent="0.3">
      <c r="A9776" s="170" t="s">
        <v>8585</v>
      </c>
      <c r="B9776" s="170" t="s">
        <v>10650</v>
      </c>
      <c r="C9776" s="170">
        <v>1578</v>
      </c>
      <c r="I9776" s="170"/>
    </row>
    <row r="9777" spans="1:9" x14ac:dyDescent="0.3">
      <c r="A9777" s="170" t="s">
        <v>3381</v>
      </c>
      <c r="B9777" s="170" t="s">
        <v>10649</v>
      </c>
      <c r="C9777" s="170">
        <v>77</v>
      </c>
      <c r="I9777" s="170"/>
    </row>
    <row r="9778" spans="1:9" x14ac:dyDescent="0.3">
      <c r="A9778" s="170" t="s">
        <v>8586</v>
      </c>
      <c r="B9778" s="170" t="s">
        <v>10648</v>
      </c>
      <c r="C9778" s="170">
        <v>1585</v>
      </c>
      <c r="I9778" s="170"/>
    </row>
    <row r="9779" spans="1:9" x14ac:dyDescent="0.3">
      <c r="A9779" s="170" t="s">
        <v>8587</v>
      </c>
      <c r="B9779" s="170" t="s">
        <v>10647</v>
      </c>
      <c r="C9779" s="170">
        <v>1607</v>
      </c>
      <c r="I9779" s="170"/>
    </row>
    <row r="9780" spans="1:9" x14ac:dyDescent="0.3">
      <c r="A9780" s="170" t="s">
        <v>8588</v>
      </c>
      <c r="B9780" s="170" t="s">
        <v>10646</v>
      </c>
      <c r="C9780" s="170">
        <v>1585</v>
      </c>
      <c r="I9780" s="170"/>
    </row>
    <row r="9781" spans="1:9" x14ac:dyDescent="0.3">
      <c r="A9781" s="170" t="s">
        <v>8589</v>
      </c>
      <c r="B9781" s="170" t="s">
        <v>10645</v>
      </c>
      <c r="C9781" s="170">
        <v>303</v>
      </c>
      <c r="I9781" s="170"/>
    </row>
    <row r="9782" spans="1:9" x14ac:dyDescent="0.3">
      <c r="A9782" s="170" t="s">
        <v>8590</v>
      </c>
      <c r="B9782" s="170" t="s">
        <v>10644</v>
      </c>
      <c r="C9782" s="170">
        <v>303</v>
      </c>
      <c r="I9782" s="170"/>
    </row>
    <row r="9783" spans="1:9" x14ac:dyDescent="0.3">
      <c r="A9783" s="170" t="s">
        <v>8591</v>
      </c>
      <c r="B9783" s="170" t="s">
        <v>10643</v>
      </c>
      <c r="C9783" s="170">
        <v>1585</v>
      </c>
      <c r="I9783" s="170"/>
    </row>
    <row r="9784" spans="1:9" x14ac:dyDescent="0.3">
      <c r="A9784" s="170" t="s">
        <v>8592</v>
      </c>
      <c r="B9784" s="170" t="s">
        <v>10642</v>
      </c>
      <c r="C9784" s="170">
        <v>1585</v>
      </c>
      <c r="I9784" s="170"/>
    </row>
    <row r="9785" spans="1:9" x14ac:dyDescent="0.3">
      <c r="A9785" s="170" t="s">
        <v>8593</v>
      </c>
      <c r="B9785" s="170" t="s">
        <v>10641</v>
      </c>
      <c r="C9785" s="170">
        <v>1585</v>
      </c>
      <c r="I9785" s="170"/>
    </row>
    <row r="9786" spans="1:9" x14ac:dyDescent="0.3">
      <c r="A9786" s="170" t="s">
        <v>8594</v>
      </c>
      <c r="B9786" s="170" t="s">
        <v>10640</v>
      </c>
      <c r="C9786" s="170">
        <v>1585</v>
      </c>
      <c r="I9786" s="170"/>
    </row>
    <row r="9787" spans="1:9" x14ac:dyDescent="0.3">
      <c r="A9787" s="170" t="s">
        <v>8595</v>
      </c>
      <c r="B9787" s="170" t="s">
        <v>10639</v>
      </c>
      <c r="C9787" s="170">
        <v>1585</v>
      </c>
      <c r="I9787" s="170"/>
    </row>
    <row r="9788" spans="1:9" x14ac:dyDescent="0.3">
      <c r="A9788" s="170" t="s">
        <v>3380</v>
      </c>
      <c r="B9788" s="170" t="s">
        <v>10638</v>
      </c>
      <c r="C9788" s="170">
        <v>77</v>
      </c>
      <c r="I9788" s="170"/>
    </row>
    <row r="9789" spans="1:9" x14ac:dyDescent="0.3">
      <c r="A9789" s="170" t="s">
        <v>8596</v>
      </c>
      <c r="B9789" s="170" t="s">
        <v>10637</v>
      </c>
      <c r="C9789" s="170">
        <v>1585</v>
      </c>
      <c r="I9789" s="170"/>
    </row>
    <row r="9790" spans="1:9" x14ac:dyDescent="0.3">
      <c r="A9790" s="170" t="s">
        <v>8597</v>
      </c>
      <c r="B9790" s="170" t="s">
        <v>10636</v>
      </c>
      <c r="C9790" s="170">
        <v>1585</v>
      </c>
      <c r="I9790" s="170"/>
    </row>
    <row r="9791" spans="1:9" x14ac:dyDescent="0.3">
      <c r="A9791" s="170" t="s">
        <v>8598</v>
      </c>
      <c r="B9791" s="170" t="s">
        <v>10635</v>
      </c>
      <c r="C9791" s="170">
        <v>1585</v>
      </c>
      <c r="I9791" s="170"/>
    </row>
    <row r="9792" spans="1:9" x14ac:dyDescent="0.3">
      <c r="A9792" s="170" t="s">
        <v>8599</v>
      </c>
      <c r="B9792" s="170" t="s">
        <v>10633</v>
      </c>
      <c r="C9792" s="170">
        <v>1603</v>
      </c>
      <c r="I9792" s="170"/>
    </row>
    <row r="9793" spans="1:9" x14ac:dyDescent="0.3">
      <c r="A9793" s="170" t="s">
        <v>8600</v>
      </c>
      <c r="B9793" s="170" t="s">
        <v>10634</v>
      </c>
      <c r="C9793" s="170">
        <v>1585</v>
      </c>
      <c r="I9793" s="170"/>
    </row>
    <row r="9794" spans="1:9" x14ac:dyDescent="0.3">
      <c r="A9794" s="170" t="s">
        <v>8601</v>
      </c>
      <c r="B9794" s="170" t="s">
        <v>10633</v>
      </c>
      <c r="C9794" s="170">
        <v>1603</v>
      </c>
      <c r="I9794" s="170"/>
    </row>
    <row r="9795" spans="1:9" x14ac:dyDescent="0.3">
      <c r="A9795" s="170" t="s">
        <v>8602</v>
      </c>
      <c r="B9795" s="170" t="s">
        <v>10632</v>
      </c>
      <c r="C9795" s="170">
        <v>1585</v>
      </c>
      <c r="I9795" s="170"/>
    </row>
    <row r="9796" spans="1:9" x14ac:dyDescent="0.3">
      <c r="A9796" s="170" t="s">
        <v>8603</v>
      </c>
      <c r="B9796" s="170" t="s">
        <v>10631</v>
      </c>
      <c r="C9796" s="170">
        <v>1585</v>
      </c>
      <c r="I9796" s="170"/>
    </row>
    <row r="9797" spans="1:9" x14ac:dyDescent="0.3">
      <c r="A9797" s="170" t="s">
        <v>8604</v>
      </c>
      <c r="B9797" s="170" t="s">
        <v>8156</v>
      </c>
      <c r="C9797" s="170">
        <v>1984</v>
      </c>
      <c r="I9797" s="170"/>
    </row>
    <row r="9798" spans="1:9" x14ac:dyDescent="0.3">
      <c r="A9798" s="170" t="s">
        <v>8605</v>
      </c>
      <c r="B9798" s="170" t="s">
        <v>10630</v>
      </c>
      <c r="C9798" s="170">
        <v>1585</v>
      </c>
      <c r="I9798" s="170"/>
    </row>
    <row r="9799" spans="1:9" x14ac:dyDescent="0.3">
      <c r="A9799" s="170" t="s">
        <v>8606</v>
      </c>
      <c r="B9799" s="170" t="s">
        <v>10629</v>
      </c>
      <c r="C9799" s="170">
        <v>16</v>
      </c>
      <c r="I9799" s="170"/>
    </row>
    <row r="9800" spans="1:9" x14ac:dyDescent="0.3">
      <c r="A9800" s="170" t="s">
        <v>8607</v>
      </c>
      <c r="B9800" s="170" t="s">
        <v>10628</v>
      </c>
      <c r="C9800" s="170">
        <v>303</v>
      </c>
      <c r="I9800" s="170"/>
    </row>
    <row r="9801" spans="1:9" x14ac:dyDescent="0.3">
      <c r="A9801" s="170" t="s">
        <v>8608</v>
      </c>
      <c r="B9801" s="170" t="s">
        <v>10627</v>
      </c>
      <c r="C9801" s="170">
        <v>1585</v>
      </c>
      <c r="I9801" s="170"/>
    </row>
    <row r="9802" spans="1:9" x14ac:dyDescent="0.3">
      <c r="A9802" s="170" t="s">
        <v>8609</v>
      </c>
      <c r="B9802" s="170" t="s">
        <v>10626</v>
      </c>
      <c r="C9802" s="170">
        <v>1585</v>
      </c>
      <c r="I9802" s="170"/>
    </row>
    <row r="9803" spans="1:9" x14ac:dyDescent="0.3">
      <c r="A9803" s="170" t="s">
        <v>8610</v>
      </c>
      <c r="B9803" s="170" t="s">
        <v>10625</v>
      </c>
      <c r="C9803" s="170">
        <v>1585</v>
      </c>
      <c r="I9803" s="170"/>
    </row>
    <row r="9804" spans="1:9" x14ac:dyDescent="0.3">
      <c r="A9804" s="170" t="s">
        <v>8611</v>
      </c>
      <c r="B9804" s="170" t="s">
        <v>10624</v>
      </c>
      <c r="C9804" s="170">
        <v>1585</v>
      </c>
      <c r="I9804" s="170"/>
    </row>
    <row r="9805" spans="1:9" x14ac:dyDescent="0.3">
      <c r="A9805" s="170" t="s">
        <v>8612</v>
      </c>
      <c r="B9805" s="170" t="s">
        <v>10623</v>
      </c>
      <c r="C9805" s="170">
        <v>1585</v>
      </c>
      <c r="I9805" s="170"/>
    </row>
    <row r="9806" spans="1:9" x14ac:dyDescent="0.3">
      <c r="A9806" s="170" t="s">
        <v>8613</v>
      </c>
      <c r="B9806" s="170" t="s">
        <v>10622</v>
      </c>
      <c r="C9806" s="170">
        <v>131</v>
      </c>
      <c r="I9806" s="170"/>
    </row>
    <row r="9807" spans="1:9" x14ac:dyDescent="0.3">
      <c r="A9807" s="170" t="s">
        <v>8614</v>
      </c>
      <c r="B9807" s="170" t="s">
        <v>10621</v>
      </c>
      <c r="C9807" s="170">
        <v>1585</v>
      </c>
      <c r="I9807" s="170"/>
    </row>
    <row r="9808" spans="1:9" x14ac:dyDescent="0.3">
      <c r="A9808" s="170" t="s">
        <v>8615</v>
      </c>
      <c r="B9808" s="170" t="s">
        <v>10620</v>
      </c>
      <c r="C9808" s="170">
        <v>1585</v>
      </c>
      <c r="I9808" s="170"/>
    </row>
    <row r="9809" spans="1:9" x14ac:dyDescent="0.3">
      <c r="A9809" s="170" t="s">
        <v>3379</v>
      </c>
      <c r="B9809" s="170" t="s">
        <v>10619</v>
      </c>
      <c r="C9809" s="170">
        <v>147</v>
      </c>
      <c r="I9809" s="170"/>
    </row>
    <row r="9810" spans="1:9" x14ac:dyDescent="0.3">
      <c r="A9810" s="170" t="s">
        <v>8616</v>
      </c>
      <c r="B9810" s="170" t="s">
        <v>10618</v>
      </c>
      <c r="C9810" s="170">
        <v>1585</v>
      </c>
      <c r="I9810" s="170"/>
    </row>
    <row r="9811" spans="1:9" x14ac:dyDescent="0.3">
      <c r="A9811" s="170" t="s">
        <v>8617</v>
      </c>
      <c r="B9811" s="170" t="s">
        <v>10617</v>
      </c>
      <c r="C9811" s="170">
        <v>1585</v>
      </c>
      <c r="I9811" s="170"/>
    </row>
    <row r="9812" spans="1:9" x14ac:dyDescent="0.3">
      <c r="A9812" s="170" t="s">
        <v>8618</v>
      </c>
      <c r="B9812" s="170" t="s">
        <v>10616</v>
      </c>
      <c r="C9812" s="170">
        <v>1585</v>
      </c>
      <c r="I9812" s="170"/>
    </row>
    <row r="9813" spans="1:9" x14ac:dyDescent="0.3">
      <c r="A9813" s="170" t="s">
        <v>8619</v>
      </c>
      <c r="B9813" s="170" t="s">
        <v>10615</v>
      </c>
      <c r="C9813" s="170">
        <v>1585</v>
      </c>
      <c r="I9813" s="170"/>
    </row>
    <row r="9814" spans="1:9" x14ac:dyDescent="0.3">
      <c r="A9814" s="170" t="s">
        <v>8620</v>
      </c>
      <c r="B9814" s="170" t="s">
        <v>10614</v>
      </c>
      <c r="C9814" s="170">
        <v>1585</v>
      </c>
      <c r="I9814" s="170"/>
    </row>
    <row r="9815" spans="1:9" x14ac:dyDescent="0.3">
      <c r="A9815" s="170" t="s">
        <v>8621</v>
      </c>
      <c r="B9815" s="170" t="s">
        <v>10613</v>
      </c>
      <c r="C9815" s="170">
        <v>724</v>
      </c>
      <c r="I9815" s="170"/>
    </row>
    <row r="9816" spans="1:9" x14ac:dyDescent="0.3">
      <c r="A9816" s="170" t="s">
        <v>8622</v>
      </c>
      <c r="B9816" s="170" t="s">
        <v>10612</v>
      </c>
      <c r="C9816" s="170">
        <v>525</v>
      </c>
      <c r="I9816" s="170"/>
    </row>
    <row r="9817" spans="1:9" x14ac:dyDescent="0.3">
      <c r="A9817" s="170" t="s">
        <v>8623</v>
      </c>
      <c r="B9817" s="170" t="s">
        <v>10611</v>
      </c>
      <c r="C9817" s="170">
        <v>1585</v>
      </c>
      <c r="I9817" s="170"/>
    </row>
    <row r="9818" spans="1:9" x14ac:dyDescent="0.3">
      <c r="A9818" s="170" t="s">
        <v>8624</v>
      </c>
      <c r="B9818" s="170" t="s">
        <v>10610</v>
      </c>
      <c r="C9818" s="170">
        <v>1585</v>
      </c>
      <c r="I9818" s="170"/>
    </row>
    <row r="9819" spans="1:9" x14ac:dyDescent="0.3">
      <c r="A9819" s="170" t="s">
        <v>8625</v>
      </c>
      <c r="B9819" s="170" t="s">
        <v>8626</v>
      </c>
      <c r="C9819" s="170">
        <v>16</v>
      </c>
      <c r="I9819" s="170"/>
    </row>
    <row r="9820" spans="1:9" x14ac:dyDescent="0.3">
      <c r="A9820" s="170" t="s">
        <v>3378</v>
      </c>
      <c r="B9820" s="170" t="s">
        <v>10609</v>
      </c>
      <c r="C9820" s="170">
        <v>147</v>
      </c>
      <c r="I9820" s="170"/>
    </row>
    <row r="9821" spans="1:9" x14ac:dyDescent="0.3">
      <c r="A9821" s="170" t="s">
        <v>8627</v>
      </c>
      <c r="B9821" s="170" t="s">
        <v>8628</v>
      </c>
      <c r="C9821" s="170">
        <v>16</v>
      </c>
      <c r="I9821" s="170"/>
    </row>
    <row r="9822" spans="1:9" x14ac:dyDescent="0.3">
      <c r="A9822" s="170" t="s">
        <v>8629</v>
      </c>
      <c r="B9822" s="170" t="s">
        <v>8630</v>
      </c>
      <c r="C9822" s="170">
        <v>16</v>
      </c>
      <c r="I9822" s="170"/>
    </row>
    <row r="9823" spans="1:9" x14ac:dyDescent="0.3">
      <c r="A9823" s="170" t="s">
        <v>8631</v>
      </c>
      <c r="B9823" s="170" t="s">
        <v>8632</v>
      </c>
      <c r="C9823" s="170">
        <v>16</v>
      </c>
      <c r="I9823" s="170"/>
    </row>
    <row r="9824" spans="1:9" x14ac:dyDescent="0.3">
      <c r="A9824" s="170" t="s">
        <v>8633</v>
      </c>
      <c r="B9824" s="170" t="s">
        <v>8634</v>
      </c>
      <c r="C9824" s="170">
        <v>16</v>
      </c>
      <c r="I9824" s="170"/>
    </row>
    <row r="9825" spans="1:9" x14ac:dyDescent="0.3">
      <c r="A9825" s="170" t="s">
        <v>8635</v>
      </c>
      <c r="B9825" s="170" t="s">
        <v>8636</v>
      </c>
      <c r="C9825" s="170">
        <v>16</v>
      </c>
      <c r="I9825" s="170"/>
    </row>
    <row r="9826" spans="1:9" x14ac:dyDescent="0.3">
      <c r="A9826" s="170" t="s">
        <v>8637</v>
      </c>
      <c r="B9826" s="170" t="s">
        <v>8638</v>
      </c>
      <c r="C9826" s="170">
        <v>16</v>
      </c>
      <c r="I9826" s="170"/>
    </row>
    <row r="9827" spans="1:9" x14ac:dyDescent="0.3">
      <c r="A9827" s="170" t="s">
        <v>8639</v>
      </c>
      <c r="B9827" s="170" t="s">
        <v>8640</v>
      </c>
      <c r="C9827" s="170">
        <v>16</v>
      </c>
      <c r="I9827" s="170"/>
    </row>
    <row r="9828" spans="1:9" x14ac:dyDescent="0.3">
      <c r="A9828" s="170" t="s">
        <v>8641</v>
      </c>
      <c r="B9828" s="170" t="s">
        <v>8642</v>
      </c>
      <c r="C9828" s="170">
        <v>16</v>
      </c>
      <c r="I9828" s="170"/>
    </row>
    <row r="9829" spans="1:9" x14ac:dyDescent="0.3">
      <c r="A9829" s="170" t="s">
        <v>8643</v>
      </c>
      <c r="B9829" s="170" t="s">
        <v>8644</v>
      </c>
      <c r="C9829" s="170">
        <v>16</v>
      </c>
      <c r="I9829" s="170"/>
    </row>
    <row r="9830" spans="1:9" x14ac:dyDescent="0.3">
      <c r="A9830" s="170" t="s">
        <v>8645</v>
      </c>
      <c r="B9830" s="170" t="s">
        <v>8646</v>
      </c>
      <c r="C9830" s="170">
        <v>16</v>
      </c>
      <c r="I9830" s="170"/>
    </row>
    <row r="9831" spans="1:9" x14ac:dyDescent="0.3">
      <c r="A9831" s="170" t="s">
        <v>3377</v>
      </c>
      <c r="B9831" s="170" t="s">
        <v>10608</v>
      </c>
      <c r="C9831" s="170">
        <v>147</v>
      </c>
      <c r="I9831" s="170"/>
    </row>
    <row r="9832" spans="1:9" x14ac:dyDescent="0.3">
      <c r="A9832" s="170" t="s">
        <v>8647</v>
      </c>
      <c r="B9832" s="170" t="s">
        <v>8648</v>
      </c>
      <c r="C9832" s="170">
        <v>16</v>
      </c>
      <c r="I9832" s="170"/>
    </row>
    <row r="9833" spans="1:9" x14ac:dyDescent="0.3">
      <c r="A9833" s="170" t="s">
        <v>8649</v>
      </c>
      <c r="B9833" s="170" t="s">
        <v>8650</v>
      </c>
      <c r="C9833" s="170">
        <v>16</v>
      </c>
      <c r="I9833" s="170"/>
    </row>
    <row r="9834" spans="1:9" x14ac:dyDescent="0.3">
      <c r="A9834" s="170" t="s">
        <v>8651</v>
      </c>
      <c r="B9834" s="170" t="s">
        <v>8652</v>
      </c>
      <c r="C9834" s="170">
        <v>16</v>
      </c>
      <c r="I9834" s="170"/>
    </row>
    <row r="9835" spans="1:9" x14ac:dyDescent="0.3">
      <c r="A9835" s="170" t="s">
        <v>8653</v>
      </c>
      <c r="B9835" s="170" t="s">
        <v>8654</v>
      </c>
      <c r="C9835" s="170">
        <v>16</v>
      </c>
      <c r="I9835" s="170"/>
    </row>
    <row r="9836" spans="1:9" x14ac:dyDescent="0.3">
      <c r="A9836" s="170" t="s">
        <v>8655</v>
      </c>
      <c r="B9836" s="170" t="s">
        <v>8656</v>
      </c>
      <c r="C9836" s="170">
        <v>16</v>
      </c>
      <c r="I9836" s="170"/>
    </row>
    <row r="9837" spans="1:9" x14ac:dyDescent="0.3">
      <c r="A9837" s="170" t="s">
        <v>8657</v>
      </c>
      <c r="B9837" s="170" t="s">
        <v>8658</v>
      </c>
      <c r="C9837" s="170">
        <v>16</v>
      </c>
      <c r="I9837" s="170"/>
    </row>
    <row r="9838" spans="1:9" x14ac:dyDescent="0.3">
      <c r="A9838" s="170" t="s">
        <v>8659</v>
      </c>
      <c r="B9838" s="170" t="s">
        <v>8660</v>
      </c>
      <c r="C9838" s="170">
        <v>16</v>
      </c>
      <c r="I9838" s="170"/>
    </row>
    <row r="9839" spans="1:9" x14ac:dyDescent="0.3">
      <c r="A9839" s="170" t="s">
        <v>8661</v>
      </c>
      <c r="B9839" s="170" t="s">
        <v>8662</v>
      </c>
      <c r="C9839" s="170">
        <v>16</v>
      </c>
      <c r="I9839" s="170"/>
    </row>
    <row r="9840" spans="1:9" x14ac:dyDescent="0.3">
      <c r="A9840" s="170" t="s">
        <v>8663</v>
      </c>
      <c r="B9840" s="170" t="s">
        <v>8664</v>
      </c>
      <c r="C9840" s="170">
        <v>16</v>
      </c>
      <c r="I9840" s="170"/>
    </row>
    <row r="9841" spans="1:9" x14ac:dyDescent="0.3">
      <c r="A9841" s="170" t="s">
        <v>4037</v>
      </c>
      <c r="B9841" s="170" t="s">
        <v>10607</v>
      </c>
      <c r="C9841" s="170">
        <v>2112</v>
      </c>
      <c r="I9841" s="170"/>
    </row>
    <row r="9842" spans="1:9" x14ac:dyDescent="0.3">
      <c r="A9842" s="170" t="s">
        <v>3376</v>
      </c>
      <c r="B9842" s="170" t="s">
        <v>10606</v>
      </c>
      <c r="C9842" s="170">
        <v>147</v>
      </c>
      <c r="I9842" s="170"/>
    </row>
    <row r="9843" spans="1:9" x14ac:dyDescent="0.3">
      <c r="A9843" s="170" t="s">
        <v>8665</v>
      </c>
      <c r="B9843" s="170" t="s">
        <v>8666</v>
      </c>
      <c r="C9843" s="170">
        <v>16</v>
      </c>
      <c r="I9843" s="170"/>
    </row>
    <row r="9844" spans="1:9" x14ac:dyDescent="0.3">
      <c r="A9844" s="170" t="s">
        <v>8667</v>
      </c>
      <c r="B9844" s="170" t="s">
        <v>8668</v>
      </c>
      <c r="C9844" s="170">
        <v>16</v>
      </c>
      <c r="I9844" s="170"/>
    </row>
    <row r="9845" spans="1:9" x14ac:dyDescent="0.3">
      <c r="A9845" s="170" t="s">
        <v>8669</v>
      </c>
      <c r="B9845" s="170" t="s">
        <v>8670</v>
      </c>
      <c r="C9845" s="170">
        <v>16</v>
      </c>
      <c r="I9845" s="170"/>
    </row>
    <row r="9846" spans="1:9" x14ac:dyDescent="0.3">
      <c r="A9846" s="170" t="s">
        <v>8671</v>
      </c>
      <c r="B9846" s="170" t="s">
        <v>8672</v>
      </c>
      <c r="C9846" s="170">
        <v>16</v>
      </c>
      <c r="I9846" s="170"/>
    </row>
    <row r="9847" spans="1:9" x14ac:dyDescent="0.3">
      <c r="A9847" s="170" t="s">
        <v>8673</v>
      </c>
      <c r="B9847" s="170" t="s">
        <v>8674</v>
      </c>
      <c r="C9847" s="170">
        <v>16</v>
      </c>
      <c r="I9847" s="170"/>
    </row>
    <row r="9848" spans="1:9" x14ac:dyDescent="0.3">
      <c r="A9848" s="170" t="s">
        <v>8675</v>
      </c>
      <c r="B9848" s="170" t="s">
        <v>8676</v>
      </c>
      <c r="C9848" s="170">
        <v>16</v>
      </c>
      <c r="I9848" s="170"/>
    </row>
    <row r="9849" spans="1:9" x14ac:dyDescent="0.3">
      <c r="A9849" s="170" t="s">
        <v>8677</v>
      </c>
      <c r="B9849" s="170" t="s">
        <v>8678</v>
      </c>
      <c r="C9849" s="170">
        <v>16</v>
      </c>
      <c r="I9849" s="170"/>
    </row>
    <row r="9850" spans="1:9" x14ac:dyDescent="0.3">
      <c r="A9850" s="170" t="s">
        <v>8679</v>
      </c>
      <c r="B9850" s="170" t="s">
        <v>8680</v>
      </c>
      <c r="C9850" s="170">
        <v>16</v>
      </c>
      <c r="I9850" s="170"/>
    </row>
    <row r="9851" spans="1:9" x14ac:dyDescent="0.3">
      <c r="A9851" s="170" t="s">
        <v>8681</v>
      </c>
      <c r="B9851" s="170" t="s">
        <v>8682</v>
      </c>
      <c r="C9851" s="170">
        <v>16</v>
      </c>
      <c r="I9851" s="170"/>
    </row>
    <row r="9852" spans="1:9" x14ac:dyDescent="0.3">
      <c r="A9852" s="170" t="s">
        <v>8683</v>
      </c>
      <c r="B9852" s="170" t="s">
        <v>8684</v>
      </c>
      <c r="C9852" s="170">
        <v>16</v>
      </c>
      <c r="I9852" s="170"/>
    </row>
    <row r="9853" spans="1:9" x14ac:dyDescent="0.3">
      <c r="A9853" s="170" t="s">
        <v>3375</v>
      </c>
      <c r="B9853" s="170" t="s">
        <v>10599</v>
      </c>
      <c r="C9853" s="170">
        <v>597</v>
      </c>
      <c r="I9853" s="170"/>
    </row>
    <row r="9854" spans="1:9" x14ac:dyDescent="0.3">
      <c r="A9854" s="170" t="s">
        <v>8685</v>
      </c>
      <c r="B9854" s="170" t="s">
        <v>8686</v>
      </c>
      <c r="C9854" s="170">
        <v>16</v>
      </c>
      <c r="I9854" s="170"/>
    </row>
    <row r="9855" spans="1:9" x14ac:dyDescent="0.3">
      <c r="A9855" s="170" t="s">
        <v>8687</v>
      </c>
      <c r="B9855" s="170" t="s">
        <v>8688</v>
      </c>
      <c r="C9855" s="170">
        <v>16</v>
      </c>
      <c r="I9855" s="170"/>
    </row>
    <row r="9856" spans="1:9" x14ac:dyDescent="0.3">
      <c r="A9856" s="170" t="s">
        <v>8689</v>
      </c>
      <c r="B9856" s="170" t="s">
        <v>8690</v>
      </c>
      <c r="C9856" s="170">
        <v>16</v>
      </c>
      <c r="I9856" s="170"/>
    </row>
    <row r="9857" spans="1:9" x14ac:dyDescent="0.3">
      <c r="A9857" s="170" t="s">
        <v>8691</v>
      </c>
      <c r="B9857" s="170" t="s">
        <v>8692</v>
      </c>
      <c r="C9857" s="170">
        <v>16</v>
      </c>
      <c r="I9857" s="170"/>
    </row>
    <row r="9858" spans="1:9" x14ac:dyDescent="0.3">
      <c r="A9858" s="170" t="s">
        <v>8693</v>
      </c>
      <c r="B9858" s="170" t="s">
        <v>8694</v>
      </c>
      <c r="C9858" s="170">
        <v>16</v>
      </c>
      <c r="I9858" s="170"/>
    </row>
    <row r="9859" spans="1:9" x14ac:dyDescent="0.3">
      <c r="A9859" s="170" t="s">
        <v>8695</v>
      </c>
      <c r="B9859" s="170" t="s">
        <v>8696</v>
      </c>
      <c r="C9859" s="170">
        <v>16</v>
      </c>
      <c r="I9859" s="170"/>
    </row>
    <row r="9860" spans="1:9" x14ac:dyDescent="0.3">
      <c r="A9860" s="170" t="s">
        <v>10605</v>
      </c>
      <c r="B9860" s="170" t="s">
        <v>10604</v>
      </c>
      <c r="C9860" s="170">
        <v>16</v>
      </c>
      <c r="I9860" s="170"/>
    </row>
    <row r="9861" spans="1:9" x14ac:dyDescent="0.3">
      <c r="A9861" s="170" t="s">
        <v>8697</v>
      </c>
      <c r="B9861" s="170" t="s">
        <v>8698</v>
      </c>
      <c r="C9861" s="170">
        <v>16</v>
      </c>
      <c r="I9861" s="170"/>
    </row>
    <row r="9862" spans="1:9" x14ac:dyDescent="0.3">
      <c r="A9862" s="170" t="s">
        <v>3374</v>
      </c>
      <c r="B9862" s="170" t="s">
        <v>10599</v>
      </c>
      <c r="C9862" s="170">
        <v>597</v>
      </c>
      <c r="I9862" s="170"/>
    </row>
    <row r="9863" spans="1:9" x14ac:dyDescent="0.3">
      <c r="A9863" s="170" t="s">
        <v>8699</v>
      </c>
      <c r="B9863" s="170" t="s">
        <v>8700</v>
      </c>
      <c r="C9863" s="170">
        <v>16</v>
      </c>
      <c r="I9863" s="170"/>
    </row>
    <row r="9864" spans="1:9" x14ac:dyDescent="0.3">
      <c r="A9864" s="170" t="s">
        <v>8701</v>
      </c>
      <c r="B9864" s="170" t="s">
        <v>8702</v>
      </c>
      <c r="C9864" s="170">
        <v>16</v>
      </c>
      <c r="I9864" s="170"/>
    </row>
    <row r="9865" spans="1:9" x14ac:dyDescent="0.3">
      <c r="A9865" s="170" t="s">
        <v>8703</v>
      </c>
      <c r="B9865" s="170" t="s">
        <v>8704</v>
      </c>
      <c r="C9865" s="170">
        <v>16</v>
      </c>
      <c r="I9865" s="170"/>
    </row>
    <row r="9866" spans="1:9" x14ac:dyDescent="0.3">
      <c r="A9866" s="170" t="s">
        <v>8705</v>
      </c>
      <c r="B9866" s="170" t="s">
        <v>8706</v>
      </c>
      <c r="C9866" s="170">
        <v>16</v>
      </c>
      <c r="I9866" s="170"/>
    </row>
    <row r="9867" spans="1:9" x14ac:dyDescent="0.3">
      <c r="A9867" s="170" t="s">
        <v>8707</v>
      </c>
      <c r="B9867" s="170" t="s">
        <v>8708</v>
      </c>
      <c r="C9867" s="170">
        <v>16</v>
      </c>
      <c r="I9867" s="170"/>
    </row>
    <row r="9868" spans="1:9" x14ac:dyDescent="0.3">
      <c r="A9868" s="170" t="s">
        <v>8709</v>
      </c>
      <c r="B9868" s="170" t="s">
        <v>8710</v>
      </c>
      <c r="C9868" s="170">
        <v>16</v>
      </c>
      <c r="I9868" s="170"/>
    </row>
    <row r="9869" spans="1:9" x14ac:dyDescent="0.3">
      <c r="A9869" s="170" t="s">
        <v>8711</v>
      </c>
      <c r="B9869" s="170" t="s">
        <v>8712</v>
      </c>
      <c r="C9869" s="170">
        <v>16</v>
      </c>
      <c r="I9869" s="170"/>
    </row>
    <row r="9870" spans="1:9" x14ac:dyDescent="0.3">
      <c r="A9870" s="170" t="s">
        <v>8713</v>
      </c>
      <c r="B9870" s="170" t="s">
        <v>8714</v>
      </c>
      <c r="C9870" s="170">
        <v>16</v>
      </c>
      <c r="I9870" s="170"/>
    </row>
    <row r="9871" spans="1:9" x14ac:dyDescent="0.3">
      <c r="A9871" s="170" t="s">
        <v>3373</v>
      </c>
      <c r="B9871" s="170" t="s">
        <v>10599</v>
      </c>
      <c r="C9871" s="170">
        <v>597</v>
      </c>
      <c r="I9871" s="170"/>
    </row>
    <row r="9872" spans="1:9" x14ac:dyDescent="0.3">
      <c r="A9872" s="170" t="s">
        <v>8715</v>
      </c>
      <c r="B9872" s="170" t="s">
        <v>8716</v>
      </c>
      <c r="C9872" s="170">
        <v>16</v>
      </c>
      <c r="I9872" s="170"/>
    </row>
    <row r="9873" spans="1:9" x14ac:dyDescent="0.3">
      <c r="A9873" s="170" t="s">
        <v>8717</v>
      </c>
      <c r="B9873" s="170" t="s">
        <v>8718</v>
      </c>
      <c r="C9873" s="170">
        <v>16</v>
      </c>
      <c r="I9873" s="170"/>
    </row>
    <row r="9874" spans="1:9" x14ac:dyDescent="0.3">
      <c r="A9874" s="170" t="s">
        <v>10603</v>
      </c>
      <c r="B9874" s="170" t="s">
        <v>10602</v>
      </c>
      <c r="C9874" s="170">
        <v>16</v>
      </c>
      <c r="I9874" s="170"/>
    </row>
    <row r="9875" spans="1:9" x14ac:dyDescent="0.3">
      <c r="A9875" s="170" t="s">
        <v>8719</v>
      </c>
      <c r="B9875" s="170" t="s">
        <v>8720</v>
      </c>
      <c r="C9875" s="170">
        <v>16</v>
      </c>
      <c r="I9875" s="170"/>
    </row>
    <row r="9876" spans="1:9" x14ac:dyDescent="0.3">
      <c r="A9876" s="170" t="s">
        <v>8721</v>
      </c>
      <c r="B9876" s="170" t="s">
        <v>8722</v>
      </c>
      <c r="C9876" s="170">
        <v>16</v>
      </c>
      <c r="I9876" s="170"/>
    </row>
    <row r="9877" spans="1:9" x14ac:dyDescent="0.3">
      <c r="A9877" s="170" t="s">
        <v>8723</v>
      </c>
      <c r="B9877" s="170" t="s">
        <v>10601</v>
      </c>
      <c r="C9877" s="170">
        <v>1528</v>
      </c>
      <c r="I9877" s="170"/>
    </row>
    <row r="9878" spans="1:9" x14ac:dyDescent="0.3">
      <c r="A9878" s="170" t="s">
        <v>8724</v>
      </c>
      <c r="B9878" s="170" t="s">
        <v>10600</v>
      </c>
      <c r="C9878" s="170">
        <v>1603</v>
      </c>
      <c r="I9878" s="170"/>
    </row>
    <row r="9879" spans="1:9" x14ac:dyDescent="0.3">
      <c r="A9879" s="170" t="s">
        <v>8725</v>
      </c>
      <c r="B9879" s="170" t="s">
        <v>8726</v>
      </c>
      <c r="C9879" s="170">
        <v>16</v>
      </c>
      <c r="I9879" s="170"/>
    </row>
    <row r="9880" spans="1:9" x14ac:dyDescent="0.3">
      <c r="A9880" s="170" t="s">
        <v>8727</v>
      </c>
      <c r="B9880" s="170" t="s">
        <v>8728</v>
      </c>
      <c r="C9880" s="170">
        <v>16</v>
      </c>
      <c r="I9880" s="170"/>
    </row>
    <row r="9881" spans="1:9" x14ac:dyDescent="0.3">
      <c r="A9881" s="170" t="s">
        <v>3372</v>
      </c>
      <c r="B9881" s="170" t="s">
        <v>10599</v>
      </c>
      <c r="C9881" s="170">
        <v>597</v>
      </c>
      <c r="I9881" s="170"/>
    </row>
    <row r="9882" spans="1:9" x14ac:dyDescent="0.3">
      <c r="A9882" s="170" t="s">
        <v>8729</v>
      </c>
      <c r="B9882" s="170" t="s">
        <v>8730</v>
      </c>
      <c r="C9882" s="170">
        <v>16</v>
      </c>
      <c r="I9882" s="170"/>
    </row>
    <row r="9883" spans="1:9" x14ac:dyDescent="0.3">
      <c r="A9883" s="170" t="s">
        <v>8731</v>
      </c>
      <c r="B9883" s="170" t="s">
        <v>8732</v>
      </c>
      <c r="C9883" s="170">
        <v>16</v>
      </c>
      <c r="I9883" s="170"/>
    </row>
    <row r="9884" spans="1:9" x14ac:dyDescent="0.3">
      <c r="A9884" s="170" t="s">
        <v>8733</v>
      </c>
      <c r="B9884" s="170" t="s">
        <v>8734</v>
      </c>
      <c r="C9884" s="170">
        <v>16</v>
      </c>
      <c r="I9884" s="170"/>
    </row>
    <row r="9885" spans="1:9" x14ac:dyDescent="0.3">
      <c r="A9885" s="170" t="s">
        <v>8735</v>
      </c>
      <c r="B9885" s="170" t="s">
        <v>8736</v>
      </c>
      <c r="C9885" s="170">
        <v>16</v>
      </c>
      <c r="I9885" s="170"/>
    </row>
    <row r="9886" spans="1:9" x14ac:dyDescent="0.3">
      <c r="A9886" s="170" t="s">
        <v>8737</v>
      </c>
      <c r="B9886" s="170" t="s">
        <v>8738</v>
      </c>
      <c r="C9886" s="170">
        <v>16</v>
      </c>
      <c r="I9886" s="170"/>
    </row>
    <row r="9887" spans="1:9" x14ac:dyDescent="0.3">
      <c r="A9887" s="170" t="s">
        <v>8739</v>
      </c>
      <c r="B9887" s="170" t="s">
        <v>8740</v>
      </c>
      <c r="C9887" s="170">
        <v>16</v>
      </c>
      <c r="I9887" s="170"/>
    </row>
    <row r="9888" spans="1:9" x14ac:dyDescent="0.3">
      <c r="A9888" s="170" t="s">
        <v>8741</v>
      </c>
      <c r="B9888" s="170" t="s">
        <v>8742</v>
      </c>
      <c r="C9888" s="170">
        <v>16</v>
      </c>
      <c r="I9888" s="170"/>
    </row>
    <row r="9889" spans="1:9" x14ac:dyDescent="0.3">
      <c r="A9889" s="170" t="s">
        <v>8743</v>
      </c>
      <c r="B9889" s="170" t="s">
        <v>8744</v>
      </c>
      <c r="C9889" s="170">
        <v>16</v>
      </c>
      <c r="I9889" s="170"/>
    </row>
    <row r="9890" spans="1:9" x14ac:dyDescent="0.3">
      <c r="A9890" s="170" t="s">
        <v>8745</v>
      </c>
      <c r="B9890" s="170" t="s">
        <v>8746</v>
      </c>
      <c r="C9890" s="170">
        <v>16</v>
      </c>
      <c r="I9890" s="170"/>
    </row>
    <row r="9891" spans="1:9" x14ac:dyDescent="0.3">
      <c r="A9891" s="170" t="s">
        <v>8747</v>
      </c>
      <c r="B9891" s="170" t="s">
        <v>8748</v>
      </c>
      <c r="C9891" s="170">
        <v>16</v>
      </c>
      <c r="I9891" s="170"/>
    </row>
    <row r="9892" spans="1:9" x14ac:dyDescent="0.3">
      <c r="A9892" s="170" t="s">
        <v>3371</v>
      </c>
      <c r="B9892" s="170" t="s">
        <v>10598</v>
      </c>
      <c r="C9892" s="170">
        <v>77</v>
      </c>
      <c r="I9892" s="170"/>
    </row>
    <row r="9893" spans="1:9" x14ac:dyDescent="0.3">
      <c r="A9893" s="170" t="s">
        <v>8749</v>
      </c>
      <c r="B9893" s="170" t="s">
        <v>8750</v>
      </c>
      <c r="C9893" s="170">
        <v>16</v>
      </c>
      <c r="I9893" s="170"/>
    </row>
    <row r="9894" spans="1:9" x14ac:dyDescent="0.3">
      <c r="A9894" s="170" t="s">
        <v>8751</v>
      </c>
      <c r="B9894" s="170" t="s">
        <v>8752</v>
      </c>
      <c r="C9894" s="170">
        <v>16</v>
      </c>
      <c r="I9894" s="170"/>
    </row>
    <row r="9895" spans="1:9" x14ac:dyDescent="0.3">
      <c r="A9895" s="170" t="s">
        <v>8753</v>
      </c>
      <c r="B9895" s="170" t="s">
        <v>8754</v>
      </c>
      <c r="C9895" s="170">
        <v>16</v>
      </c>
      <c r="I9895" s="170"/>
    </row>
    <row r="9896" spans="1:9" x14ac:dyDescent="0.3">
      <c r="A9896" s="170" t="s">
        <v>8755</v>
      </c>
      <c r="B9896" s="170" t="s">
        <v>8756</v>
      </c>
      <c r="C9896" s="170">
        <v>16</v>
      </c>
      <c r="I9896" s="170"/>
    </row>
    <row r="9897" spans="1:9" x14ac:dyDescent="0.3">
      <c r="A9897" s="170" t="s">
        <v>8757</v>
      </c>
      <c r="B9897" s="170" t="s">
        <v>8758</v>
      </c>
      <c r="C9897" s="170">
        <v>16</v>
      </c>
      <c r="I9897" s="170"/>
    </row>
    <row r="9898" spans="1:9" x14ac:dyDescent="0.3">
      <c r="A9898" s="170" t="s">
        <v>8759</v>
      </c>
      <c r="B9898" s="170" t="s">
        <v>8760</v>
      </c>
      <c r="C9898" s="170">
        <v>16</v>
      </c>
      <c r="I9898" s="170"/>
    </row>
    <row r="9899" spans="1:9" x14ac:dyDescent="0.3">
      <c r="A9899" s="170" t="s">
        <v>8761</v>
      </c>
      <c r="B9899" s="170" t="s">
        <v>8762</v>
      </c>
      <c r="C9899" s="170">
        <v>16</v>
      </c>
      <c r="I9899" s="170"/>
    </row>
    <row r="9900" spans="1:9" x14ac:dyDescent="0.3">
      <c r="A9900" s="170" t="s">
        <v>8763</v>
      </c>
      <c r="B9900" s="170" t="s">
        <v>8764</v>
      </c>
      <c r="C9900" s="170">
        <v>16</v>
      </c>
      <c r="I9900" s="170"/>
    </row>
    <row r="9901" spans="1:9" x14ac:dyDescent="0.3">
      <c r="A9901" s="170" t="s">
        <v>8765</v>
      </c>
      <c r="B9901" s="170" t="s">
        <v>8766</v>
      </c>
      <c r="C9901" s="170">
        <v>16</v>
      </c>
      <c r="I9901" s="170"/>
    </row>
    <row r="9902" spans="1:9" x14ac:dyDescent="0.3">
      <c r="A9902" s="170" t="s">
        <v>10597</v>
      </c>
      <c r="B9902" s="170" t="s">
        <v>10596</v>
      </c>
      <c r="C9902" s="170">
        <v>16</v>
      </c>
      <c r="I9902" s="170"/>
    </row>
    <row r="9903" spans="1:9" x14ac:dyDescent="0.3">
      <c r="A9903" s="170" t="s">
        <v>3370</v>
      </c>
      <c r="B9903" s="170" t="s">
        <v>10595</v>
      </c>
      <c r="C9903" s="170">
        <v>77</v>
      </c>
      <c r="I9903" s="170"/>
    </row>
    <row r="9904" spans="1:9" x14ac:dyDescent="0.3">
      <c r="A9904" s="170" t="s">
        <v>8767</v>
      </c>
      <c r="B9904" s="170" t="s">
        <v>8768</v>
      </c>
      <c r="C9904" s="170">
        <v>16</v>
      </c>
      <c r="I9904" s="170"/>
    </row>
    <row r="9905" spans="1:9" x14ac:dyDescent="0.3">
      <c r="A9905" s="170" t="s">
        <v>8769</v>
      </c>
      <c r="B9905" s="170" t="s">
        <v>8770</v>
      </c>
      <c r="C9905" s="170">
        <v>16</v>
      </c>
      <c r="I9905" s="170"/>
    </row>
    <row r="9906" spans="1:9" x14ac:dyDescent="0.3">
      <c r="A9906" s="170" t="s">
        <v>8771</v>
      </c>
      <c r="B9906" s="170" t="s">
        <v>8772</v>
      </c>
      <c r="C9906" s="170">
        <v>16</v>
      </c>
      <c r="I9906" s="170"/>
    </row>
    <row r="9907" spans="1:9" x14ac:dyDescent="0.3">
      <c r="A9907" s="170" t="s">
        <v>8773</v>
      </c>
      <c r="B9907" s="170" t="s">
        <v>8774</v>
      </c>
      <c r="C9907" s="170">
        <v>16</v>
      </c>
      <c r="I9907" s="170"/>
    </row>
    <row r="9908" spans="1:9" x14ac:dyDescent="0.3">
      <c r="A9908" s="170" t="s">
        <v>8775</v>
      </c>
      <c r="B9908" s="170" t="s">
        <v>8776</v>
      </c>
      <c r="C9908" s="170">
        <v>16</v>
      </c>
      <c r="I9908" s="170"/>
    </row>
    <row r="9909" spans="1:9" x14ac:dyDescent="0.3">
      <c r="A9909" s="170" t="s">
        <v>8777</v>
      </c>
      <c r="B9909" s="170" t="s">
        <v>8778</v>
      </c>
      <c r="C9909" s="170">
        <v>16</v>
      </c>
      <c r="I9909" s="170"/>
    </row>
    <row r="9910" spans="1:9" x14ac:dyDescent="0.3">
      <c r="A9910" s="170" t="s">
        <v>8779</v>
      </c>
      <c r="B9910" s="170" t="s">
        <v>8780</v>
      </c>
      <c r="C9910" s="170">
        <v>16</v>
      </c>
      <c r="I9910" s="170"/>
    </row>
    <row r="9911" spans="1:9" x14ac:dyDescent="0.3">
      <c r="A9911" s="170" t="s">
        <v>8781</v>
      </c>
      <c r="B9911" s="170" t="s">
        <v>8782</v>
      </c>
      <c r="C9911" s="170">
        <v>16</v>
      </c>
      <c r="I9911" s="170"/>
    </row>
    <row r="9912" spans="1:9" x14ac:dyDescent="0.3">
      <c r="A9912" s="170" t="s">
        <v>3369</v>
      </c>
      <c r="B9912" s="170" t="s">
        <v>10594</v>
      </c>
      <c r="C9912" s="170">
        <v>153</v>
      </c>
      <c r="I9912" s="170"/>
    </row>
    <row r="9913" spans="1:9" x14ac:dyDescent="0.3">
      <c r="A9913" s="170" t="s">
        <v>8783</v>
      </c>
      <c r="B9913" s="170" t="s">
        <v>8784</v>
      </c>
      <c r="C9913" s="170">
        <v>16</v>
      </c>
      <c r="I9913" s="170"/>
    </row>
    <row r="9914" spans="1:9" x14ac:dyDescent="0.3">
      <c r="A9914" s="170" t="s">
        <v>8785</v>
      </c>
      <c r="B9914" s="170" t="s">
        <v>8786</v>
      </c>
      <c r="C9914" s="170">
        <v>16</v>
      </c>
      <c r="I9914" s="170"/>
    </row>
    <row r="9915" spans="1:9" x14ac:dyDescent="0.3">
      <c r="A9915" s="170" t="s">
        <v>8787</v>
      </c>
      <c r="B9915" s="170" t="s">
        <v>8788</v>
      </c>
      <c r="C9915" s="170">
        <v>16</v>
      </c>
      <c r="I9915" s="170"/>
    </row>
    <row r="9916" spans="1:9" x14ac:dyDescent="0.3">
      <c r="A9916" s="170" t="s">
        <v>8789</v>
      </c>
      <c r="B9916" s="170" t="s">
        <v>8790</v>
      </c>
      <c r="C9916" s="170">
        <v>16</v>
      </c>
      <c r="I9916" s="170"/>
    </row>
    <row r="9917" spans="1:9" x14ac:dyDescent="0.3">
      <c r="A9917" s="170" t="s">
        <v>8791</v>
      </c>
      <c r="B9917" s="170" t="s">
        <v>8792</v>
      </c>
      <c r="C9917" s="170">
        <v>16</v>
      </c>
      <c r="I9917" s="170"/>
    </row>
    <row r="9918" spans="1:9" x14ac:dyDescent="0.3">
      <c r="A9918" s="170" t="s">
        <v>8793</v>
      </c>
      <c r="B9918" s="170" t="s">
        <v>8794</v>
      </c>
      <c r="C9918" s="170">
        <v>16</v>
      </c>
      <c r="I9918" s="170"/>
    </row>
    <row r="9919" spans="1:9" x14ac:dyDescent="0.3">
      <c r="A9919" s="170" t="s">
        <v>3368</v>
      </c>
      <c r="B9919" s="170" t="s">
        <v>10593</v>
      </c>
      <c r="C9919" s="170">
        <v>52</v>
      </c>
      <c r="I9919" s="170"/>
    </row>
    <row r="9920" spans="1:9" x14ac:dyDescent="0.3">
      <c r="A9920" s="170" t="s">
        <v>8795</v>
      </c>
      <c r="B9920" s="170" t="s">
        <v>8796</v>
      </c>
      <c r="C9920" s="170">
        <v>16</v>
      </c>
      <c r="I9920" s="170"/>
    </row>
    <row r="9921" spans="1:9" x14ac:dyDescent="0.3">
      <c r="A9921" s="170" t="s">
        <v>8797</v>
      </c>
      <c r="B9921" s="170" t="s">
        <v>8798</v>
      </c>
      <c r="C9921" s="170">
        <v>16</v>
      </c>
      <c r="I9921" s="170"/>
    </row>
    <row r="9922" spans="1:9" x14ac:dyDescent="0.3">
      <c r="A9922" s="170" t="s">
        <v>8799</v>
      </c>
      <c r="B9922" s="170" t="s">
        <v>8800</v>
      </c>
      <c r="C9922" s="170">
        <v>16</v>
      </c>
      <c r="I9922" s="170"/>
    </row>
    <row r="9923" spans="1:9" x14ac:dyDescent="0.3">
      <c r="A9923" s="170" t="s">
        <v>8801</v>
      </c>
      <c r="B9923" s="170" t="s">
        <v>8802</v>
      </c>
      <c r="C9923" s="170">
        <v>16</v>
      </c>
      <c r="I9923" s="170"/>
    </row>
    <row r="9924" spans="1:9" x14ac:dyDescent="0.3">
      <c r="A9924" s="170" t="s">
        <v>8803</v>
      </c>
      <c r="B9924" s="170" t="s">
        <v>8804</v>
      </c>
      <c r="C9924" s="170">
        <v>16</v>
      </c>
      <c r="I9924" s="170"/>
    </row>
    <row r="9925" spans="1:9" x14ac:dyDescent="0.3">
      <c r="A9925" s="170" t="s">
        <v>8805</v>
      </c>
      <c r="B9925" s="170" t="s">
        <v>8806</v>
      </c>
      <c r="C9925" s="170">
        <v>16</v>
      </c>
      <c r="I9925" s="170"/>
    </row>
    <row r="9926" spans="1:9" x14ac:dyDescent="0.3">
      <c r="A9926" s="170" t="s">
        <v>8807</v>
      </c>
      <c r="B9926" s="170" t="s">
        <v>8808</v>
      </c>
      <c r="C9926" s="170">
        <v>16</v>
      </c>
      <c r="I9926" s="170"/>
    </row>
    <row r="9927" spans="1:9" x14ac:dyDescent="0.3">
      <c r="A9927" s="170" t="s">
        <v>8809</v>
      </c>
      <c r="B9927" s="170" t="s">
        <v>8810</v>
      </c>
      <c r="C9927" s="170">
        <v>16</v>
      </c>
      <c r="I9927" s="170"/>
    </row>
    <row r="9928" spans="1:9" x14ac:dyDescent="0.3">
      <c r="A9928" s="170" t="s">
        <v>8811</v>
      </c>
      <c r="B9928" s="170" t="s">
        <v>8812</v>
      </c>
      <c r="C9928" s="170">
        <v>16</v>
      </c>
      <c r="I9928" s="170"/>
    </row>
    <row r="9929" spans="1:9" x14ac:dyDescent="0.3">
      <c r="A9929" s="170" t="s">
        <v>8813</v>
      </c>
      <c r="B9929" s="170" t="s">
        <v>8814</v>
      </c>
      <c r="C9929" s="170">
        <v>16</v>
      </c>
      <c r="I9929" s="170"/>
    </row>
    <row r="9930" spans="1:9" x14ac:dyDescent="0.3">
      <c r="A9930" s="170" t="s">
        <v>3367</v>
      </c>
      <c r="B9930" s="170" t="s">
        <v>10592</v>
      </c>
      <c r="C9930" s="170">
        <v>52</v>
      </c>
      <c r="I9930" s="170"/>
    </row>
    <row r="9931" spans="1:9" x14ac:dyDescent="0.3">
      <c r="A9931" s="170" t="s">
        <v>8816</v>
      </c>
      <c r="B9931" s="170" t="s">
        <v>8815</v>
      </c>
      <c r="C9931" s="170">
        <v>122</v>
      </c>
      <c r="I9931" s="170"/>
    </row>
    <row r="9932" spans="1:9" x14ac:dyDescent="0.3">
      <c r="A9932" s="170" t="s">
        <v>8817</v>
      </c>
      <c r="B9932" s="170" t="s">
        <v>10591</v>
      </c>
      <c r="C9932" s="170">
        <v>1603</v>
      </c>
      <c r="I9932" s="170"/>
    </row>
    <row r="9933" spans="1:9" x14ac:dyDescent="0.3">
      <c r="A9933" s="170" t="s">
        <v>8818</v>
      </c>
      <c r="B9933" s="170" t="s">
        <v>8815</v>
      </c>
      <c r="C9933" s="170">
        <v>122</v>
      </c>
      <c r="I9933" s="170"/>
    </row>
    <row r="9934" spans="1:9" x14ac:dyDescent="0.3">
      <c r="A9934" s="170" t="s">
        <v>8819</v>
      </c>
      <c r="B9934" s="170" t="s">
        <v>8820</v>
      </c>
      <c r="C9934" s="170">
        <v>16</v>
      </c>
      <c r="I9934" s="170"/>
    </row>
    <row r="9935" spans="1:9" x14ac:dyDescent="0.3">
      <c r="A9935" s="170" t="s">
        <v>8821</v>
      </c>
      <c r="B9935" s="170" t="s">
        <v>8822</v>
      </c>
      <c r="C9935" s="170">
        <v>16</v>
      </c>
      <c r="I9935" s="170"/>
    </row>
    <row r="9936" spans="1:9" x14ac:dyDescent="0.3">
      <c r="A9936" s="170" t="s">
        <v>8823</v>
      </c>
      <c r="B9936" s="170" t="s">
        <v>8824</v>
      </c>
      <c r="C9936" s="170">
        <v>16</v>
      </c>
      <c r="I9936" s="170"/>
    </row>
    <row r="9937" spans="1:9" x14ac:dyDescent="0.3">
      <c r="A9937" s="170" t="s">
        <v>8825</v>
      </c>
      <c r="B9937" s="170" t="s">
        <v>8826</v>
      </c>
      <c r="C9937" s="170">
        <v>16</v>
      </c>
      <c r="I9937" s="170"/>
    </row>
    <row r="9938" spans="1:9" x14ac:dyDescent="0.3">
      <c r="A9938" s="170" t="s">
        <v>8827</v>
      </c>
      <c r="B9938" s="170" t="s">
        <v>8828</v>
      </c>
      <c r="C9938" s="170">
        <v>16</v>
      </c>
      <c r="I9938" s="170"/>
    </row>
    <row r="9939" spans="1:9" x14ac:dyDescent="0.3">
      <c r="A9939" s="170" t="s">
        <v>8829</v>
      </c>
      <c r="B9939" s="170" t="s">
        <v>8830</v>
      </c>
      <c r="C9939" s="170">
        <v>16</v>
      </c>
      <c r="I9939" s="170"/>
    </row>
    <row r="9940" spans="1:9" x14ac:dyDescent="0.3">
      <c r="A9940" s="170" t="s">
        <v>8831</v>
      </c>
      <c r="B9940" s="170" t="s">
        <v>8832</v>
      </c>
      <c r="C9940" s="170">
        <v>16</v>
      </c>
      <c r="I9940" s="170"/>
    </row>
    <row r="9941" spans="1:9" x14ac:dyDescent="0.3">
      <c r="A9941" s="170" t="s">
        <v>4036</v>
      </c>
      <c r="B9941" s="170" t="s">
        <v>10590</v>
      </c>
      <c r="C9941" s="170">
        <v>2112</v>
      </c>
      <c r="I9941" s="170"/>
    </row>
    <row r="9942" spans="1:9" x14ac:dyDescent="0.3">
      <c r="A9942" s="170" t="s">
        <v>8833</v>
      </c>
      <c r="B9942" s="170" t="s">
        <v>8834</v>
      </c>
      <c r="C9942" s="170">
        <v>16</v>
      </c>
      <c r="I9942" s="170"/>
    </row>
    <row r="9943" spans="1:9" x14ac:dyDescent="0.3">
      <c r="A9943" s="170" t="s">
        <v>8835</v>
      </c>
      <c r="B9943" s="170" t="s">
        <v>8836</v>
      </c>
      <c r="C9943" s="170">
        <v>16</v>
      </c>
      <c r="I9943" s="170"/>
    </row>
    <row r="9944" spans="1:9" x14ac:dyDescent="0.3">
      <c r="A9944" s="170" t="s">
        <v>8837</v>
      </c>
      <c r="B9944" s="170" t="s">
        <v>8838</v>
      </c>
      <c r="C9944" s="170">
        <v>16</v>
      </c>
      <c r="I9944" s="170"/>
    </row>
    <row r="9945" spans="1:9" x14ac:dyDescent="0.3">
      <c r="A9945" s="170" t="s">
        <v>8839</v>
      </c>
      <c r="B9945" s="170" t="s">
        <v>8840</v>
      </c>
      <c r="C9945" s="170">
        <v>16</v>
      </c>
      <c r="I9945" s="170"/>
    </row>
    <row r="9946" spans="1:9" x14ac:dyDescent="0.3">
      <c r="A9946" s="170" t="s">
        <v>8841</v>
      </c>
      <c r="B9946" s="170" t="s">
        <v>8842</v>
      </c>
      <c r="C9946" s="170">
        <v>16</v>
      </c>
      <c r="I9946" s="170"/>
    </row>
    <row r="9947" spans="1:9" x14ac:dyDescent="0.3">
      <c r="A9947" s="170" t="s">
        <v>8843</v>
      </c>
      <c r="B9947" s="170" t="s">
        <v>8844</v>
      </c>
      <c r="C9947" s="170">
        <v>16</v>
      </c>
      <c r="I9947" s="170"/>
    </row>
    <row r="9948" spans="1:9" x14ac:dyDescent="0.3">
      <c r="A9948" s="170" t="s">
        <v>8845</v>
      </c>
      <c r="B9948" s="170" t="s">
        <v>8846</v>
      </c>
      <c r="C9948" s="170">
        <v>16</v>
      </c>
      <c r="I9948" s="170"/>
    </row>
    <row r="9949" spans="1:9" x14ac:dyDescent="0.3">
      <c r="A9949" s="170" t="s">
        <v>8847</v>
      </c>
      <c r="B9949" s="170" t="s">
        <v>8848</v>
      </c>
      <c r="C9949" s="170">
        <v>16</v>
      </c>
      <c r="I9949" s="170"/>
    </row>
    <row r="9950" spans="1:9" x14ac:dyDescent="0.3">
      <c r="A9950" s="170" t="s">
        <v>8849</v>
      </c>
      <c r="B9950" s="170" t="s">
        <v>8850</v>
      </c>
      <c r="C9950" s="170">
        <v>16</v>
      </c>
      <c r="I9950" s="170"/>
    </row>
    <row r="9951" spans="1:9" x14ac:dyDescent="0.3">
      <c r="A9951" s="170" t="s">
        <v>8851</v>
      </c>
      <c r="B9951" s="170" t="s">
        <v>8852</v>
      </c>
      <c r="C9951" s="170">
        <v>16</v>
      </c>
      <c r="I9951" s="170"/>
    </row>
    <row r="9952" spans="1:9" x14ac:dyDescent="0.3">
      <c r="A9952" s="170" t="s">
        <v>3366</v>
      </c>
      <c r="B9952" s="170" t="s">
        <v>10589</v>
      </c>
      <c r="C9952" s="170">
        <v>244</v>
      </c>
      <c r="I9952" s="170"/>
    </row>
    <row r="9953" spans="1:9" x14ac:dyDescent="0.3">
      <c r="A9953" s="170" t="s">
        <v>8853</v>
      </c>
      <c r="B9953" s="170" t="s">
        <v>8854</v>
      </c>
      <c r="C9953" s="170">
        <v>16</v>
      </c>
      <c r="I9953" s="170"/>
    </row>
    <row r="9954" spans="1:9" x14ac:dyDescent="0.3">
      <c r="A9954" s="170" t="s">
        <v>8855</v>
      </c>
      <c r="B9954" s="170" t="s">
        <v>8856</v>
      </c>
      <c r="C9954" s="170">
        <v>16</v>
      </c>
      <c r="I9954" s="170"/>
    </row>
    <row r="9955" spans="1:9" x14ac:dyDescent="0.3">
      <c r="A9955" s="170" t="s">
        <v>8857</v>
      </c>
      <c r="B9955" s="170" t="s">
        <v>8858</v>
      </c>
      <c r="C9955" s="170">
        <v>16</v>
      </c>
      <c r="I9955" s="170"/>
    </row>
    <row r="9956" spans="1:9" x14ac:dyDescent="0.3">
      <c r="A9956" s="170" t="s">
        <v>8859</v>
      </c>
      <c r="B9956" s="170" t="s">
        <v>8860</v>
      </c>
      <c r="C9956" s="170">
        <v>16</v>
      </c>
      <c r="I9956" s="170"/>
    </row>
    <row r="9957" spans="1:9" x14ac:dyDescent="0.3">
      <c r="A9957" s="170" t="s">
        <v>8861</v>
      </c>
      <c r="B9957" s="170" t="s">
        <v>8862</v>
      </c>
      <c r="C9957" s="170">
        <v>16</v>
      </c>
      <c r="I9957" s="170"/>
    </row>
    <row r="9958" spans="1:9" x14ac:dyDescent="0.3">
      <c r="A9958" s="170" t="s">
        <v>8863</v>
      </c>
      <c r="B9958" s="170" t="s">
        <v>8864</v>
      </c>
      <c r="C9958" s="170">
        <v>16</v>
      </c>
      <c r="I9958" s="170"/>
    </row>
    <row r="9959" spans="1:9" x14ac:dyDescent="0.3">
      <c r="A9959" s="170" t="s">
        <v>8865</v>
      </c>
      <c r="B9959" s="170" t="s">
        <v>8866</v>
      </c>
      <c r="C9959" s="170">
        <v>16</v>
      </c>
      <c r="I9959" s="170"/>
    </row>
    <row r="9960" spans="1:9" x14ac:dyDescent="0.3">
      <c r="A9960" s="170" t="s">
        <v>8867</v>
      </c>
      <c r="B9960" s="170" t="s">
        <v>8868</v>
      </c>
      <c r="C9960" s="170">
        <v>16</v>
      </c>
      <c r="I9960" s="170"/>
    </row>
    <row r="9961" spans="1:9" x14ac:dyDescent="0.3">
      <c r="A9961" s="170" t="s">
        <v>8869</v>
      </c>
      <c r="B9961" s="170" t="s">
        <v>8870</v>
      </c>
      <c r="C9961" s="170">
        <v>16</v>
      </c>
      <c r="I9961" s="170"/>
    </row>
    <row r="9962" spans="1:9" x14ac:dyDescent="0.3">
      <c r="A9962" s="170" t="s">
        <v>8871</v>
      </c>
      <c r="B9962" s="170" t="s">
        <v>8872</v>
      </c>
      <c r="C9962" s="170">
        <v>16</v>
      </c>
      <c r="I9962" s="170"/>
    </row>
    <row r="9963" spans="1:9" x14ac:dyDescent="0.3">
      <c r="A9963" s="170" t="s">
        <v>3365</v>
      </c>
      <c r="B9963" s="170" t="s">
        <v>8019</v>
      </c>
      <c r="C9963" s="170">
        <v>253</v>
      </c>
      <c r="I9963" s="170"/>
    </row>
    <row r="9964" spans="1:9" x14ac:dyDescent="0.3">
      <c r="A9964" s="170" t="s">
        <v>8873</v>
      </c>
      <c r="B9964" s="170" t="s">
        <v>8874</v>
      </c>
      <c r="C9964" s="170">
        <v>16</v>
      </c>
      <c r="I9964" s="170"/>
    </row>
    <row r="9965" spans="1:9" x14ac:dyDescent="0.3">
      <c r="A9965" s="170" t="s">
        <v>8875</v>
      </c>
      <c r="B9965" s="170" t="s">
        <v>8876</v>
      </c>
      <c r="C9965" s="170">
        <v>16</v>
      </c>
      <c r="I9965" s="170"/>
    </row>
    <row r="9966" spans="1:9" x14ac:dyDescent="0.3">
      <c r="A9966" s="170" t="s">
        <v>8877</v>
      </c>
      <c r="B9966" s="170" t="s">
        <v>8878</v>
      </c>
      <c r="C9966" s="170">
        <v>16</v>
      </c>
      <c r="I9966" s="170"/>
    </row>
    <row r="9967" spans="1:9" x14ac:dyDescent="0.3">
      <c r="A9967" s="170" t="s">
        <v>8879</v>
      </c>
      <c r="B9967" s="170" t="s">
        <v>8815</v>
      </c>
      <c r="C9967" s="170">
        <v>122</v>
      </c>
      <c r="I9967" s="170"/>
    </row>
    <row r="9968" spans="1:9" x14ac:dyDescent="0.3">
      <c r="A9968" s="170" t="s">
        <v>8880</v>
      </c>
      <c r="B9968" s="170" t="s">
        <v>8881</v>
      </c>
      <c r="C9968" s="170">
        <v>16</v>
      </c>
      <c r="I9968" s="170"/>
    </row>
    <row r="9969" spans="1:9" x14ac:dyDescent="0.3">
      <c r="A9969" s="170" t="s">
        <v>8882</v>
      </c>
      <c r="B9969" s="170" t="s">
        <v>8883</v>
      </c>
      <c r="C9969" s="170">
        <v>16</v>
      </c>
      <c r="I9969" s="170"/>
    </row>
    <row r="9970" spans="1:9" x14ac:dyDescent="0.3">
      <c r="A9970" s="170" t="s">
        <v>8884</v>
      </c>
      <c r="B9970" s="170" t="s">
        <v>8885</v>
      </c>
      <c r="C9970" s="170">
        <v>16</v>
      </c>
      <c r="I9970" s="170"/>
    </row>
    <row r="9971" spans="1:9" x14ac:dyDescent="0.3">
      <c r="A9971" s="170" t="s">
        <v>8886</v>
      </c>
      <c r="B9971" s="170" t="s">
        <v>8887</v>
      </c>
      <c r="C9971" s="170">
        <v>16</v>
      </c>
      <c r="I9971" s="170"/>
    </row>
    <row r="9972" spans="1:9" x14ac:dyDescent="0.3">
      <c r="A9972" s="170" t="s">
        <v>8888</v>
      </c>
      <c r="B9972" s="170" t="s">
        <v>8815</v>
      </c>
      <c r="C9972" s="170">
        <v>122</v>
      </c>
      <c r="I9972" s="170"/>
    </row>
    <row r="9973" spans="1:9" x14ac:dyDescent="0.3">
      <c r="A9973" s="170" t="s">
        <v>8889</v>
      </c>
      <c r="B9973" s="170" t="s">
        <v>8890</v>
      </c>
      <c r="C9973" s="170">
        <v>16</v>
      </c>
      <c r="I9973" s="170"/>
    </row>
    <row r="9974" spans="1:9" x14ac:dyDescent="0.3">
      <c r="A9974" s="170" t="s">
        <v>8891</v>
      </c>
      <c r="B9974" s="170" t="s">
        <v>8892</v>
      </c>
      <c r="C9974" s="170">
        <v>16</v>
      </c>
      <c r="I9974" s="170"/>
    </row>
    <row r="9975" spans="1:9" x14ac:dyDescent="0.3">
      <c r="A9975" s="170" t="s">
        <v>8893</v>
      </c>
      <c r="B9975" s="170" t="s">
        <v>8894</v>
      </c>
      <c r="C9975" s="170">
        <v>16</v>
      </c>
      <c r="I9975" s="170"/>
    </row>
    <row r="9976" spans="1:9" x14ac:dyDescent="0.3">
      <c r="A9976" s="170" t="s">
        <v>8895</v>
      </c>
      <c r="B9976" s="170" t="s">
        <v>8896</v>
      </c>
      <c r="C9976" s="170">
        <v>16</v>
      </c>
      <c r="I9976" s="170"/>
    </row>
    <row r="9977" spans="1:9" x14ac:dyDescent="0.3">
      <c r="A9977" s="170" t="s">
        <v>8897</v>
      </c>
      <c r="B9977" s="170" t="s">
        <v>8898</v>
      </c>
      <c r="C9977" s="170">
        <v>16</v>
      </c>
      <c r="I9977" s="170"/>
    </row>
    <row r="9978" spans="1:9" x14ac:dyDescent="0.3">
      <c r="A9978" s="170" t="s">
        <v>8899</v>
      </c>
      <c r="B9978" s="170" t="s">
        <v>8815</v>
      </c>
      <c r="C9978" s="170">
        <v>122</v>
      </c>
      <c r="I9978" s="170"/>
    </row>
    <row r="9979" spans="1:9" x14ac:dyDescent="0.3">
      <c r="A9979" s="170" t="s">
        <v>8900</v>
      </c>
      <c r="B9979" s="170" t="s">
        <v>8901</v>
      </c>
      <c r="C9979" s="170">
        <v>16</v>
      </c>
      <c r="I9979" s="170"/>
    </row>
    <row r="9980" spans="1:9" x14ac:dyDescent="0.3">
      <c r="A9980" s="170" t="s">
        <v>8902</v>
      </c>
      <c r="B9980" s="170" t="s">
        <v>8903</v>
      </c>
      <c r="C9980" s="170">
        <v>16</v>
      </c>
      <c r="I9980" s="170"/>
    </row>
    <row r="9981" spans="1:9" x14ac:dyDescent="0.3">
      <c r="A9981" s="170" t="s">
        <v>8904</v>
      </c>
      <c r="B9981" s="170" t="s">
        <v>8905</v>
      </c>
      <c r="C9981" s="170">
        <v>16</v>
      </c>
      <c r="I9981" s="170"/>
    </row>
    <row r="9982" spans="1:9" x14ac:dyDescent="0.3">
      <c r="A9982" s="170" t="s">
        <v>8906</v>
      </c>
      <c r="B9982" s="170" t="s">
        <v>8907</v>
      </c>
      <c r="C9982" s="170">
        <v>16</v>
      </c>
      <c r="I9982" s="170"/>
    </row>
    <row r="9983" spans="1:9" x14ac:dyDescent="0.3">
      <c r="A9983" s="170" t="s">
        <v>3364</v>
      </c>
      <c r="B9983" s="170" t="s">
        <v>10588</v>
      </c>
      <c r="C9983" s="170">
        <v>147</v>
      </c>
      <c r="I9983" s="170"/>
    </row>
    <row r="9984" spans="1:9" x14ac:dyDescent="0.3">
      <c r="A9984" s="170" t="s">
        <v>8908</v>
      </c>
      <c r="B9984" s="170" t="s">
        <v>8909</v>
      </c>
      <c r="C9984" s="170">
        <v>16</v>
      </c>
      <c r="I9984" s="170"/>
    </row>
    <row r="9985" spans="1:9" x14ac:dyDescent="0.3">
      <c r="A9985" s="170" t="s">
        <v>8910</v>
      </c>
      <c r="B9985" s="170" t="s">
        <v>8911</v>
      </c>
      <c r="C9985" s="170">
        <v>16</v>
      </c>
      <c r="I9985" s="170"/>
    </row>
    <row r="9986" spans="1:9" x14ac:dyDescent="0.3">
      <c r="A9986" s="170" t="s">
        <v>8912</v>
      </c>
      <c r="B9986" s="170" t="s">
        <v>8815</v>
      </c>
      <c r="C9986" s="170">
        <v>122</v>
      </c>
      <c r="I9986" s="170"/>
    </row>
    <row r="9987" spans="1:9" x14ac:dyDescent="0.3">
      <c r="A9987" s="170" t="s">
        <v>8913</v>
      </c>
      <c r="B9987" s="170" t="s">
        <v>8815</v>
      </c>
      <c r="C9987" s="170">
        <v>122</v>
      </c>
      <c r="I9987" s="170"/>
    </row>
    <row r="9988" spans="1:9" x14ac:dyDescent="0.3">
      <c r="A9988" s="170" t="s">
        <v>8914</v>
      </c>
      <c r="B9988" s="170" t="s">
        <v>8915</v>
      </c>
      <c r="C9988" s="170">
        <v>16</v>
      </c>
      <c r="I9988" s="170"/>
    </row>
    <row r="9989" spans="1:9" x14ac:dyDescent="0.3">
      <c r="A9989" s="170" t="s">
        <v>10587</v>
      </c>
      <c r="B9989" s="170" t="s">
        <v>10586</v>
      </c>
      <c r="C9989" s="170">
        <v>16</v>
      </c>
      <c r="I9989" s="170"/>
    </row>
    <row r="9990" spans="1:9" x14ac:dyDescent="0.3">
      <c r="A9990" s="170" t="s">
        <v>8916</v>
      </c>
      <c r="B9990" s="170" t="s">
        <v>8917</v>
      </c>
      <c r="C9990" s="170">
        <v>16</v>
      </c>
      <c r="I9990" s="170"/>
    </row>
    <row r="9991" spans="1:9" x14ac:dyDescent="0.3">
      <c r="A9991" s="170" t="s">
        <v>8918</v>
      </c>
      <c r="B9991" s="170" t="s">
        <v>8919</v>
      </c>
      <c r="C9991" s="170">
        <v>16</v>
      </c>
      <c r="I9991" s="170"/>
    </row>
    <row r="9992" spans="1:9" x14ac:dyDescent="0.3">
      <c r="A9992" s="170" t="s">
        <v>8920</v>
      </c>
      <c r="B9992" s="170" t="s">
        <v>8921</v>
      </c>
      <c r="C9992" s="170">
        <v>16</v>
      </c>
      <c r="I9992" s="170"/>
    </row>
    <row r="9993" spans="1:9" x14ac:dyDescent="0.3">
      <c r="A9993" s="170" t="s">
        <v>8922</v>
      </c>
      <c r="B9993" s="170" t="s">
        <v>8923</v>
      </c>
      <c r="C9993" s="170">
        <v>16</v>
      </c>
      <c r="I9993" s="170"/>
    </row>
    <row r="9994" spans="1:9" x14ac:dyDescent="0.3">
      <c r="A9994" s="170" t="s">
        <v>8924</v>
      </c>
      <c r="B9994" s="170" t="s">
        <v>8925</v>
      </c>
      <c r="C9994" s="170">
        <v>16</v>
      </c>
      <c r="I9994" s="170"/>
    </row>
    <row r="9995" spans="1:9" x14ac:dyDescent="0.3">
      <c r="A9995" s="170" t="s">
        <v>8926</v>
      </c>
      <c r="B9995" s="170" t="s">
        <v>8927</v>
      </c>
      <c r="C9995" s="170">
        <v>16</v>
      </c>
      <c r="I9995" s="170"/>
    </row>
    <row r="9996" spans="1:9" x14ac:dyDescent="0.3">
      <c r="A9996" s="170" t="s">
        <v>8928</v>
      </c>
      <c r="B9996" s="170" t="s">
        <v>8815</v>
      </c>
      <c r="C9996" s="170">
        <v>122</v>
      </c>
      <c r="I9996" s="170"/>
    </row>
    <row r="9997" spans="1:9" x14ac:dyDescent="0.3">
      <c r="A9997" s="170" t="s">
        <v>8929</v>
      </c>
      <c r="B9997" s="170" t="s">
        <v>8930</v>
      </c>
      <c r="C9997" s="170">
        <v>16</v>
      </c>
      <c r="I9997" s="170"/>
    </row>
    <row r="9998" spans="1:9" x14ac:dyDescent="0.3">
      <c r="A9998" s="170" t="s">
        <v>8931</v>
      </c>
      <c r="B9998" s="170" t="s">
        <v>8815</v>
      </c>
      <c r="C9998" s="170">
        <v>122</v>
      </c>
      <c r="I9998" s="170"/>
    </row>
    <row r="9999" spans="1:9" x14ac:dyDescent="0.3">
      <c r="A9999" s="170" t="s">
        <v>8932</v>
      </c>
      <c r="B9999" s="170" t="s">
        <v>8815</v>
      </c>
      <c r="C9999" s="170">
        <v>122</v>
      </c>
      <c r="I9999" s="170"/>
    </row>
    <row r="10000" spans="1:9" x14ac:dyDescent="0.3">
      <c r="A10000" s="170" t="s">
        <v>8933</v>
      </c>
      <c r="B10000" s="170" t="s">
        <v>8815</v>
      </c>
      <c r="C10000" s="170">
        <v>122</v>
      </c>
      <c r="I10000" s="170"/>
    </row>
    <row r="10001" spans="1:9" x14ac:dyDescent="0.3">
      <c r="A10001" s="170" t="s">
        <v>8934</v>
      </c>
      <c r="B10001" s="170" t="s">
        <v>8815</v>
      </c>
      <c r="C10001" s="170">
        <v>122</v>
      </c>
      <c r="I10001" s="170"/>
    </row>
    <row r="10002" spans="1:9" x14ac:dyDescent="0.3">
      <c r="A10002" s="170" t="s">
        <v>8935</v>
      </c>
      <c r="B10002" s="170" t="s">
        <v>10585</v>
      </c>
      <c r="C10002" s="170">
        <v>1672</v>
      </c>
      <c r="I10002" s="170"/>
    </row>
    <row r="10003" spans="1:9" x14ac:dyDescent="0.3">
      <c r="A10003" s="170" t="s">
        <v>3363</v>
      </c>
      <c r="B10003" s="170" t="s">
        <v>10584</v>
      </c>
      <c r="C10003" s="170">
        <v>147</v>
      </c>
      <c r="I10003" s="170"/>
    </row>
    <row r="10004" spans="1:9" x14ac:dyDescent="0.3">
      <c r="A10004" s="170" t="s">
        <v>8936</v>
      </c>
      <c r="B10004" s="170" t="s">
        <v>8937</v>
      </c>
      <c r="C10004" s="170">
        <v>16</v>
      </c>
      <c r="I10004" s="170"/>
    </row>
    <row r="10005" spans="1:9" x14ac:dyDescent="0.3">
      <c r="A10005" s="170" t="s">
        <v>8938</v>
      </c>
      <c r="B10005" s="170" t="s">
        <v>8939</v>
      </c>
      <c r="C10005" s="170">
        <v>16</v>
      </c>
      <c r="I10005" s="170"/>
    </row>
    <row r="10006" spans="1:9" x14ac:dyDescent="0.3">
      <c r="A10006" s="170" t="s">
        <v>8940</v>
      </c>
      <c r="B10006" s="170" t="s">
        <v>8941</v>
      </c>
      <c r="C10006" s="170">
        <v>16</v>
      </c>
      <c r="I10006" s="170"/>
    </row>
    <row r="10007" spans="1:9" x14ac:dyDescent="0.3">
      <c r="A10007" s="170" t="s">
        <v>8942</v>
      </c>
      <c r="B10007" s="170" t="s">
        <v>8943</v>
      </c>
      <c r="C10007" s="170">
        <v>16</v>
      </c>
      <c r="I10007" s="170"/>
    </row>
    <row r="10008" spans="1:9" x14ac:dyDescent="0.3">
      <c r="A10008" s="170" t="s">
        <v>8944</v>
      </c>
      <c r="B10008" s="170" t="s">
        <v>8945</v>
      </c>
      <c r="C10008" s="170">
        <v>16</v>
      </c>
      <c r="I10008" s="170"/>
    </row>
    <row r="10009" spans="1:9" x14ac:dyDescent="0.3">
      <c r="A10009" s="170" t="s">
        <v>8946</v>
      </c>
      <c r="B10009" s="170" t="s">
        <v>8947</v>
      </c>
      <c r="C10009" s="170">
        <v>16</v>
      </c>
      <c r="I10009" s="170"/>
    </row>
    <row r="10010" spans="1:9" x14ac:dyDescent="0.3">
      <c r="A10010" s="170" t="s">
        <v>8948</v>
      </c>
      <c r="B10010" s="170" t="s">
        <v>8949</v>
      </c>
      <c r="C10010" s="170">
        <v>16</v>
      </c>
      <c r="I10010" s="170"/>
    </row>
    <row r="10011" spans="1:9" x14ac:dyDescent="0.3">
      <c r="A10011" s="170" t="s">
        <v>8950</v>
      </c>
      <c r="B10011" s="170" t="s">
        <v>8951</v>
      </c>
      <c r="C10011" s="170">
        <v>16</v>
      </c>
      <c r="I10011" s="170"/>
    </row>
    <row r="10012" spans="1:9" x14ac:dyDescent="0.3">
      <c r="A10012" s="170" t="s">
        <v>8952</v>
      </c>
      <c r="B10012" s="170" t="s">
        <v>8953</v>
      </c>
      <c r="C10012" s="170">
        <v>16</v>
      </c>
      <c r="I10012" s="170"/>
    </row>
    <row r="10013" spans="1:9" x14ac:dyDescent="0.3">
      <c r="A10013" s="170" t="s">
        <v>8954</v>
      </c>
      <c r="B10013" s="170" t="s">
        <v>8955</v>
      </c>
      <c r="C10013" s="170">
        <v>16</v>
      </c>
      <c r="I10013" s="170"/>
    </row>
    <row r="10014" spans="1:9" x14ac:dyDescent="0.3">
      <c r="A10014" s="170" t="s">
        <v>3362</v>
      </c>
      <c r="B10014" s="170" t="s">
        <v>10583</v>
      </c>
      <c r="C10014" s="170">
        <v>282</v>
      </c>
      <c r="I10014" s="170"/>
    </row>
    <row r="10015" spans="1:9" x14ac:dyDescent="0.3">
      <c r="A10015" s="170" t="s">
        <v>8956</v>
      </c>
      <c r="B10015" s="170" t="s">
        <v>8957</v>
      </c>
      <c r="C10015" s="170">
        <v>16</v>
      </c>
      <c r="I10015" s="170"/>
    </row>
    <row r="10016" spans="1:9" x14ac:dyDescent="0.3">
      <c r="A10016" s="170" t="s">
        <v>8958</v>
      </c>
      <c r="B10016" s="170" t="s">
        <v>8959</v>
      </c>
      <c r="C10016" s="170">
        <v>16</v>
      </c>
      <c r="I10016" s="170"/>
    </row>
    <row r="10017" spans="1:9" x14ac:dyDescent="0.3">
      <c r="A10017" s="170" t="s">
        <v>8960</v>
      </c>
      <c r="B10017" s="170" t="s">
        <v>8961</v>
      </c>
      <c r="C10017" s="170">
        <v>16</v>
      </c>
      <c r="I10017" s="170"/>
    </row>
    <row r="10018" spans="1:9" x14ac:dyDescent="0.3">
      <c r="A10018" s="170" t="s">
        <v>8962</v>
      </c>
      <c r="B10018" s="170" t="s">
        <v>8963</v>
      </c>
      <c r="C10018" s="170">
        <v>16</v>
      </c>
      <c r="I10018" s="170"/>
    </row>
    <row r="10019" spans="1:9" x14ac:dyDescent="0.3">
      <c r="A10019" s="170" t="s">
        <v>8964</v>
      </c>
      <c r="B10019" s="170" t="s">
        <v>8965</v>
      </c>
      <c r="C10019" s="170">
        <v>16</v>
      </c>
      <c r="I10019" s="170"/>
    </row>
    <row r="10020" spans="1:9" x14ac:dyDescent="0.3">
      <c r="A10020" s="170" t="s">
        <v>8966</v>
      </c>
      <c r="B10020" s="170" t="s">
        <v>8967</v>
      </c>
      <c r="C10020" s="170">
        <v>16</v>
      </c>
      <c r="I10020" s="170"/>
    </row>
    <row r="10021" spans="1:9" x14ac:dyDescent="0.3">
      <c r="A10021" s="170" t="s">
        <v>8968</v>
      </c>
      <c r="B10021" s="170" t="s">
        <v>8969</v>
      </c>
      <c r="C10021" s="170">
        <v>16</v>
      </c>
      <c r="I10021" s="170"/>
    </row>
    <row r="10022" spans="1:9" x14ac:dyDescent="0.3">
      <c r="A10022" s="170" t="s">
        <v>8970</v>
      </c>
      <c r="B10022" s="170" t="s">
        <v>8971</v>
      </c>
      <c r="C10022" s="170">
        <v>16</v>
      </c>
      <c r="I10022" s="170"/>
    </row>
    <row r="10023" spans="1:9" x14ac:dyDescent="0.3">
      <c r="A10023" s="170" t="s">
        <v>8972</v>
      </c>
      <c r="B10023" s="170" t="s">
        <v>8973</v>
      </c>
      <c r="C10023" s="170">
        <v>16</v>
      </c>
      <c r="I10023" s="170"/>
    </row>
    <row r="10024" spans="1:9" x14ac:dyDescent="0.3">
      <c r="A10024" s="170" t="s">
        <v>8974</v>
      </c>
      <c r="B10024" s="170" t="s">
        <v>8975</v>
      </c>
      <c r="C10024" s="170">
        <v>16</v>
      </c>
      <c r="I10024" s="170"/>
    </row>
    <row r="10025" spans="1:9" x14ac:dyDescent="0.3">
      <c r="A10025" s="170" t="s">
        <v>3361</v>
      </c>
      <c r="B10025" s="170" t="s">
        <v>10583</v>
      </c>
      <c r="C10025" s="170">
        <v>282</v>
      </c>
      <c r="I10025" s="170"/>
    </row>
    <row r="10026" spans="1:9" x14ac:dyDescent="0.3">
      <c r="A10026" s="170" t="s">
        <v>8976</v>
      </c>
      <c r="B10026" s="170" t="s">
        <v>8977</v>
      </c>
      <c r="C10026" s="170">
        <v>16</v>
      </c>
      <c r="I10026" s="170"/>
    </row>
    <row r="10027" spans="1:9" x14ac:dyDescent="0.3">
      <c r="A10027" s="170" t="s">
        <v>8978</v>
      </c>
      <c r="B10027" s="170" t="s">
        <v>8979</v>
      </c>
      <c r="C10027" s="170">
        <v>16</v>
      </c>
      <c r="I10027" s="170"/>
    </row>
    <row r="10028" spans="1:9" x14ac:dyDescent="0.3">
      <c r="A10028" s="170" t="s">
        <v>8980</v>
      </c>
      <c r="B10028" s="170" t="s">
        <v>8981</v>
      </c>
      <c r="C10028" s="170">
        <v>16</v>
      </c>
      <c r="I10028" s="170"/>
    </row>
    <row r="10029" spans="1:9" x14ac:dyDescent="0.3">
      <c r="A10029" s="170" t="s">
        <v>8982</v>
      </c>
      <c r="B10029" s="170" t="s">
        <v>8983</v>
      </c>
      <c r="C10029" s="170">
        <v>16</v>
      </c>
      <c r="I10029" s="170"/>
    </row>
    <row r="10030" spans="1:9" x14ac:dyDescent="0.3">
      <c r="A10030" s="170" t="s">
        <v>8984</v>
      </c>
      <c r="B10030" s="170" t="s">
        <v>8985</v>
      </c>
      <c r="C10030" s="170">
        <v>16</v>
      </c>
      <c r="I10030" s="170"/>
    </row>
    <row r="10031" spans="1:9" x14ac:dyDescent="0.3">
      <c r="A10031" s="170" t="s">
        <v>8986</v>
      </c>
      <c r="B10031" s="170" t="s">
        <v>8987</v>
      </c>
      <c r="C10031" s="170">
        <v>16</v>
      </c>
      <c r="I10031" s="170"/>
    </row>
    <row r="10032" spans="1:9" x14ac:dyDescent="0.3">
      <c r="A10032" s="170" t="s">
        <v>8988</v>
      </c>
      <c r="B10032" s="170" t="s">
        <v>8989</v>
      </c>
      <c r="C10032" s="170">
        <v>16</v>
      </c>
      <c r="I10032" s="170"/>
    </row>
    <row r="10033" spans="1:9" x14ac:dyDescent="0.3">
      <c r="A10033" s="170" t="s">
        <v>8990</v>
      </c>
      <c r="B10033" s="170" t="s">
        <v>8991</v>
      </c>
      <c r="C10033" s="170">
        <v>16</v>
      </c>
      <c r="I10033" s="170"/>
    </row>
    <row r="10034" spans="1:9" x14ac:dyDescent="0.3">
      <c r="A10034" s="170" t="s">
        <v>8992</v>
      </c>
      <c r="B10034" s="170" t="s">
        <v>8993</v>
      </c>
      <c r="C10034" s="170">
        <v>16</v>
      </c>
      <c r="I10034" s="170"/>
    </row>
    <row r="10035" spans="1:9" x14ac:dyDescent="0.3">
      <c r="A10035" s="170" t="s">
        <v>8994</v>
      </c>
      <c r="B10035" s="170" t="s">
        <v>8995</v>
      </c>
      <c r="C10035" s="170">
        <v>16</v>
      </c>
      <c r="I10035" s="170"/>
    </row>
    <row r="10036" spans="1:9" x14ac:dyDescent="0.3">
      <c r="A10036" s="170" t="s">
        <v>8996</v>
      </c>
      <c r="B10036" s="170" t="s">
        <v>8997</v>
      </c>
      <c r="C10036" s="170">
        <v>16</v>
      </c>
      <c r="I10036" s="170"/>
    </row>
    <row r="10037" spans="1:9" x14ac:dyDescent="0.3">
      <c r="A10037" s="170" t="s">
        <v>8998</v>
      </c>
      <c r="B10037" s="170" t="s">
        <v>8999</v>
      </c>
      <c r="C10037" s="170">
        <v>16</v>
      </c>
      <c r="I10037" s="170"/>
    </row>
    <row r="10038" spans="1:9" x14ac:dyDescent="0.3">
      <c r="A10038" s="170" t="s">
        <v>9000</v>
      </c>
      <c r="B10038" s="170" t="s">
        <v>9001</v>
      </c>
      <c r="C10038" s="170">
        <v>16</v>
      </c>
      <c r="I10038" s="170"/>
    </row>
    <row r="10039" spans="1:9" x14ac:dyDescent="0.3">
      <c r="A10039" s="170" t="s">
        <v>9002</v>
      </c>
      <c r="B10039" s="170" t="s">
        <v>9003</v>
      </c>
      <c r="C10039" s="170">
        <v>16</v>
      </c>
      <c r="I10039" s="170"/>
    </row>
    <row r="10040" spans="1:9" x14ac:dyDescent="0.3">
      <c r="A10040" s="170" t="s">
        <v>9004</v>
      </c>
      <c r="B10040" s="170" t="s">
        <v>9005</v>
      </c>
      <c r="C10040" s="170">
        <v>16</v>
      </c>
      <c r="I10040" s="170"/>
    </row>
    <row r="10041" spans="1:9" x14ac:dyDescent="0.3">
      <c r="A10041" s="170" t="s">
        <v>9006</v>
      </c>
      <c r="B10041" s="170" t="s">
        <v>9007</v>
      </c>
      <c r="C10041" s="170">
        <v>16</v>
      </c>
      <c r="I10041" s="170"/>
    </row>
    <row r="10042" spans="1:9" x14ac:dyDescent="0.3">
      <c r="A10042" s="170" t="s">
        <v>9008</v>
      </c>
      <c r="B10042" s="170" t="s">
        <v>9009</v>
      </c>
      <c r="C10042" s="170">
        <v>16</v>
      </c>
      <c r="I10042" s="170"/>
    </row>
    <row r="10043" spans="1:9" x14ac:dyDescent="0.3">
      <c r="A10043" s="170" t="s">
        <v>9010</v>
      </c>
      <c r="B10043" s="170" t="s">
        <v>9011</v>
      </c>
      <c r="C10043" s="170">
        <v>16</v>
      </c>
      <c r="I10043" s="170"/>
    </row>
    <row r="10044" spans="1:9" x14ac:dyDescent="0.3">
      <c r="A10044" s="170" t="s">
        <v>9012</v>
      </c>
      <c r="B10044" s="170" t="s">
        <v>9013</v>
      </c>
      <c r="C10044" s="170">
        <v>16</v>
      </c>
      <c r="I10044" s="170"/>
    </row>
    <row r="10045" spans="1:9" x14ac:dyDescent="0.3">
      <c r="A10045" s="170" t="s">
        <v>9014</v>
      </c>
      <c r="B10045" s="170" t="s">
        <v>9015</v>
      </c>
      <c r="C10045" s="170">
        <v>16</v>
      </c>
      <c r="I10045" s="170"/>
    </row>
    <row r="10046" spans="1:9" x14ac:dyDescent="0.3">
      <c r="A10046" s="170" t="s">
        <v>9016</v>
      </c>
      <c r="B10046" s="170" t="s">
        <v>9017</v>
      </c>
      <c r="C10046" s="170">
        <v>16</v>
      </c>
      <c r="I10046" s="170"/>
    </row>
    <row r="10047" spans="1:9" x14ac:dyDescent="0.3">
      <c r="A10047" s="170" t="s">
        <v>9018</v>
      </c>
      <c r="B10047" s="170" t="s">
        <v>9019</v>
      </c>
      <c r="C10047" s="170">
        <v>16</v>
      </c>
      <c r="I10047" s="170"/>
    </row>
    <row r="10048" spans="1:9" x14ac:dyDescent="0.3">
      <c r="A10048" s="170" t="s">
        <v>9020</v>
      </c>
      <c r="B10048" s="170" t="s">
        <v>9021</v>
      </c>
      <c r="C10048" s="170">
        <v>16</v>
      </c>
      <c r="I10048" s="170"/>
    </row>
    <row r="10049" spans="1:9" x14ac:dyDescent="0.3">
      <c r="A10049" s="170" t="s">
        <v>9022</v>
      </c>
      <c r="B10049" s="170" t="s">
        <v>9023</v>
      </c>
      <c r="C10049" s="170">
        <v>16</v>
      </c>
      <c r="I10049" s="170"/>
    </row>
    <row r="10050" spans="1:9" x14ac:dyDescent="0.3">
      <c r="A10050" s="170" t="s">
        <v>9024</v>
      </c>
      <c r="B10050" s="170" t="s">
        <v>9025</v>
      </c>
      <c r="C10050" s="170">
        <v>16</v>
      </c>
      <c r="I10050" s="170"/>
    </row>
    <row r="10051" spans="1:9" x14ac:dyDescent="0.3">
      <c r="A10051" s="170" t="s">
        <v>9026</v>
      </c>
      <c r="B10051" s="170" t="s">
        <v>9027</v>
      </c>
      <c r="C10051" s="170">
        <v>16</v>
      </c>
      <c r="I10051" s="170"/>
    </row>
    <row r="10052" spans="1:9" x14ac:dyDescent="0.3">
      <c r="A10052" s="170" t="s">
        <v>9028</v>
      </c>
      <c r="B10052" s="170" t="s">
        <v>9029</v>
      </c>
      <c r="C10052" s="170">
        <v>16</v>
      </c>
      <c r="I10052" s="170"/>
    </row>
    <row r="10053" spans="1:9" x14ac:dyDescent="0.3">
      <c r="A10053" s="170" t="s">
        <v>9030</v>
      </c>
      <c r="B10053" s="170" t="s">
        <v>9031</v>
      </c>
      <c r="C10053" s="170">
        <v>16</v>
      </c>
      <c r="I10053" s="170"/>
    </row>
    <row r="10054" spans="1:9" x14ac:dyDescent="0.3">
      <c r="A10054" s="170" t="s">
        <v>9032</v>
      </c>
      <c r="B10054" s="170" t="s">
        <v>9033</v>
      </c>
      <c r="C10054" s="170">
        <v>16</v>
      </c>
      <c r="I10054" s="170"/>
    </row>
    <row r="10055" spans="1:9" x14ac:dyDescent="0.3">
      <c r="A10055" s="170" t="s">
        <v>9034</v>
      </c>
      <c r="B10055" s="170" t="s">
        <v>9035</v>
      </c>
      <c r="C10055" s="170">
        <v>16</v>
      </c>
      <c r="I10055" s="170"/>
    </row>
    <row r="10056" spans="1:9" x14ac:dyDescent="0.3">
      <c r="A10056" s="170" t="s">
        <v>9036</v>
      </c>
      <c r="B10056" s="170" t="s">
        <v>9037</v>
      </c>
      <c r="C10056" s="170">
        <v>16</v>
      </c>
      <c r="I10056" s="170"/>
    </row>
    <row r="10057" spans="1:9" x14ac:dyDescent="0.3">
      <c r="A10057" s="170" t="s">
        <v>9038</v>
      </c>
      <c r="B10057" s="170" t="s">
        <v>9039</v>
      </c>
      <c r="C10057" s="170">
        <v>16</v>
      </c>
      <c r="I10057" s="170"/>
    </row>
    <row r="10058" spans="1:9" x14ac:dyDescent="0.3">
      <c r="A10058" s="170" t="s">
        <v>9040</v>
      </c>
      <c r="B10058" s="170" t="s">
        <v>9041</v>
      </c>
      <c r="C10058" s="170">
        <v>16</v>
      </c>
      <c r="I10058" s="170"/>
    </row>
    <row r="10059" spans="1:9" x14ac:dyDescent="0.3">
      <c r="A10059" s="170" t="s">
        <v>9042</v>
      </c>
      <c r="B10059" s="170" t="s">
        <v>9043</v>
      </c>
      <c r="C10059" s="170">
        <v>16</v>
      </c>
      <c r="I10059" s="170"/>
    </row>
    <row r="10060" spans="1:9" x14ac:dyDescent="0.3">
      <c r="A10060" s="170" t="s">
        <v>9044</v>
      </c>
      <c r="B10060" s="170" t="s">
        <v>9045</v>
      </c>
      <c r="C10060" s="170">
        <v>16</v>
      </c>
      <c r="I10060" s="170"/>
    </row>
    <row r="10061" spans="1:9" x14ac:dyDescent="0.3">
      <c r="A10061" s="170" t="s">
        <v>9046</v>
      </c>
      <c r="B10061" s="170" t="s">
        <v>9047</v>
      </c>
      <c r="C10061" s="170">
        <v>16</v>
      </c>
      <c r="I10061" s="170"/>
    </row>
    <row r="10062" spans="1:9" x14ac:dyDescent="0.3">
      <c r="A10062" s="170" t="s">
        <v>9048</v>
      </c>
      <c r="B10062" s="170" t="s">
        <v>9049</v>
      </c>
      <c r="C10062" s="170">
        <v>16</v>
      </c>
      <c r="I10062" s="170"/>
    </row>
    <row r="10063" spans="1:9" x14ac:dyDescent="0.3">
      <c r="A10063" s="170" t="s">
        <v>9050</v>
      </c>
      <c r="B10063" s="170" t="s">
        <v>10582</v>
      </c>
      <c r="C10063" s="170">
        <v>1619</v>
      </c>
      <c r="I10063" s="170"/>
    </row>
    <row r="10064" spans="1:9" x14ac:dyDescent="0.3">
      <c r="A10064" s="170" t="s">
        <v>9051</v>
      </c>
      <c r="B10064" s="170" t="s">
        <v>9052</v>
      </c>
      <c r="C10064" s="170">
        <v>16</v>
      </c>
      <c r="I10064" s="170"/>
    </row>
    <row r="10065" spans="1:9" x14ac:dyDescent="0.3">
      <c r="A10065" s="170" t="s">
        <v>3360</v>
      </c>
      <c r="B10065" s="170" t="s">
        <v>10581</v>
      </c>
      <c r="C10065" s="170">
        <v>147</v>
      </c>
      <c r="I10065" s="170"/>
    </row>
    <row r="10066" spans="1:9" x14ac:dyDescent="0.3">
      <c r="A10066" s="170" t="s">
        <v>9053</v>
      </c>
      <c r="B10066" s="170" t="s">
        <v>9054</v>
      </c>
      <c r="C10066" s="170">
        <v>16</v>
      </c>
      <c r="I10066" s="170"/>
    </row>
    <row r="10067" spans="1:9" x14ac:dyDescent="0.3">
      <c r="A10067" s="170" t="s">
        <v>9055</v>
      </c>
      <c r="B10067" s="170" t="s">
        <v>9056</v>
      </c>
      <c r="C10067" s="170">
        <v>16</v>
      </c>
      <c r="I10067" s="170"/>
    </row>
    <row r="10068" spans="1:9" x14ac:dyDescent="0.3">
      <c r="A10068" s="170" t="s">
        <v>9057</v>
      </c>
      <c r="B10068" s="170" t="s">
        <v>9058</v>
      </c>
      <c r="C10068" s="170">
        <v>16</v>
      </c>
      <c r="I10068" s="170"/>
    </row>
    <row r="10069" spans="1:9" x14ac:dyDescent="0.3">
      <c r="A10069" s="170" t="s">
        <v>9059</v>
      </c>
      <c r="B10069" s="170" t="s">
        <v>9060</v>
      </c>
      <c r="C10069" s="170">
        <v>16</v>
      </c>
      <c r="I10069" s="170"/>
    </row>
    <row r="10070" spans="1:9" x14ac:dyDescent="0.3">
      <c r="A10070" s="170" t="s">
        <v>9061</v>
      </c>
      <c r="B10070" s="170" t="s">
        <v>9062</v>
      </c>
      <c r="C10070" s="170">
        <v>16</v>
      </c>
      <c r="I10070" s="170"/>
    </row>
    <row r="10071" spans="1:9" x14ac:dyDescent="0.3">
      <c r="A10071" s="170" t="s">
        <v>9063</v>
      </c>
      <c r="B10071" s="170" t="s">
        <v>9064</v>
      </c>
      <c r="C10071" s="170">
        <v>16</v>
      </c>
      <c r="I10071" s="170"/>
    </row>
    <row r="10072" spans="1:9" x14ac:dyDescent="0.3">
      <c r="A10072" s="170" t="s">
        <v>9065</v>
      </c>
      <c r="B10072" s="170" t="s">
        <v>9066</v>
      </c>
      <c r="C10072" s="170">
        <v>16</v>
      </c>
      <c r="I10072" s="170"/>
    </row>
    <row r="10073" spans="1:9" x14ac:dyDescent="0.3">
      <c r="A10073" s="170" t="s">
        <v>9067</v>
      </c>
      <c r="B10073" s="170" t="s">
        <v>9068</v>
      </c>
      <c r="C10073" s="170">
        <v>16</v>
      </c>
      <c r="I10073" s="170"/>
    </row>
    <row r="10074" spans="1:9" x14ac:dyDescent="0.3">
      <c r="A10074" s="170" t="s">
        <v>9069</v>
      </c>
      <c r="B10074" s="170" t="s">
        <v>9070</v>
      </c>
      <c r="C10074" s="170">
        <v>16</v>
      </c>
      <c r="I10074" s="170"/>
    </row>
    <row r="10075" spans="1:9" x14ac:dyDescent="0.3">
      <c r="A10075" s="170" t="s">
        <v>9071</v>
      </c>
      <c r="B10075" s="170" t="s">
        <v>9072</v>
      </c>
      <c r="C10075" s="170">
        <v>16</v>
      </c>
      <c r="I10075" s="170"/>
    </row>
    <row r="10076" spans="1:9" x14ac:dyDescent="0.3">
      <c r="A10076" s="170" t="s">
        <v>3359</v>
      </c>
      <c r="B10076" s="170" t="s">
        <v>10580</v>
      </c>
      <c r="C10076" s="170">
        <v>147</v>
      </c>
      <c r="I10076" s="170"/>
    </row>
    <row r="10077" spans="1:9" x14ac:dyDescent="0.3">
      <c r="A10077" s="170" t="s">
        <v>9073</v>
      </c>
      <c r="B10077" s="170" t="s">
        <v>9074</v>
      </c>
      <c r="C10077" s="170">
        <v>16</v>
      </c>
      <c r="I10077" s="170"/>
    </row>
    <row r="10078" spans="1:9" x14ac:dyDescent="0.3">
      <c r="A10078" s="170" t="s">
        <v>9075</v>
      </c>
      <c r="B10078" s="170" t="s">
        <v>9076</v>
      </c>
      <c r="C10078" s="170">
        <v>16</v>
      </c>
      <c r="I10078" s="170"/>
    </row>
    <row r="10079" spans="1:9" x14ac:dyDescent="0.3">
      <c r="A10079" s="170" t="s">
        <v>9077</v>
      </c>
      <c r="B10079" s="170" t="s">
        <v>9078</v>
      </c>
      <c r="C10079" s="170">
        <v>16</v>
      </c>
      <c r="I10079" s="170"/>
    </row>
    <row r="10080" spans="1:9" x14ac:dyDescent="0.3">
      <c r="A10080" s="170" t="s">
        <v>9079</v>
      </c>
      <c r="B10080" s="170" t="s">
        <v>9080</v>
      </c>
      <c r="C10080" s="170">
        <v>16</v>
      </c>
      <c r="I10080" s="170"/>
    </row>
    <row r="10081" spans="1:9" x14ac:dyDescent="0.3">
      <c r="A10081" s="170" t="s">
        <v>9081</v>
      </c>
      <c r="B10081" s="170" t="s">
        <v>10579</v>
      </c>
      <c r="C10081" s="170">
        <v>1467</v>
      </c>
      <c r="I10081" s="170"/>
    </row>
    <row r="10082" spans="1:9" x14ac:dyDescent="0.3">
      <c r="A10082" s="170" t="s">
        <v>9082</v>
      </c>
      <c r="B10082" s="170" t="s">
        <v>10578</v>
      </c>
      <c r="C10082" s="170">
        <v>1467</v>
      </c>
      <c r="I10082" s="170"/>
    </row>
    <row r="10083" spans="1:9" x14ac:dyDescent="0.3">
      <c r="A10083" s="170" t="s">
        <v>9083</v>
      </c>
      <c r="B10083" s="170" t="s">
        <v>10577</v>
      </c>
      <c r="C10083" s="170">
        <v>634</v>
      </c>
      <c r="I10083" s="170"/>
    </row>
    <row r="10084" spans="1:9" x14ac:dyDescent="0.3">
      <c r="A10084" s="170" t="s">
        <v>3358</v>
      </c>
      <c r="B10084" s="170" t="s">
        <v>10576</v>
      </c>
      <c r="C10084" s="170">
        <v>147</v>
      </c>
      <c r="I10084" s="170"/>
    </row>
    <row r="10085" spans="1:9" x14ac:dyDescent="0.3">
      <c r="A10085" s="170" t="s">
        <v>9084</v>
      </c>
      <c r="B10085" s="170" t="s">
        <v>10575</v>
      </c>
      <c r="C10085" s="170">
        <v>377</v>
      </c>
      <c r="I10085" s="170"/>
    </row>
    <row r="10086" spans="1:9" x14ac:dyDescent="0.3">
      <c r="A10086" s="170" t="s">
        <v>9085</v>
      </c>
      <c r="B10086" s="170" t="s">
        <v>10574</v>
      </c>
      <c r="C10086" s="170">
        <v>1585</v>
      </c>
      <c r="I10086" s="170"/>
    </row>
    <row r="10087" spans="1:9" x14ac:dyDescent="0.3">
      <c r="A10087" s="170" t="s">
        <v>10573</v>
      </c>
      <c r="B10087" s="170" t="s">
        <v>10572</v>
      </c>
      <c r="C10087" s="170">
        <v>1604</v>
      </c>
      <c r="I10087" s="170"/>
    </row>
    <row r="10088" spans="1:9" x14ac:dyDescent="0.3">
      <c r="A10088" s="170" t="s">
        <v>9086</v>
      </c>
      <c r="B10088" s="170" t="s">
        <v>9087</v>
      </c>
      <c r="C10088" s="170">
        <v>16</v>
      </c>
      <c r="I10088" s="170"/>
    </row>
    <row r="10089" spans="1:9" x14ac:dyDescent="0.3">
      <c r="A10089" s="170" t="s">
        <v>9088</v>
      </c>
      <c r="B10089" s="170" t="s">
        <v>9089</v>
      </c>
      <c r="C10089" s="170">
        <v>16</v>
      </c>
      <c r="I10089" s="170"/>
    </row>
    <row r="10090" spans="1:9" x14ac:dyDescent="0.3">
      <c r="A10090" s="170" t="s">
        <v>9090</v>
      </c>
      <c r="B10090" s="170" t="s">
        <v>9091</v>
      </c>
      <c r="C10090" s="170">
        <v>16</v>
      </c>
      <c r="I10090" s="170"/>
    </row>
    <row r="10091" spans="1:9" x14ac:dyDescent="0.3">
      <c r="A10091" s="170" t="s">
        <v>9092</v>
      </c>
      <c r="B10091" s="170" t="s">
        <v>9093</v>
      </c>
      <c r="C10091" s="170">
        <v>16</v>
      </c>
      <c r="I10091" s="170"/>
    </row>
    <row r="10092" spans="1:9" x14ac:dyDescent="0.3">
      <c r="A10092" s="170" t="s">
        <v>9094</v>
      </c>
      <c r="B10092" s="170" t="s">
        <v>9095</v>
      </c>
      <c r="C10092" s="170">
        <v>16</v>
      </c>
      <c r="I10092" s="170"/>
    </row>
    <row r="10093" spans="1:9" x14ac:dyDescent="0.3">
      <c r="A10093" s="170" t="s">
        <v>9096</v>
      </c>
      <c r="B10093" s="170" t="s">
        <v>9097</v>
      </c>
      <c r="C10093" s="170">
        <v>16</v>
      </c>
      <c r="I10093" s="170"/>
    </row>
    <row r="10094" spans="1:9" x14ac:dyDescent="0.3">
      <c r="A10094" s="170" t="s">
        <v>3357</v>
      </c>
      <c r="B10094" s="170" t="s">
        <v>10571</v>
      </c>
      <c r="C10094" s="170">
        <v>147</v>
      </c>
      <c r="I10094" s="170"/>
    </row>
    <row r="10095" spans="1:9" x14ac:dyDescent="0.3">
      <c r="A10095" s="170" t="s">
        <v>9098</v>
      </c>
      <c r="B10095" s="170" t="s">
        <v>9099</v>
      </c>
      <c r="C10095" s="170">
        <v>16</v>
      </c>
      <c r="I10095" s="170"/>
    </row>
    <row r="10096" spans="1:9" x14ac:dyDescent="0.3">
      <c r="A10096" s="170" t="s">
        <v>9100</v>
      </c>
      <c r="B10096" s="170" t="s">
        <v>9101</v>
      </c>
      <c r="C10096" s="170">
        <v>16</v>
      </c>
      <c r="I10096" s="170"/>
    </row>
    <row r="10097" spans="1:9" x14ac:dyDescent="0.3">
      <c r="A10097" s="170" t="s">
        <v>9102</v>
      </c>
      <c r="B10097" s="170" t="s">
        <v>9103</v>
      </c>
      <c r="C10097" s="170">
        <v>16</v>
      </c>
      <c r="I10097" s="170"/>
    </row>
    <row r="10098" spans="1:9" x14ac:dyDescent="0.3">
      <c r="A10098" s="170" t="s">
        <v>9104</v>
      </c>
      <c r="B10098" s="170" t="s">
        <v>9105</v>
      </c>
      <c r="C10098" s="170">
        <v>16</v>
      </c>
      <c r="I10098" s="170"/>
    </row>
    <row r="10099" spans="1:9" x14ac:dyDescent="0.3">
      <c r="A10099" s="170" t="s">
        <v>9106</v>
      </c>
      <c r="B10099" s="170" t="s">
        <v>9107</v>
      </c>
      <c r="C10099" s="170">
        <v>16</v>
      </c>
      <c r="I10099" s="170"/>
    </row>
    <row r="10100" spans="1:9" x14ac:dyDescent="0.3">
      <c r="A10100" s="170" t="s">
        <v>10570</v>
      </c>
      <c r="B10100" s="170" t="s">
        <v>10569</v>
      </c>
      <c r="C10100" s="170">
        <v>16</v>
      </c>
      <c r="I10100" s="170"/>
    </row>
    <row r="10101" spans="1:9" x14ac:dyDescent="0.3">
      <c r="A10101" s="170" t="s">
        <v>9108</v>
      </c>
      <c r="B10101" s="170" t="s">
        <v>9109</v>
      </c>
      <c r="C10101" s="170">
        <v>16</v>
      </c>
      <c r="I10101" s="170"/>
    </row>
    <row r="10102" spans="1:9" x14ac:dyDescent="0.3">
      <c r="A10102" s="170" t="s">
        <v>9110</v>
      </c>
      <c r="B10102" s="170" t="s">
        <v>9111</v>
      </c>
      <c r="C10102" s="170">
        <v>16</v>
      </c>
      <c r="I10102" s="170"/>
    </row>
    <row r="10103" spans="1:9" x14ac:dyDescent="0.3">
      <c r="A10103" s="170" t="s">
        <v>9112</v>
      </c>
      <c r="B10103" s="170" t="s">
        <v>9113</v>
      </c>
      <c r="C10103" s="170">
        <v>16</v>
      </c>
      <c r="I10103" s="170"/>
    </row>
    <row r="10104" spans="1:9" x14ac:dyDescent="0.3">
      <c r="A10104" s="170" t="s">
        <v>9114</v>
      </c>
      <c r="B10104" s="170" t="s">
        <v>9115</v>
      </c>
      <c r="C10104" s="170">
        <v>16</v>
      </c>
      <c r="I10104" s="170"/>
    </row>
    <row r="10105" spans="1:9" x14ac:dyDescent="0.3">
      <c r="A10105" s="170" t="s">
        <v>3356</v>
      </c>
      <c r="B10105" s="170" t="s">
        <v>10568</v>
      </c>
      <c r="C10105" s="170">
        <v>147</v>
      </c>
      <c r="I10105" s="170"/>
    </row>
    <row r="10106" spans="1:9" x14ac:dyDescent="0.3">
      <c r="A10106" s="170" t="s">
        <v>9116</v>
      </c>
      <c r="B10106" s="170" t="s">
        <v>9117</v>
      </c>
      <c r="C10106" s="170">
        <v>16</v>
      </c>
      <c r="I10106" s="170"/>
    </row>
    <row r="10107" spans="1:9" x14ac:dyDescent="0.3">
      <c r="A10107" s="170" t="s">
        <v>9118</v>
      </c>
      <c r="B10107" s="170" t="s">
        <v>9119</v>
      </c>
      <c r="C10107" s="170">
        <v>16</v>
      </c>
      <c r="I10107" s="170"/>
    </row>
    <row r="10108" spans="1:9" x14ac:dyDescent="0.3">
      <c r="A10108" s="170" t="s">
        <v>9120</v>
      </c>
      <c r="B10108" s="170" t="s">
        <v>9121</v>
      </c>
      <c r="C10108" s="170">
        <v>16</v>
      </c>
      <c r="I10108" s="170"/>
    </row>
    <row r="10109" spans="1:9" x14ac:dyDescent="0.3">
      <c r="A10109" s="170" t="s">
        <v>9122</v>
      </c>
      <c r="B10109" s="170" t="s">
        <v>9123</v>
      </c>
      <c r="C10109" s="170">
        <v>16</v>
      </c>
      <c r="I10109" s="170"/>
    </row>
    <row r="10110" spans="1:9" x14ac:dyDescent="0.3">
      <c r="A10110" s="170" t="s">
        <v>9124</v>
      </c>
      <c r="B10110" s="170" t="s">
        <v>9125</v>
      </c>
      <c r="C10110" s="170">
        <v>16</v>
      </c>
      <c r="I10110" s="170"/>
    </row>
    <row r="10111" spans="1:9" x14ac:dyDescent="0.3">
      <c r="A10111" s="170" t="s">
        <v>9126</v>
      </c>
      <c r="B10111" s="170" t="s">
        <v>9127</v>
      </c>
      <c r="C10111" s="170">
        <v>16</v>
      </c>
      <c r="I10111" s="170"/>
    </row>
    <row r="10112" spans="1:9" x14ac:dyDescent="0.3">
      <c r="A10112" s="170" t="s">
        <v>9128</v>
      </c>
      <c r="B10112" s="170" t="s">
        <v>9129</v>
      </c>
      <c r="C10112" s="170">
        <v>16</v>
      </c>
      <c r="I10112" s="170"/>
    </row>
    <row r="10113" spans="1:9" x14ac:dyDescent="0.3">
      <c r="A10113" s="170" t="s">
        <v>9130</v>
      </c>
      <c r="B10113" s="170" t="s">
        <v>9131</v>
      </c>
      <c r="C10113" s="170">
        <v>16</v>
      </c>
      <c r="I10113" s="170"/>
    </row>
    <row r="10114" spans="1:9" x14ac:dyDescent="0.3">
      <c r="A10114" s="170" t="s">
        <v>9132</v>
      </c>
      <c r="B10114" s="170" t="s">
        <v>9133</v>
      </c>
      <c r="C10114" s="170">
        <v>16</v>
      </c>
      <c r="I10114" s="170"/>
    </row>
    <row r="10115" spans="1:9" x14ac:dyDescent="0.3">
      <c r="A10115" s="170" t="s">
        <v>9134</v>
      </c>
      <c r="B10115" s="170" t="s">
        <v>9135</v>
      </c>
      <c r="C10115" s="170">
        <v>16</v>
      </c>
      <c r="I10115" s="170"/>
    </row>
    <row r="10116" spans="1:9" x14ac:dyDescent="0.3">
      <c r="A10116" s="170" t="s">
        <v>3355</v>
      </c>
      <c r="B10116" s="170" t="s">
        <v>10559</v>
      </c>
      <c r="C10116" s="170">
        <v>597</v>
      </c>
      <c r="I10116" s="170"/>
    </row>
    <row r="10117" spans="1:9" x14ac:dyDescent="0.3">
      <c r="A10117" s="170" t="s">
        <v>9136</v>
      </c>
      <c r="B10117" s="170" t="s">
        <v>9137</v>
      </c>
      <c r="C10117" s="170">
        <v>16</v>
      </c>
      <c r="I10117" s="170"/>
    </row>
    <row r="10118" spans="1:9" x14ac:dyDescent="0.3">
      <c r="A10118" s="170" t="s">
        <v>9138</v>
      </c>
      <c r="B10118" s="170" t="s">
        <v>10567</v>
      </c>
      <c r="C10118" s="170">
        <v>1365</v>
      </c>
      <c r="I10118" s="170"/>
    </row>
    <row r="10119" spans="1:9" x14ac:dyDescent="0.3">
      <c r="A10119" s="170" t="s">
        <v>9139</v>
      </c>
      <c r="B10119" s="170" t="s">
        <v>10566</v>
      </c>
      <c r="C10119" s="170">
        <v>1365</v>
      </c>
      <c r="I10119" s="170"/>
    </row>
    <row r="10120" spans="1:9" x14ac:dyDescent="0.3">
      <c r="A10120" s="170" t="s">
        <v>9140</v>
      </c>
      <c r="B10120" s="170" t="s">
        <v>10565</v>
      </c>
      <c r="C10120" s="170">
        <v>1365</v>
      </c>
      <c r="I10120" s="170"/>
    </row>
    <row r="10121" spans="1:9" x14ac:dyDescent="0.3">
      <c r="A10121" s="170" t="s">
        <v>9141</v>
      </c>
      <c r="B10121" s="170" t="s">
        <v>10564</v>
      </c>
      <c r="C10121" s="170">
        <v>1365</v>
      </c>
      <c r="I10121" s="170"/>
    </row>
    <row r="10122" spans="1:9" x14ac:dyDescent="0.3">
      <c r="A10122" s="170" t="s">
        <v>9142</v>
      </c>
      <c r="B10122" s="170" t="s">
        <v>10563</v>
      </c>
      <c r="C10122" s="170">
        <v>1365</v>
      </c>
      <c r="I10122" s="170"/>
    </row>
    <row r="10123" spans="1:9" x14ac:dyDescent="0.3">
      <c r="A10123" s="170" t="s">
        <v>9143</v>
      </c>
      <c r="B10123" s="170" t="s">
        <v>10562</v>
      </c>
      <c r="C10123" s="170">
        <v>1365</v>
      </c>
      <c r="I10123" s="170"/>
    </row>
    <row r="10124" spans="1:9" x14ac:dyDescent="0.3">
      <c r="A10124" s="170" t="s">
        <v>9144</v>
      </c>
      <c r="B10124" s="170" t="s">
        <v>10561</v>
      </c>
      <c r="C10124" s="170">
        <v>1365</v>
      </c>
      <c r="I10124" s="170"/>
    </row>
    <row r="10125" spans="1:9" x14ac:dyDescent="0.3">
      <c r="A10125" s="170" t="s">
        <v>9145</v>
      </c>
      <c r="B10125" s="170" t="s">
        <v>10560</v>
      </c>
      <c r="C10125" s="170">
        <v>1365</v>
      </c>
      <c r="I10125" s="170"/>
    </row>
    <row r="10126" spans="1:9" x14ac:dyDescent="0.3">
      <c r="A10126" s="170" t="s">
        <v>3354</v>
      </c>
      <c r="B10126" s="170" t="s">
        <v>10559</v>
      </c>
      <c r="C10126" s="170">
        <v>597</v>
      </c>
      <c r="I10126" s="170"/>
    </row>
    <row r="10127" spans="1:9" x14ac:dyDescent="0.3">
      <c r="A10127" s="170" t="s">
        <v>9146</v>
      </c>
      <c r="B10127" s="170" t="s">
        <v>10558</v>
      </c>
      <c r="C10127" s="170">
        <v>1365</v>
      </c>
      <c r="I10127" s="170"/>
    </row>
    <row r="10128" spans="1:9" x14ac:dyDescent="0.3">
      <c r="A10128" s="170" t="s">
        <v>9147</v>
      </c>
      <c r="B10128" s="170" t="s">
        <v>10557</v>
      </c>
      <c r="C10128" s="170">
        <v>1365</v>
      </c>
      <c r="I10128" s="170"/>
    </row>
    <row r="10129" spans="1:9" x14ac:dyDescent="0.3">
      <c r="A10129" s="170" t="s">
        <v>9148</v>
      </c>
      <c r="B10129" s="170" t="s">
        <v>10556</v>
      </c>
      <c r="C10129" s="170">
        <v>1365</v>
      </c>
      <c r="I10129" s="170"/>
    </row>
    <row r="10130" spans="1:9" x14ac:dyDescent="0.3">
      <c r="A10130" s="170" t="s">
        <v>9149</v>
      </c>
      <c r="B10130" s="170" t="s">
        <v>10555</v>
      </c>
      <c r="C10130" s="170">
        <v>1365</v>
      </c>
      <c r="I10130" s="170"/>
    </row>
    <row r="10131" spans="1:9" x14ac:dyDescent="0.3">
      <c r="A10131" s="170" t="s">
        <v>9150</v>
      </c>
      <c r="B10131" s="170" t="s">
        <v>10554</v>
      </c>
      <c r="C10131" s="170">
        <v>16</v>
      </c>
      <c r="I10131" s="170"/>
    </row>
    <row r="10132" spans="1:9" x14ac:dyDescent="0.3">
      <c r="A10132" s="170" t="s">
        <v>9151</v>
      </c>
      <c r="B10132" s="170" t="s">
        <v>10553</v>
      </c>
      <c r="C10132" s="170">
        <v>1365</v>
      </c>
      <c r="I10132" s="170"/>
    </row>
    <row r="10133" spans="1:9" x14ac:dyDescent="0.3">
      <c r="A10133" s="170" t="s">
        <v>9152</v>
      </c>
      <c r="B10133" s="170" t="s">
        <v>10552</v>
      </c>
      <c r="C10133" s="170">
        <v>1365</v>
      </c>
      <c r="I10133" s="170"/>
    </row>
    <row r="10134" spans="1:9" x14ac:dyDescent="0.3">
      <c r="A10134" s="170" t="s">
        <v>9153</v>
      </c>
      <c r="B10134" s="170" t="s">
        <v>10551</v>
      </c>
      <c r="C10134" s="170">
        <v>1365</v>
      </c>
      <c r="I10134" s="170"/>
    </row>
    <row r="10135" spans="1:9" x14ac:dyDescent="0.3">
      <c r="A10135" s="170" t="s">
        <v>9154</v>
      </c>
      <c r="B10135" s="170" t="s">
        <v>10550</v>
      </c>
      <c r="C10135" s="170">
        <v>1365</v>
      </c>
      <c r="I10135" s="170"/>
    </row>
    <row r="10136" spans="1:9" x14ac:dyDescent="0.3">
      <c r="A10136" s="170" t="s">
        <v>9155</v>
      </c>
      <c r="B10136" s="170" t="s">
        <v>10549</v>
      </c>
      <c r="C10136" s="170">
        <v>1365</v>
      </c>
      <c r="I10136" s="170"/>
    </row>
    <row r="10137" spans="1:9" x14ac:dyDescent="0.3">
      <c r="A10137" s="170" t="s">
        <v>9156</v>
      </c>
      <c r="B10137" s="170" t="s">
        <v>10548</v>
      </c>
      <c r="C10137" s="170">
        <v>1365</v>
      </c>
      <c r="I10137" s="170"/>
    </row>
    <row r="10138" spans="1:9" x14ac:dyDescent="0.3">
      <c r="A10138" s="170" t="s">
        <v>9157</v>
      </c>
      <c r="B10138" s="170" t="s">
        <v>10547</v>
      </c>
      <c r="C10138" s="170">
        <v>1365</v>
      </c>
      <c r="I10138" s="170"/>
    </row>
    <row r="10139" spans="1:9" x14ac:dyDescent="0.3">
      <c r="A10139" s="170" t="s">
        <v>9158</v>
      </c>
      <c r="B10139" s="170" t="s">
        <v>10546</v>
      </c>
      <c r="C10139" s="170">
        <v>1365</v>
      </c>
      <c r="I10139" s="170"/>
    </row>
    <row r="10140" spans="1:9" x14ac:dyDescent="0.3">
      <c r="A10140" s="170" t="s">
        <v>9159</v>
      </c>
      <c r="B10140" s="170" t="s">
        <v>10545</v>
      </c>
      <c r="C10140" s="170">
        <v>1365</v>
      </c>
      <c r="I10140" s="170"/>
    </row>
    <row r="10141" spans="1:9" x14ac:dyDescent="0.3">
      <c r="A10141" s="170" t="s">
        <v>9160</v>
      </c>
      <c r="B10141" s="170" t="s">
        <v>10544</v>
      </c>
      <c r="C10141" s="170">
        <v>1365</v>
      </c>
      <c r="I10141" s="170"/>
    </row>
    <row r="10142" spans="1:9" x14ac:dyDescent="0.3">
      <c r="A10142" s="170" t="s">
        <v>9161</v>
      </c>
      <c r="B10142" s="170" t="s">
        <v>10543</v>
      </c>
      <c r="C10142" s="170">
        <v>1365</v>
      </c>
      <c r="I10142" s="170"/>
    </row>
    <row r="10143" spans="1:9" x14ac:dyDescent="0.3">
      <c r="A10143" s="170" t="s">
        <v>9162</v>
      </c>
      <c r="B10143" s="170" t="s">
        <v>10542</v>
      </c>
      <c r="C10143" s="170">
        <v>1365</v>
      </c>
      <c r="I10143" s="170"/>
    </row>
    <row r="10144" spans="1:9" x14ac:dyDescent="0.3">
      <c r="A10144" s="170" t="s">
        <v>9163</v>
      </c>
      <c r="B10144" s="170" t="s">
        <v>10541</v>
      </c>
      <c r="C10144" s="170">
        <v>1365</v>
      </c>
      <c r="I10144" s="170"/>
    </row>
    <row r="10145" spans="1:9" x14ac:dyDescent="0.3">
      <c r="A10145" s="170" t="s">
        <v>9164</v>
      </c>
      <c r="B10145" s="170" t="s">
        <v>10540</v>
      </c>
      <c r="C10145" s="170">
        <v>1365</v>
      </c>
      <c r="I10145" s="170"/>
    </row>
    <row r="10146" spans="1:9" x14ac:dyDescent="0.3">
      <c r="A10146" s="170" t="s">
        <v>9165</v>
      </c>
      <c r="B10146" s="170" t="s">
        <v>10539</v>
      </c>
      <c r="C10146" s="170">
        <v>1365</v>
      </c>
      <c r="I10146" s="170"/>
    </row>
  </sheetData>
  <mergeCells count="4">
    <mergeCell ref="A1:K1"/>
    <mergeCell ref="A2:K2"/>
    <mergeCell ref="A3:K3"/>
    <mergeCell ref="A4:K4"/>
  </mergeCells>
  <pageMargins left="0.7" right="0.7" top="0.75" bottom="0.75" header="0.3" footer="0.3"/>
  <pageSetup orientation="portrait" horizontalDpi="1200" verticalDpi="1200" r:id="rId1"/>
  <headerFooter>
    <oddHeader>&amp;C&amp;"Calibri"&amp;10&amp;K000000 &lt;Public&gt;&amp;1#_x000D_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G38"/>
  <sheetViews>
    <sheetView topLeftCell="A16" workbookViewId="0">
      <selection activeCell="D26" sqref="D26"/>
    </sheetView>
  </sheetViews>
  <sheetFormatPr defaultRowHeight="15" x14ac:dyDescent="0.25"/>
  <cols>
    <col min="1" max="1" width="36.140625" bestFit="1" customWidth="1"/>
  </cols>
  <sheetData>
    <row r="1" spans="1:33" ht="217.5" x14ac:dyDescent="0.25">
      <c r="A1" t="s">
        <v>81</v>
      </c>
      <c r="B1" s="148" t="s">
        <v>26</v>
      </c>
      <c r="C1" s="148" t="s">
        <v>27</v>
      </c>
      <c r="D1" s="148" t="s">
        <v>29</v>
      </c>
      <c r="E1" s="148" t="s">
        <v>30</v>
      </c>
      <c r="F1" s="148" t="s">
        <v>31</v>
      </c>
      <c r="G1" s="148" t="s">
        <v>32</v>
      </c>
      <c r="H1" s="148" t="s">
        <v>33</v>
      </c>
      <c r="I1" s="148" t="s">
        <v>78</v>
      </c>
      <c r="J1" s="148" t="s">
        <v>34</v>
      </c>
      <c r="K1" s="148" t="s">
        <v>35</v>
      </c>
      <c r="L1" s="148" t="s">
        <v>36</v>
      </c>
      <c r="M1" s="148" t="s">
        <v>37</v>
      </c>
      <c r="N1" s="148" t="s">
        <v>38</v>
      </c>
      <c r="O1" s="148" t="s">
        <v>10530</v>
      </c>
      <c r="P1" s="148" t="s">
        <v>10531</v>
      </c>
      <c r="Q1" s="148" t="s">
        <v>10532</v>
      </c>
      <c r="R1" s="148" t="s">
        <v>10533</v>
      </c>
      <c r="S1" s="148" t="s">
        <v>39</v>
      </c>
      <c r="T1" s="148" t="s">
        <v>40</v>
      </c>
      <c r="U1" s="148" t="s">
        <v>41</v>
      </c>
      <c r="V1" s="148" t="s">
        <v>42</v>
      </c>
      <c r="W1" s="148" t="s">
        <v>43</v>
      </c>
      <c r="X1" s="148" t="s">
        <v>44</v>
      </c>
      <c r="Y1" s="148" t="s">
        <v>77</v>
      </c>
      <c r="Z1" s="148" t="s">
        <v>45</v>
      </c>
      <c r="AA1" s="148" t="s">
        <v>46</v>
      </c>
      <c r="AB1" s="148" t="s">
        <v>10536</v>
      </c>
      <c r="AC1" s="148" t="s">
        <v>47</v>
      </c>
      <c r="AD1" s="148" t="s">
        <v>48</v>
      </c>
      <c r="AE1" s="148" t="s">
        <v>10535</v>
      </c>
      <c r="AF1" s="148" t="s">
        <v>28</v>
      </c>
      <c r="AG1" s="148" t="s">
        <v>10534</v>
      </c>
    </row>
    <row r="2" spans="1:33" x14ac:dyDescent="0.25">
      <c r="A2" t="str">
        <f>REN_Utility_Name</f>
        <v>Avista Corp.</v>
      </c>
      <c r="B2" t="str">
        <f>+REN_Contact_Name</f>
        <v>John Lyons, Energy Resources</v>
      </c>
      <c r="C2" t="str">
        <f>+REN_Email</f>
        <v>john.lyons@avistacorp.com</v>
      </c>
      <c r="D2">
        <f>+REN_ERR_ApprenticeLabor</f>
        <v>64596.4</v>
      </c>
      <c r="E2">
        <f>+REN_ERR_Biodiesel</f>
        <v>0</v>
      </c>
      <c r="F2">
        <f>+REN_ERR_Biomass</f>
        <v>0</v>
      </c>
      <c r="G2">
        <f>+REN_ERR_Geothermal</f>
        <v>0</v>
      </c>
      <c r="H2">
        <f>+REN_ERR_LandfillGas</f>
        <v>0</v>
      </c>
      <c r="I2">
        <f>REN_ERR_QBE</f>
        <v>336116</v>
      </c>
      <c r="J2">
        <f>+REN_ERR_SewageGas</f>
        <v>0</v>
      </c>
      <c r="K2">
        <f>+REN_ERR_Solar</f>
        <v>1010</v>
      </c>
      <c r="L2">
        <f>+REN_ERR_Water</f>
        <v>147867</v>
      </c>
      <c r="M2">
        <f>+REN_ERR_Wind</f>
        <v>322982</v>
      </c>
      <c r="N2">
        <f>+REN_ERR_WOT</f>
        <v>0</v>
      </c>
      <c r="O2">
        <f>+REN_Expenditure_Amount_2020</f>
        <v>2902887.8489999995</v>
      </c>
      <c r="P2">
        <f>+REN_Expenditure_Percent_2020</f>
        <v>4.8292927116952242E-3</v>
      </c>
      <c r="Q2">
        <f>+REN_Load_2019</f>
        <v>5894971</v>
      </c>
      <c r="R2">
        <f>+REN_Load_2020</f>
        <v>5739294</v>
      </c>
      <c r="S2">
        <f>+REN_REC_ApprenticeLabor</f>
        <v>0</v>
      </c>
      <c r="T2">
        <f>+REN_REC_Biodiesel</f>
        <v>0</v>
      </c>
      <c r="U2">
        <f>+REN_REC_Biomass</f>
        <v>0</v>
      </c>
      <c r="V2">
        <f>+REN_REC_DistributedGeneration</f>
        <v>0</v>
      </c>
      <c r="W2">
        <f>+REN_REC_Geothermal</f>
        <v>0</v>
      </c>
      <c r="X2">
        <f>+REN_REC_LandfillGas</f>
        <v>0</v>
      </c>
      <c r="Y2">
        <f>REN_REC_QBE</f>
        <v>0</v>
      </c>
      <c r="Z2">
        <f>+REN_REC_SewageGas</f>
        <v>0</v>
      </c>
      <c r="AA2">
        <f>+REN_REC_Solar</f>
        <v>0</v>
      </c>
      <c r="AB2">
        <f>+REN_REC_Water</f>
        <v>0</v>
      </c>
      <c r="AC2">
        <f>+REN_REC_Wind</f>
        <v>0</v>
      </c>
      <c r="AD2">
        <f>+REN_REC_WOT</f>
        <v>0</v>
      </c>
      <c r="AE2">
        <f>+REN_RetailRevenueRequirement_2020</f>
        <v>601100000</v>
      </c>
      <c r="AF2">
        <f>+REN_Submittal_Date</f>
        <v>45444</v>
      </c>
      <c r="AG2">
        <f>+REN_Total_2021</f>
        <v>872571.4</v>
      </c>
    </row>
    <row r="6" spans="1:33" x14ac:dyDescent="0.25">
      <c r="A6" s="14" t="s">
        <v>7</v>
      </c>
    </row>
    <row r="7" spans="1:33" x14ac:dyDescent="0.25">
      <c r="A7" s="14" t="s">
        <v>8</v>
      </c>
    </row>
    <row r="8" spans="1:33" x14ac:dyDescent="0.25">
      <c r="A8" s="14" t="s">
        <v>65</v>
      </c>
    </row>
    <row r="9" spans="1:33" x14ac:dyDescent="0.25">
      <c r="A9" s="14" t="s">
        <v>4660</v>
      </c>
    </row>
    <row r="10" spans="1:33" x14ac:dyDescent="0.25">
      <c r="A10" s="14" t="s">
        <v>4659</v>
      </c>
    </row>
    <row r="11" spans="1:33" x14ac:dyDescent="0.25">
      <c r="A11" s="14" t="s">
        <v>66</v>
      </c>
    </row>
    <row r="12" spans="1:33" x14ac:dyDescent="0.25">
      <c r="A12" s="14" t="s">
        <v>9</v>
      </c>
    </row>
    <row r="13" spans="1:33" x14ac:dyDescent="0.25">
      <c r="A13" s="14" t="s">
        <v>14</v>
      </c>
    </row>
    <row r="14" spans="1:33" x14ac:dyDescent="0.25">
      <c r="A14" s="14" t="s">
        <v>10</v>
      </c>
    </row>
    <row r="15" spans="1:33" x14ac:dyDescent="0.25">
      <c r="A15" s="14" t="s">
        <v>64</v>
      </c>
    </row>
    <row r="19" spans="1:1" x14ac:dyDescent="0.25">
      <c r="A19" t="s">
        <v>4097</v>
      </c>
    </row>
    <row r="20" spans="1:1" x14ac:dyDescent="0.25">
      <c r="A20" t="s">
        <v>17863</v>
      </c>
    </row>
    <row r="21" spans="1:1" x14ac:dyDescent="0.25">
      <c r="A21" t="s">
        <v>17858</v>
      </c>
    </row>
    <row r="22" spans="1:1" x14ac:dyDescent="0.25">
      <c r="A22" t="s">
        <v>17857</v>
      </c>
    </row>
    <row r="23" spans="1:1" x14ac:dyDescent="0.25">
      <c r="A23" t="s">
        <v>17859</v>
      </c>
    </row>
    <row r="24" spans="1:1" x14ac:dyDescent="0.25">
      <c r="A24" t="s">
        <v>17854</v>
      </c>
    </row>
    <row r="25" spans="1:1" x14ac:dyDescent="0.25">
      <c r="A25" t="s">
        <v>17853</v>
      </c>
    </row>
    <row r="26" spans="1:1" x14ac:dyDescent="0.25">
      <c r="A26" s="160" t="s">
        <v>17860</v>
      </c>
    </row>
    <row r="27" spans="1:1" x14ac:dyDescent="0.25">
      <c r="A27" s="174" t="s">
        <v>17856</v>
      </c>
    </row>
    <row r="28" spans="1:1" x14ac:dyDescent="0.25">
      <c r="A28" t="s">
        <v>17861</v>
      </c>
    </row>
    <row r="29" spans="1:1" x14ac:dyDescent="0.25">
      <c r="A29" t="s">
        <v>4093</v>
      </c>
    </row>
    <row r="30" spans="1:1" x14ac:dyDescent="0.25">
      <c r="A30" s="159" t="s">
        <v>17855</v>
      </c>
    </row>
    <row r="31" spans="1:1" x14ac:dyDescent="0.25">
      <c r="A31" t="s">
        <v>4094</v>
      </c>
    </row>
    <row r="32" spans="1:1" x14ac:dyDescent="0.25">
      <c r="A32" t="s">
        <v>17865</v>
      </c>
    </row>
    <row r="33" spans="1:1" x14ac:dyDescent="0.25">
      <c r="A33" t="s">
        <v>4095</v>
      </c>
    </row>
    <row r="34" spans="1:1" x14ac:dyDescent="0.25">
      <c r="A34" t="s">
        <v>17864</v>
      </c>
    </row>
    <row r="35" spans="1:1" x14ac:dyDescent="0.25">
      <c r="A35" t="s">
        <v>17851</v>
      </c>
    </row>
    <row r="36" spans="1:1" x14ac:dyDescent="0.25">
      <c r="A36" t="s">
        <v>1248</v>
      </c>
    </row>
    <row r="37" spans="1:1" x14ac:dyDescent="0.25">
      <c r="A37" t="s">
        <v>17862</v>
      </c>
    </row>
    <row r="38" spans="1:1" x14ac:dyDescent="0.25">
      <c r="A38" t="s">
        <v>4096</v>
      </c>
    </row>
  </sheetData>
  <sortState xmlns:xlrd2="http://schemas.microsoft.com/office/spreadsheetml/2017/richdata2" ref="A20:A38">
    <sortCondition ref="A20"/>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9A2AAE6E71604E8339489AA3DBC626" ma:contentTypeVersion="16" ma:contentTypeDescription="" ma:contentTypeScope="" ma:versionID="2f8063401bf4bd4b9cc046c9fbacf13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2024-05-31T07:00:00+00:00</OpenedDate>
    <SignificantOrder xmlns="dc463f71-b30c-4ab2-9473-d307f9d35888">false</SignificantOrder>
    <Date1 xmlns="dc463f71-b30c-4ab2-9473-d307f9d35888">2024-05-31T07:00:00+00:00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240421</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2.xml><?xml version="1.0" encoding="utf-8"?>
<ds:datastoreItem xmlns:ds="http://schemas.openxmlformats.org/officeDocument/2006/customXml" ds:itemID="{713FBF4D-85AD-42EF-B6E7-4ADFE62D2AC2}"/>
</file>

<file path=customXml/itemProps3.xml><?xml version="1.0" encoding="utf-8"?>
<ds:datastoreItem xmlns:ds="http://schemas.openxmlformats.org/officeDocument/2006/customXml" ds:itemID="{B5134EF7-F04D-4218-953F-7A835D8EE7C1}">
  <ds:schemaRef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http://www.w3.org/XML/1998/namespace"/>
    <ds:schemaRef ds:uri="http://schemas.microsoft.com/sharepoint/v3"/>
    <ds:schemaRef ds:uri="http://schemas.microsoft.com/office/2006/metadata/properties"/>
    <ds:schemaRef ds:uri="http://purl.org/dc/dcmitype/"/>
    <ds:schemaRef ds:uri="http://purl.org/dc/terms/"/>
  </ds:schemaRefs>
</ds:datastoreItem>
</file>

<file path=customXml/itemProps4.xml><?xml version="1.0" encoding="utf-8"?>
<ds:datastoreItem xmlns:ds="http://schemas.openxmlformats.org/officeDocument/2006/customXml" ds:itemID="{3EF0D915-DFE3-46A4-BD3E-F2D6498B040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39</vt:i4>
      </vt:variant>
    </vt:vector>
  </HeadingPairs>
  <TitlesOfParts>
    <vt:vector size="45" baseType="lpstr">
      <vt:lpstr>Background</vt:lpstr>
      <vt:lpstr>Instructions - Revise 2021</vt:lpstr>
      <vt:lpstr>Renewables Report</vt:lpstr>
      <vt:lpstr>Renewable Cost Report</vt:lpstr>
      <vt:lpstr>WREGIS</vt:lpstr>
      <vt:lpstr>Data</vt:lpstr>
      <vt:lpstr>'Renewable Cost Report'!Print_Area</vt:lpstr>
      <vt:lpstr>'Renewables Report'!Print_Area</vt:lpstr>
      <vt:lpstr>REN_Contact_Name</vt:lpstr>
      <vt:lpstr>REN_Email</vt:lpstr>
      <vt:lpstr>REN_ERR_ApprenticeLabor</vt:lpstr>
      <vt:lpstr>REN_ERR_Biodiesel</vt:lpstr>
      <vt:lpstr>REN_ERR_Biomass</vt:lpstr>
      <vt:lpstr>REN_ERR_Geothermal</vt:lpstr>
      <vt:lpstr>REN_ERR_LandfillGas</vt:lpstr>
      <vt:lpstr>REN_ERR_QBE</vt:lpstr>
      <vt:lpstr>REN_ERR_SewageGas</vt:lpstr>
      <vt:lpstr>REN_ERR_Solar</vt:lpstr>
      <vt:lpstr>REN_ERR_Water</vt:lpstr>
      <vt:lpstr>REN_ERR_Wind</vt:lpstr>
      <vt:lpstr>REN_ERR_WOT</vt:lpstr>
      <vt:lpstr>REN_Expenditure_Amount_2020</vt:lpstr>
      <vt:lpstr>REN_Expenditure_Percent_2020</vt:lpstr>
      <vt:lpstr>REN_Load_2019</vt:lpstr>
      <vt:lpstr>REN_Load_2020</vt:lpstr>
      <vt:lpstr>REN_Load_Two_Years_Prior</vt:lpstr>
      <vt:lpstr>REN_REC_ApprenticeLabor</vt:lpstr>
      <vt:lpstr>REN_REC_Biodiesel</vt:lpstr>
      <vt:lpstr>REN_REC_Biomass</vt:lpstr>
      <vt:lpstr>REN_REC_DistributedGeneration</vt:lpstr>
      <vt:lpstr>REN_REC_Geothermal</vt:lpstr>
      <vt:lpstr>REN_REC_LandfillGas</vt:lpstr>
      <vt:lpstr>REN_REC_QBE</vt:lpstr>
      <vt:lpstr>REN_REC_SewageGas</vt:lpstr>
      <vt:lpstr>REN_REC_Solar</vt:lpstr>
      <vt:lpstr>REN_REC_Water</vt:lpstr>
      <vt:lpstr>REN_REC_Wind</vt:lpstr>
      <vt:lpstr>REN_REC_WOT</vt:lpstr>
      <vt:lpstr>REN_RetailRevenueRequirement_2020</vt:lpstr>
      <vt:lpstr>REN_Submittal_Date</vt:lpstr>
      <vt:lpstr>REN_Total_2021</vt:lpstr>
      <vt:lpstr>REN_Utility_Name</vt:lpstr>
      <vt:lpstr>ResourceType</vt:lpstr>
      <vt:lpstr>ResourceType_REC</vt:lpstr>
      <vt:lpstr>UtilityList</vt:lpstr>
    </vt:vector>
  </TitlesOfParts>
  <Company>CTED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2023 Report Workbook for Utilities</dc:title>
  <dc:creator>Glenn Blackmon</dc:creator>
  <cp:keywords/>
  <cp:lastModifiedBy>Lyons, John</cp:lastModifiedBy>
  <cp:lastPrinted>2016-03-30T15:46:38Z</cp:lastPrinted>
  <dcterms:created xsi:type="dcterms:W3CDTF">2012-03-20T21:01:26Z</dcterms:created>
  <dcterms:modified xsi:type="dcterms:W3CDTF">2024-05-30T20:03:02Z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0x0101006E56B4D1795A2E4DB2F0B01679ED314A00919A2AAE6E71604E8339489AA3DBC626</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_docset_NoMedatataSyncRequired">
    <vt:lpwstr>False</vt:lpwstr>
  </property>
</Properties>
</file>