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LINGS\WA\2024\24-02 Sch 191\working docs\"/>
    </mc:Choice>
  </mc:AlternateContent>
  <xr:revisionPtr revIDLastSave="0" documentId="13_ncr:1_{BD597137-14AF-4CB4-9C80-2150BF475D88}" xr6:coauthVersionLast="47" xr6:coauthVersionMax="47" xr10:uidLastSave="{00000000-0000-0000-0000-000000000000}"/>
  <bookViews>
    <workbookView xWindow="28680" yWindow="-120" windowWidth="29040" windowHeight="15840" xr2:uid="{E73ACB91-2811-4567-B98C-07B8E3922A4E}"/>
  </bookViews>
  <sheets>
    <sheet name="Revenue Effec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0" localSheetId="0">[1]Jan!#REF!</definedName>
    <definedName name="\0">[1]Jan!#REF!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E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 localSheetId="0">[2]Actual!#REF!</definedName>
    <definedName name="\Q">[2]Actual!#REF!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>[1]Jan!#REF!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TOP1">[1]Jan!#REF!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[3]Inputs!#REF!</definedName>
    <definedName name="__123Graph_B" hidden="1">[3]Inputs!#REF!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3">[1]Jan!#REF!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TOP1">[1]Jan!#REF!</definedName>
    <definedName name="_1Price_Ta" localSheetId="0">#REF!</definedName>
    <definedName name="_1Price_Ta">#REF!</definedName>
    <definedName name="_2Price_Ta" localSheetId="0">#REF!</definedName>
    <definedName name="_2Price_Ta">#REF!</definedName>
    <definedName name="_3Price_Ta" localSheetId="0">#REF!</definedName>
    <definedName name="_3Price_Ta">#REF!</definedName>
    <definedName name="_5Price_Ta">#REF!</definedName>
    <definedName name="_B">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Dec11">[5]Variables!$C$2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r13">[5]Variables!$C$3</definedName>
    <definedName name="_MEN2" localSheetId="0">[1]Jan!#REF!</definedName>
    <definedName name="_MEN2">[1]Jan!#REF!</definedName>
    <definedName name="_MEN3" localSheetId="0">[1]Jan!#REF!</definedName>
    <definedName name="_MEN3">[1]Jan!#REF!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 localSheetId="0">#REF!</definedName>
    <definedName name="_P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hidden="1">#REF!</definedName>
    <definedName name="_Sort" hidden="1">#REF!</definedName>
    <definedName name="_SPL">#REF!</definedName>
    <definedName name="_TOP1" localSheetId="0">[1]Jan!#REF!</definedName>
    <definedName name="_TOP1">[1]Jan!#REF!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#REF!</definedName>
    <definedName name="A_36" localSheetId="0">#REF!</definedName>
    <definedName name="A_36">#REF!</definedName>
    <definedName name="ABSTRACT" localSheetId="0">#REF!</definedName>
    <definedName name="ABSTRACT">#REF!</definedName>
    <definedName name="Access_Button1" hidden="1">"Headcount_Workbook_Schedules_List"</definedName>
    <definedName name="AccessDatabase" hidden="1">"P:\HR\SharonPlummer\Headcount Workbook.mdb"</definedName>
    <definedName name="Acct108364" localSheetId="0">'[6]Func Study'!#REF!</definedName>
    <definedName name="Acct108364">'[6]Func Study'!#REF!</definedName>
    <definedName name="Acct108364S" localSheetId="0">'[6]Func Study'!#REF!</definedName>
    <definedName name="Acct108364S">'[6]Func Study'!#REF!</definedName>
    <definedName name="Acct108D_S">[7]FuncStudy!$F$2067</definedName>
    <definedName name="Acct108D00S">[7]FuncStudy!$F$2059</definedName>
    <definedName name="Acct108DSS">[7]FuncStudy!$F$2063</definedName>
    <definedName name="Acct151SE" localSheetId="0">[8]Misc!#REF!</definedName>
    <definedName name="Acct151SE">[8]Misc!#REF!</definedName>
    <definedName name="Acct154SNPP">'[9]Functional Study'!$H$2034</definedName>
    <definedName name="Acct200DGP" localSheetId="0">'[10]Functional Study'!#REF!</definedName>
    <definedName name="Acct200DGP">'[10]Functional Study'!#REF!</definedName>
    <definedName name="Acct228.42TROJD" localSheetId="0">'[11]Func Study'!#REF!</definedName>
    <definedName name="Acct228.42TROJD">'[11]Func Study'!#REF!</definedName>
    <definedName name="ACCT2281">[7]FuncStudy!$F$1848</definedName>
    <definedName name="Acct2281SO">'[9]Functional Study'!$H$2139</definedName>
    <definedName name="Acct2282">[7]FuncStudy!$F$1852</definedName>
    <definedName name="Acct2283">[7]FuncStudy!$F$1857</definedName>
    <definedName name="Acct2283S">[7]FuncStudy!$F$1861</definedName>
    <definedName name="Acct2283SO">'[9]Functional Study'!$H$2147</definedName>
    <definedName name="Acct22841SE">'[9]Functional Study'!$H$2155</definedName>
    <definedName name="Acct22842">[7]FuncStudy!$F$1870</definedName>
    <definedName name="Acct22842TROJD" localSheetId="0">'[11]Func Study'!#REF!</definedName>
    <definedName name="Acct22842TROJD">'[11]Func Study'!#REF!</definedName>
    <definedName name="Acct228SO">'[9]Functional Study'!$H$2143</definedName>
    <definedName name="ACCT25398">[7]FuncStudy!$F$1882</definedName>
    <definedName name="Acct25399">[7]FuncStudy!$F$1889</definedName>
    <definedName name="Acct254">[7]FuncStudy!$F$1866</definedName>
    <definedName name="ACCT254SO">'[9]Functional Study'!$H$2151</definedName>
    <definedName name="Acct282DITBAL">[7]FuncStudy!$F$1914</definedName>
    <definedName name="Acct282SGP" localSheetId="0">'[9]Functional Study'!#REF!</definedName>
    <definedName name="Acct282SGP">'[9]Functional Study'!#REF!</definedName>
    <definedName name="Acct350">'[9]Functional Study'!$H$1583</definedName>
    <definedName name="Acct352">'[9]Functional Study'!$H$1590</definedName>
    <definedName name="Acct353">'[9]Functional Study'!$H$1596</definedName>
    <definedName name="Acct354">'[9]Functional Study'!$H$1602</definedName>
    <definedName name="Acct355">'[9]Functional Study'!$H$1608</definedName>
    <definedName name="Acct356">'[9]Functional Study'!$H$1614</definedName>
    <definedName name="Acct357">'[9]Functional Study'!$H$1620</definedName>
    <definedName name="Acct358">'[9]Functional Study'!$H$1626</definedName>
    <definedName name="Acct359">'[9]Functional Study'!$H$1632</definedName>
    <definedName name="Acct360">'[9]Functional Study'!$H$1652</definedName>
    <definedName name="Acct361">'[9]Functional Study'!$H$1658</definedName>
    <definedName name="Acct362">'[9]Functional Study'!$H$1664</definedName>
    <definedName name="Acct364">'[9]Functional Study'!$H$1675</definedName>
    <definedName name="Acct365">'[9]Functional Study'!$H$1682</definedName>
    <definedName name="Acct366">'[9]Functional Study'!$H$1689</definedName>
    <definedName name="Acct367">'[9]Functional Study'!$H$1696</definedName>
    <definedName name="Acct368">'[9]Functional Study'!$H$1702</definedName>
    <definedName name="Acct369">'[9]Functional Study'!$H$1709</definedName>
    <definedName name="Acct370">'[9]Functional Study'!$H$1720</definedName>
    <definedName name="Acct371">'[9]Functional Study'!$H$1727</definedName>
    <definedName name="Acct371___Demand__Primary">'[10]Functional Study'!$I$1518</definedName>
    <definedName name="Acct372">'[9]Functional Study'!$H$1734</definedName>
    <definedName name="Acct372A">'[9]Functional Study'!$H$1733</definedName>
    <definedName name="Acct372DP">'[9]Functional Study'!$H$1731</definedName>
    <definedName name="Acct372DS">'[9]Functional Study'!$H$1732</definedName>
    <definedName name="Acct373">'[9]Functional Study'!$H$1740</definedName>
    <definedName name="Acct403HPSG" localSheetId="0">[8]Misc!#REF!</definedName>
    <definedName name="Acct403HPSG">[8]Misc!#REF!</definedName>
    <definedName name="Acct41011" localSheetId="0">'[12]Functional Study'!#REF!</definedName>
    <definedName name="Acct41011">'[12]Functional Study'!#REF!</definedName>
    <definedName name="Acct41011BADDEBT" localSheetId="0">'[12]Functional Study'!#REF!</definedName>
    <definedName name="Acct41011BADDEBT">'[12]Functional Study'!#REF!</definedName>
    <definedName name="Acct41011DITEXP" localSheetId="0">'[12]Functional Study'!#REF!</definedName>
    <definedName name="Acct41011DITEXP">'[12]Functional Study'!#REF!</definedName>
    <definedName name="Acct41011S">'[12]Functional Study'!#REF!</definedName>
    <definedName name="Acct41011SE">'[12]Functional Study'!#REF!</definedName>
    <definedName name="Acct41011SG1">'[12]Functional Study'!#REF!</definedName>
    <definedName name="Acct41011SG2">'[12]Functional Study'!#REF!</definedName>
    <definedName name="ACCT41011SGCT">'[12]Functional Study'!#REF!</definedName>
    <definedName name="Acct41011SGPP">'[12]Functional Study'!#REF!</definedName>
    <definedName name="Acct41011SNP">'[12]Functional Study'!#REF!</definedName>
    <definedName name="ACCT41011SNPD">'[12]Functional Study'!#REF!</definedName>
    <definedName name="Acct41011SO">'[12]Functional Study'!#REF!</definedName>
    <definedName name="Acct41011TROJP">'[12]Functional Study'!#REF!</definedName>
    <definedName name="Acct41111">'[12]Functional Study'!#REF!</definedName>
    <definedName name="Acct41111BADDEBT">'[12]Functional Study'!#REF!</definedName>
    <definedName name="Acct41111DITEXP">'[12]Functional Study'!#REF!</definedName>
    <definedName name="Acct41111S">'[12]Functional Study'!#REF!</definedName>
    <definedName name="Acct41111SE">'[12]Functional Study'!#REF!</definedName>
    <definedName name="Acct41111SG1">'[12]Functional Study'!#REF!</definedName>
    <definedName name="Acct41111SG2">'[12]Functional Study'!#REF!</definedName>
    <definedName name="Acct41111SG3">'[12]Functional Study'!#REF!</definedName>
    <definedName name="Acct41111SGPP">'[12]Functional Study'!#REF!</definedName>
    <definedName name="Acct41111SNP">'[12]Functional Study'!#REF!</definedName>
    <definedName name="Acct41111SNTP">'[12]Functional Study'!#REF!</definedName>
    <definedName name="Acct41111SO">'[12]Functional Study'!#REF!</definedName>
    <definedName name="Acct41111TROJP">'[12]Functional Study'!#REF!</definedName>
    <definedName name="Acct411BADDEBT">'[12]Functional Study'!#REF!</definedName>
    <definedName name="Acct411DGP">'[12]Functional Study'!#REF!</definedName>
    <definedName name="Acct411DGU">'[12]Functional Study'!#REF!</definedName>
    <definedName name="Acct411DITEXP">'[12]Functional Study'!#REF!</definedName>
    <definedName name="Acct411DNPP">'[12]Functional Study'!#REF!</definedName>
    <definedName name="Acct411DNPTP">'[12]Functional Study'!#REF!</definedName>
    <definedName name="Acct411S">'[12]Functional Study'!#REF!</definedName>
    <definedName name="Acct411SE">'[12]Functional Study'!#REF!</definedName>
    <definedName name="Acct411SG">'[12]Functional Study'!#REF!</definedName>
    <definedName name="Acct411SGPP">'[12]Functional Study'!#REF!</definedName>
    <definedName name="Acct411SO">'[12]Functional Study'!#REF!</definedName>
    <definedName name="Acct411TROJP">'[12]Functional Study'!#REF!</definedName>
    <definedName name="Acct444S">[7]FuncStudy!$F$105</definedName>
    <definedName name="Acct447">'[9]Functional Study'!$H$288</definedName>
    <definedName name="Acct447DGU" localSheetId="0">'[11]Func Study'!#REF!</definedName>
    <definedName name="Acct447DGU">'[11]Func Study'!#REF!</definedName>
    <definedName name="Acct448">'[9]Functional Study'!$H$276</definedName>
    <definedName name="Acct448S">'[13]Func Study'!$H$274</definedName>
    <definedName name="Acct448SO">'[9]Functional Study'!$H$275</definedName>
    <definedName name="Acct450">'[14]Functional Study'!$I$305</definedName>
    <definedName name="Acct450S">'[9]Functional Study'!$H$303</definedName>
    <definedName name="Acct451S">'[9]Functional Study'!$H$308</definedName>
    <definedName name="Acct454S">'[9]Functional Study'!$H$318</definedName>
    <definedName name="Acct456S">'[9]Functional Study'!$H$324</definedName>
    <definedName name="Acct502DNPPSU" localSheetId="0">[8]Misc!#REF!</definedName>
    <definedName name="Acct502DNPPSU">[8]Misc!#REF!</definedName>
    <definedName name="Acct510" localSheetId="0">'[13]Func Study'!#REF!</definedName>
    <definedName name="Acct510">'[13]Func Study'!#REF!</definedName>
    <definedName name="Acct510DNPPSU" localSheetId="0">'[13]Func Study'!#REF!</definedName>
    <definedName name="Acct510DNPPSU">'[13]Func Study'!#REF!</definedName>
    <definedName name="ACCT510JBG" localSheetId="0">'[13]Func Study'!#REF!</definedName>
    <definedName name="ACCT510JBG">'[13]Func Study'!#REF!</definedName>
    <definedName name="ACCT510SSGCH">'[13]Func Study'!#REF!</definedName>
    <definedName name="ACCT547SSECT">'[10]Functional Study'!#REF!</definedName>
    <definedName name="ACCT548SSGCT">'[10]Functional Study'!#REF!</definedName>
    <definedName name="ACCT557CAGE">'[13]Func Study'!$H$683</definedName>
    <definedName name="Acct557CT">'[13]Func Study'!$H$681</definedName>
    <definedName name="Acct565">'[9]Functional Study'!$H$732</definedName>
    <definedName name="Acct580">'[9]Functional Study'!$H$779</definedName>
    <definedName name="Acct581">'[9]Functional Study'!$H$784</definedName>
    <definedName name="Acct582">'[9]Functional Study'!$H$789</definedName>
    <definedName name="Acct583">'[9]Functional Study'!$H$794</definedName>
    <definedName name="Acct584">'[9]Functional Study'!$H$799</definedName>
    <definedName name="Acct585">'[9]Functional Study'!$H$804</definedName>
    <definedName name="Acct586">'[9]Functional Study'!$H$809</definedName>
    <definedName name="Acct587">'[9]Functional Study'!$H$814</definedName>
    <definedName name="Acct588">'[9]Functional Study'!$H$819</definedName>
    <definedName name="Acct589">'[9]Functional Study'!$H$824</definedName>
    <definedName name="Acct590">'[9]Functional Study'!$H$829</definedName>
    <definedName name="Acct590DNPD">'[9]Functional Study'!$H$828</definedName>
    <definedName name="Acct590S">'[9]Functional Study'!$H$827</definedName>
    <definedName name="Acct591">'[9]Functional Study'!$H$834</definedName>
    <definedName name="Acct592">'[9]Functional Study'!$H$839</definedName>
    <definedName name="Acct593">'[9]Functional Study'!$H$844</definedName>
    <definedName name="Acct594">'[9]Functional Study'!$H$849</definedName>
    <definedName name="Acct595">'[9]Functional Study'!$H$854</definedName>
    <definedName name="Acct596">'[9]Functional Study'!$H$864</definedName>
    <definedName name="Acct597">'[9]Functional Study'!$H$869</definedName>
    <definedName name="Acct598">'[9]Functional Study'!$H$874</definedName>
    <definedName name="ACCT904SG" localSheetId="0">'[15]Functional Study'!#REF!</definedName>
    <definedName name="ACCT904SG">'[15]Functional Study'!#REF!</definedName>
    <definedName name="Acct928RE">[7]FuncStudy!$F$750</definedName>
    <definedName name="AcctAGA">'[9]Functional Study'!$H$297</definedName>
    <definedName name="AcctDFAD" localSheetId="0">'[13]Func Study'!#REF!</definedName>
    <definedName name="AcctDFAD">'[13]Func Study'!#REF!</definedName>
    <definedName name="AcctDFAP" localSheetId="0">'[13]Func Study'!#REF!</definedName>
    <definedName name="AcctDFAP">'[13]Func Study'!#REF!</definedName>
    <definedName name="AcctDFAT" localSheetId="0">'[13]Func Study'!#REF!</definedName>
    <definedName name="AcctDFAT">'[13]Func Study'!#REF!</definedName>
    <definedName name="AcctDGU" localSheetId="0">'[10]Functional Study'!#REF!</definedName>
    <definedName name="AcctDGU">'[10]Functional Study'!#REF!</definedName>
    <definedName name="AcctOWCDGP">'[10]Functional Study'!#REF!</definedName>
    <definedName name="AcctTable">[16]Variables!$AK$42:$AK$396</definedName>
    <definedName name="AcctTS0">'[9]Functional Study'!$H$1640</definedName>
    <definedName name="ActualROE">[8]Misc!$E$59</definedName>
    <definedName name="actualror">[17]WorkArea!$F$86</definedName>
    <definedName name="Adjs2avg">[18]Inputs!$L$255:'[18]Inputs'!$T$505</definedName>
    <definedName name="AdjustInput">[19]Inputs!$L$3:$T$250</definedName>
    <definedName name="AdjustSwitch">[19]Variables!$AH$3:$AJ$3</definedName>
    <definedName name="ALL" localSheetId="0">#REF!</definedName>
    <definedName name="ALL">#REF!</definedName>
    <definedName name="all_months" localSheetId="0">#REF!</definedName>
    <definedName name="all_months">#REF!</definedName>
    <definedName name="anscount" hidden="1">1</definedName>
    <definedName name="APR" localSheetId="0">#REF!</definedName>
    <definedName name="APR">#REF!</definedName>
    <definedName name="APRT">#REF!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T_48" localSheetId="0">#REF!</definedName>
    <definedName name="AT_48">#REF!</definedName>
    <definedName name="AUG" localSheetId="0">#REF!</definedName>
    <definedName name="AUG">#REF!</definedName>
    <definedName name="AUGT" localSheetId="0">#REF!</definedName>
    <definedName name="AUGT">#REF!</definedName>
    <definedName name="AverageFactors">[19]UTCR!$AC$22:$AQ$108</definedName>
    <definedName name="AverageFuelCost" localSheetId="0">'[20]Base NPC'!#REF!</definedName>
    <definedName name="AverageFuelCost">'[20]Base NPC'!#REF!</definedName>
    <definedName name="AverageInput">[19]Inputs!$F$3:$I$1732</definedName>
    <definedName name="AvgFactors">[16]Factors!$B$3:$P$99</definedName>
    <definedName name="B1_Print" localSheetId="0">#REF!</definedName>
    <definedName name="B1_Print">#REF!</definedName>
    <definedName name="B2_Print" localSheetId="0">#REF!</definedName>
    <definedName name="B2_Print">#REF!</definedName>
    <definedName name="B3_Print" localSheetId="0">#REF!</definedName>
    <definedName name="B3_Print">#REF!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LOCK">#REF!</definedName>
    <definedName name="BLOCKTOP">#REF!</definedName>
    <definedName name="BOOKADJ">#REF!</definedName>
    <definedName name="Bottom" localSheetId="0">[21]Variance!#REF!</definedName>
    <definedName name="Bottom">[21]Variance!#REF!</definedName>
    <definedName name="Burn" localSheetId="0">'[20]Base NPC'!#REF!</definedName>
    <definedName name="Burn">'[20]Base NPC'!#REF!</definedName>
    <definedName name="calcoutput">'[22]Calcoutput (futures)'!$B$7:$J$128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'[22]OTC Gas Quotes'!$M$2</definedName>
    <definedName name="cap">[23]Readings!$B$2</definedName>
    <definedName name="Capacity" localSheetId="0">#REF!</definedName>
    <definedName name="Capacity">#REF!</definedName>
    <definedName name="CCG_Hier">OFFSET('[24]cost center'!$A$1,0,0,COUNTA('[24]cost center'!$A$1:$A$65536),COUNTA('[24]cost center'!$A$1:$IV$1))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0">#REF!</definedName>
    <definedName name="Check">#REF!</definedName>
    <definedName name="Checksumavg">[19]Inputs!$J$1</definedName>
    <definedName name="Checksumend">[19]Inputs!$E$1</definedName>
    <definedName name="Classification">'[9]Functional Study'!$AG$252</definedName>
    <definedName name="Cntr">[25]Inputs!$N$14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 localSheetId="0">#REF!</definedName>
    <definedName name="COMADJ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[26]Variables!$AQ$27</definedName>
    <definedName name="Comn">'[8]Summary Table'!$K$21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>#REF!</definedName>
    <definedName name="CONTRACTDATA" localSheetId="0">[27]MarketData!#REF!</definedName>
    <definedName name="CONTRACTDATA">[27]MarketData!#REF!</definedName>
    <definedName name="contractsymbol">[22]Futures!$B$2:$B$500</definedName>
    <definedName name="ContractTypeDol" localSheetId="0">#REF!</definedName>
    <definedName name="ContractTypeDol">#REF!</definedName>
    <definedName name="ContractTypeMWh" localSheetId="0">#REF!</definedName>
    <definedName name="ContractTypeMWh">#REF!</definedName>
    <definedName name="copy" localSheetId="0" hidden="1">#REF!</definedName>
    <definedName name="copy" hidden="1">#REF!</definedName>
    <definedName name="COSFacVal">[13]Inputs!$R$5</definedName>
    <definedName name="Cost" localSheetId="0">'[20]Base NPC'!#REF!</definedName>
    <definedName name="Cost">'[20]Base NPC'!#REF!</definedName>
    <definedName name="CustNames">[28]Codes!$F$1:$H$121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ATA5">[29]DS13!$E$2:$E$103</definedName>
    <definedName name="DATA6">[29]DS13!$F$2:$F$103</definedName>
    <definedName name="_xlnm.Database" localSheetId="0">[30]Invoice!#REF!</definedName>
    <definedName name="_xlnm.Database">[30]Invoice!#REF!</definedName>
    <definedName name="DataCheck" localSheetId="0">'[20]Base NPC'!#REF!</definedName>
    <definedName name="DataCheck">'[20]Base NPC'!#REF!</definedName>
    <definedName name="DataCheck_Base" localSheetId="0">#REF!</definedName>
    <definedName name="DataCheck_Base">#REF!</definedName>
    <definedName name="DataCheck_Delta" localSheetId="0">#REF!</definedName>
    <definedName name="DataCheck_Delta">#REF!</definedName>
    <definedName name="DataCheck_NPC" localSheetId="0">'[31](3.8) Base NPC 2014GRC'!#REF!</definedName>
    <definedName name="DataCheck_NPC">'[31](3.8) Base NPC 2014GRC'!#REF!</definedName>
    <definedName name="DATE" localSheetId="0">[32]Jan!#REF!</definedName>
    <definedName name="DATE">[32]Jan!#REF!</definedName>
    <definedName name="dateTable">'[33]on off peak hours'!$C$15:$Z$15</definedName>
    <definedName name="Debt">[26]Variables!$AQ$25</definedName>
    <definedName name="Debt_">'[8]Summary Table'!$K$19</definedName>
    <definedName name="DebtCost">[26]Variables!$AT$25</definedName>
    <definedName name="DEC" localSheetId="0">#REF!</definedName>
    <definedName name="DEC">#REF!</definedName>
    <definedName name="DECT" localSheetId="0">#REF!</definedName>
    <definedName name="DECT">#REF!</definedName>
    <definedName name="Demand">[9]Inputs!$D$8</definedName>
    <definedName name="Demand2">[9]Inputs!$D$10</definedName>
    <definedName name="Dis">'[13]Func Study'!$AB$250</definedName>
    <definedName name="DisFac">'[9]Functional Dist Factor Table'!$A$11:$G$25</definedName>
    <definedName name="DispatchSum">"GRID Thermal Generation!R2C1:R4C2"</definedName>
    <definedName name="Dist_factor" localSheetId="0">#REF!</definedName>
    <definedName name="Dist_factor">#REF!</definedName>
    <definedName name="DistPeakMethod" localSheetId="0">[15]Inputs!#REF!</definedName>
    <definedName name="DistPeakMethod">[15]Inputs!#REF!</definedName>
    <definedName name="Dollars_Wheeling" localSheetId="0">'[20]Exhibit 1'!#REF!</definedName>
    <definedName name="Dollars_Wheeling">'[20]Exhibit 1'!#REF!</definedName>
    <definedName name="dsd" localSheetId="0" hidden="1">[34]Inputs!#REF!</definedName>
    <definedName name="dsd" hidden="1">[34]Inputs!#REF!</definedName>
    <definedName name="DUDE" localSheetId="0" hidden="1">#REF!</definedName>
    <definedName name="DUDE" hidden="1">#REF!</definedName>
    <definedName name="endDate" localSheetId="0">#REF!</definedName>
    <definedName name="endDate">#REF!</definedName>
    <definedName name="energy">[23]Readings!$B$3</definedName>
    <definedName name="Engy">[9]Inputs!$D$9</definedName>
    <definedName name="Engy2">[35]Inputs!$D$12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[22]MarketData!$J$1</definedName>
    <definedName name="ExchangeMWh" localSheetId="0">'[20]Base NPC'!#REF!</definedName>
    <definedName name="ExchangeMWh">'[20]Base NPC'!#REF!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>#REF!</definedName>
    <definedName name="Factbl1">#REF!</definedName>
    <definedName name="Factor" localSheetId="0">'[20]Base NPC'!#REF!</definedName>
    <definedName name="Factor">'[20]Base NPC'!#REF!</definedName>
    <definedName name="Factorck">'[9]COS Factor Table'!$P$15:$P$121</definedName>
    <definedName name="FactorMethod">[19]Variables!$AC$2</definedName>
    <definedName name="FactorType">[16]Variables!$AK$2:$AL$12</definedName>
    <definedName name="FACTP" localSheetId="0">#REF!</definedName>
    <definedName name="FACTP">#REF!</definedName>
    <definedName name="FactSum">'[9]COS Factor Table'!$A$14:$Y$121</definedName>
    <definedName name="FallYear" localSheetId="0">#REF!</definedName>
    <definedName name="FallYear">#REF!</definedName>
    <definedName name="FEB" localSheetId="0">#REF!</definedName>
    <definedName name="FEB">#REF!</definedName>
    <definedName name="FEBT" localSheetId="0">#REF!</definedName>
    <definedName name="FEBT">#REF!</definedName>
    <definedName name="Fed_Funds___Bloomberg">[22]MarketData!$A$14</definedName>
    <definedName name="FIX" localSheetId="0">#REF!</definedName>
    <definedName name="FIX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[18]Variables!$D$26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 localSheetId="0">#REF!</definedName>
    <definedName name="FSum">#REF!</definedName>
    <definedName name="FTE">OFFSET([36]FTE!$A$1,0,0,COUNTA([36]FTE!$A$1:$A$65536),12)</definedName>
    <definedName name="Func">'[9]Functional Factor Table'!$A$9:$H$79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>'[9]Functional Study'!$AG$251</definedName>
    <definedName name="Gas_Forward_Price_Curve_copy_Instructions_List" localSheetId="0">'[27]Main Page'!#REF!</definedName>
    <definedName name="Gas_Forward_Price_Curve_copy_Instructions_List">'[27]Main Page'!#REF!</definedName>
    <definedName name="GREATER10MW" localSheetId="0">#REF!</definedName>
    <definedName name="GREATER10MW">#REF!</definedName>
    <definedName name="GrossReceipts">[19]Variables!$B$31</definedName>
    <definedName name="GTD_Percents" localSheetId="0">#REF!</definedName>
    <definedName name="GTD_Percents">#REF!</definedName>
    <definedName name="Header" localSheetId="0">#REF!</definedName>
    <definedName name="Header">#REF!</definedName>
    <definedName name="HEIGHT" localSheetId="0">#REF!</definedName>
    <definedName name="HEIGHT">#REF!</definedName>
    <definedName name="HenryHub___Nymex" localSheetId="0">[27]MarketData!#REF!</definedName>
    <definedName name="HenryHub___Nymex">[27]MarketData!#REF!</definedName>
    <definedName name="Hide_Rows" localSheetId="0">#REF!</definedName>
    <definedName name="Hide_Rows">#REF!</definedName>
    <definedName name="Hide_Rows_Recon" localSheetId="0">#REF!</definedName>
    <definedName name="Hide_Rows_Recon">#REF!</definedName>
    <definedName name="High_Plan" localSheetId="0">#REF!</definedName>
    <definedName name="High_Plan">#REF!</definedName>
    <definedName name="HoursHoliday">'[33]on off peak hours'!$C$16:$Z$20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comeTaxOptVal">[7]Inputs!$Y$11</definedName>
    <definedName name="INDADJ" localSheetId="0">#REF!</definedName>
    <definedName name="INDADJ">#REF!</definedName>
    <definedName name="INPUT" localSheetId="0">[37]Summary!#REF!</definedName>
    <definedName name="INPUT">[37]Summary!#REF!</definedName>
    <definedName name="InputDSTDef" localSheetId="0">#REF!</definedName>
    <definedName name="InputDSTDef">#REF!</definedName>
    <definedName name="Instructions" localSheetId="0">#REF!</definedName>
    <definedName name="Instructions">#REF!</definedName>
    <definedName name="Interest_Rates___Bloomberg">[22]MarketData!$A$1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R" localSheetId="0">#REF!</definedName>
    <definedName name="IRR">#REF!</definedName>
    <definedName name="IRRIGATION" localSheetId="0">#REF!</definedName>
    <definedName name="IRRIGATION">#REF!</definedName>
    <definedName name="Item_Number">"GP Detail"</definedName>
    <definedName name="JAN" localSheetId="0">#REF!</definedName>
    <definedName name="JAN">#REF!</definedName>
    <definedName name="JANT" localSheetId="0">#REF!</definedName>
    <definedName name="JANT">#REF!</definedName>
    <definedName name="jjj">[38]Inputs!$N$18</definedName>
    <definedName name="JUL" localSheetId="0">#REF!</definedName>
    <definedName name="JUL">#REF!</definedName>
    <definedName name="JULT" localSheetId="0">#REF!</definedName>
    <definedName name="JULT">#REF!</definedName>
    <definedName name="JUN" localSheetId="0">#REF!</definedName>
    <definedName name="JUN">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0">#REF!</definedName>
    <definedName name="JUNT">#REF!</definedName>
    <definedName name="Jurisdiction">[16]Variables!$AK$15</definedName>
    <definedName name="JurisNumber">[16]Variables!$AL$15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astCell" localSheetId="0">[21]Variance!#REF!</definedName>
    <definedName name="LastCell">[21]Variance!#REF!</definedName>
    <definedName name="LeadLag" localSheetId="0">[19]Inputs!#REF!</definedName>
    <definedName name="LeadLag">[19]Inputs!#REF!</definedName>
    <definedName name="limcount" hidden="1">1</definedName>
    <definedName name="Line_Ext_Credit" localSheetId="0">#REF!</definedName>
    <definedName name="Line_Ext_Credit">#REF!</definedName>
    <definedName name="LinkCos">'[9]Download JAM'!$P$4</definedName>
    <definedName name="ListOffset" hidden="1">1</definedName>
    <definedName name="LOG" localSheetId="0">[39]Backup!#REF!</definedName>
    <definedName name="LOG">[39]Backup!#REF!</definedName>
    <definedName name="LOSS" localSheetId="0">[39]Backup!#REF!</definedName>
    <definedName name="LOSS">[39]Backup!#REF!</definedName>
    <definedName name="Low_Plan" localSheetId="0">#REF!</definedName>
    <definedName name="Low_Plan">#REF!</definedName>
    <definedName name="Macro2">[40]!Macro2</definedName>
    <definedName name="MACTIT" localSheetId="0">#REF!</definedName>
    <definedName name="MACTIT">#REF!</definedName>
    <definedName name="MAR" localSheetId="0">#REF!</definedName>
    <definedName name="MAR">#REF!</definedName>
    <definedName name="market1">'[22]OTC Gas Quotes'!$E$5</definedName>
    <definedName name="market2">'[22]OTC Gas Quotes'!$F$5</definedName>
    <definedName name="market3">'[22]OTC Gas Quotes'!$G$5</definedName>
    <definedName name="market4">'[22]OTC Gas Quotes'!$H$5</definedName>
    <definedName name="market5">'[22]OTC Gas Quotes'!$I$5</definedName>
    <definedName name="market6">'[22]OTC Gas Quotes'!$J$5</definedName>
    <definedName name="market7">'[22]OTC Gas Quotes'!$K$5</definedName>
    <definedName name="MART" localSheetId="0">#REF!</definedName>
    <definedName name="MART">#REF!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 localSheetId="0">#REF!</definedName>
    <definedName name="MAY">#REF!</definedName>
    <definedName name="MAYT" localSheetId="0">#REF!</definedName>
    <definedName name="MAYT">#REF!</definedName>
    <definedName name="MCtoREV" localSheetId="0">#REF!</definedName>
    <definedName name="MCtoREV">#REF!</definedName>
    <definedName name="MD_High1">'[21]Master Data'!$A$2</definedName>
    <definedName name="MD_Low1">'[21]Master Data'!$D$29</definedName>
    <definedName name="MEN" localSheetId="0">[1]Jan!#REF!</definedName>
    <definedName name="MEN">[1]Jan!#REF!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>[41]MacroBuilder!#REF!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[41]MacroBuilder!#REF!</definedName>
    <definedName name="Menu_Small">[41]MacroBuilder!#REF!</definedName>
    <definedName name="Method">[11]Inputs!$C$6</definedName>
    <definedName name="MidC">[42]lookup!$C$98:$D$107</definedName>
    <definedName name="Mill" localSheetId="0">'[20]Base NPC'!#REF!</definedName>
    <definedName name="Mill">'[20]Base NPC'!#REF!</definedName>
    <definedName name="MMBtu" localSheetId="0">'[20]Base NPC'!#REF!</definedName>
    <definedName name="MMBtu">'[20]Base NPC'!#REF!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[39]Backup!#REF!</definedName>
    <definedName name="monthlist">[43]Table!$R$2:$S$13</definedName>
    <definedName name="Months" localSheetId="0">'[20]Base NPC'!#REF!</definedName>
    <definedName name="Months">'[20]Base NPC'!#REF!</definedName>
    <definedName name="monthtotals">'[43]WA SBC'!$D$40:$O$40</definedName>
    <definedName name="MSPAverageInput" localSheetId="0">[44]Inputs!#REF!</definedName>
    <definedName name="MSPAverageInput">[44]Inputs!#REF!</definedName>
    <definedName name="MSPYearEndInput" localSheetId="0">[44]Inputs!#REF!</definedName>
    <definedName name="MSPYearEndInput">[44]Inputs!#REF!</definedName>
    <definedName name="MTKWH" localSheetId="0">#REF!</definedName>
    <definedName name="MTKWH">#REF!</definedName>
    <definedName name="MTR_YR3">[45]Variables!$E$14</definedName>
    <definedName name="MTREV" localSheetId="0">#REF!</definedName>
    <definedName name="MTREV">#REF!</definedName>
    <definedName name="MULT" localSheetId="0">#REF!</definedName>
    <definedName name="MULT">#REF!</definedName>
    <definedName name="MWh" localSheetId="0">'[20]Base NPC'!#REF!</definedName>
    <definedName name="MWh">'[20]Base NPC'!#REF!</definedName>
    <definedName name="NameAverageFuelCost" localSheetId="0">'[20]Base NPC'!#REF!</definedName>
    <definedName name="NameAverageFuelCost">'[20]Base NPC'!#REF!</definedName>
    <definedName name="NameBurn" localSheetId="0">'[20]Base NPC'!#REF!</definedName>
    <definedName name="NameBurn">'[20]Base NPC'!#REF!</definedName>
    <definedName name="NameFactor" localSheetId="0">'[20]Base NPC'!#REF!</definedName>
    <definedName name="NameFactor">'[20]Base NPC'!#REF!</definedName>
    <definedName name="NameMill">'[20]Base NPC'!#REF!</definedName>
    <definedName name="NameMMBtu">'[20]Base NPC'!#REF!</definedName>
    <definedName name="NamePeak">'[20]Base NPC'!#REF!</definedName>
    <definedName name="NameTable" localSheetId="0">#REF!</definedName>
    <definedName name="NameTable">#REF!</definedName>
    <definedName name="Net_to_Gross_Factor">[46]Inputs!$G$8</definedName>
    <definedName name="NetLagDays">[7]Inputs!$H$23</definedName>
    <definedName name="NetToGross">[18]Variables!$D$23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ntract">[46]Inputs!$N$24</definedName>
    <definedName name="NEWMO1" localSheetId="0">[1]Jan!#REF!</definedName>
    <definedName name="NEWMO1">[1]Jan!#REF!</definedName>
    <definedName name="NEWMO2" localSheetId="0">[1]Jan!#REF!</definedName>
    <definedName name="NEWMO2">[1]Jan!#REF!</definedName>
    <definedName name="NEWMONTH" localSheetId="0">[1]Jan!#REF!</definedName>
    <definedName name="NEWMONTH">[1]Jan!#REF!</definedName>
    <definedName name="NONRES" localSheetId="0">#REF!</definedName>
    <definedName name="NONRES">#REF!</definedName>
    <definedName name="NORMALIZE" localSheetId="0">#REF!</definedName>
    <definedName name="NORMALIZE">#REF!</definedName>
    <definedName name="NOV" localSheetId="0">#REF!</definedName>
    <definedName name="NOV">#REF!</definedName>
    <definedName name="NOVT">#REF!</definedName>
    <definedName name="NPC">[15]Inputs!$N$18</definedName>
    <definedName name="NUM" localSheetId="0">#REF!</definedName>
    <definedName name="NUM">#REF!</definedName>
    <definedName name="NymexFutures">[22]Futures!$A$2:$J$500</definedName>
    <definedName name="NymexOptions">[22]Options!$A$2:$K$3000</definedName>
    <definedName name="OCT" localSheetId="0">#REF!</definedName>
    <definedName name="OCT">#REF!</definedName>
    <definedName name="OCTT" localSheetId="0">#REF!</definedName>
    <definedName name="OCTT">#REF!</definedName>
    <definedName name="OH">[7]Inputs!$D$24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'[17]Dist Misc'!$F$120</definedName>
    <definedName name="OptionsTable">[22]Options!$A$1:$P$3000</definedName>
    <definedName name="OR_305_12mo_endg_200203" localSheetId="0">#REF!</definedName>
    <definedName name="OR_305_12mo_endg_200203">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>#REF!</definedName>
    <definedName name="P">#REF!</definedName>
    <definedName name="page1" localSheetId="0">[37]Summary!#REF!</definedName>
    <definedName name="page1">[37]Summary!#REF!</definedName>
    <definedName name="Page110" localSheetId="0">#REF!</definedName>
    <definedName name="Page110">#REF!</definedName>
    <definedName name="Page120" localSheetId="0">#REF!</definedName>
    <definedName name="Page120">#REF!</definedName>
    <definedName name="Page2" localSheetId="0">'[47]Summary Table - Earned'!#REF!</definedName>
    <definedName name="Page2">'[47]Summary Table - Earned'!#REF!</definedName>
    <definedName name="PAGE3" localSheetId="0">#REF!</definedName>
    <definedName name="PAGE3">#REF!</definedName>
    <definedName name="Page30" localSheetId="0">#REF!</definedName>
    <definedName name="Page30">#REF!</definedName>
    <definedName name="Page31" localSheetId="0">#REF!</definedName>
    <definedName name="Page31">#REF!</definedName>
    <definedName name="Page4">#REF!</definedName>
    <definedName name="Page43" localSheetId="0">'[48]Demand Factors'!#REF!</definedName>
    <definedName name="Page43">'[48]Demand Factors'!#REF!</definedName>
    <definedName name="Page44" localSheetId="0">'[48]Demand Factors'!#REF!</definedName>
    <definedName name="Page44">'[48]Demand Factors'!#REF!</definedName>
    <definedName name="Page45" localSheetId="0">'[48]Demand Factors'!#REF!</definedName>
    <definedName name="Page45">'[48]Demand Factors'!#REF!</definedName>
    <definedName name="Page46" localSheetId="0">'[48]Energy Factor'!#REF!</definedName>
    <definedName name="Page46">'[48]Energy Factor'!#REF!</definedName>
    <definedName name="Page47">'[48]Energy Factor'!#REF!</definedName>
    <definedName name="Page48">'[48]Energy Factor'!#REF!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62" localSheetId="0">[41]TransInvest!#REF!</definedName>
    <definedName name="Page62">[41]TransInvest!#REF!</definedName>
    <definedName name="Page63" localSheetId="0">'[48]Energy Factor'!#REF!</definedName>
    <definedName name="Page63">'[48]Energy Factor'!#REF!</definedName>
    <definedName name="Page64">'[48]Energy Factor'!#REF!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aste.cell" localSheetId="0">'[49]1993'!#REF!</definedName>
    <definedName name="paste.cell">'[49]1993'!#REF!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>#REF!</definedName>
    <definedName name="PCOMPWZ">#REF!</definedName>
    <definedName name="PE_Lookup" localSheetId="0">'[20]Exhibit 1'!#REF!</definedName>
    <definedName name="PE_Lookup">'[20]Exhibit 1'!#REF!</definedName>
    <definedName name="Peak" localSheetId="0">'[20]Base NPC'!#REF!</definedName>
    <definedName name="Peak">'[20]Base NPC'!#REF!</definedName>
    <definedName name="PeakMethod">[11]Inputs!$T$5</definedName>
    <definedName name="Period2">[9]Inputs!$C$5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UG" localSheetId="0">#REF!</definedName>
    <definedName name="PLUG">#REF!</definedName>
    <definedName name="PMAC" localSheetId="0">[39]Backup!#REF!</definedName>
    <definedName name="PMAC">[39]Backup!#REF!</definedName>
    <definedName name="PostDE" localSheetId="0">[19]Variables!#REF!</definedName>
    <definedName name="PostDE">[19]Variables!#REF!</definedName>
    <definedName name="PostDG">[19]Variables!#REF!</definedName>
    <definedName name="PreDG">[19]Variables!#REF!</definedName>
    <definedName name="Pref">[26]Variables!$AQ$26</definedName>
    <definedName name="Pref_">'[8]Summary Table'!$K$20</definedName>
    <definedName name="PrefCost">[26]Variables!$AT$26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PricingInfo" localSheetId="0" hidden="1">[3]Inputs!#REF!</definedName>
    <definedName name="PricingInfo" hidden="1">[3]Inputs!#REF!</definedName>
    <definedName name="_xlnm.Print_Area" localSheetId="0">'Revenue Effects'!$B$1:$L$27,'Revenue Effects'!$A$28:$J$76,'Revenue Effects'!$O$1:$S$27</definedName>
    <definedName name="_xlnm.Print_Area">#REF!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SATable">[50]Hermiston!$A$32:$E$57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>#REF!</definedName>
    <definedName name="PTROLL">#REF!</definedName>
    <definedName name="Purchases">[42]lookup!$C$21:$D$64</definedName>
    <definedName name="PWORKBACK" localSheetId="0">#REF!</definedName>
    <definedName name="PWORKBACK">#REF!</definedName>
    <definedName name="QFs">[42]lookup!$C$66:$D$96</definedName>
    <definedName name="Query1" localSheetId="0">#REF!</definedName>
    <definedName name="Query1">#REF!</definedName>
    <definedName name="RateCd" localSheetId="0">#REF!</definedName>
    <definedName name="RateCd">#REF!</definedName>
    <definedName name="Rates" localSheetId="0">#REF!</definedName>
    <definedName name="Rates">#REF!</definedName>
    <definedName name="RC_ADJ">#REF!</definedName>
    <definedName name="ReportTimeDef">#REF!</definedName>
    <definedName name="ReportYear">#REF!</definedName>
    <definedName name="RESADJ">#REF!</definedName>
    <definedName name="RESIDENTIAL">#REF!</definedName>
    <definedName name="ResourceSupplier">[18]Variables!$D$28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Cl" localSheetId="0">#REF!</definedName>
    <definedName name="RevCl">#REF!</definedName>
    <definedName name="RevClass" localSheetId="0">#REF!</definedName>
    <definedName name="RevClass">#REF!</definedName>
    <definedName name="Revenue_by_month_take_2">#REF!</definedName>
    <definedName name="revenue3">#REF!</definedName>
    <definedName name="RevenueCheck">#REF!</definedName>
    <definedName name="Revenues">#REF!</definedName>
    <definedName name="RevenueSum">"GRID Thermal Revenue!R2C1:R4C2"</definedName>
    <definedName name="RevenueTax">[19]Variables!$B$29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[42]lookup!$C$3:$D$19</definedName>
    <definedName name="SAPBEXrevision" hidden="1">1</definedName>
    <definedName name="SAPBEXsysID" hidden="1">"BWP"</definedName>
    <definedName name="SAPBEXwbID" hidden="1">"44KU92Q9LH2VK4DK86GZ93AXN"</definedName>
    <definedName name="Sch25Split">[51]Inputs!$N$29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>#REF!</definedName>
    <definedName name="Schedule">[15]Inputs!$N$14</definedName>
    <definedName name="se" localSheetId="0">#REF!</definedName>
    <definedName name="se">#REF!</definedName>
    <definedName name="SECOND" localSheetId="0">[1]Jan!#REF!</definedName>
    <definedName name="SECOND">[1]Jan!#REF!</definedName>
    <definedName name="SEP" localSheetId="0">#REF!</definedName>
    <definedName name="SEP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S_3">#REF!</definedName>
    <definedName name="sg">#REF!</definedName>
    <definedName name="shapefactortable">'[22]GAS CURVE Engine'!$AW$3:$CB$34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[19]Variables!$AF$32</definedName>
    <definedName name="SITRate">[7]Inputs!$H$20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ringYear">#REF!</definedName>
    <definedName name="SPWS_WBID">"12F19027-1C25-43D5-BF1F-44D7E5A374C0"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>[21]Variance!#REF!</definedName>
    <definedName name="ST_Top1">[21]Variance!#REF!</definedName>
    <definedName name="ST_Top2">[21]Variance!#REF!</definedName>
    <definedName name="ST_Top3" localSheetId="0">#REF!</definedName>
    <definedName name="ST_Top3">#REF!</definedName>
    <definedName name="standard1" localSheetId="0" hidden="1">{"YTD-Total",#N/A,FALSE,"Provision"}</definedName>
    <definedName name="standard1" hidden="1">{"YTD-Total",#N/A,FALSE,"Provision"}</definedName>
    <definedName name="START">[1]Jan!#REF!</definedName>
    <definedName name="startDate">#REF!</definedName>
    <definedName name="startmonth">'[22]GAS CURVE Engine'!$N$2</definedName>
    <definedName name="startmonth1">'[22]OTC Gas Quotes'!$L$6</definedName>
    <definedName name="startmonth10">'[22]OTC Gas Quotes'!$L$15</definedName>
    <definedName name="startmonth2">'[22]OTC Gas Quotes'!$L$7</definedName>
    <definedName name="startmonth3">'[22]OTC Gas Quotes'!$L$8</definedName>
    <definedName name="startmonth4">'[22]OTC Gas Quotes'!$L$9</definedName>
    <definedName name="startmonth5">'[22]OTC Gas Quotes'!$L$10</definedName>
    <definedName name="startmonth6">'[22]OTC Gas Quotes'!$L$11</definedName>
    <definedName name="startmonth7">'[22]OTC Gas Quotes'!$L$12</definedName>
    <definedName name="startmonth8">'[22]OTC Gas Quotes'!$L$13</definedName>
    <definedName name="startmonth9">'[22]OTC Gas Quotes'!$L$14</definedName>
    <definedName name="State">[9]Inputs!$C$4</definedName>
    <definedName name="Storage">[42]lookup!$C$109:$D$126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1_Print">#REF!</definedName>
    <definedName name="T2_Print">#REF!</definedName>
    <definedName name="T3_Print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Inc">[10]Inputs!$K$19</definedName>
    <definedName name="Targetror">[17]Variables!$I$38</definedName>
    <definedName name="TargetROR1">[52]Inputs!$G$30</definedName>
    <definedName name="TDMOD" localSheetId="0">#REF!</definedName>
    <definedName name="TDMOD">#REF!</definedName>
    <definedName name="TDROLL" localSheetId="0">#REF!</definedName>
    <definedName name="TDROLL">#REF!</definedName>
    <definedName name="TEMPADJ" localSheetId="0">#REF!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[13]Inputs!$C$5</definedName>
    <definedName name="Top" localSheetId="0">#REF!</definedName>
    <definedName name="Top">#REF!</definedName>
    <definedName name="TotalRateBase">'[9]G+T+D+R+M'!$H$58</definedName>
    <definedName name="TotTaxRate">[7]Inputs!$H$17</definedName>
    <definedName name="TRANSM_2">[53]Transm2!$A$1:$M$461:'[53]10 Yr FC'!$M$47</definedName>
    <definedName name="UAACT115S" localSheetId="0">'[15]Functional Study'!#REF!</definedName>
    <definedName name="UAACT115S">'[15]Functional Study'!#REF!</definedName>
    <definedName name="UAACT550SGW">[7]FuncStudy!$Y$406</definedName>
    <definedName name="UAACT554SGW">[7]FuncStudy!$Y$428</definedName>
    <definedName name="UAcct103">'[9]Functional Study'!$AG$1568</definedName>
    <definedName name="UAcct105Dnpg">'[9]Functional Study'!$AG$1964</definedName>
    <definedName name="UAcct105S">'[9]Functional Study'!$AG$1959</definedName>
    <definedName name="UAcct105Seu">'[9]Functional Study'!$AG$1963</definedName>
    <definedName name="UAcct105SGG">[7]FuncStudy!$Y$1679</definedName>
    <definedName name="UAcct105SGP1">[7]FuncStudy!$Y$1675</definedName>
    <definedName name="UAcct105SGP2">[7]FuncStudy!$Y$1677</definedName>
    <definedName name="UAcct105SGT">[7]FuncStudy!$Y$1676</definedName>
    <definedName name="UAcct105Snppo">'[9]Functional Study'!$AG$1962</definedName>
    <definedName name="UAcct105Snpps">'[9]Functional Study'!$AG$1960</definedName>
    <definedName name="UAcct105Snpt">'[9]Functional Study'!$AG$1961</definedName>
    <definedName name="UAcct1081390">'[13]Func Study'!$AB$2451</definedName>
    <definedName name="UAcct1081390Rcl">'[9]Functional Study'!$AG$2406</definedName>
    <definedName name="UAcct1081390Sou">'[9]Functional Study'!$AG$2403</definedName>
    <definedName name="UAcct1081399">'[13]Func Study'!$AB$2459</definedName>
    <definedName name="UAcct1081399Rcl">'[9]Functional Study'!$AG$2414</definedName>
    <definedName name="UAcct1081399S">'[9]Functional Study'!$AG$2410</definedName>
    <definedName name="UAcct1081399Sep">'[9]Functional Study'!$AG$2411</definedName>
    <definedName name="UAcct108360">'[9]Functional Study'!$AG$2309</definedName>
    <definedName name="UAcct108361">'[9]Functional Study'!$AG$2313</definedName>
    <definedName name="UAcct108362">'[9]Functional Study'!$AG$2317</definedName>
    <definedName name="UAcct108364">'[9]Functional Study'!$AG$2324</definedName>
    <definedName name="UAcct108365">'[9]Functional Study'!$AG$2328</definedName>
    <definedName name="UAcct108366">'[9]Functional Study'!$AG$2332</definedName>
    <definedName name="UAcct108367">'[9]Functional Study'!$AG$2336</definedName>
    <definedName name="UAcct108368">'[9]Functional Study'!$AG$2340</definedName>
    <definedName name="UAcct108369">'[9]Functional Study'!$AG$2344</definedName>
    <definedName name="UAcct108370">'[9]Functional Study'!$AG$2348</definedName>
    <definedName name="UAcct108371">'[9]Functional Study'!$AG$2352</definedName>
    <definedName name="UAcct108372">'[9]Functional Study'!$AG$2356</definedName>
    <definedName name="UAcct108373">'[9]Functional Study'!$AG$2360</definedName>
    <definedName name="UAcct108D">'[9]Functional Study'!$AG$2372</definedName>
    <definedName name="UAcct108D00">'[9]Functional Study'!$AG$2364</definedName>
    <definedName name="UAcct108Ds">'[9]Functional Study'!$AG$2368</definedName>
    <definedName name="UAcct108Ep">'[9]Functional Study'!$AG$2282</definedName>
    <definedName name="UAcct108Epsgp" localSheetId="0">'[10]Functional Study'!#REF!</definedName>
    <definedName name="UAcct108Epsgp">'[10]Functional Study'!#REF!</definedName>
    <definedName name="UAcct108Gpcn">'[9]Functional Study'!$AG$2386</definedName>
    <definedName name="UAcct108Gps">'[9]Functional Study'!$AG$2382</definedName>
    <definedName name="UAcct108Gpse">'[9]Functional Study'!$AG$2388</definedName>
    <definedName name="UAcct108Gpsg">'[9]Functional Study'!$AG$2385</definedName>
    <definedName name="UAcct108Gpsgp">'[9]Functional Study'!$AG$2383</definedName>
    <definedName name="UAcct108Gpsgu">'[9]Functional Study'!$AG$2384</definedName>
    <definedName name="UAcct108Gpso">'[9]Functional Study'!$AG$2387</definedName>
    <definedName name="UACCT108GPSSGCH">'[13]Func Study'!$AB$2434</definedName>
    <definedName name="UACCT108GPSSGCT">'[13]Func Study'!$AB$2433</definedName>
    <definedName name="UAcct108Hp">'[9]Functional Study'!$AG$2269</definedName>
    <definedName name="UAcct108Hpdgu" localSheetId="0">'[10]Functional Study'!#REF!</definedName>
    <definedName name="UAcct108Hpdgu">'[10]Functional Study'!#REF!</definedName>
    <definedName name="UAcct108Mp">'[9]Functional Study'!$AG$2400</definedName>
    <definedName name="UAcct108Np">'[9]Functional Study'!$AG$2262</definedName>
    <definedName name="UAcct108Npdgu" localSheetId="0">'[10]Functional Study'!#REF!</definedName>
    <definedName name="UAcct108Npdgu">'[10]Functional Study'!#REF!</definedName>
    <definedName name="UAcct108Npsgu" localSheetId="0">'[10]Functional Study'!#REF!</definedName>
    <definedName name="UAcct108Npsgu">'[10]Functional Study'!#REF!</definedName>
    <definedName name="UACCT108NPSSCCT">'[9]Functional Study'!$AG$2276</definedName>
    <definedName name="UAcct108Op">'[9]Functional Study'!$AG$2277</definedName>
    <definedName name="UAcct108OpSGW">'[48]Functional Study'!$AG$2274</definedName>
    <definedName name="UACCT108OPSSCCT">'[13]Func Study'!$AB$2321</definedName>
    <definedName name="UAcct108OPSSGCT">[7]FuncStudy!$Y$1984</definedName>
    <definedName name="UAcct108Sp">'[9]Functional Study'!$AG$2256</definedName>
    <definedName name="UAcct108Spdgp">'[10]Functional Study'!$AG$2002</definedName>
    <definedName name="UAcct108Spdgu" localSheetId="0">'[10]Functional Study'!#REF!</definedName>
    <definedName name="UAcct108Spdgu">'[10]Functional Study'!#REF!</definedName>
    <definedName name="UAcct108Spsgp" localSheetId="0">'[10]Functional Study'!#REF!</definedName>
    <definedName name="UAcct108Spsgp">'[10]Functional Study'!#REF!</definedName>
    <definedName name="UACCT108SPSSGCH">'[9]Functional Study'!$AG$2255</definedName>
    <definedName name="UACCT108SSGCH">'[9]Functional Study'!$AG$2390</definedName>
    <definedName name="UACCT108SSGCT">'[9]Functional Study'!$AG$2389</definedName>
    <definedName name="UAcct108Tp">'[9]Functional Study'!$AG$2300</definedName>
    <definedName name="UACCT111390">'[9]Functional Study'!$AG$2471</definedName>
    <definedName name="UAcct111Clg">'[9]Functional Study'!$AG$2443</definedName>
    <definedName name="UAcct111Clgcn">[7]FuncStudy!$Y$2126</definedName>
    <definedName name="UAcct111Clgsop">[7]FuncStudy!$Y$2129</definedName>
    <definedName name="UAcct111Clgsou">'[9]Functional Study'!$AG$2441</definedName>
    <definedName name="UAcct111Clh">'[9]Functional Study'!$AG$2449</definedName>
    <definedName name="UAcct111Clhdgu" localSheetId="0">'[10]Functional Study'!#REF!</definedName>
    <definedName name="UAcct111Clhdgu">'[10]Functional Study'!#REF!</definedName>
    <definedName name="UAcct111Cls">'[9]Functional Study'!$AG$2434</definedName>
    <definedName name="UAcct111Ipcn">'[9]Functional Study'!$AG$2458</definedName>
    <definedName name="UAcct111Ips">'[9]Functional Study'!$AG$2453</definedName>
    <definedName name="UAcct111Ipse">'[9]Functional Study'!$AG$2456</definedName>
    <definedName name="UAcct111Ipsg">'[9]Functional Study'!$AG$2457</definedName>
    <definedName name="UAcct111Ipsgp">'[9]Functional Study'!$AG$2454</definedName>
    <definedName name="UAcct111Ipsgu">'[9]Functional Study'!$AG$2455</definedName>
    <definedName name="UAcct111Ipso">'[9]Functional Study'!$AG$2459</definedName>
    <definedName name="UACCT111IPSSGCH">'[13]Func Study'!$AB$2505</definedName>
    <definedName name="UACCT111IPSSGCT">'[13]Func Study'!$AB$2504</definedName>
    <definedName name="UAcct114">'[9]Functional Study'!$AG$1971</definedName>
    <definedName name="UAcct114Dgp" localSheetId="0">'[10]Functional Study'!#REF!</definedName>
    <definedName name="UAcct114Dgp">'[10]Functional Study'!#REF!</definedName>
    <definedName name="UACCT115" localSheetId="0">'[15]Functional Study'!#REF!</definedName>
    <definedName name="UACCT115">'[15]Functional Study'!#REF!</definedName>
    <definedName name="UACCT115DGP" localSheetId="0">'[15]Functional Study'!#REF!</definedName>
    <definedName name="UACCT115DGP">'[15]Functional Study'!#REF!</definedName>
    <definedName name="UACCT115SG" localSheetId="0">'[15]Functional Study'!#REF!</definedName>
    <definedName name="UACCT115SG">'[15]Functional Study'!#REF!</definedName>
    <definedName name="UAcct120">'[9]Functional Study'!$AG$1975</definedName>
    <definedName name="UAcct124">'[9]Functional Study'!$AG$1980</definedName>
    <definedName name="UAcct141">'[9]Functional Study'!$AG$2123</definedName>
    <definedName name="UAcct151">'[13]Func Study'!$AB$2049</definedName>
    <definedName name="UAcct151Se">'[9]Functional Study'!$AG$2000</definedName>
    <definedName name="UACCT151SSECH">'[9]Functional Study'!$AG$2002</definedName>
    <definedName name="UACCT151SSECT">'[9]Functional Study'!$AG$2001</definedName>
    <definedName name="UAcct154">'[9]Functional Study'!$AG$2037</definedName>
    <definedName name="UAcct154Sg">'[10]Functional Study'!$AG$1795</definedName>
    <definedName name="UAcct154Sg2" localSheetId="0">'[10]Functional Study'!#REF!</definedName>
    <definedName name="UAcct154Sg2">'[10]Functional Study'!#REF!</definedName>
    <definedName name="UACCT154SSGCH">'[9]Functional Study'!$AG$2035</definedName>
    <definedName name="uacct154ssgct">'[9]Functional Study'!$AG$2036</definedName>
    <definedName name="UAcct163">'[9]Functional Study'!$AG$2047</definedName>
    <definedName name="UAcct165">'[9]Functional Study'!$AG$2062</definedName>
    <definedName name="UAcct165Gps">'[9]Functional Study'!$AG$2058</definedName>
    <definedName name="UAcct165Se">[7]FuncStudy!$Y$1769</definedName>
    <definedName name="UAcct182">'[9]Functional Study'!$AG$1987</definedName>
    <definedName name="UAcct18222">'[9]Functional Study'!$AG$2113</definedName>
    <definedName name="UAcct182M">'[9]Functional Study'!$AG$2070</definedName>
    <definedName name="UACCT182MSGCT">'[9]Functional Study'!$AG$2067</definedName>
    <definedName name="UAcct182MSSGCH">'[13]Func Study'!$AB$2113</definedName>
    <definedName name="UAcct182MSSGCT">[7]FuncStudy!$Y$1779</definedName>
    <definedName name="UAcct186">'[9]Functional Study'!$AG$1995</definedName>
    <definedName name="UAcct1869">'[9]Functional Study'!$AG$2118</definedName>
    <definedName name="UAcct186M">'[9]Functional Study'!$AG$2081</definedName>
    <definedName name="UAcct186Mse">[7]FuncStudy!$Y$1789</definedName>
    <definedName name="UAcct186Msg" localSheetId="0">'[10]Functional Study'!#REF!</definedName>
    <definedName name="UAcct186Msg">'[10]Functional Study'!#REF!</definedName>
    <definedName name="UAcct190">'[9]Functional Study'!$AG$2194</definedName>
    <definedName name="UAcct190Baddebt">'[9]Functional Study'!$AG$2187</definedName>
    <definedName name="Uacct190CN">'[9]Functional Study'!$AG$2183</definedName>
    <definedName name="UAcct190Dop">'[9]Functional Study'!$AG$2184</definedName>
    <definedName name="UACCT190IBT">[7]FuncStudy!$Y$1896</definedName>
    <definedName name="UACCT190SSGCT">[7]FuncStudy!$Y$1903</definedName>
    <definedName name="UAcct2281">'[9]Functional Study'!$AG$2140</definedName>
    <definedName name="UAcct2282">'[9]Functional Study'!$AG$2144</definedName>
    <definedName name="UAcct2283">'[9]Functional Study'!$AG$2148</definedName>
    <definedName name="UAcct2283S">[7]FuncStudy!$Y$1861</definedName>
    <definedName name="UAcct22841">'[9]Functional Study'!$AG$2156</definedName>
    <definedName name="UACCT22841SG">'[13]Func Study'!$AB$2205</definedName>
    <definedName name="UAcct22842">'[9]Functional Study'!$AG$2160</definedName>
    <definedName name="UAcct22842Trojd" localSheetId="0">'[11]Func Study'!#REF!</definedName>
    <definedName name="UAcct22842Trojd">'[11]Func Study'!#REF!</definedName>
    <definedName name="UAcct235">'[9]Functional Study'!$AG$2136</definedName>
    <definedName name="UACCT235CN">'[13]Func Study'!$AB$2186</definedName>
    <definedName name="UAcct252">'[9]Functional Study'!$AG$2168</definedName>
    <definedName name="UAcct25316">'[9]Functional Study'!$AG$2011</definedName>
    <definedName name="UAcct25317">'[9]Functional Study'!$AG$2015</definedName>
    <definedName name="UAcct25318">'[9]Functional Study'!$AG$2052</definedName>
    <definedName name="UAcct25319">'[9]Functional Study'!$AG$2019</definedName>
    <definedName name="uacct25398">'[13]Func Study'!$AB$2222</definedName>
    <definedName name="UACCT25398SE">'[9]Functional Study'!$AG$2171</definedName>
    <definedName name="UAcct25399">'[9]Functional Study'!$AG$2179</definedName>
    <definedName name="UACCT254">'[9]Functional Study'!$AG$2152</definedName>
    <definedName name="UACCT254SO">'[13]Func Study'!$AB$2202</definedName>
    <definedName name="UAcct255">'[9]Functional Study'!$AG$2241</definedName>
    <definedName name="UAcct281">'[9]Functional Study'!$AG$2200</definedName>
    <definedName name="UAcct282">'[9]Functional Study'!$AG$2216</definedName>
    <definedName name="UAcct282Cn">'[9]Functional Study'!$AG$2207</definedName>
    <definedName name="UAcct282Sgp" localSheetId="0">'[9]Functional Study'!#REF!</definedName>
    <definedName name="UAcct282Sgp">'[9]Functional Study'!#REF!</definedName>
    <definedName name="UAcct282So">'[9]Functional Study'!$AG$2206</definedName>
    <definedName name="UAcct283">'[9]Functional Study'!$AG$2228</definedName>
    <definedName name="UAcct283S">'[9]Functional Study'!$AG$2219</definedName>
    <definedName name="UAcct283So">'[9]Functional Study'!$AG$2222</definedName>
    <definedName name="UAcct301S">'[9]Functional Study'!$AG$1919</definedName>
    <definedName name="UAcct301Sg">'[9]Functional Study'!$AG$1921</definedName>
    <definedName name="UAcct301So">'[9]Functional Study'!$AG$1920</definedName>
    <definedName name="UAcct302S">'[9]Functional Study'!$AG$1924</definedName>
    <definedName name="UAcct302Sg">'[9]Functional Study'!$AG$1925</definedName>
    <definedName name="UAcct302Sgp">'[9]Functional Study'!$AG$1926</definedName>
    <definedName name="UAcct302Sgu">'[9]Functional Study'!$AG$1927</definedName>
    <definedName name="UAcct303Cn">'[9]Functional Study'!$AG$1935</definedName>
    <definedName name="UAcct303S">'[9]Functional Study'!$AG$1931</definedName>
    <definedName name="UAcct303Se">'[9]Functional Study'!$AG$1934</definedName>
    <definedName name="UAcct303Sg">'[9]Functional Study'!$AG$1932</definedName>
    <definedName name="UAcct303Sgp">'[9]Functional Study'!$AG$1937</definedName>
    <definedName name="UAcct303Sgu">'[9]Functional Study'!$AG$1936</definedName>
    <definedName name="UAcct303So">'[9]Functional Study'!$AG$1933</definedName>
    <definedName name="UACCT303SSGCH">'[13]Func Study'!$AB$1983</definedName>
    <definedName name="UACCT303SSGCT">[7]FuncStudy!$Y$1655</definedName>
    <definedName name="UAcct310">'[9]Functional Study'!$AG$1368</definedName>
    <definedName name="UAcct310Dgu" localSheetId="0">'[10]Functional Study'!#REF!</definedName>
    <definedName name="UAcct310Dgu">'[10]Functional Study'!#REF!</definedName>
    <definedName name="UAcct310JBG">'[13]Func Study'!$AB$1413</definedName>
    <definedName name="UAcct310sg">'[10]Functional Study'!$AG$1208</definedName>
    <definedName name="UAcct310Sgp" localSheetId="0">'[10]Functional Study'!#REF!</definedName>
    <definedName name="UAcct310Sgp">'[10]Functional Study'!#REF!</definedName>
    <definedName name="UACCT310SSCH">'[9]Functional Study'!$AG$1367</definedName>
    <definedName name="uacct310ssgch">[7]FuncStudy!$Y$1151</definedName>
    <definedName name="UAcct311">'[9]Functional Study'!$AG$1375</definedName>
    <definedName name="UAcct311Dgu" localSheetId="0">'[10]Functional Study'!#REF!</definedName>
    <definedName name="UAcct311Dgu">'[10]Functional Study'!#REF!</definedName>
    <definedName name="UAcct311JBG">'[13]Func Study'!$AB$1420</definedName>
    <definedName name="UAcct311sg">'[10]Functional Study'!$AG$1213</definedName>
    <definedName name="UACCT311SGCH">'[9]Functional Study'!$AG$1374</definedName>
    <definedName name="UAcct311Sgu" localSheetId="0">'[10]Functional Study'!#REF!</definedName>
    <definedName name="UAcct311Sgu">'[10]Functional Study'!#REF!</definedName>
    <definedName name="uacct311ssgch">[7]FuncStudy!$Y$1156</definedName>
    <definedName name="UAcct312">'[9]Functional Study'!$AG$1382</definedName>
    <definedName name="UAcct312JBG">'[13]Func Study'!$AB$1427</definedName>
    <definedName name="UAcct312S" localSheetId="0">'[10]Functional Study'!#REF!</definedName>
    <definedName name="UAcct312S">'[10]Functional Study'!#REF!</definedName>
    <definedName name="UAcct312Sg">'[10]Functional Study'!$AG$1217</definedName>
    <definedName name="UACCT312SGCH">'[9]Functional Study'!$AG$1381</definedName>
    <definedName name="UAcct312Sgu" localSheetId="0">'[10]Functional Study'!#REF!</definedName>
    <definedName name="UAcct312Sgu">'[10]Functional Study'!#REF!</definedName>
    <definedName name="uacct312ssgch">[7]FuncStudy!$Y$1161</definedName>
    <definedName name="UAcct314">'[9]Functional Study'!$AG$1389</definedName>
    <definedName name="UAcct314JBG">'[13]Func Study'!$AB$1434</definedName>
    <definedName name="UAcct314Sgp">'[10]Functional Study'!$AG$1221</definedName>
    <definedName name="UAcct314Sgu" localSheetId="0">'[10]Functional Study'!#REF!</definedName>
    <definedName name="UAcct314Sgu">'[10]Functional Study'!#REF!</definedName>
    <definedName name="UACCT314SSGCH">'[9]Functional Study'!$AG$1388</definedName>
    <definedName name="UAcct315">'[9]Functional Study'!$AG$1396</definedName>
    <definedName name="UAcct315JBG">'[13]Func Study'!$AB$1441</definedName>
    <definedName name="UAcct315Sgp">'[10]Functional Study'!$AG$1225</definedName>
    <definedName name="UAcct315Sgu" localSheetId="0">'[10]Functional Study'!#REF!</definedName>
    <definedName name="UAcct315Sgu">'[10]Functional Study'!#REF!</definedName>
    <definedName name="UACCT315SSGCH">'[9]Functional Study'!$AG$1395</definedName>
    <definedName name="UAcct316">'[9]Functional Study'!$AG$1403</definedName>
    <definedName name="UAcct316JBG">'[13]Func Study'!$AB$1449</definedName>
    <definedName name="UAcct316Sgp">'[10]Functional Study'!$AG$1229</definedName>
    <definedName name="UAcct316Sgu" localSheetId="0">'[10]Functional Study'!#REF!</definedName>
    <definedName name="UAcct316Sgu">'[10]Functional Study'!#REF!</definedName>
    <definedName name="UACCT316SSGCH">'[9]Functional Study'!$AG$1402</definedName>
    <definedName name="UAcct320">'[9]Functional Study'!$AG$1419</definedName>
    <definedName name="UAcct320Sgp" localSheetId="0">'[10]Functional Study'!#REF!</definedName>
    <definedName name="UAcct320Sgp">'[10]Functional Study'!#REF!</definedName>
    <definedName name="UAcct321">'[9]Functional Study'!$AG$1424</definedName>
    <definedName name="UAcct321Sgp" localSheetId="0">'[10]Functional Study'!#REF!</definedName>
    <definedName name="UAcct321Sgp">'[10]Functional Study'!#REF!</definedName>
    <definedName name="UAcct322">'[9]Functional Study'!$AG$1429</definedName>
    <definedName name="UAcct322Sgp" localSheetId="0">'[10]Functional Study'!#REF!</definedName>
    <definedName name="UAcct322Sgp">'[10]Functional Study'!#REF!</definedName>
    <definedName name="UAcct323">'[9]Functional Study'!$AG$1434</definedName>
    <definedName name="UAcct323Sgp" localSheetId="0">'[10]Functional Study'!#REF!</definedName>
    <definedName name="UAcct323Sgp">'[10]Functional Study'!#REF!</definedName>
    <definedName name="UAcct324">'[9]Functional Study'!$AG$1439</definedName>
    <definedName name="UAcct324Sgp" localSheetId="0">'[10]Functional Study'!#REF!</definedName>
    <definedName name="UAcct324Sgp">'[10]Functional Study'!#REF!</definedName>
    <definedName name="UAcct325">'[9]Functional Study'!$AG$1444</definedName>
    <definedName name="UAcct325Sgp" localSheetId="0">'[10]Functional Study'!#REF!</definedName>
    <definedName name="UAcct325Sgp">'[10]Functional Study'!#REF!</definedName>
    <definedName name="UAcct33">'[9]Functional Study'!$AG$296</definedName>
    <definedName name="UAcct330">'[9]Functional Study'!$AG$1461</definedName>
    <definedName name="UAcct331">'[9]Functional Study'!$AG$1466</definedName>
    <definedName name="UAcct332">'[9]Functional Study'!$AG$1471</definedName>
    <definedName name="UAcct333">'[9]Functional Study'!$AG$1476</definedName>
    <definedName name="UAcct334">'[9]Functional Study'!$AG$1481</definedName>
    <definedName name="UAcct335">'[9]Functional Study'!$AG$1486</definedName>
    <definedName name="UAcct336">'[9]Functional Study'!$AG$1491</definedName>
    <definedName name="UAcct33T">[7]FuncStudy!$Y$132</definedName>
    <definedName name="UAcct340">[7]FuncStudy!$Y$1267</definedName>
    <definedName name="UAcct340Dgu">'[9]Functional Study'!$AG$1516</definedName>
    <definedName name="UAcct340Sgu">'[9]Functional Study'!$AG$1517</definedName>
    <definedName name="UACCT340SGW">'[48]Functional Study'!$AG$1517</definedName>
    <definedName name="UACCT340SSGCT">'[9]Functional Study'!$AG$1518</definedName>
    <definedName name="UAcct341">[7]FuncStudy!$Y$1273</definedName>
    <definedName name="UAcct341Dgu">'[9]Functional Study'!$AG$1522</definedName>
    <definedName name="UAcct341Sgu">'[9]Functional Study'!$AG$1523</definedName>
    <definedName name="UACCT341SGW">'[48]Functional Study'!$AG$1524</definedName>
    <definedName name="UACCT341SSGCT">'[9]Functional Study'!$AG$1524</definedName>
    <definedName name="UAcct342">[7]FuncStudy!$Y$1278</definedName>
    <definedName name="UAcct342Dgu">'[9]Functional Study'!$AG$1528</definedName>
    <definedName name="UAcct342Sgu">'[9]Functional Study'!$AG$1529</definedName>
    <definedName name="UACCT342SSGCT">'[9]Functional Study'!$AG$1530</definedName>
    <definedName name="UAcct343">'[9]Functional Study'!$AG$1538</definedName>
    <definedName name="UAcct343SGW">'[48]Functional Study'!$AG$1536</definedName>
    <definedName name="UACCT343SSCCT">'[9]Functional Study'!$AG$1537</definedName>
    <definedName name="UAcct344">'[10]Functional Study'!$AG$1354</definedName>
    <definedName name="UAcct344S">'[9]Functional Study'!$AG$1541</definedName>
    <definedName name="UAcct344Sgp">'[9]Functional Study'!$AG$1542</definedName>
    <definedName name="UAcct344Sgu">'[9]Functional Study'!$AG$1543</definedName>
    <definedName name="UAcct344SGW">'[48]Functional Study'!$AG$1542</definedName>
    <definedName name="UACCT344SSGCT">'[9]Functional Study'!$AG$1544</definedName>
    <definedName name="UAcct345">'[10]Functional Study'!$AG$1359</definedName>
    <definedName name="UAcct345Dgu">'[9]Functional Study'!$AG$1548</definedName>
    <definedName name="UAcct345SG">'[10]Functional Study'!$AG$1357</definedName>
    <definedName name="UAcct345Sgu">'[9]Functional Study'!$AG$1549</definedName>
    <definedName name="UAcct345SGW">'[48]Functional Study'!$AG$1549</definedName>
    <definedName name="UACCT345SSGCT">'[9]Functional Study'!$AG$1550</definedName>
    <definedName name="UAcct346">'[9]Functional Study'!$AG$1556</definedName>
    <definedName name="UACCT346SGW">'[48]Functional Study'!$AG$1555</definedName>
    <definedName name="UAcct350">'[9]Functional Study'!$AG$1583</definedName>
    <definedName name="UAcct352">'[9]Functional Study'!$AG$1590</definedName>
    <definedName name="UAcct353">'[9]Functional Study'!$AG$1596</definedName>
    <definedName name="UAcct354">'[9]Functional Study'!$AG$1602</definedName>
    <definedName name="UAcct355">'[9]Functional Study'!$AG$1608</definedName>
    <definedName name="UAcct356">'[9]Functional Study'!$AG$1614</definedName>
    <definedName name="UAcct357">'[9]Functional Study'!$AG$1620</definedName>
    <definedName name="UAcct358">'[9]Functional Study'!$AG$1626</definedName>
    <definedName name="UAcct359">'[9]Functional Study'!$AG$1632</definedName>
    <definedName name="UAcct360">'[9]Functional Study'!$AG$1652</definedName>
    <definedName name="UAcct361">'[9]Functional Study'!$AG$1658</definedName>
    <definedName name="UAcct362">'[9]Functional Study'!$AG$1664</definedName>
    <definedName name="UAcct368">'[9]Functional Study'!$AG$1702</definedName>
    <definedName name="UAcct369">'[9]Functional Study'!$AG$1709</definedName>
    <definedName name="UAcct369Cug" localSheetId="0">'[48]Functional Study'!#REF!</definedName>
    <definedName name="UAcct369Cug">'[48]Functional Study'!#REF!</definedName>
    <definedName name="UAcct370">'[9]Functional Study'!$AG$1720</definedName>
    <definedName name="UAcct372A">'[9]Functional Study'!$AG$1733</definedName>
    <definedName name="UAcct372Dp">'[9]Functional Study'!$AG$1731</definedName>
    <definedName name="UAcct372Ds">'[9]Functional Study'!$AG$1732</definedName>
    <definedName name="UAcct373">'[9]Functional Study'!$AG$1740</definedName>
    <definedName name="UAcct389Cn">'[9]Functional Study'!$AG$1758</definedName>
    <definedName name="UAcct389S">'[9]Functional Study'!$AG$1757</definedName>
    <definedName name="UAcct389Sg">'[9]Functional Study'!$AG$1760</definedName>
    <definedName name="UAcct389Sgu">'[9]Functional Study'!$AG$1759</definedName>
    <definedName name="UAcct389So">'[9]Functional Study'!$AG$1761</definedName>
    <definedName name="UAcct390Cn">'[9]Functional Study'!$AG$1768</definedName>
    <definedName name="UAcct390JBG">'[13]Func Study'!$AB$1812</definedName>
    <definedName name="UAcct390L">'[9]Functional Study'!$AG$1883</definedName>
    <definedName name="UAcct390Lrcl">'[9]Functional Study'!$AG$1885</definedName>
    <definedName name="UACCT390LS">[7]FuncStudy!$Y$1602</definedName>
    <definedName name="UAcct390LSG">[7]FuncStudy!$Y$1603</definedName>
    <definedName name="UAcct390LSO">[7]FuncStudy!$Y$1604</definedName>
    <definedName name="UAcct390S">'[9]Functional Study'!$AG$1765</definedName>
    <definedName name="UAcct390Sgp">'[9]Functional Study'!$AG$1766</definedName>
    <definedName name="UAcct390Sgu">'[9]Functional Study'!$AG$1767</definedName>
    <definedName name="UAcct390Sop">'[9]Functional Study'!$AG$1769</definedName>
    <definedName name="UAcct390Sou">'[9]Functional Study'!$AG$1770</definedName>
    <definedName name="UAcct391Cn">'[9]Functional Study'!$AG$1777</definedName>
    <definedName name="UACCT391JBE">'[13]Func Study'!$AB$1825</definedName>
    <definedName name="UAcct391S">'[9]Functional Study'!$AG$1774</definedName>
    <definedName name="UAcct391Se">'[9]Functional Study'!$AG$1779</definedName>
    <definedName name="UAcct391Sg">'[9]Functional Study'!$AG$1778</definedName>
    <definedName name="UAcct391Sgp">'[9]Functional Study'!$AG$1775</definedName>
    <definedName name="UAcct391Sgu">'[9]Functional Study'!$AG$1776</definedName>
    <definedName name="UAcct391So">'[9]Functional Study'!$AG$1780</definedName>
    <definedName name="UACCT391SSGCH">'[9]Functional Study'!$AG$1781</definedName>
    <definedName name="UACCT391SSGCT">'[9]Functional Study'!$AG$1782</definedName>
    <definedName name="UAcct392Cn">'[9]Functional Study'!$AG$1789</definedName>
    <definedName name="UAcct392L">'[9]Functional Study'!$AG$1890</definedName>
    <definedName name="UAcct392Lrcl">'[9]Functional Study'!$AG$1892</definedName>
    <definedName name="UAcct392S">'[9]Functional Study'!$AG$1786</definedName>
    <definedName name="UAcct392Se">'[9]Functional Study'!$AG$1791</definedName>
    <definedName name="UAcct392Sg">'[9]Functional Study'!$AG$1788</definedName>
    <definedName name="UAcct392Sgp">'[9]Functional Study'!$AG$1792</definedName>
    <definedName name="UAcct392Sgu">'[9]Functional Study'!$AG$1790</definedName>
    <definedName name="UAcct392So">'[9]Functional Study'!$AG$1787</definedName>
    <definedName name="UACCT392SSGCH">'[9]Functional Study'!$AG$1793</definedName>
    <definedName name="UACCT392SSGCT">'[9]Functional Study'!$AG$1794</definedName>
    <definedName name="UAcct393S">'[9]Functional Study'!$AG$1798</definedName>
    <definedName name="UAcct393Sg">'[9]Functional Study'!$AG$1802</definedName>
    <definedName name="UAcct393Sgp">'[9]Functional Study'!$AG$1799</definedName>
    <definedName name="UAcct393Sgu">'[9]Functional Study'!$AG$1800</definedName>
    <definedName name="UAcct393So">'[9]Functional Study'!$AG$1801</definedName>
    <definedName name="UACCT393SSGCT">'[9]Functional Study'!$AG$1803</definedName>
    <definedName name="UAcct394S">'[9]Functional Study'!$AG$1807</definedName>
    <definedName name="UAcct394Se">'[9]Functional Study'!$AG$1811</definedName>
    <definedName name="UAcct394Sg">'[9]Functional Study'!$AG$1812</definedName>
    <definedName name="UAcct394Sgp">'[9]Functional Study'!$AG$1808</definedName>
    <definedName name="UAcct394Sgu">'[9]Functional Study'!$AG$1809</definedName>
    <definedName name="UAcct394So">'[9]Functional Study'!$AG$1810</definedName>
    <definedName name="UACCT394SSGCH">'[9]Functional Study'!$AG$1813</definedName>
    <definedName name="UACCT394SSGCT">'[9]Functional Study'!$AG$1814</definedName>
    <definedName name="UAcct395S">'[9]Functional Study'!$AG$1818</definedName>
    <definedName name="UAcct395Se">'[9]Functional Study'!$AG$1822</definedName>
    <definedName name="UAcct395Sg">'[9]Functional Study'!$AG$1823</definedName>
    <definedName name="UAcct395Sgp">'[9]Functional Study'!$AG$1819</definedName>
    <definedName name="UAcct395Sgu">'[9]Functional Study'!$AG$1820</definedName>
    <definedName name="UAcct395So">'[9]Functional Study'!$AG$1821</definedName>
    <definedName name="UACCT395SSGCH">'[9]Functional Study'!$AG$1824</definedName>
    <definedName name="UACCT395SSGCT">'[9]Functional Study'!$AG$1825</definedName>
    <definedName name="UAcct396S">'[9]Functional Study'!$AG$1829</definedName>
    <definedName name="UAcct396Se">'[9]Functional Study'!$AG$1834</definedName>
    <definedName name="UAcct396Sg">'[9]Functional Study'!$AG$1831</definedName>
    <definedName name="UAcct396Sgp">'[9]Functional Study'!$AG$1830</definedName>
    <definedName name="UAcct396Sgu">'[9]Functional Study'!$AG$1833</definedName>
    <definedName name="UAcct396So">'[9]Functional Study'!$AG$1832</definedName>
    <definedName name="UACCT396SSGCH">'[9]Functional Study'!$AG$1836</definedName>
    <definedName name="UACCT396SSGCT">'[13]Func Study'!$AB$1878</definedName>
    <definedName name="UAcct397Cn">'[9]Functional Study'!$AG$1847</definedName>
    <definedName name="UAcct397JBG">'[13]Func Study'!$AB$1893</definedName>
    <definedName name="UAcct397S">'[9]Functional Study'!$AG$1843</definedName>
    <definedName name="UAcct397Se">'[9]Functional Study'!$AG$1849</definedName>
    <definedName name="UAcct397Sg">'[9]Functional Study'!$AG$1848</definedName>
    <definedName name="UAcct397Sgp">'[9]Functional Study'!$AG$1844</definedName>
    <definedName name="UAcct397Sgu">'[9]Functional Study'!$AG$1845</definedName>
    <definedName name="UAcct397So">'[9]Functional Study'!$AG$1846</definedName>
    <definedName name="UACCT397SSGCH">'[9]Functional Study'!$AG$1850</definedName>
    <definedName name="UACCT397SSGCT">'[9]Functional Study'!$AG$1851</definedName>
    <definedName name="UAcct398Cn">'[9]Functional Study'!$AG$1858</definedName>
    <definedName name="UAcct398S">'[9]Functional Study'!$AG$1855</definedName>
    <definedName name="UAcct398Se">'[9]Functional Study'!$AG$1860</definedName>
    <definedName name="UAcct398Sg">'[9]Functional Study'!$AG$1861</definedName>
    <definedName name="UAcct398Sgp">'[9]Functional Study'!$AG$1856</definedName>
    <definedName name="UAcct398Sgu">'[9]Functional Study'!$AG$1857</definedName>
    <definedName name="UAcct398So">'[9]Functional Study'!$AG$1859</definedName>
    <definedName name="UACCT398SSGCT">'[9]Functional Study'!$AG$1862</definedName>
    <definedName name="UAcct399">'[9]Functional Study'!$AG$1869</definedName>
    <definedName name="UAcct399G">'[9]Functional Study'!$AG$1910</definedName>
    <definedName name="UAcct399L">'[9]Functional Study'!$AG$1873</definedName>
    <definedName name="UAcct399Lrcl">'[9]Functional Study'!$AG$1875</definedName>
    <definedName name="UAcct403360">'[9]Functional Study'!$AG$1073</definedName>
    <definedName name="UAcct403361">'[9]Functional Study'!$AG$1074</definedName>
    <definedName name="UAcct403362">'[9]Functional Study'!$AG$1075</definedName>
    <definedName name="UAcct403363">'[9]Functional Study'!$AG$1076</definedName>
    <definedName name="UAcct403364">'[9]Functional Study'!$AG$1077</definedName>
    <definedName name="UAcct403365">'[9]Functional Study'!$AG$1078</definedName>
    <definedName name="UAcct403366">'[9]Functional Study'!$AG$1079</definedName>
    <definedName name="UAcct403367">'[9]Functional Study'!$AG$1080</definedName>
    <definedName name="UAcct403368">'[9]Functional Study'!$AG$1081</definedName>
    <definedName name="UAcct403369">'[9]Functional Study'!$AG$1082</definedName>
    <definedName name="UAcct403370">'[9]Functional Study'!$AG$1083</definedName>
    <definedName name="UAcct403371">'[9]Functional Study'!$AG$1084</definedName>
    <definedName name="UAcct403372">'[9]Functional Study'!$AG$1085</definedName>
    <definedName name="UAcct403373">'[9]Functional Study'!$AG$1086</definedName>
    <definedName name="UAcct403Ep">'[9]Functional Study'!$AG$1112</definedName>
    <definedName name="UAcct403Epsg" localSheetId="0">'[10]Functional Study'!#REF!</definedName>
    <definedName name="UAcct403Epsg">'[10]Functional Study'!#REF!</definedName>
    <definedName name="UAcct403Gpcn">'[9]Functional Study'!$AG$1094</definedName>
    <definedName name="UAcct403GPDGP">'[13]Func Study'!$AB$1108</definedName>
    <definedName name="UAcct403GPDGU">'[13]Func Study'!$AB$1109</definedName>
    <definedName name="UAcct403GPJBG">'[13]Func Study'!$AB$1115</definedName>
    <definedName name="UAcct403Gps">'[9]Functional Study'!$AG$1090</definedName>
    <definedName name="UAcct403Gpse">'[9]Functional Study'!$AG$1093</definedName>
    <definedName name="UAcct403Gpseu">[7]FuncStudy!$Y$828</definedName>
    <definedName name="UAcct403Gpsg">'[9]Functional Study'!$AG$1095</definedName>
    <definedName name="UACCT403gpsg1">'[10]Functional Study'!$AG$991</definedName>
    <definedName name="UAcct403Gpsgp">'[9]Functional Study'!$AG$1091</definedName>
    <definedName name="UAcct403Gpsgu">'[9]Functional Study'!$AG$1092</definedName>
    <definedName name="UAcct403Gpso">'[9]Functional Study'!$AG$1096</definedName>
    <definedName name="uacct403gpssgch">[7]FuncStudy!$Y$833</definedName>
    <definedName name="UACCT403GPSSGCT">'[9]Functional Study'!$AG$1097</definedName>
    <definedName name="UAcct403Gv0">'[9]Functional Study'!$AG$1103</definedName>
    <definedName name="UAcct403Hp">'[9]Functional Study'!$AG$1057</definedName>
    <definedName name="UAcct403Hpdgu" localSheetId="0">'[10]Functional Study'!#REF!</definedName>
    <definedName name="UAcct403Hpdgu">'[10]Functional Study'!#REF!</definedName>
    <definedName name="UACCT403JBE">'[13]Func Study'!$AB$1116</definedName>
    <definedName name="UAcct403Mp">'[9]Functional Study'!$AG$1107</definedName>
    <definedName name="UAcct403Np">'[9]Functional Study'!$AG$1051</definedName>
    <definedName name="UAcct403Op">'[10]Functional Study'!$AG$964</definedName>
    <definedName name="UAcct403OPCAGE">'[13]Func Study'!$AB$1078</definedName>
    <definedName name="UAcct403Opsgp">'[9]Functional Study'!$AG$1060</definedName>
    <definedName name="UAcct403Opsgu">'[9]Functional Study'!$AG$1061</definedName>
    <definedName name="uacct403opsgw">'[48]Functional Study'!$AG$1063</definedName>
    <definedName name="uacct403opssgch">'[9]Functional Study'!$AG$1063</definedName>
    <definedName name="uacct403opssgct">'[9]Functional Study'!$AG$1062</definedName>
    <definedName name="uacct403sgw">[7]FuncStudy!$Y$799</definedName>
    <definedName name="UAcct403Sp">'[10]Functional Study'!$AG$951</definedName>
    <definedName name="uacct403spdg">'[9]Functional Study'!$AG$1046</definedName>
    <definedName name="uacct403spdgp">[7]FuncStudy!$Y$780</definedName>
    <definedName name="uacct403spdgu">[7]FuncStudy!$Y$781</definedName>
    <definedName name="UAcct403SPJBG">'[13]Func Study'!$AB$1058</definedName>
    <definedName name="uacct403spsg">[7]FuncStudy!$Y$782</definedName>
    <definedName name="UAcct403Spsgp">'[9]Functional Study'!$AG$1043</definedName>
    <definedName name="UAcct403Spsgu">'[9]Functional Study'!$AG$1044</definedName>
    <definedName name="UACCT403SPSSGCH">'[9]Functional Study'!$AG$1045</definedName>
    <definedName name="uacct403ssgch">'[9]Functional Study'!$AG$1098</definedName>
    <definedName name="UAcct403Tp">'[9]Functional Study'!$AG$1070</definedName>
    <definedName name="UAcct403Tpsgu" localSheetId="0">'[10]Functional Study'!#REF!</definedName>
    <definedName name="UAcct403Tpsgu">'[10]Functional Study'!#REF!</definedName>
    <definedName name="UAcct404330">'[9]Functional Study'!$AG$1158</definedName>
    <definedName name="UAcct404330Dgu" localSheetId="0">'[10]Functional Study'!#REF!</definedName>
    <definedName name="UAcct404330Dgu">'[10]Functional Study'!#REF!</definedName>
    <definedName name="UAcct404Clg">'[9]Functional Study'!$AG$1127</definedName>
    <definedName name="UAcct404Clgsop">'[9]Functional Study'!$AG$1125</definedName>
    <definedName name="UAcct404Clgsou">'[9]Functional Study'!$AG$1123</definedName>
    <definedName name="UAcct404Cls">'[9]Functional Study'!$AG$1132</definedName>
    <definedName name="UACCT404GP">'[13]Func Study'!$AB$1146</definedName>
    <definedName name="UACCT404GPCN">'[13]Func Study'!$AB$1143</definedName>
    <definedName name="UACCT404GPSO">'[13]Func Study'!$AB$1141</definedName>
    <definedName name="UAcct404Ipcn">'[9]Functional Study'!$AG$1139</definedName>
    <definedName name="UACCT404IPDGU">[7]FuncStudy!$Y$870</definedName>
    <definedName name="UACCT404IPIDGU">'[9]Functional Study'!$AG$1143</definedName>
    <definedName name="UAcct404IPJBG">'[13]Func Study'!$AB$1163</definedName>
    <definedName name="UAcct404Ips">'[9]Functional Study'!$AG$1135</definedName>
    <definedName name="UAcct404Ipse">'[9]Functional Study'!$AG$1136</definedName>
    <definedName name="UAcct404Ipsg">'[9]Functional Study'!$AG$1137</definedName>
    <definedName name="UAcct404Ipsg1">'[9]Functional Study'!$AG$1140</definedName>
    <definedName name="UAcct404Ipsg2">'[13]Func Study'!$AB$1160</definedName>
    <definedName name="UACCT404IPSGP">[7]FuncStudy!$Y$869</definedName>
    <definedName name="UAcct404Ipso">'[9]Functional Study'!$AG$1138</definedName>
    <definedName name="UACCT404IPSSGCH">'[9]Functional Study'!$AG$1142</definedName>
    <definedName name="UACCT404IPSSGCT">'[9]Functional Study'!$AG$1141</definedName>
    <definedName name="UAcct404M">'[9]Functional Study'!$AG$1148</definedName>
    <definedName name="UAcct404O">[7]FuncStudy!$Y$876</definedName>
    <definedName name="UACCT404OP">'[13]Func Study'!$AB$1172</definedName>
    <definedName name="UACCT404SP">'[13]Func Study'!$AB$1151</definedName>
    <definedName name="UAcct405">'[9]Functional Study'!$AG$1166</definedName>
    <definedName name="UAcct406">'[9]Functional Study'!$AG$1174</definedName>
    <definedName name="UAcct406Dgp" localSheetId="0">'[10]Functional Study'!#REF!</definedName>
    <definedName name="UAcct406Dgp">'[10]Functional Study'!#REF!</definedName>
    <definedName name="UAcct406Dgu" localSheetId="0">'[10]Functional Study'!#REF!</definedName>
    <definedName name="UAcct406Dgu">'[10]Functional Study'!#REF!</definedName>
    <definedName name="UAcct407">'[9]Functional Study'!$AG$1183</definedName>
    <definedName name="UAcct407Sgp" localSheetId="0">'[10]Functional Study'!#REF!</definedName>
    <definedName name="UAcct407Sgp">'[10]Functional Study'!#REF!</definedName>
    <definedName name="UAcct408">'[9]Functional Study'!$AG$1202</definedName>
    <definedName name="UAcct408S">'[9]Functional Study'!$AG$1194</definedName>
    <definedName name="UAcct40910FITOther">[7]FuncStudy!$Y$1136</definedName>
    <definedName name="UAcct40910FitPMI">[7]FuncStudy!$Y$1134</definedName>
    <definedName name="UAcct40910FITPTC">[7]FuncStudy!$Y$1135</definedName>
    <definedName name="UAcct40910FITSitus">[7]FuncStudy!$Y$1137</definedName>
    <definedName name="UAcct40911Dgu">[7]FuncStudy!$Y$1104</definedName>
    <definedName name="UAcct41010">'[9]Functional Study'!$AG$1276</definedName>
    <definedName name="UAcct41011">'[13]Func Study'!$AB$1309</definedName>
    <definedName name="UACCT41020" localSheetId="0">'[12]Functional Study'!#REF!</definedName>
    <definedName name="UACCT41020">'[12]Functional Study'!#REF!</definedName>
    <definedName name="UACCT41020BADDEBT" localSheetId="0">'[12]Functional Study'!#REF!</definedName>
    <definedName name="UACCT41020BADDEBT">'[12]Functional Study'!#REF!</definedName>
    <definedName name="UACCT41020DITEXP" localSheetId="0">'[12]Functional Study'!#REF!</definedName>
    <definedName name="UACCT41020DITEXP">'[12]Functional Study'!#REF!</definedName>
    <definedName name="UACCT41020DNPU" localSheetId="0">'[12]Functional Study'!#REF!</definedName>
    <definedName name="UACCT41020DNPU">'[12]Functional Study'!#REF!</definedName>
    <definedName name="UACCT41020S">'[12]Functional Study'!#REF!</definedName>
    <definedName name="UACCT41020SE">'[12]Functional Study'!#REF!</definedName>
    <definedName name="UACCT41020SG">'[12]Functional Study'!#REF!</definedName>
    <definedName name="UACCT41020SGCT">'[12]Functional Study'!#REF!</definedName>
    <definedName name="UACCT41020SGPP">'[12]Functional Study'!#REF!</definedName>
    <definedName name="UACCT41020SO">'[12]Functional Study'!#REF!</definedName>
    <definedName name="UACCT41020TROJP">'[12]Functional Study'!#REF!</definedName>
    <definedName name="UACCT4102SNPD">'[12]Functional Study'!#REF!</definedName>
    <definedName name="uacct41110">'[9]Functional Study'!$AG$1294</definedName>
    <definedName name="uacct41110sgct" localSheetId="0">'[10]Functional Study'!#REF!</definedName>
    <definedName name="uacct41110sgct">'[10]Functional Study'!#REF!</definedName>
    <definedName name="UAcct41111" localSheetId="0">'[12]Functional Study'!#REF!</definedName>
    <definedName name="UAcct41111">'[12]Functional Study'!#REF!</definedName>
    <definedName name="UAcct41111Baddebt" localSheetId="0">'[12]Functional Study'!#REF!</definedName>
    <definedName name="UAcct41111Baddebt">'[12]Functional Study'!#REF!</definedName>
    <definedName name="UAcct41111Dgp" localSheetId="0">'[12]Functional Study'!#REF!</definedName>
    <definedName name="UAcct41111Dgp">'[12]Functional Study'!#REF!</definedName>
    <definedName name="UAcct41111Dgu">'[12]Functional Study'!#REF!</definedName>
    <definedName name="UAcct41111Ditexp">'[12]Functional Study'!#REF!</definedName>
    <definedName name="UAcct41111Dnpp">'[12]Functional Study'!#REF!</definedName>
    <definedName name="UAcct41111Dnptp">'[12]Functional Study'!#REF!</definedName>
    <definedName name="UAcct41111S">'[12]Functional Study'!#REF!</definedName>
    <definedName name="UAcct41111Se">'[12]Functional Study'!#REF!</definedName>
    <definedName name="UAcct41111Sg">'[12]Functional Study'!#REF!</definedName>
    <definedName name="UAcct41111Sgpp">'[12]Functional Study'!#REF!</definedName>
    <definedName name="UAcct41111So">'[12]Functional Study'!#REF!</definedName>
    <definedName name="UAcct41111Trojp">'[12]Functional Study'!#REF!</definedName>
    <definedName name="UAcct41120">[7]FuncStudy!$Y$1012</definedName>
    <definedName name="UAcct41140">'[9]Functional Study'!$AG$1213</definedName>
    <definedName name="UAcct41141">'[9]Functional Study'!$AG$1218</definedName>
    <definedName name="UAcct41160">'[9]Functional Study'!$AG$361</definedName>
    <definedName name="UAcct41170">'[9]Functional Study'!$AG$366</definedName>
    <definedName name="UAcct4118">'[9]Functional Study'!$AG$370</definedName>
    <definedName name="UAcct41181">'[9]Functional Study'!$AG$373</definedName>
    <definedName name="UAcct4194">'[9]Functional Study'!$AG$377</definedName>
    <definedName name="UAcct419Doth">[7]FuncStudy!$Y$958</definedName>
    <definedName name="UAcct421">'[9]Functional Study'!$AG$386</definedName>
    <definedName name="UAcct4311">'[9]Functional Study'!$AG$393</definedName>
    <definedName name="UAcct442Se">'[9]Functional Study'!$AG$260</definedName>
    <definedName name="UAcct442Sg">'[9]Functional Study'!$AG$261</definedName>
    <definedName name="UAcct447">'[9]Functional Study'!$AG$288</definedName>
    <definedName name="UAcct447CAEE" localSheetId="0">'[6]Func Study'!#REF!</definedName>
    <definedName name="UAcct447CAEE">'[6]Func Study'!#REF!</definedName>
    <definedName name="UAcct447CAGE" localSheetId="0">'[6]Func Study'!#REF!</definedName>
    <definedName name="UAcct447CAGE">'[6]Func Study'!#REF!</definedName>
    <definedName name="UAcct447Dgu" localSheetId="0">'[11]Func Study'!#REF!</definedName>
    <definedName name="UAcct447Dgu">'[11]Func Study'!#REF!</definedName>
    <definedName name="UACCT447NPC">'[13]Func Study'!$AB$289</definedName>
    <definedName name="UACCT447NPCCAEW">'[13]Func Study'!$AB$286</definedName>
    <definedName name="UACCT447NPCCAGW">'[13]Func Study'!$AB$287</definedName>
    <definedName name="UACCT447NPCDGP">'[13]Func Study'!$AB$288</definedName>
    <definedName name="UAcct447S">'[9]Functional Study'!$AG$281</definedName>
    <definedName name="UAcct447Se">'[9]Functional Study'!$AG$287</definedName>
    <definedName name="UAcct448">'[9]Functional Study'!$AG$276</definedName>
    <definedName name="UAcct448S">'[13]Func Study'!$AB$274</definedName>
    <definedName name="UAcct448So">'[13]Func Study'!$AB$275</definedName>
    <definedName name="UAcct449">'[9]Functional Study'!$AG$295</definedName>
    <definedName name="UAcct450">'[9]Functional Study'!$AG$305</definedName>
    <definedName name="UAcct450S">'[9]Functional Study'!$AG$303</definedName>
    <definedName name="UAcct450So">'[9]Functional Study'!$AG$304</definedName>
    <definedName name="UAcct451S">'[9]Functional Study'!$AG$308</definedName>
    <definedName name="UAcct451Sg">'[9]Functional Study'!$AG$309</definedName>
    <definedName name="UAcct451So">'[9]Functional Study'!$AG$310</definedName>
    <definedName name="UAcct453">'[9]Functional Study'!$AG$315</definedName>
    <definedName name="UAcct453CAGE" localSheetId="0">'[6]Func Study'!#REF!</definedName>
    <definedName name="UAcct453CAGE">'[6]Func Study'!#REF!</definedName>
    <definedName name="UAcct453CAGW" localSheetId="0">'[6]Func Study'!#REF!</definedName>
    <definedName name="UAcct453CAGW">'[6]Func Study'!#REF!</definedName>
    <definedName name="UAcct454">'[9]Functional Study'!$AG$321</definedName>
    <definedName name="UAcct454JBG">'[13]Func Study'!$AB$319</definedName>
    <definedName name="UAcct454S">'[9]Functional Study'!$AG$318</definedName>
    <definedName name="UAcct454Sg">'[9]Functional Study'!$AG$319</definedName>
    <definedName name="UAcct454So">'[9]Functional Study'!$AG$320</definedName>
    <definedName name="UAcct456">'[9]Functional Study'!$AG$329</definedName>
    <definedName name="UAcct456CAEW">'[13]Func Study'!$AB$331</definedName>
    <definedName name="UAcct456Cn">'[9]Functional Study'!$AG$325</definedName>
    <definedName name="UAcct456S">'[9]Functional Study'!$AG$324</definedName>
    <definedName name="UAcct456Se">'[9]Functional Study'!$AG$326</definedName>
    <definedName name="UAcct456Sg">'[10]Functional Study'!$AG$328</definedName>
    <definedName name="UAcct456So">'[9]Functional Study'!$AG$327</definedName>
    <definedName name="UAcct500">'[9]Functional Study'!$AG$412</definedName>
    <definedName name="UAcct500Dnppsu">'[9]Functional Study'!$AG$410</definedName>
    <definedName name="UAcct500DSG">'[10]Functional Study'!$AG$400</definedName>
    <definedName name="UAcct500JBG">'[13]Func Study'!$AB$414</definedName>
    <definedName name="UACCT500SSGCH">'[9]Functional Study'!$AG$411</definedName>
    <definedName name="UAcct501">'[9]Functional Study'!$AG$426</definedName>
    <definedName name="UAcct501CAEW">'[13]Func Study'!$AB$420</definedName>
    <definedName name="UAcct501JBE">'[13]Func Study'!$AB$421</definedName>
    <definedName name="UACCT501NPC">'[10]Functional Study'!$AG$409</definedName>
    <definedName name="UACCT501NPCCAEW">'[13]Func Study'!$AB$426</definedName>
    <definedName name="UACCT501nPCSE">'[10]Functional Study'!$AG$408</definedName>
    <definedName name="UACCT501NPCSE1" localSheetId="0">'[10]Functional Study'!#REF!</definedName>
    <definedName name="UACCT501NPCSE1">'[10]Functional Study'!#REF!</definedName>
    <definedName name="UAcct501Se">'[9]Functional Study'!$AG$422</definedName>
    <definedName name="UACCT501SE1" localSheetId="0">'[10]Functional Study'!#REF!</definedName>
    <definedName name="UACCT501SE1">'[10]Functional Study'!#REF!</definedName>
    <definedName name="UACCT501SE2" localSheetId="0">'[10]Functional Study'!#REF!</definedName>
    <definedName name="UACCT501SE2">'[10]Functional Study'!#REF!</definedName>
    <definedName name="UACCT501SE3" localSheetId="0">'[10]Functional Study'!#REF!</definedName>
    <definedName name="UACCT501SE3">'[10]Functional Study'!#REF!</definedName>
    <definedName name="UACCT501SENNPC">[7]FuncStudy!$Y$230</definedName>
    <definedName name="UACCT501SSECH">'[9]Functional Study'!$AG$425</definedName>
    <definedName name="UACCT501SSECHNNPC">[7]FuncStudy!$Y$232</definedName>
    <definedName name="UACCT501SSECT">'[9]Functional Study'!$AG$424</definedName>
    <definedName name="UAcct502">'[9]Functional Study'!$AG$431</definedName>
    <definedName name="UAcct502CAGE">'[13]Func Study'!$AB$431</definedName>
    <definedName name="UAcct502Dnppsu">'[9]Functional Study'!$AG$429</definedName>
    <definedName name="UAcct502JBG" localSheetId="0">'[6]Func Study'!#REF!</definedName>
    <definedName name="UAcct502JBG">'[6]Func Study'!#REF!</definedName>
    <definedName name="UAcct502SG">'[10]Functional Study'!$AG$412</definedName>
    <definedName name="uacct502snpps">[7]FuncStudy!$Y$237</definedName>
    <definedName name="UACCT502SSGCH">'[9]Functional Study'!$AG$430</definedName>
    <definedName name="UAcct503">'[9]Functional Study'!$AG$438</definedName>
    <definedName name="UAcct503npc">'[10]Functional Study'!$AG$420</definedName>
    <definedName name="UAcct503Se">[7]FuncStudy!$Y$242</definedName>
    <definedName name="UACCT503SENNPC">[7]FuncStudy!$Y$243</definedName>
    <definedName name="UAcct505">'[9]Functional Study'!$AG$443</definedName>
    <definedName name="UAcct505CAGE">'[13]Func Study'!$AB$447</definedName>
    <definedName name="UAcct505Dnppsu">'[9]Functional Study'!$AG$441</definedName>
    <definedName name="UAcct505JBG" localSheetId="0">'[6]Func Study'!#REF!</definedName>
    <definedName name="UAcct505JBG">'[6]Func Study'!#REF!</definedName>
    <definedName name="UAcct505sg">'[10]Functional Study'!$AG$423</definedName>
    <definedName name="uacct505snpps">[7]FuncStudy!$Y$247</definedName>
    <definedName name="UACCT505SSGCH">'[9]Functional Study'!$AG$442</definedName>
    <definedName name="UAcct506">'[9]Functional Study'!$AG$449</definedName>
    <definedName name="UAcct506CAGE">'[13]Func Study'!$AB$452</definedName>
    <definedName name="UAcct506JBG" localSheetId="0">'[6]Func Study'!#REF!</definedName>
    <definedName name="UAcct506JBG">'[6]Func Study'!#REF!</definedName>
    <definedName name="UAcct506Se">'[9]Functional Study'!$AG$447</definedName>
    <definedName name="uacct506snpps">[7]FuncStudy!$Y$252</definedName>
    <definedName name="UACCT506SSGCH">'[9]Functional Study'!$AG$448</definedName>
    <definedName name="UAcct507">'[9]Functional Study'!$AG$458</definedName>
    <definedName name="UAcct507CAGE">'[13]Func Study'!$AB$462</definedName>
    <definedName name="UAcct507JBG" localSheetId="0">'[6]Func Study'!#REF!</definedName>
    <definedName name="UAcct507JBG">'[6]Func Study'!#REF!</definedName>
    <definedName name="UAcct507SG">'[10]Functional Study'!$AG$432</definedName>
    <definedName name="uacct507ssgch">'[9]Functional Study'!$AG$457</definedName>
    <definedName name="UAcct510">'[9]Functional Study'!$AG$463</definedName>
    <definedName name="UAcct510CAGE">'[13]Func Study'!$AB$467</definedName>
    <definedName name="UAcct510JBG" localSheetId="0">'[6]Func Study'!#REF!</definedName>
    <definedName name="UAcct510JBG">'[6]Func Study'!#REF!</definedName>
    <definedName name="UAcct510sg">'[10]Functional Study'!$AG$436</definedName>
    <definedName name="uacct510ssgch">'[9]Functional Study'!$AG$462</definedName>
    <definedName name="UAcct511">'[9]Functional Study'!$AG$468</definedName>
    <definedName name="UAcct511CAGE">'[13]Func Study'!$AB$472</definedName>
    <definedName name="UAcct511JBG" localSheetId="0">'[6]Func Study'!#REF!</definedName>
    <definedName name="UAcct511JBG">'[6]Func Study'!#REF!</definedName>
    <definedName name="UAcct511sg">'[10]Functional Study'!$AG$440</definedName>
    <definedName name="UACCT511SSGCH">'[9]Functional Study'!$AG$467</definedName>
    <definedName name="UAcct512">'[9]Functional Study'!$AG$473</definedName>
    <definedName name="UAcct512CAGE">'[13]Func Study'!$AB$477</definedName>
    <definedName name="UAcct512JBG" localSheetId="0">'[6]Func Study'!#REF!</definedName>
    <definedName name="UAcct512JBG">'[6]Func Study'!#REF!</definedName>
    <definedName name="UAcct512sg">'[10]Functional Study'!$AG$444</definedName>
    <definedName name="UACCT512SSGCH">'[9]Functional Study'!$AG$472</definedName>
    <definedName name="UAcct513">'[9]Functional Study'!$AG$478</definedName>
    <definedName name="UAcct513CAGE">'[13]Func Study'!$AB$482</definedName>
    <definedName name="UAcct513JBG" localSheetId="0">'[6]Func Study'!#REF!</definedName>
    <definedName name="UAcct513JBG">'[6]Func Study'!#REF!</definedName>
    <definedName name="UAcct513sg">'[10]Functional Study'!$AG$448</definedName>
    <definedName name="UACCT513SSGCH">'[9]Functional Study'!$AG$477</definedName>
    <definedName name="UAcct514">'[9]Functional Study'!$AG$483</definedName>
    <definedName name="UAcct514CAGE">'[13]Func Study'!$AB$487</definedName>
    <definedName name="UAcct514JBG" localSheetId="0">'[6]Func Study'!#REF!</definedName>
    <definedName name="UAcct514JBG">'[6]Func Study'!#REF!</definedName>
    <definedName name="UAcct514sg">'[10]Functional Study'!$AG$452</definedName>
    <definedName name="UACCT514SSGCH">'[9]Functional Study'!$AG$482</definedName>
    <definedName name="UAcct517">'[9]Functional Study'!$AG$492</definedName>
    <definedName name="UAcct518">'[9]Functional Study'!$AG$496</definedName>
    <definedName name="UAcct519">'[9]Functional Study'!$AG$501</definedName>
    <definedName name="UAcct520">'[9]Functional Study'!$AG$505</definedName>
    <definedName name="UAcct523">'[9]Functional Study'!$AG$509</definedName>
    <definedName name="UAcct524">'[9]Functional Study'!$AG$513</definedName>
    <definedName name="UAcct528">'[9]Functional Study'!$AG$517</definedName>
    <definedName name="UAcct529">'[9]Functional Study'!$AG$521</definedName>
    <definedName name="UAcct530">'[9]Functional Study'!$AG$525</definedName>
    <definedName name="UAcct531">'[9]Functional Study'!$AG$529</definedName>
    <definedName name="UAcct532">'[9]Functional Study'!$AG$533</definedName>
    <definedName name="UAcct535">'[9]Functional Study'!$AG$545</definedName>
    <definedName name="UAcct536">'[9]Functional Study'!$AG$549</definedName>
    <definedName name="UAcct537">'[9]Functional Study'!$AG$553</definedName>
    <definedName name="UAcct538">'[9]Functional Study'!$AG$557</definedName>
    <definedName name="UAcct539">'[9]Functional Study'!$AG$561</definedName>
    <definedName name="UAcct540">'[9]Functional Study'!$AG$565</definedName>
    <definedName name="UAcct541">'[9]Functional Study'!$AG$569</definedName>
    <definedName name="UAcct542">'[9]Functional Study'!$AG$573</definedName>
    <definedName name="UAcct543">'[9]Functional Study'!$AG$577</definedName>
    <definedName name="UAcct544">'[9]Functional Study'!$AG$581</definedName>
    <definedName name="UAcct545">'[9]Functional Study'!$AG$585</definedName>
    <definedName name="UAcct546">'[9]Functional Study'!$AG$599</definedName>
    <definedName name="UAcct546CAGE">'[13]Func Study'!$AB$605</definedName>
    <definedName name="UACCT546sg">'[10]Functional Study'!$AG$554</definedName>
    <definedName name="UAcct547">'[9]Functional Study'!$AG$608</definedName>
    <definedName name="UAcct547CAEW">'[13]Func Study'!$AB$610</definedName>
    <definedName name="UACCT547n">'[10]Functional Study'!$AG$559</definedName>
    <definedName name="UACCT547NPCCAEW">'[13]Func Study'!$AB$613</definedName>
    <definedName name="UACCT547nse">'[10]Functional Study'!$AG$558</definedName>
    <definedName name="UAcct547Se">'[9]Functional Study'!$AG$606</definedName>
    <definedName name="UACCT547SSECT">'[9]Functional Study'!$AG$607</definedName>
    <definedName name="UAcct548">'[9]Functional Study'!$AG$613</definedName>
    <definedName name="UACCT548CAGE">'[13]Func Study'!$AB$620</definedName>
    <definedName name="UACCT548sg">'[10]Functional Study'!$AG$565</definedName>
    <definedName name="UACCT548SSCCT">'[9]Functional Study'!$AG$612</definedName>
    <definedName name="uacct548ssgct">[7]FuncStudy!$Y$395</definedName>
    <definedName name="UAcct549">'[9]Functional Study'!$AG$618</definedName>
    <definedName name="Uacct549CAGE">'[13]Func Study'!$AB$625</definedName>
    <definedName name="UAcct549Dnppou">'[9]Functional Study'!$AG$616</definedName>
    <definedName name="UAcct549sg">[7]FuncStudy!$Y$399</definedName>
    <definedName name="UACCT549SGW">'[48]Functional Study'!$AG$617</definedName>
    <definedName name="UACCT549SSGCT">'[9]Functional Study'!$AG$617</definedName>
    <definedName name="uacct550">[7]FuncStudy!$Y$407</definedName>
    <definedName name="UAcct5506SE" localSheetId="0">'[6]Func Study'!#REF!</definedName>
    <definedName name="UAcct5506SE">'[6]Func Study'!#REF!</definedName>
    <definedName name="UACCT550sg">[7]FuncStudy!$Y$405</definedName>
    <definedName name="uacct550sgw">'[48]Functional Study'!$AG$627</definedName>
    <definedName name="uacct550snppo">'[9]Functional Study'!$AG$626</definedName>
    <definedName name="uacct550ssgct">'[9]Functional Study'!$AG$627</definedName>
    <definedName name="UAcct551">'[9]Functional Study'!$AG$631</definedName>
    <definedName name="UAcct551CAGE">'[13]Func Study'!$AB$634</definedName>
    <definedName name="UACCT551SG">'[13]Func Study'!$AB$635</definedName>
    <definedName name="UAcct552">'[10]Functional Study'!$AG$583</definedName>
    <definedName name="UACCT552CAGE">'[13]Func Study'!$AB$640</definedName>
    <definedName name="UAcct552Dnppou">'[9]Functional Study'!$AG$634</definedName>
    <definedName name="UAcct552sg">'[10]Functional Study'!$AG$582</definedName>
    <definedName name="UACCT552SSGCT">'[9]Functional Study'!$AG$635</definedName>
    <definedName name="UAcct553">[7]FuncStudy!$Y$423</definedName>
    <definedName name="UACCT553CAGE">'[13]Func Study'!$AB$646</definedName>
    <definedName name="UAcct553Dnppou">'[9]Functional Study'!$AG$640</definedName>
    <definedName name="UAcct553SG">'[13]Func Study'!$AB$645</definedName>
    <definedName name="UACCT553SGW">'[48]Functional Study'!$AG$641</definedName>
    <definedName name="UACCT553SSGCT">'[9]Functional Study'!$AG$641</definedName>
    <definedName name="UAcct554">[7]FuncStudy!$Y$429</definedName>
    <definedName name="UACCT554CAGE">'[13]Func Study'!$AB$651</definedName>
    <definedName name="UAcct554Dnppou">'[9]Functional Study'!$AG$645</definedName>
    <definedName name="UAcct554SG">'[13]Func Study'!$AB$650</definedName>
    <definedName name="UACCT554SGW">'[48]Functional Study'!$AG$646</definedName>
    <definedName name="UAcct554SSCT">[7]FuncStudy!$Y$427</definedName>
    <definedName name="UACCT554SSGCT">'[9]Functional Study'!$AG$646</definedName>
    <definedName name="UAcct555CAEE" localSheetId="0">'[6]Func Study'!#REF!</definedName>
    <definedName name="UAcct555CAEE">'[6]Func Study'!#REF!</definedName>
    <definedName name="UAcct555CAEW">'[13]Func Study'!$AB$665</definedName>
    <definedName name="UAcct555CAGE" localSheetId="0">'[6]Func Study'!#REF!</definedName>
    <definedName name="UAcct555CAGE">'[6]Func Study'!#REF!</definedName>
    <definedName name="UAcct555CAGW">'[13]Func Study'!$AB$664</definedName>
    <definedName name="uacct555dgp">'[9]Functional Study'!$AG$665</definedName>
    <definedName name="UAcct555Dgu">[7]FuncStudy!$Y$435</definedName>
    <definedName name="UACCT555NPCCAEW">'[13]Func Study'!$AB$669</definedName>
    <definedName name="UACCT555NPCCAGW">'[13]Func Study'!$AB$668</definedName>
    <definedName name="UAcct555S">'[9]Functional Study'!$AG$658</definedName>
    <definedName name="UAcct555Se">'[9]Functional Study'!$AG$663</definedName>
    <definedName name="UAcct555SG">'[9]Functional Study'!$AG$662</definedName>
    <definedName name="uacct555ssgc">'[9]Functional Study'!$AG$664</definedName>
    <definedName name="uacct555ssgp">[7]FuncStudy!$Y$437</definedName>
    <definedName name="UAcct556">'[9]Functional Study'!$AG$673</definedName>
    <definedName name="UAcct557">'[10]Functional Study'!$AG$621</definedName>
    <definedName name="UAcct557S">'[9]Functional Study'!$AG$676</definedName>
    <definedName name="uacct557se">'[9]Functional Study'!$AG$679</definedName>
    <definedName name="UAcct557Sg">'[9]Functional Study'!$AG$677</definedName>
    <definedName name="Uacct557SSGCT">'[9]Functional Study'!$AG$678</definedName>
    <definedName name="uacct557trojp">'[9]Functional Study'!$AG$680</definedName>
    <definedName name="UAcct560">'[9]Functional Study'!$AG$707</definedName>
    <definedName name="UAcct561">'[9]Functional Study'!$AG$711</definedName>
    <definedName name="UAcct562">'[9]Functional Study'!$AG$715</definedName>
    <definedName name="UAcct563">'[9]Functional Study'!$AG$719</definedName>
    <definedName name="UAcct564">'[9]Functional Study'!$AG$723</definedName>
    <definedName name="UAcct565">'[9]Functional Study'!$AG$732</definedName>
    <definedName name="UACCT565NPC">'[13]Func Study'!$AB$744</definedName>
    <definedName name="UACCT565NPCCAGW">'[13]Func Study'!$AB$742</definedName>
    <definedName name="UAcct565Se">'[9]Functional Study'!$AG$731</definedName>
    <definedName name="UAcct566">'[9]Functional Study'!$AG$738</definedName>
    <definedName name="UAcct567">'[9]Functional Study'!$AG$742</definedName>
    <definedName name="UAcct568">'[9]Functional Study'!$AG$746</definedName>
    <definedName name="UAcct569">'[9]Functional Study'!$AG$750</definedName>
    <definedName name="UAcct570">'[9]Functional Study'!$AG$754</definedName>
    <definedName name="UAcct571">'[9]Functional Study'!$AG$758</definedName>
    <definedName name="UAcct572">'[9]Functional Study'!$AG$762</definedName>
    <definedName name="UAcct573">'[9]Functional Study'!$AG$766</definedName>
    <definedName name="UAcct580">'[9]Functional Study'!$AG$779</definedName>
    <definedName name="UAcct581">'[9]Functional Study'!$AG$784</definedName>
    <definedName name="UAcct582">'[9]Functional Study'!$AG$789</definedName>
    <definedName name="UAcct583">'[9]Functional Study'!$AG$794</definedName>
    <definedName name="UAcct584">'[9]Functional Study'!$AG$799</definedName>
    <definedName name="UAcct585">'[9]Functional Study'!$AG$804</definedName>
    <definedName name="UAcct586">'[9]Functional Study'!$AG$809</definedName>
    <definedName name="UAcct587">'[9]Functional Study'!$AG$814</definedName>
    <definedName name="UAcct588">'[9]Functional Study'!$AG$819</definedName>
    <definedName name="UAcct589">'[9]Functional Study'!$AG$824</definedName>
    <definedName name="UAcct590">'[9]Functional Study'!$AG$829</definedName>
    <definedName name="UAcct591">'[9]Functional Study'!$AG$834</definedName>
    <definedName name="UAcct592">'[9]Functional Study'!$AG$839</definedName>
    <definedName name="UAcct593">'[9]Functional Study'!$AG$844</definedName>
    <definedName name="UAcct594">'[9]Functional Study'!$AG$849</definedName>
    <definedName name="UAcct595">'[9]Functional Study'!$AG$854</definedName>
    <definedName name="UAcct596">'[9]Functional Study'!$AG$864</definedName>
    <definedName name="UAcct597">'[9]Functional Study'!$AG$869</definedName>
    <definedName name="UAcct598">'[9]Functional Study'!$AG$874</definedName>
    <definedName name="UAcct901">'[9]Functional Study'!$AG$886</definedName>
    <definedName name="UAcct902">'[9]Functional Study'!$AG$891</definedName>
    <definedName name="UAcct903">'[9]Functional Study'!$AG$896</definedName>
    <definedName name="UAcct904">'[9]Functional Study'!$AG$901</definedName>
    <definedName name="Uacct904SG" localSheetId="0">'[15]Functional Study'!#REF!</definedName>
    <definedName name="Uacct904SG">'[15]Functional Study'!#REF!</definedName>
    <definedName name="UAcct905">'[9]Functional Study'!$AG$906</definedName>
    <definedName name="UAcct907">'[9]Functional Study'!$AG$920</definedName>
    <definedName name="UAcct908">'[9]Functional Study'!$AG$925</definedName>
    <definedName name="UAcct909">'[9]Functional Study'!$AG$930</definedName>
    <definedName name="UAcct910">'[9]Functional Study'!$AG$935</definedName>
    <definedName name="UAcct911">'[9]Functional Study'!$AG$946</definedName>
    <definedName name="UAcct912">'[9]Functional Study'!$AG$951</definedName>
    <definedName name="UAcct913">'[9]Functional Study'!$AG$956</definedName>
    <definedName name="UAcct916">'[9]Functional Study'!$AG$961</definedName>
    <definedName name="UAcct920">'[9]Functional Study'!$AG$972</definedName>
    <definedName name="UAcct920Cn">'[9]Functional Study'!$AG$970</definedName>
    <definedName name="UAcct921">'[9]Functional Study'!$AG$978</definedName>
    <definedName name="UAcct921Cn">'[9]Functional Study'!$AG$976</definedName>
    <definedName name="UAcct923">'[9]Functional Study'!$AG$984</definedName>
    <definedName name="UAcct923CAGW">'[13]Func Study'!$AB$995</definedName>
    <definedName name="UAcct923Cn">'[9]Functional Study'!$AG$982</definedName>
    <definedName name="UAcct924">'[9]Functional Study'!$AG$988</definedName>
    <definedName name="UAcct924S">[7]FuncStudy!$Y$723</definedName>
    <definedName name="UACCT924SG">[7]FuncStudy!$Y$724</definedName>
    <definedName name="UAcct924SO">[7]FuncStudy!$Y$725</definedName>
    <definedName name="UAcct925">'[9]Functional Study'!$AG$992</definedName>
    <definedName name="UAcct926">'[9]Functional Study'!$AG$998</definedName>
    <definedName name="UAcct927">'[9]Functional Study'!$AG$1003</definedName>
    <definedName name="UAcct928">'[9]Functional Study'!$AG$1010</definedName>
    <definedName name="UAcct928RE">[7]FuncStudy!$Y$750</definedName>
    <definedName name="UAcct929">'[9]Functional Study'!$AG$1015</definedName>
    <definedName name="UAcct930">'[9]Functional Study'!$AG$1021</definedName>
    <definedName name="UACCT930cn">[7]FuncStudy!$Y$759</definedName>
    <definedName name="UAcct930S">[7]FuncStudy!$Y$758</definedName>
    <definedName name="UAcct930So">[7]FuncStudy!$Y$760</definedName>
    <definedName name="UAcct931">'[9]Functional Study'!$AG$1026</definedName>
    <definedName name="UAcct935">'[9]Functional Study'!$AG$1032</definedName>
    <definedName name="UAcctAGA">'[9]Functional Study'!$AG$297</definedName>
    <definedName name="UACCTCOHDGP">'[9]Functional Study'!$AG$683</definedName>
    <definedName name="UACCTCOWSG">'[9]Functional Study'!$AG$684</definedName>
    <definedName name="UAcctcwc">'[9]Functional Study'!$AG$2088</definedName>
    <definedName name="UAcctd00">'[9]Functional Study'!$AG$1744</definedName>
    <definedName name="UAcctdfa" localSheetId="0">'[13]Func Study'!#REF!</definedName>
    <definedName name="UAcctdfa">'[13]Func Study'!#REF!</definedName>
    <definedName name="UAcctdfad">'[9]Functional Study'!$AG$398</definedName>
    <definedName name="UAcctdfap">'[9]Functional Study'!$AG$396</definedName>
    <definedName name="UAcctdfat">'[9]Functional Study'!$AG$397</definedName>
    <definedName name="UAcctds0">'[9]Functional Study'!$AG$1748</definedName>
    <definedName name="UACCTECD">'[48]Functional Study'!$AG$689</definedName>
    <definedName name="UACCTECDDGP">'[13]Func Study'!$AB$687</definedName>
    <definedName name="UACCTECDMC">'[13]Func Study'!$AB$689</definedName>
    <definedName name="UACCTECDS">'[13]Func Study'!$AB$691</definedName>
    <definedName name="UACCTECDSG1">'[13]Func Study'!$AB$688</definedName>
    <definedName name="UACCTECDSG2">'[13]Func Study'!$AB$690</definedName>
    <definedName name="UACCTECDSG3">'[13]Func Study'!$AB$692</definedName>
    <definedName name="UACCTEQFCS">'[9]Functional Study'!$AG$687</definedName>
    <definedName name="UACCTEQFCSG">'[9]Functional Study'!$AG$688</definedName>
    <definedName name="UAcctfit">'[9]Functional Study'!$AG$1349</definedName>
    <definedName name="UAcctg00">'[9]Functional Study'!$AG$1902</definedName>
    <definedName name="UAccth00">'[9]Functional Study'!$AG$1497</definedName>
    <definedName name="UAccti00">'[9]Functional Study'!$AG$1947</definedName>
    <definedName name="UACCTMCCMC">'[9]Functional Study'!$AG$685</definedName>
    <definedName name="UACCTMCSG">'[9]Functional Study'!$AG$686</definedName>
    <definedName name="UAcctn00">'[9]Functional Study'!$AG$1449</definedName>
    <definedName name="UAccto00">'[9]Functional Study'!$AG$1561</definedName>
    <definedName name="UAcctowc">'[9]Functional Study'!$AG$2099</definedName>
    <definedName name="UAcctowcdgp" localSheetId="0">'[10]Functional Study'!#REF!</definedName>
    <definedName name="UAcctowcdgp">'[10]Functional Study'!#REF!</definedName>
    <definedName name="UAcctowcse">'[10]Functional Study'!$AG$1855</definedName>
    <definedName name="UACCTOWCSSECH">'[9]Functional Study'!$AG$2098</definedName>
    <definedName name="UAccts00">'[9]Functional Study'!$AG$1408</definedName>
    <definedName name="UAcctSchM">[7]FuncStudy!$Y$1121</definedName>
    <definedName name="UAcctsttax">'[9]Functional Study'!$AG$1332</definedName>
    <definedName name="UAcctt00">'[9]Functional Study'!$AG$1636</definedName>
    <definedName name="UACT553SGW">[7]FuncStudy!$Y$422</definedName>
    <definedName name="UNBILREV" localSheetId="0">#REF!</definedName>
    <definedName name="UNBILREV">#REF!</definedName>
    <definedName name="UncollectibleAccounts">[18]Variables!$D$25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 localSheetId="0">#REF!</definedName>
    <definedName name="USBR">#REF!</definedName>
    <definedName name="USCHMAFS">[7]FuncStudy!$Y$1032</definedName>
    <definedName name="USCHMAFSE">[7]FuncStudy!$Y$1035</definedName>
    <definedName name="USCHMAFSG">[7]FuncStudy!$Y$1037</definedName>
    <definedName name="USCHMAFSNP">[7]FuncStudy!$Y$1033</definedName>
    <definedName name="USCHMAFSO">[7]FuncStudy!$Y$1034</definedName>
    <definedName name="USCHMAFTROJP">[7]FuncStudy!$Y$1036</definedName>
    <definedName name="USCHMAPBADDEBT">[7]FuncStudy!$Y$1046</definedName>
    <definedName name="USCHMAPS">[7]FuncStudy!$Y$1041</definedName>
    <definedName name="USCHMAPSE">[7]FuncStudy!$Y$1042</definedName>
    <definedName name="USCHMAPSG">[7]FuncStudy!$Y$1045</definedName>
    <definedName name="USCHMAPSNP">[7]FuncStudy!$Y$1043</definedName>
    <definedName name="USCHMAPSO">[7]FuncStudy!$Y$1044</definedName>
    <definedName name="USCHMATBADDEBT">[7]FuncStudy!$Y$1061</definedName>
    <definedName name="USCHMATCIAC">[7]FuncStudy!$Y$1052</definedName>
    <definedName name="USCHMATGPS">[7]FuncStudy!$Y$1058</definedName>
    <definedName name="USCHMATS">[7]FuncStudy!$Y$1050</definedName>
    <definedName name="USCHMATSCHMDEXP">[7]FuncStudy!$Y$1063</definedName>
    <definedName name="USCHMATSE">[7]FuncStudy!$Y$1056</definedName>
    <definedName name="USCHMATSG">[7]FuncStudy!$Y$1055</definedName>
    <definedName name="USCHMATSG2">[7]FuncStudy!$Y$1057</definedName>
    <definedName name="USCHMATSGCT">[7]FuncStudy!$Y$1051</definedName>
    <definedName name="USCHMATSNP">[7]FuncStudy!$Y$1053</definedName>
    <definedName name="USCHMATSNPD">[7]FuncStudy!$Y$1060</definedName>
    <definedName name="USCHMATSO">[7]FuncStudy!$Y$1059</definedName>
    <definedName name="USCHMATTAXDEPR">[7]FuncStudy!$Y$1062</definedName>
    <definedName name="USCHMATTROJD">[7]FuncStudy!$Y$1054</definedName>
    <definedName name="USCHMDFDGP">[7]FuncStudy!$Y$1070</definedName>
    <definedName name="USCHMDFDGU">[7]FuncStudy!$Y$1071</definedName>
    <definedName name="USCHMDFS">[7]FuncStudy!$Y$1069</definedName>
    <definedName name="USCHMDPIBT">[7]FuncStudy!$Y$1077</definedName>
    <definedName name="USCHMDPS">[7]FuncStudy!$Y$1074</definedName>
    <definedName name="USCHMDPSE">[7]FuncStudy!$Y$1075</definedName>
    <definedName name="USCHMDPSG">[7]FuncStudy!$Y$1078</definedName>
    <definedName name="USCHMDPSNP">[7]FuncStudy!$Y$1076</definedName>
    <definedName name="USCHMDPSO">[7]FuncStudy!$Y$1079</definedName>
    <definedName name="USCHMDTBADDEBT">[7]FuncStudy!$Y$1084</definedName>
    <definedName name="USCHMDTCN">[7]FuncStudy!$Y$1086</definedName>
    <definedName name="USCHMDTDGP">[7]FuncStudy!$Y$1088</definedName>
    <definedName name="USCHMDTGPS">[7]FuncStudy!$Y$1091</definedName>
    <definedName name="USCHMDTS">[7]FuncStudy!$Y$1083</definedName>
    <definedName name="USCHMDTSE">[7]FuncStudy!$Y$1089</definedName>
    <definedName name="USCHMDTSG">[7]FuncStudy!$Y$1090</definedName>
    <definedName name="USCHMDTSNP">[7]FuncStudy!$Y$1085</definedName>
    <definedName name="USCHMDTSNPD">[7]FuncStudy!$Y$1094</definedName>
    <definedName name="USCHMDTSO">[7]FuncStudy!$Y$1092</definedName>
    <definedName name="USCHMDTTAXDEPR">[7]FuncStudy!$Y$1093</definedName>
    <definedName name="USCHMDTTROJD">[7]FuncStudy!$Y$1087</definedName>
    <definedName name="USYieldCurves">'[22]Calcoutput (futures)'!$B$4:$C$124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GrossReceipts">[18]Variables!$D$29</definedName>
    <definedName name="ValidAccount">[16]Variables!$AK$43:$AK$369</definedName>
    <definedName name="VAR" localSheetId="0">[39]Backup!#REF!</definedName>
    <definedName name="VAR">[39]Backup!#REF!</definedName>
    <definedName name="VARIABLE" localSheetId="0">[37]Summary!#REF!</definedName>
    <definedName name="VARIABLE">[37]Summary!#REF!</definedName>
    <definedName name="Version" localSheetId="0">#REF!</definedName>
    <definedName name="Version">#REF!</definedName>
    <definedName name="VOUCHER" localSheetId="0">#REF!</definedName>
    <definedName name="VOUCHER">#REF!</definedName>
    <definedName name="w" localSheetId="0" hidden="1">[54]Inputs!#REF!</definedName>
    <definedName name="w" hidden="1">[54]Inputs!#REF!</definedName>
    <definedName name="WA16_2018" localSheetId="0">#REF!</definedName>
    <definedName name="WA16_2018">#REF!</definedName>
    <definedName name="WA16_2019" localSheetId="0">#REF!</definedName>
    <definedName name="WA16_2019">#REF!</definedName>
    <definedName name="WA24_2018" localSheetId="0">#REF!</definedName>
    <definedName name="WA24_2018">#REF!</definedName>
    <definedName name="WA24_2019">#REF!</definedName>
    <definedName name="WA36_2018">#REF!</definedName>
    <definedName name="WA36_2019">#REF!</definedName>
    <definedName name="WA40_2018">#REF!</definedName>
    <definedName name="WA40_2019">#REF!</definedName>
    <definedName name="WA48pri_2018">#REF!</definedName>
    <definedName name="WA48pri_2019">#REF!</definedName>
    <definedName name="WA48sec_2018">#REF!</definedName>
    <definedName name="WA48sec_2019">#REF!</definedName>
    <definedName name="WABoise_2018">#REF!</definedName>
    <definedName name="WABoise_2019">#REF!</definedName>
    <definedName name="WaRevenueTax">[18]Variables!$D$27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IDTH" localSheetId="0">#REF!</definedName>
    <definedName name="WIDTH">#REF!</definedName>
    <definedName name="WinterPeak">'[55]Load Data'!$D$9:$H$12,'[55]Load Data'!$D$20:$H$22</definedName>
    <definedName name="WN" localSheetId="0">#REF!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>#REF!</definedName>
    <definedName name="Workforce_Data">OFFSET([56]Workforce!$A$1,0,0,COUNTA([56]Workforce!$A$1:$A$65536),COUNTA([56]Workforce!$A$1:$IV$1))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'[57]Weather Present'!$K$7</definedName>
    <definedName name="y" localSheetId="0" hidden="1">#REF!</definedName>
    <definedName name="y" hidden="1">#REF!</definedName>
    <definedName name="Year" localSheetId="0">#REF!</definedName>
    <definedName name="Year">#REF!</definedName>
    <definedName name="YearEndFactors">[19]UTCR!$G$22:$U$108</definedName>
    <definedName name="YearEndInput">[19]Inputs!$A$3:$D$1681</definedName>
    <definedName name="YEFactors">[16]Factors!$S$3:$AG$99</definedName>
    <definedName name="yesterdayscurves">'[22]Calcoutput (futures)'!$L$7:$T$128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 localSheetId="0">'[58] annual balance '!#REF!</definedName>
    <definedName name="ZA">'[58] annual balance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7" i="1"/>
  <c r="E17" i="1"/>
  <c r="F16" i="1"/>
  <c r="E16" i="1"/>
  <c r="F15" i="1"/>
  <c r="E15" i="1"/>
  <c r="F14" i="1"/>
  <c r="E14" i="1"/>
  <c r="F12" i="1"/>
  <c r="E12" i="1"/>
  <c r="F11" i="1"/>
  <c r="E11" i="1"/>
  <c r="F10" i="1"/>
  <c r="E10" i="1"/>
  <c r="F9" i="1"/>
  <c r="E9" i="1"/>
  <c r="F8" i="1"/>
  <c r="E8" i="1"/>
  <c r="F7" i="1"/>
  <c r="E7" i="1"/>
  <c r="D8" i="1"/>
  <c r="D9" i="1"/>
  <c r="D10" i="1"/>
  <c r="D11" i="1"/>
  <c r="D12" i="1"/>
  <c r="D14" i="1"/>
  <c r="D15" i="1"/>
  <c r="D16" i="1"/>
  <c r="D17" i="1"/>
  <c r="D7" i="1"/>
  <c r="F24" i="1" l="1"/>
  <c r="E18" i="1"/>
  <c r="E24" i="1"/>
  <c r="F18" i="1"/>
  <c r="P11" i="1" l="1"/>
  <c r="P12" i="1"/>
  <c r="P13" i="1"/>
  <c r="P14" i="1"/>
  <c r="P15" i="1"/>
  <c r="P16" i="1"/>
  <c r="P17" i="1"/>
  <c r="P18" i="1"/>
  <c r="P19" i="1"/>
  <c r="P20" i="1"/>
  <c r="P21" i="1"/>
  <c r="P22" i="1"/>
  <c r="P10" i="1"/>
  <c r="P5" i="1"/>
  <c r="P6" i="1"/>
  <c r="P7" i="1"/>
  <c r="P8" i="1"/>
  <c r="P9" i="1"/>
  <c r="G36" i="1" l="1"/>
  <c r="G45" i="1"/>
  <c r="G56" i="1"/>
  <c r="G68" i="1"/>
  <c r="M16" i="1"/>
  <c r="M14" i="1"/>
  <c r="K69" i="1"/>
  <c r="G69" i="1" s="1"/>
  <c r="K34" i="1"/>
  <c r="K35" i="1"/>
  <c r="G35" i="1" s="1"/>
  <c r="K42" i="1"/>
  <c r="G42" i="1" s="1"/>
  <c r="K43" i="1"/>
  <c r="G43" i="1" s="1"/>
  <c r="K44" i="1"/>
  <c r="G44" i="1" s="1"/>
  <c r="K46" i="1"/>
  <c r="M17" i="1" s="1"/>
  <c r="K52" i="1"/>
  <c r="G52" i="1" s="1"/>
  <c r="K53" i="1"/>
  <c r="G53" i="1" s="1"/>
  <c r="K54" i="1"/>
  <c r="G54" i="1" s="1"/>
  <c r="K55" i="1"/>
  <c r="G55" i="1" s="1"/>
  <c r="K62" i="1"/>
  <c r="M12" i="1" s="1"/>
  <c r="K33" i="1"/>
  <c r="M7" i="1" s="1"/>
  <c r="A76" i="1"/>
  <c r="E71" i="1"/>
  <c r="F71" i="1"/>
  <c r="D71" i="1"/>
  <c r="E66" i="1"/>
  <c r="F66" i="1"/>
  <c r="D66" i="1"/>
  <c r="E60" i="1"/>
  <c r="F60" i="1"/>
  <c r="D60" i="1"/>
  <c r="E50" i="1"/>
  <c r="F50" i="1"/>
  <c r="D40" i="1"/>
  <c r="D50" i="1"/>
  <c r="E40" i="1"/>
  <c r="F40" i="1"/>
  <c r="A75" i="1"/>
  <c r="A74" i="1"/>
  <c r="M11" i="1" l="1"/>
  <c r="I11" i="1" s="1"/>
  <c r="H14" i="1"/>
  <c r="M15" i="1"/>
  <c r="I7" i="1"/>
  <c r="I16" i="1"/>
  <c r="H16" i="1"/>
  <c r="I17" i="1"/>
  <c r="G33" i="1"/>
  <c r="M9" i="1"/>
  <c r="G60" i="1"/>
  <c r="G71" i="1"/>
  <c r="M8" i="1"/>
  <c r="H12" i="1"/>
  <c r="J12" i="1" s="1"/>
  <c r="H7" i="1"/>
  <c r="G34" i="1"/>
  <c r="M10" i="1"/>
  <c r="G62" i="1"/>
  <c r="G66" i="1" s="1"/>
  <c r="G46" i="1"/>
  <c r="G50" i="1" s="1"/>
  <c r="D18" i="1"/>
  <c r="D24" i="1"/>
  <c r="H17" i="1"/>
  <c r="I14" i="1"/>
  <c r="H15" i="1"/>
  <c r="I12" i="1"/>
  <c r="F73" i="1"/>
  <c r="D73" i="1"/>
  <c r="E73" i="1"/>
  <c r="G40" i="1" l="1"/>
  <c r="I8" i="1"/>
  <c r="I24" i="1" s="1"/>
  <c r="I15" i="1"/>
  <c r="I18" i="1" s="1"/>
  <c r="H9" i="1"/>
  <c r="J9" i="1" s="1"/>
  <c r="I9" i="1"/>
  <c r="I10" i="1"/>
  <c r="H10" i="1"/>
  <c r="J10" i="1" s="1"/>
  <c r="K10" i="1" s="1"/>
  <c r="L10" i="1" s="1"/>
  <c r="H33" i="1"/>
  <c r="I33" i="1" s="1"/>
  <c r="J33" i="1" s="1"/>
  <c r="Q12" i="1"/>
  <c r="Q11" i="1"/>
  <c r="Q13" i="1"/>
  <c r="Q5" i="1"/>
  <c r="R5" i="1" s="1"/>
  <c r="Q21" i="1"/>
  <c r="Q14" i="1"/>
  <c r="Q6" i="1"/>
  <c r="R6" i="1" s="1"/>
  <c r="Q19" i="1"/>
  <c r="Q15" i="1"/>
  <c r="Q7" i="1"/>
  <c r="R7" i="1" s="1"/>
  <c r="Q20" i="1"/>
  <c r="Q16" i="1"/>
  <c r="Q8" i="1"/>
  <c r="R8" i="1" s="1"/>
  <c r="Q10" i="1"/>
  <c r="R10" i="1" s="1"/>
  <c r="Q17" i="1"/>
  <c r="Q9" i="1"/>
  <c r="R9" i="1" s="1"/>
  <c r="Q18" i="1"/>
  <c r="Q22" i="1"/>
  <c r="G73" i="1"/>
  <c r="H11" i="1"/>
  <c r="H55" i="1" s="1"/>
  <c r="I55" i="1" s="1"/>
  <c r="J55" i="1" s="1"/>
  <c r="K12" i="1"/>
  <c r="L12" i="1" s="1"/>
  <c r="J7" i="1"/>
  <c r="H8" i="1"/>
  <c r="J8" i="1" s="1"/>
  <c r="K8" i="1" s="1"/>
  <c r="L8" i="1" s="1"/>
  <c r="H62" i="1"/>
  <c r="H66" i="1" s="1"/>
  <c r="J15" i="1"/>
  <c r="K15" i="1" s="1"/>
  <c r="L15" i="1" s="1"/>
  <c r="H69" i="1"/>
  <c r="I69" i="1" s="1"/>
  <c r="J69" i="1" s="1"/>
  <c r="J14" i="1"/>
  <c r="H68" i="1"/>
  <c r="J17" i="1"/>
  <c r="K17" i="1" s="1"/>
  <c r="L17" i="1" s="1"/>
  <c r="H46" i="1"/>
  <c r="I46" i="1" s="1"/>
  <c r="J46" i="1" s="1"/>
  <c r="J16" i="1"/>
  <c r="K16" i="1" s="1"/>
  <c r="L16" i="1" s="1"/>
  <c r="H45" i="1"/>
  <c r="I45" i="1" s="1"/>
  <c r="J45" i="1" s="1"/>
  <c r="H56" i="1"/>
  <c r="I56" i="1" s="1"/>
  <c r="J56" i="1" s="1"/>
  <c r="H36" i="1"/>
  <c r="I36" i="1" s="1"/>
  <c r="J36" i="1" s="1"/>
  <c r="K7" i="1" l="1"/>
  <c r="K14" i="1"/>
  <c r="J18" i="1"/>
  <c r="K9" i="1"/>
  <c r="L9" i="1" s="1"/>
  <c r="H54" i="1"/>
  <c r="I54" i="1" s="1"/>
  <c r="J54" i="1" s="1"/>
  <c r="H44" i="1"/>
  <c r="I44" i="1" s="1"/>
  <c r="J44" i="1" s="1"/>
  <c r="H35" i="1"/>
  <c r="I35" i="1" s="1"/>
  <c r="J35" i="1" s="1"/>
  <c r="H53" i="1"/>
  <c r="I53" i="1" s="1"/>
  <c r="J53" i="1" s="1"/>
  <c r="H43" i="1"/>
  <c r="I43" i="1" s="1"/>
  <c r="J43" i="1" s="1"/>
  <c r="H52" i="1"/>
  <c r="J11" i="1"/>
  <c r="K11" i="1" s="1"/>
  <c r="L11" i="1" s="1"/>
  <c r="H34" i="1"/>
  <c r="I34" i="1" s="1"/>
  <c r="H42" i="1"/>
  <c r="I42" i="1" s="1"/>
  <c r="I62" i="1"/>
  <c r="J62" i="1" s="1"/>
  <c r="I68" i="1"/>
  <c r="H71" i="1"/>
  <c r="J24" i="1" l="1"/>
  <c r="K18" i="1"/>
  <c r="L18" i="1" s="1"/>
  <c r="L14" i="1"/>
  <c r="K24" i="1"/>
  <c r="L24" i="1" s="1"/>
  <c r="L7" i="1"/>
  <c r="I66" i="1"/>
  <c r="J66" i="1" s="1"/>
  <c r="H60" i="1"/>
  <c r="I52" i="1"/>
  <c r="J52" i="1" s="1"/>
  <c r="H50" i="1"/>
  <c r="H40" i="1"/>
  <c r="I60" i="1"/>
  <c r="J60" i="1" s="1"/>
  <c r="I50" i="1"/>
  <c r="J50" i="1" s="1"/>
  <c r="J42" i="1"/>
  <c r="J34" i="1"/>
  <c r="I40" i="1"/>
  <c r="J68" i="1"/>
  <c r="I71" i="1"/>
  <c r="J71" i="1" s="1"/>
  <c r="H73" i="1" l="1"/>
  <c r="J40" i="1"/>
  <c r="I73" i="1"/>
  <c r="J73" i="1" s="1"/>
  <c r="S5" i="1"/>
  <c r="S6" i="1"/>
  <c r="S7" i="1"/>
  <c r="S8" i="1"/>
  <c r="S9" i="1"/>
  <c r="S10" i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</calcChain>
</file>

<file path=xl/sharedStrings.xml><?xml version="1.0" encoding="utf-8"?>
<sst xmlns="http://schemas.openxmlformats.org/spreadsheetml/2006/main" count="201" uniqueCount="65">
  <si>
    <t>Average</t>
  </si>
  <si>
    <t>Schedule</t>
  </si>
  <si>
    <t>Residential</t>
  </si>
  <si>
    <t>General - Small</t>
  </si>
  <si>
    <t>General - Large</t>
  </si>
  <si>
    <t>All</t>
  </si>
  <si>
    <t>Agricultural Pumping</t>
  </si>
  <si>
    <t>Present</t>
  </si>
  <si>
    <t>Proposed</t>
  </si>
  <si>
    <t>Schedule 191</t>
  </si>
  <si>
    <t>Change</t>
  </si>
  <si>
    <t>Percent</t>
  </si>
  <si>
    <t>Hours</t>
  </si>
  <si>
    <t>16,17,19</t>
  </si>
  <si>
    <t>Service</t>
  </si>
  <si>
    <t>Various</t>
  </si>
  <si>
    <t>Annual Guarantee Adjustments</t>
  </si>
  <si>
    <t>Street Lighting - Company Owned</t>
  </si>
  <si>
    <t>Street Lighting - Customer Owned</t>
  </si>
  <si>
    <t>Outdoor Area Lighting</t>
  </si>
  <si>
    <t>Recreational Field Lighting</t>
  </si>
  <si>
    <t>15</t>
  </si>
  <si>
    <t>54</t>
  </si>
  <si>
    <t>53</t>
  </si>
  <si>
    <t>51</t>
  </si>
  <si>
    <t>General</t>
  </si>
  <si>
    <t>24</t>
  </si>
  <si>
    <t>40</t>
  </si>
  <si>
    <t>36,29,33</t>
  </si>
  <si>
    <t>47,48T</t>
  </si>
  <si>
    <t>AutoPay Bill Credits</t>
  </si>
  <si>
    <t>Paperless Bill Credits</t>
  </si>
  <si>
    <t>Commercial</t>
  </si>
  <si>
    <t>Industrial</t>
  </si>
  <si>
    <t>General - Large (Dedicated Facilities)</t>
  </si>
  <si>
    <t>Irrigation</t>
  </si>
  <si>
    <t>Lighting</t>
  </si>
  <si>
    <t>48T-DF</t>
  </si>
  <si>
    <t>Customers</t>
  </si>
  <si>
    <t>Megawatt</t>
  </si>
  <si>
    <t>Class</t>
  </si>
  <si>
    <t>Base $000</t>
  </si>
  <si>
    <t>$000</t>
  </si>
  <si>
    <t>Average Customers and Megawatt Hours per Normalized Results for the 12 Months Ended June 2022</t>
  </si>
  <si>
    <t>Base $000 effective April 3rd, 2024 per Docket UE-230172</t>
  </si>
  <si>
    <t>Schedule 191 $000</t>
  </si>
  <si>
    <t>Proposed Schedule 191 Change Annual Revenue ($000) Effects, by Service</t>
  </si>
  <si>
    <t>Proposed Schedule 191 Change Annual Revenue Effects, by Class and Service</t>
  </si>
  <si>
    <t>Billing</t>
  </si>
  <si>
    <t>All Lighting</t>
  </si>
  <si>
    <t>51,53,15,54</t>
  </si>
  <si>
    <t>Percent Change is Change as a percentage of Base</t>
  </si>
  <si>
    <t>($ Per Kilowatt Hour)</t>
  </si>
  <si>
    <t>Price</t>
  </si>
  <si>
    <t>Target</t>
  </si>
  <si>
    <t>Residential Bill Comparisons</t>
  </si>
  <si>
    <t>Kilowatt</t>
  </si>
  <si>
    <t>$ Per Month</t>
  </si>
  <si>
    <t>Per Month</t>
  </si>
  <si>
    <t>The average residential customer uses 1,200 kilowatt hours</t>
  </si>
  <si>
    <t>per month</t>
  </si>
  <si>
    <t>191</t>
  </si>
  <si>
    <t>Excludes Rider Schedules 91, 92, 93, 97, 98, 99, 197</t>
  </si>
  <si>
    <t>prices effective April 3, 2024 per Docket UE-230172</t>
  </si>
  <si>
    <t>Assumes Single-Family Single-Phase Service and Schedule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</si>
</sst>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</numFmts>
  <fonts count="7" x14ac:knownFonts="1"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4">
    <xf numFmtId="0" fontId="0" fillId="0" borderId="0" xfId="0"/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2" fillId="0" borderId="12" xfId="1" applyNumberFormat="1" applyFont="1" applyBorder="1" applyAlignment="1">
      <alignment horizontal="left"/>
    </xf>
    <xf numFmtId="164" fontId="2" fillId="0" borderId="10" xfId="1" applyNumberFormat="1" applyFont="1" applyBorder="1" applyAlignment="1">
      <alignment horizontal="left"/>
    </xf>
    <xf numFmtId="164" fontId="2" fillId="0" borderId="6" xfId="1" applyNumberFormat="1" applyFont="1" applyBorder="1"/>
    <xf numFmtId="164" fontId="2" fillId="0" borderId="6" xfId="1" quotePrefix="1" applyNumberFormat="1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164" fontId="3" fillId="0" borderId="6" xfId="1" applyNumberFormat="1" applyFont="1" applyBorder="1"/>
    <xf numFmtId="164" fontId="3" fillId="0" borderId="14" xfId="1" applyNumberFormat="1" applyFont="1" applyBorder="1"/>
    <xf numFmtId="43" fontId="2" fillId="0" borderId="6" xfId="1" applyFont="1" applyBorder="1"/>
    <xf numFmtId="164" fontId="2" fillId="0" borderId="6" xfId="1" applyNumberFormat="1" applyFont="1" applyBorder="1" applyAlignment="1">
      <alignment horizontal="left"/>
    </xf>
    <xf numFmtId="164" fontId="2" fillId="0" borderId="12" xfId="1" applyNumberFormat="1" applyFont="1" applyBorder="1"/>
    <xf numFmtId="164" fontId="3" fillId="0" borderId="12" xfId="1" applyNumberFormat="1" applyFont="1" applyBorder="1"/>
    <xf numFmtId="164" fontId="3" fillId="0" borderId="9" xfId="1" applyNumberFormat="1" applyFont="1" applyBorder="1"/>
    <xf numFmtId="164" fontId="2" fillId="0" borderId="11" xfId="1" applyNumberFormat="1" applyFont="1" applyBorder="1" applyAlignment="1">
      <alignment horizontal="left"/>
    </xf>
    <xf numFmtId="164" fontId="3" fillId="0" borderId="0" xfId="1" applyNumberFormat="1" applyFont="1"/>
    <xf numFmtId="43" fontId="3" fillId="0" borderId="0" xfId="1" applyFont="1"/>
    <xf numFmtId="164" fontId="2" fillId="0" borderId="0" xfId="1" applyNumberFormat="1" applyFont="1"/>
    <xf numFmtId="164" fontId="2" fillId="0" borderId="1" xfId="1" applyNumberFormat="1" applyFont="1" applyBorder="1" applyAlignment="1">
      <alignment horizontal="left"/>
    </xf>
    <xf numFmtId="164" fontId="3" fillId="0" borderId="6" xfId="1" applyNumberFormat="1" applyFont="1" applyBorder="1" applyAlignment="1">
      <alignment horizontal="left"/>
    </xf>
    <xf numFmtId="164" fontId="2" fillId="0" borderId="5" xfId="1" applyNumberFormat="1" applyFont="1" applyBorder="1" applyAlignment="1">
      <alignment horizontal="left"/>
    </xf>
    <xf numFmtId="164" fontId="3" fillId="0" borderId="1" xfId="1" applyNumberFormat="1" applyFont="1" applyBorder="1" applyAlignment="1">
      <alignment horizontal="left"/>
    </xf>
    <xf numFmtId="164" fontId="2" fillId="0" borderId="1" xfId="1" applyNumberFormat="1" applyFont="1" applyBorder="1"/>
    <xf numFmtId="164" fontId="2" fillId="0" borderId="14" xfId="1" applyNumberFormat="1" applyFont="1" applyBorder="1" applyAlignment="1">
      <alignment horizontal="left"/>
    </xf>
    <xf numFmtId="164" fontId="2" fillId="0" borderId="1" xfId="1" applyNumberFormat="1" applyFont="1" applyBorder="1" applyAlignment="1"/>
    <xf numFmtId="43" fontId="2" fillId="0" borderId="6" xfId="1" applyFont="1" applyBorder="1" applyAlignment="1">
      <alignment horizontal="left"/>
    </xf>
    <xf numFmtId="164" fontId="3" fillId="0" borderId="1" xfId="1" applyNumberFormat="1" applyFont="1" applyBorder="1"/>
    <xf numFmtId="164" fontId="2" fillId="0" borderId="7" xfId="1" applyNumberFormat="1" applyFont="1" applyBorder="1" applyAlignment="1">
      <alignment horizontal="centerContinuous"/>
    </xf>
    <xf numFmtId="164" fontId="2" fillId="0" borderId="13" xfId="1" applyNumberFormat="1" applyFont="1" applyBorder="1" applyAlignment="1">
      <alignment horizontal="centerContinuous"/>
    </xf>
    <xf numFmtId="43" fontId="2" fillId="0" borderId="7" xfId="1" applyFont="1" applyBorder="1" applyAlignment="1">
      <alignment horizontal="centerContinuous"/>
    </xf>
    <xf numFmtId="164" fontId="2" fillId="0" borderId="0" xfId="1" applyNumberFormat="1" applyFont="1" applyBorder="1"/>
    <xf numFmtId="43" fontId="2" fillId="0" borderId="0" xfId="1" applyFont="1" applyAlignment="1">
      <alignment horizontal="left"/>
    </xf>
    <xf numFmtId="164" fontId="3" fillId="0" borderId="13" xfId="1" applyNumberFormat="1" applyFont="1" applyBorder="1" applyAlignment="1">
      <alignment horizontal="centerContinuous"/>
    </xf>
    <xf numFmtId="164" fontId="3" fillId="0" borderId="15" xfId="1" applyNumberFormat="1" applyFont="1" applyBorder="1"/>
    <xf numFmtId="164" fontId="3" fillId="0" borderId="11" xfId="1" applyNumberFormat="1" applyFont="1" applyBorder="1"/>
    <xf numFmtId="164" fontId="2" fillId="0" borderId="1" xfId="1" quotePrefix="1" applyNumberFormat="1" applyFont="1" applyBorder="1" applyAlignment="1">
      <alignment horizontal="left"/>
    </xf>
    <xf numFmtId="43" fontId="2" fillId="0" borderId="1" xfId="1" applyFont="1" applyBorder="1"/>
    <xf numFmtId="43" fontId="2" fillId="0" borderId="1" xfId="1" applyFont="1" applyBorder="1" applyAlignment="1">
      <alignment horizontal="left"/>
    </xf>
    <xf numFmtId="43" fontId="3" fillId="0" borderId="6" xfId="1" applyFont="1" applyBorder="1"/>
    <xf numFmtId="43" fontId="2" fillId="0" borderId="12" xfId="1" applyFont="1" applyBorder="1" applyAlignment="1">
      <alignment horizontal="left"/>
    </xf>
    <xf numFmtId="43" fontId="3" fillId="0" borderId="1" xfId="1" applyFont="1" applyBorder="1"/>
    <xf numFmtId="164" fontId="0" fillId="0" borderId="4" xfId="1" applyNumberFormat="1" applyFont="1" applyBorder="1" applyAlignment="1">
      <alignment horizontal="centerContinuous"/>
    </xf>
    <xf numFmtId="164" fontId="3" fillId="0" borderId="2" xfId="1" applyNumberFormat="1" applyFont="1" applyBorder="1" applyAlignment="1">
      <alignment horizontal="centerContinuous"/>
    </xf>
    <xf numFmtId="164" fontId="3" fillId="0" borderId="0" xfId="1" applyNumberFormat="1" applyFont="1" applyBorder="1"/>
    <xf numFmtId="164" fontId="3" fillId="0" borderId="8" xfId="1" applyNumberFormat="1" applyFont="1" applyBorder="1" applyAlignment="1">
      <alignment horizontal="centerContinuous"/>
    </xf>
    <xf numFmtId="164" fontId="2" fillId="0" borderId="4" xfId="1" applyNumberFormat="1" applyFont="1" applyBorder="1" applyAlignment="1">
      <alignment horizontal="left"/>
    </xf>
    <xf numFmtId="164" fontId="2" fillId="0" borderId="14" xfId="1" applyNumberFormat="1" applyFont="1" applyBorder="1" applyAlignment="1"/>
    <xf numFmtId="164" fontId="3" fillId="0" borderId="0" xfId="1" applyNumberFormat="1" applyFont="1" applyBorder="1" applyAlignment="1">
      <alignment horizontal="left"/>
    </xf>
    <xf numFmtId="164" fontId="0" fillId="0" borderId="1" xfId="1" applyNumberFormat="1" applyFont="1" applyBorder="1" applyAlignment="1">
      <alignment horizontal="centerContinuous"/>
    </xf>
    <xf numFmtId="164" fontId="3" fillId="0" borderId="1" xfId="1" applyNumberFormat="1" applyFont="1" applyBorder="1" applyAlignment="1">
      <alignment horizontal="centerContinuous"/>
    </xf>
    <xf numFmtId="164" fontId="0" fillId="0" borderId="6" xfId="1" applyNumberFormat="1" applyFont="1" applyBorder="1" applyAlignment="1">
      <alignment horizontal="centerContinuous"/>
    </xf>
    <xf numFmtId="164" fontId="3" fillId="0" borderId="6" xfId="1" applyNumberFormat="1" applyFont="1" applyBorder="1" applyAlignment="1">
      <alignment horizontal="centerContinuous"/>
    </xf>
    <xf numFmtId="164" fontId="3" fillId="0" borderId="14" xfId="1" applyNumberFormat="1" applyFont="1" applyBorder="1" applyAlignment="1">
      <alignment horizontal="centerContinuous"/>
    </xf>
    <xf numFmtId="164" fontId="0" fillId="0" borderId="13" xfId="1" quotePrefix="1" applyNumberFormat="1" applyFont="1" applyBorder="1" applyAlignment="1">
      <alignment horizontal="centerContinuous"/>
    </xf>
    <xf numFmtId="164" fontId="3" fillId="0" borderId="5" xfId="1" applyNumberFormat="1" applyFont="1" applyBorder="1" applyAlignment="1">
      <alignment horizontal="centerContinuous"/>
    </xf>
    <xf numFmtId="164" fontId="2" fillId="0" borderId="9" xfId="1" applyNumberFormat="1" applyFont="1" applyBorder="1" applyAlignment="1">
      <alignment horizontal="centerContinuous"/>
    </xf>
    <xf numFmtId="164" fontId="2" fillId="0" borderId="10" xfId="1" applyNumberFormat="1" applyFont="1" applyBorder="1" applyAlignment="1">
      <alignment horizontal="centerContinuous"/>
    </xf>
    <xf numFmtId="164" fontId="0" fillId="0" borderId="12" xfId="1" applyNumberFormat="1" applyFont="1" applyBorder="1"/>
    <xf numFmtId="164" fontId="0" fillId="0" borderId="1" xfId="1" applyNumberFormat="1" applyFont="1" applyBorder="1"/>
    <xf numFmtId="164" fontId="2" fillId="0" borderId="15" xfId="1" applyNumberFormat="1" applyFont="1" applyBorder="1" applyAlignment="1">
      <alignment horizontal="left"/>
    </xf>
    <xf numFmtId="43" fontId="2" fillId="0" borderId="3" xfId="1" applyFont="1" applyBorder="1"/>
    <xf numFmtId="164" fontId="2" fillId="0" borderId="3" xfId="1" quotePrefix="1" applyNumberFormat="1" applyFont="1" applyBorder="1" applyAlignment="1">
      <alignment horizontal="left"/>
    </xf>
    <xf numFmtId="164" fontId="3" fillId="0" borderId="5" xfId="1" applyNumberFormat="1" applyFont="1" applyBorder="1"/>
    <xf numFmtId="164" fontId="3" fillId="0" borderId="10" xfId="1" applyNumberFormat="1" applyFont="1" applyBorder="1"/>
    <xf numFmtId="164" fontId="2" fillId="0" borderId="10" xfId="1" applyNumberFormat="1" applyFont="1" applyBorder="1"/>
    <xf numFmtId="164" fontId="3" fillId="0" borderId="10" xfId="1" applyNumberFormat="1" applyFont="1" applyBorder="1" applyAlignment="1">
      <alignment horizontal="left"/>
    </xf>
    <xf numFmtId="164" fontId="0" fillId="0" borderId="6" xfId="1" applyNumberFormat="1" applyFont="1" applyBorder="1"/>
    <xf numFmtId="164" fontId="3" fillId="0" borderId="3" xfId="1" applyNumberFormat="1" applyFont="1" applyBorder="1"/>
    <xf numFmtId="166" fontId="3" fillId="0" borderId="6" xfId="1" applyNumberFormat="1" applyFont="1" applyBorder="1"/>
    <xf numFmtId="164" fontId="0" fillId="0" borderId="11" xfId="1" applyNumberFormat="1" applyFont="1" applyBorder="1"/>
    <xf numFmtId="164" fontId="2" fillId="0" borderId="6" xfId="1" quotePrefix="1" applyNumberFormat="1" applyFont="1" applyBorder="1"/>
    <xf numFmtId="164" fontId="2" fillId="0" borderId="3" xfId="1" applyNumberFormat="1" applyFont="1" applyBorder="1" applyAlignment="1">
      <alignment horizontal="left"/>
    </xf>
    <xf numFmtId="164" fontId="2" fillId="0" borderId="3" xfId="1" applyNumberFormat="1" applyFont="1" applyBorder="1"/>
    <xf numFmtId="164" fontId="4" fillId="0" borderId="6" xfId="1" applyNumberFormat="1" applyFont="1" applyBorder="1"/>
    <xf numFmtId="164" fontId="0" fillId="0" borderId="5" xfId="1" applyNumberFormat="1" applyFont="1" applyBorder="1"/>
    <xf numFmtId="164" fontId="2" fillId="0" borderId="5" xfId="1" applyNumberFormat="1" applyFont="1" applyBorder="1" applyAlignment="1">
      <alignment horizontal="centerContinuous"/>
    </xf>
    <xf numFmtId="164" fontId="0" fillId="0" borderId="14" xfId="1" applyNumberFormat="1" applyFont="1" applyBorder="1"/>
    <xf numFmtId="164" fontId="0" fillId="0" borderId="9" xfId="1" applyNumberFormat="1" applyFont="1" applyBorder="1"/>
    <xf numFmtId="165" fontId="3" fillId="0" borderId="6" xfId="1" applyNumberFormat="1" applyFont="1" applyBorder="1" applyAlignment="1">
      <alignment horizontal="left"/>
    </xf>
    <xf numFmtId="165" fontId="3" fillId="0" borderId="3" xfId="1" applyNumberFormat="1" applyFont="1" applyBorder="1" applyAlignment="1">
      <alignment horizontal="left"/>
    </xf>
    <xf numFmtId="43" fontId="0" fillId="0" borderId="12" xfId="1" applyFont="1" applyBorder="1"/>
    <xf numFmtId="43" fontId="2" fillId="0" borderId="12" xfId="1" applyFont="1" applyBorder="1"/>
    <xf numFmtId="164" fontId="2" fillId="0" borderId="7" xfId="3" applyNumberFormat="1" applyFont="1" applyFill="1" applyBorder="1" applyAlignment="1">
      <alignment horizontal="centerContinuous"/>
    </xf>
    <xf numFmtId="164" fontId="0" fillId="0" borderId="13" xfId="3" applyNumberFormat="1" applyFont="1" applyFill="1" applyBorder="1" applyAlignment="1">
      <alignment horizontal="centerContinuous"/>
    </xf>
    <xf numFmtId="164" fontId="0" fillId="0" borderId="8" xfId="3" applyNumberFormat="1" applyFont="1" applyFill="1" applyBorder="1" applyAlignment="1">
      <alignment horizontal="centerContinuous"/>
    </xf>
    <xf numFmtId="43" fontId="0" fillId="0" borderId="1" xfId="1" applyFont="1" applyBorder="1"/>
    <xf numFmtId="0" fontId="0" fillId="0" borderId="1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43" fontId="0" fillId="0" borderId="6" xfId="1" applyFont="1" applyFill="1" applyBorder="1"/>
    <xf numFmtId="43" fontId="2" fillId="0" borderId="12" xfId="1" applyFont="1" applyFill="1" applyBorder="1" applyAlignment="1">
      <alignment horizontal="left"/>
    </xf>
    <xf numFmtId="164" fontId="0" fillId="0" borderId="14" xfId="3" applyNumberFormat="1" applyFont="1" applyFill="1" applyBorder="1"/>
    <xf numFmtId="43" fontId="0" fillId="0" borderId="1" xfId="1" applyFont="1" applyFill="1" applyBorder="1"/>
    <xf numFmtId="165" fontId="0" fillId="0" borderId="1" xfId="3" applyNumberFormat="1" applyFont="1" applyFill="1" applyBorder="1"/>
    <xf numFmtId="165" fontId="0" fillId="0" borderId="6" xfId="3" applyNumberFormat="1" applyFont="1" applyFill="1" applyBorder="1"/>
    <xf numFmtId="164" fontId="0" fillId="0" borderId="9" xfId="3" applyNumberFormat="1" applyFont="1" applyFill="1" applyBorder="1"/>
    <xf numFmtId="165" fontId="0" fillId="0" borderId="12" xfId="3" applyNumberFormat="1" applyFont="1" applyFill="1" applyBorder="1"/>
    <xf numFmtId="43" fontId="0" fillId="0" borderId="12" xfId="1" applyFont="1" applyFill="1" applyBorder="1"/>
    <xf numFmtId="0" fontId="0" fillId="0" borderId="15" xfId="0" applyBorder="1"/>
    <xf numFmtId="164" fontId="2" fillId="0" borderId="14" xfId="3" applyNumberFormat="1" applyFont="1" applyFill="1" applyBorder="1"/>
    <xf numFmtId="0" fontId="0" fillId="0" borderId="9" xfId="0" applyBorder="1" applyAlignment="1">
      <alignment horizontal="left" indent="2"/>
    </xf>
    <xf numFmtId="0" fontId="0" fillId="0" borderId="10" xfId="0" applyBorder="1"/>
    <xf numFmtId="0" fontId="0" fillId="0" borderId="11" xfId="0" applyBorder="1"/>
    <xf numFmtId="164" fontId="0" fillId="0" borderId="12" xfId="1" quotePrefix="1" applyNumberFormat="1" applyFont="1" applyBorder="1"/>
    <xf numFmtId="164" fontId="4" fillId="0" borderId="12" xfId="1" applyNumberFormat="1" applyFont="1" applyBorder="1" applyAlignment="1">
      <alignment horizontal="left"/>
    </xf>
    <xf numFmtId="164" fontId="0" fillId="0" borderId="6" xfId="1" quotePrefix="1" applyNumberFormat="1" applyFont="1" applyBorder="1"/>
    <xf numFmtId="164" fontId="0" fillId="0" borderId="4" xfId="1" applyNumberFormat="1" applyFont="1" applyBorder="1"/>
    <xf numFmtId="164" fontId="0" fillId="0" borderId="14" xfId="1" applyNumberFormat="1" applyFont="1" applyBorder="1" applyAlignment="1">
      <alignment horizontal="left" indent="1"/>
    </xf>
    <xf numFmtId="166" fontId="3" fillId="0" borderId="0" xfId="1" applyNumberFormat="1" applyFont="1"/>
    <xf numFmtId="164" fontId="0" fillId="0" borderId="5" xfId="3" applyNumberFormat="1" applyFont="1" applyFill="1" applyBorder="1" applyAlignment="1">
      <alignment horizontal="left"/>
    </xf>
    <xf numFmtId="164" fontId="0" fillId="0" borderId="1" xfId="3" applyNumberFormat="1" applyFont="1" applyFill="1" applyBorder="1" applyAlignment="1">
      <alignment horizontal="left"/>
    </xf>
    <xf numFmtId="164" fontId="2" fillId="0" borderId="1" xfId="3" applyNumberFormat="1" applyFont="1" applyFill="1" applyBorder="1" applyAlignment="1">
      <alignment horizontal="left"/>
    </xf>
    <xf numFmtId="164" fontId="2" fillId="0" borderId="11" xfId="3" applyNumberFormat="1" applyFont="1" applyFill="1" applyBorder="1" applyAlignment="1">
      <alignment horizontal="left"/>
    </xf>
    <xf numFmtId="164" fontId="2" fillId="0" borderId="12" xfId="3" applyNumberFormat="1" applyFont="1" applyFill="1" applyBorder="1" applyAlignment="1">
      <alignment horizontal="left"/>
    </xf>
  </cellXfs>
  <cellStyles count="4">
    <cellStyle name="Comma" xfId="1" builtinId="3"/>
    <cellStyle name="Comma 2 2" xfId="3" xr:uid="{EC555FC6-A8C3-4D82-A6EB-8FAC359BBDFA}"/>
    <cellStyle name="Normal" xfId="0" builtinId="0" customBuiltin="1"/>
    <cellStyle name="Percent 2 3" xfId="2" xr:uid="{67A16E16-4FAF-4D61-92FB-110A72766CFB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customXml" Target="../customXml/item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customXml" Target="../customXml/item4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03-31-2013%20(2011%20GRC)\COS\WY%20COS%20FTY%20March%202013_NS_run%20for%20mike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22-05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2015%20(20000-xxx-ER-15)\COS\WY%20COS%20FTY%20Dec%202016%20-%20N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OLK9E\COS%20ID%20GRC%2012-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_WY%20ECAM%20(Jan15%20-%20Dec15)%20CONF_2016%2002%2026%20Sent%20O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dministration%20Shared%20Directory\TJ%20Financials\2006%20Planning\PLAN%20FTE%20COMPARIS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Rebuttal\WY%20COS%20FTY%20June%202009%20Rebuttal%20Filing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Local%20Settings\Temporary%20Internet%20Files\Content.Outlook\1VOS77IL\Attachment%20WIEC%2035.1_no%20sit%20fix_1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6V34N0TJ\Source\WY%20(CY%202012)%20ECAM%20ECD_Exhibit%202.1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Y%2020000-446-ER-14%20(GRC%202014)\Final%20Study\C02%20JUN_WYGRC14%20NPC%20Study%20(ID%20QF%20Price%20wEIM)%20CONF%20Final%20(excl%20Latigo)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09%20(2008%20GRC)\COS\WY%20COS%20FTY%20Dec%202009%20Draft%2006-17-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933\Application%20Data\Microsoft\Excel\Rate%20Spread%20-%20RMM\WY%20COS%20FTY%20Dec%202011%20Rebuttal%20-%20RMM.xlsm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09-035-23%20(GRC%20Jun%202009)\Pricing\To%20Pricing\COS%20UT%20Jun%202010%20-%20AMR%20revis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GRC%20FTY%2012-2010%20(2009%20GRC)\COS\WY%20COS%20FTY%20Dec%202010_0826HYBR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420">
          <cell r="AG420">
            <v>0</v>
          </cell>
        </row>
        <row r="559">
          <cell r="AG559">
            <v>0</v>
          </cell>
        </row>
        <row r="583">
          <cell r="AG583">
            <v>0</v>
          </cell>
        </row>
        <row r="621">
          <cell r="AG621">
            <v>0</v>
          </cell>
        </row>
        <row r="951">
          <cell r="AG951">
            <v>0</v>
          </cell>
        </row>
        <row r="964">
          <cell r="AG964">
            <v>0</v>
          </cell>
        </row>
        <row r="991">
          <cell r="AG991">
            <v>0</v>
          </cell>
        </row>
        <row r="1354">
          <cell r="AG1354">
            <v>0</v>
          </cell>
        </row>
        <row r="1359">
          <cell r="AG1359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319">
          <cell r="AB319">
            <v>0</v>
          </cell>
        </row>
        <row r="331">
          <cell r="AB331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744">
          <cell r="AB744">
            <v>0</v>
          </cell>
        </row>
        <row r="995">
          <cell r="AB995">
            <v>0</v>
          </cell>
        </row>
        <row r="1108">
          <cell r="AB1108">
            <v>0</v>
          </cell>
        </row>
        <row r="1109">
          <cell r="AB1109">
            <v>0</v>
          </cell>
        </row>
        <row r="1115">
          <cell r="AB1115">
            <v>0</v>
          </cell>
        </row>
        <row r="1116">
          <cell r="AB1116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72">
          <cell r="AB1172">
            <v>0</v>
          </cell>
        </row>
        <row r="1309">
          <cell r="AB1309">
            <v>0</v>
          </cell>
        </row>
        <row r="1812">
          <cell r="AB1812">
            <v>0</v>
          </cell>
        </row>
        <row r="1825">
          <cell r="AB1825">
            <v>0</v>
          </cell>
        </row>
        <row r="1878">
          <cell r="AB1878">
            <v>0</v>
          </cell>
        </row>
        <row r="1893">
          <cell r="AB1893">
            <v>0</v>
          </cell>
        </row>
        <row r="1983">
          <cell r="AB1983">
            <v>0</v>
          </cell>
        </row>
        <row r="2049">
          <cell r="AB2049">
            <v>0</v>
          </cell>
        </row>
        <row r="2113">
          <cell r="AB2113">
            <v>0</v>
          </cell>
        </row>
        <row r="2186">
          <cell r="AB2186">
            <v>0</v>
          </cell>
        </row>
        <row r="2202">
          <cell r="AB2202">
            <v>0</v>
          </cell>
        </row>
        <row r="2205">
          <cell r="AB2205">
            <v>0</v>
          </cell>
        </row>
        <row r="2222">
          <cell r="AB2222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504">
          <cell r="AB2504">
            <v>0</v>
          </cell>
        </row>
        <row r="2505">
          <cell r="AB2505">
            <v>0</v>
          </cell>
        </row>
      </sheetData>
      <sheetData sheetId="20"/>
      <sheetData sheetId="21">
        <row r="11">
          <cell r="A11" t="str">
            <v>FACTOR</v>
          </cell>
        </row>
      </sheetData>
      <sheetData sheetId="22">
        <row r="10">
          <cell r="A10" t="str">
            <v>FACTOR NAME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2117104954.5916018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0.81778179787093319</v>
          </cell>
        </row>
      </sheetData>
      <sheetData sheetId="23"/>
      <sheetData sheetId="24">
        <row r="251">
          <cell r="AG251" t="str">
            <v>DIS</v>
          </cell>
        </row>
        <row r="305">
          <cell r="I305">
            <v>815891.14999999991</v>
          </cell>
        </row>
      </sheetData>
      <sheetData sheetId="25"/>
      <sheetData sheetId="26">
        <row r="15">
          <cell r="P15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9">
          <cell r="B29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5.759308024002361E-2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ndex"/>
      <sheetName val="Summary"/>
      <sheetName val="Exhibit 1"/>
      <sheetName val="(3.1) WY Allctd Actual NPC"/>
      <sheetName val="(3.2) Adj Actual NPC by Cat"/>
      <sheetName val="(3.3) Adj Actual NPC"/>
      <sheetName val="(3.4) Adjustments"/>
      <sheetName val="(3.5) Actual NPC"/>
      <sheetName val="(3.6) Actual Factors"/>
      <sheetName val="(3.7) Base Collections and ECD"/>
      <sheetName val="(3.8) Base NPC 2014GRC"/>
      <sheetName val="(3.9) Deer Creek Adjustment"/>
    </sheetNames>
    <sheetDataSet>
      <sheetData sheetId="0">
        <row r="3">
          <cell r="C3" t="str">
            <v xml:space="preserve">Wyoming Energy Cost Adjustment Mechanism </v>
          </cell>
        </row>
      </sheetData>
      <sheetData sheetId="1" refreshError="1"/>
      <sheetData sheetId="2" refreshError="1"/>
      <sheetData sheetId="3">
        <row r="79">
          <cell r="G79">
            <v>20283203.360322241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1">
          <cell r="C11">
            <v>-183088.46663899464</v>
          </cell>
        </row>
      </sheetData>
      <sheetData sheetId="10"/>
      <sheetData sheetId="11">
        <row r="38">
          <cell r="D38">
            <v>-44242.648857876564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>
        <row r="256">
          <cell r="E256">
            <v>160993155.84423539</v>
          </cell>
        </row>
      </sheetData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1"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105">
          <cell r="F105">
            <v>9630562.6399999969</v>
          </cell>
        </row>
        <row r="423">
          <cell r="Y423">
            <v>0</v>
          </cell>
        </row>
        <row r="429">
          <cell r="Y429">
            <v>0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50">
          <cell r="F750">
            <v>0</v>
          </cell>
          <cell r="Y750">
            <v>0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828">
          <cell r="Y828">
            <v>0</v>
          </cell>
        </row>
        <row r="833">
          <cell r="Y833">
            <v>0</v>
          </cell>
        </row>
        <row r="869">
          <cell r="Y869">
            <v>0</v>
          </cell>
        </row>
        <row r="870">
          <cell r="Y870">
            <v>0</v>
          </cell>
        </row>
        <row r="958">
          <cell r="Y958">
            <v>-141264.13589881599</v>
          </cell>
        </row>
        <row r="1012">
          <cell r="Y1012">
            <v>-1283907.9731074879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55">
          <cell r="Y1655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9">
          <cell r="Y1679">
            <v>0</v>
          </cell>
        </row>
        <row r="1769">
          <cell r="Y1769">
            <v>0</v>
          </cell>
        </row>
        <row r="1779">
          <cell r="Y1779">
            <v>0</v>
          </cell>
        </row>
        <row r="1789">
          <cell r="Y1789">
            <v>0</v>
          </cell>
        </row>
        <row r="1848">
          <cell r="F1848">
            <v>0</v>
          </cell>
        </row>
        <row r="1852">
          <cell r="F1852">
            <v>-14128347.326182602</v>
          </cell>
        </row>
        <row r="1857">
          <cell r="F1857">
            <v>-1584587.3700411466</v>
          </cell>
        </row>
        <row r="1861">
          <cell r="F1861">
            <v>-627455.69229318167</v>
          </cell>
          <cell r="Y1861">
            <v>0</v>
          </cell>
        </row>
        <row r="1866">
          <cell r="F1866">
            <v>-785401.74153845687</v>
          </cell>
        </row>
        <row r="1870">
          <cell r="F1870">
            <v>-2099103.0174970319</v>
          </cell>
        </row>
        <row r="1882">
          <cell r="F1882">
            <v>-23868.33297788144</v>
          </cell>
        </row>
        <row r="1889">
          <cell r="F1889">
            <v>-11241834.580766117</v>
          </cell>
        </row>
        <row r="1896">
          <cell r="Y1896">
            <v>0</v>
          </cell>
        </row>
        <row r="1903">
          <cell r="Y1903">
            <v>0</v>
          </cell>
        </row>
        <row r="1914">
          <cell r="F1914">
            <v>3.9580702381867585</v>
          </cell>
        </row>
        <row r="2059">
          <cell r="F2059">
            <v>0</v>
          </cell>
        </row>
        <row r="2063">
          <cell r="F2063">
            <v>0</v>
          </cell>
        </row>
        <row r="2067">
          <cell r="F2067">
            <v>3030553.9546153801</v>
          </cell>
        </row>
        <row r="2126">
          <cell r="Y2126">
            <v>0</v>
          </cell>
        </row>
        <row r="2129">
          <cell r="Y2129">
            <v>0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Table"/>
      <sheetName val="Unit Costs-earned"/>
      <sheetName val="Unit Costs-target"/>
      <sheetName val="Cust Charge Calc"/>
      <sheetName val="Res Cust Charge"/>
      <sheetName val="Func Study"/>
      <sheetName val="CheckList"/>
      <sheetName val="Inputs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</sheetNames>
    <sheetDataSet>
      <sheetData sheetId="0">
        <row r="9">
          <cell r="L9">
            <v>0</v>
          </cell>
        </row>
      </sheetData>
      <sheetData sheetId="1"/>
      <sheetData sheetId="2"/>
      <sheetData sheetId="3"/>
      <sheetData sheetId="4"/>
      <sheetData sheetId="5">
        <row r="59">
          <cell r="E59">
            <v>8.9490439141201264E-2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4">
          <cell r="C4" t="str">
            <v>State of Wyoming</v>
          </cell>
        </row>
        <row r="5">
          <cell r="C5" t="str">
            <v>12 Months Ending December 31, 2010</v>
          </cell>
        </row>
        <row r="8">
          <cell r="D8">
            <v>0.75</v>
          </cell>
        </row>
        <row r="9">
          <cell r="D9">
            <v>0.25</v>
          </cell>
        </row>
        <row r="10">
          <cell r="D10">
            <v>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  <cell r="B9" t="str">
            <v>GEN</v>
          </cell>
          <cell r="C9" t="str">
            <v>TRN</v>
          </cell>
          <cell r="D9" t="str">
            <v>DIS</v>
          </cell>
          <cell r="E9" t="str">
            <v>Distribution</v>
          </cell>
          <cell r="F9" t="str">
            <v>Retail</v>
          </cell>
          <cell r="G9" t="str">
            <v>Misc</v>
          </cell>
          <cell r="H9" t="str">
            <v>TOTAL</v>
          </cell>
        </row>
        <row r="10">
          <cell r="A10" t="str">
            <v>ACCMDIT</v>
          </cell>
          <cell r="B10">
            <v>0.74495515661281908</v>
          </cell>
          <cell r="C10">
            <v>9.9010139495827501E-2</v>
          </cell>
          <cell r="D10">
            <v>0.15603470389135346</v>
          </cell>
          <cell r="E10">
            <v>0.15478498479579109</v>
          </cell>
          <cell r="F10">
            <v>1.249719095562386E-3</v>
          </cell>
          <cell r="G10">
            <v>0</v>
          </cell>
          <cell r="H10">
            <v>1.0000000000000002</v>
          </cell>
        </row>
        <row r="11">
          <cell r="A11" t="str">
            <v>BOOKDEPR</v>
          </cell>
          <cell r="B11">
            <v>0.47236937786008926</v>
          </cell>
          <cell r="C11">
            <v>0.16345806659108336</v>
          </cell>
          <cell r="D11">
            <v>0.36417255554882738</v>
          </cell>
          <cell r="E11">
            <v>0.36002405504552565</v>
          </cell>
          <cell r="F11">
            <v>4.1485005033017356E-3</v>
          </cell>
          <cell r="G11">
            <v>0</v>
          </cell>
          <cell r="H11">
            <v>1</v>
          </cell>
        </row>
        <row r="12">
          <cell r="A12" t="str">
            <v>COM-EQ</v>
          </cell>
          <cell r="B12">
            <v>0.16236300000000001</v>
          </cell>
          <cell r="C12">
            <v>0.393536</v>
          </cell>
          <cell r="D12">
            <v>0.44410099999999997</v>
          </cell>
          <cell r="E12">
            <v>0.42978699999999997</v>
          </cell>
          <cell r="F12">
            <v>1.4314E-2</v>
          </cell>
          <cell r="G12">
            <v>0</v>
          </cell>
          <cell r="H12">
            <v>0.99999999999999989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0.81523126057525774</v>
          </cell>
          <cell r="C14">
            <v>9.0081286261251683E-2</v>
          </cell>
          <cell r="D14">
            <v>9.4687453163520258E-2</v>
          </cell>
          <cell r="E14">
            <v>6.800117783440135E-2</v>
          </cell>
          <cell r="F14">
            <v>2.0624488515458412E-2</v>
          </cell>
          <cell r="G14">
            <v>6.0617868136604936E-3</v>
          </cell>
          <cell r="H14">
            <v>1.00000000000003</v>
          </cell>
        </row>
        <row r="15">
          <cell r="A15" t="str">
            <v>DDS2</v>
          </cell>
          <cell r="B15">
            <v>0.32902913863412747</v>
          </cell>
          <cell r="C15">
            <v>0.12307782839922311</v>
          </cell>
          <cell r="D15">
            <v>0.54789303296664948</v>
          </cell>
          <cell r="E15">
            <v>0.17754200693945807</v>
          </cell>
          <cell r="F15">
            <v>0.40617143372192882</v>
          </cell>
          <cell r="G15">
            <v>-3.5820407694737426E-2</v>
          </cell>
          <cell r="H15">
            <v>0.99999999999999989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0.37011722310029527</v>
          </cell>
          <cell r="C17">
            <v>4.3398726102133731E-2</v>
          </cell>
          <cell r="D17">
            <v>0.58648405079757093</v>
          </cell>
          <cell r="E17">
            <v>0.16016989205133106</v>
          </cell>
          <cell r="F17">
            <v>0</v>
          </cell>
          <cell r="G17">
            <v>0.4263141587462399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0.31333888726195358</v>
          </cell>
          <cell r="C19">
            <v>0.68666111273804642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0.79717661821009744</v>
          </cell>
          <cell r="C20">
            <v>9.2701374035050937E-2</v>
          </cell>
          <cell r="D20">
            <v>0.11012200775485158</v>
          </cell>
          <cell r="E20">
            <v>9.853619601441134E-2</v>
          </cell>
          <cell r="F20">
            <v>1.1585811740440242E-2</v>
          </cell>
          <cell r="G20">
            <v>0</v>
          </cell>
          <cell r="H20">
            <v>0.99999999999999989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0.49836117388135187</v>
          </cell>
          <cell r="C24">
            <v>0.50163882611864807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0.77894402960283227</v>
          </cell>
          <cell r="C25">
            <v>0.20376759808637118</v>
          </cell>
          <cell r="D25">
            <v>1.7288372310814728E-2</v>
          </cell>
          <cell r="E25">
            <v>-5.6175145201646126E-2</v>
          </cell>
          <cell r="F25">
            <v>7.8169201793699628E-2</v>
          </cell>
          <cell r="G25">
            <v>-4.7056842812387744E-3</v>
          </cell>
          <cell r="H25">
            <v>1.0000000000000182</v>
          </cell>
        </row>
        <row r="26">
          <cell r="A26" t="str">
            <v>G</v>
          </cell>
          <cell r="B26">
            <v>0.23793139621679221</v>
          </cell>
          <cell r="C26">
            <v>0.25229617520709113</v>
          </cell>
          <cell r="D26">
            <v>0.5097724285761166</v>
          </cell>
          <cell r="E26">
            <v>0.48180350779066089</v>
          </cell>
          <cell r="F26">
            <v>2.7968920785455677E-2</v>
          </cell>
          <cell r="G26">
            <v>0</v>
          </cell>
          <cell r="H26">
            <v>0.99999999999999989</v>
          </cell>
        </row>
        <row r="27">
          <cell r="A27" t="str">
            <v>G-DGP</v>
          </cell>
          <cell r="B27">
            <v>0.72330432660099286</v>
          </cell>
          <cell r="C27">
            <v>0.27669567339900702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0.99999999999999989</v>
          </cell>
        </row>
        <row r="28">
          <cell r="A28" t="str">
            <v>G-DGU</v>
          </cell>
          <cell r="B28">
            <v>0.72330432660099286</v>
          </cell>
          <cell r="C28">
            <v>0.27669567339900702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0.99999999999999989</v>
          </cell>
        </row>
        <row r="29">
          <cell r="A29" t="str">
            <v>GP</v>
          </cell>
          <cell r="B29">
            <v>0.49359769744154941</v>
          </cell>
          <cell r="C29">
            <v>0.18602832046604992</v>
          </cell>
          <cell r="D29">
            <v>0.32037398209240092</v>
          </cell>
          <cell r="E29">
            <v>0.31264549259506758</v>
          </cell>
          <cell r="F29">
            <v>7.7284894973333436E-3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0.52387269264682568</v>
          </cell>
          <cell r="C30">
            <v>0.47612730735317443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0.21389688346143262</v>
          </cell>
          <cell r="D31">
            <v>0.78610311653856735</v>
          </cell>
          <cell r="E31">
            <v>0.78610311653856735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0.49587937259200254</v>
          </cell>
          <cell r="C32">
            <v>0.12157608795569541</v>
          </cell>
          <cell r="D32">
            <v>0.3825445394523021</v>
          </cell>
          <cell r="E32">
            <v>0.20216388477973263</v>
          </cell>
          <cell r="F32">
            <v>0.17964332461596177</v>
          </cell>
          <cell r="G32">
            <v>7.3733005660767776E-4</v>
          </cell>
          <cell r="H32">
            <v>0.99999999999999978</v>
          </cell>
        </row>
        <row r="33">
          <cell r="A33" t="str">
            <v>IBT</v>
          </cell>
          <cell r="B33">
            <v>1.3119414474627689</v>
          </cell>
          <cell r="C33">
            <v>-0.28754509266983574</v>
          </cell>
          <cell r="D33">
            <v>-2.439635479295732E-2</v>
          </cell>
          <cell r="E33">
            <v>7.927112791456703E-2</v>
          </cell>
          <cell r="F33">
            <v>-0.11030787320842358</v>
          </cell>
          <cell r="G33">
            <v>6.6403905008992365E-3</v>
          </cell>
          <cell r="H33">
            <v>0.9999999999999758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0.9085301978096797</v>
          </cell>
          <cell r="C36">
            <v>9.1210085338377711E-2</v>
          </cell>
          <cell r="D36">
            <v>2.5971685194265109E-4</v>
          </cell>
          <cell r="E36">
            <v>2.5971685194265109E-4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0</v>
          </cell>
          <cell r="C37">
            <v>0.37432864478085648</v>
          </cell>
          <cell r="D37">
            <v>0.62567135521914352</v>
          </cell>
          <cell r="E37">
            <v>0.62567135521914352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0.44963792155873378</v>
          </cell>
          <cell r="C38">
            <v>6.6520721509520903E-2</v>
          </cell>
          <cell r="D38">
            <v>0.48384135693174535</v>
          </cell>
          <cell r="E38">
            <v>0.33592790122010735</v>
          </cell>
          <cell r="F38">
            <v>0.14791345571163803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0.80484912398185993</v>
          </cell>
          <cell r="C39">
            <v>5.6232060738029103E-3</v>
          </cell>
          <cell r="D39">
            <v>0.1895276699443372</v>
          </cell>
          <cell r="E39">
            <v>0.1895276699443372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0.41128385441016818</v>
          </cell>
          <cell r="C42">
            <v>0.58871614558983187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0.41128385441016818</v>
          </cell>
          <cell r="C43">
            <v>0.58871614558983187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1.6709244474134212E-4</v>
          </cell>
          <cell r="C44">
            <v>0.99983290755525878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1.0000000000000002</v>
          </cell>
        </row>
        <row r="45">
          <cell r="A45" t="str">
            <v>OTHSG</v>
          </cell>
          <cell r="B45">
            <v>0.41128385441016818</v>
          </cell>
          <cell r="C45">
            <v>0.58871614558983187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0.41128385441016818</v>
          </cell>
          <cell r="C46">
            <v>0.58871614558983187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-4.9439403713756017E-4</v>
          </cell>
          <cell r="C48">
            <v>-1.8605500655683802E-4</v>
          </cell>
          <cell r="D48">
            <v>1.0006804490436945</v>
          </cell>
          <cell r="E48">
            <v>-3.1098151242439127E-4</v>
          </cell>
          <cell r="F48">
            <v>0</v>
          </cell>
          <cell r="G48">
            <v>1.0009914305561189</v>
          </cell>
          <cell r="H48">
            <v>1.0000000000000002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0.72330432660099286</v>
          </cell>
          <cell r="C50">
            <v>0.27669567339900702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0.99999999999999989</v>
          </cell>
        </row>
        <row r="51">
          <cell r="A51" t="str">
            <v>PTD</v>
          </cell>
          <cell r="B51">
            <v>0.57194000757612629</v>
          </cell>
          <cell r="C51">
            <v>0.21879217325269656</v>
          </cell>
          <cell r="D51">
            <v>0.20926781917117701</v>
          </cell>
          <cell r="E51">
            <v>0.20926781917117701</v>
          </cell>
          <cell r="F51">
            <v>0</v>
          </cell>
          <cell r="G51">
            <v>0</v>
          </cell>
          <cell r="H51">
            <v>0.99999999999999978</v>
          </cell>
        </row>
        <row r="52">
          <cell r="A52" t="str">
            <v>REVREQ</v>
          </cell>
          <cell r="B52">
            <v>0.73859568781979135</v>
          </cell>
          <cell r="C52">
            <v>0.12906002499291849</v>
          </cell>
          <cell r="D52">
            <v>0.13234428718728974</v>
          </cell>
          <cell r="E52">
            <v>0.11307850965347395</v>
          </cell>
          <cell r="F52">
            <v>1.5126221085671354E-2</v>
          </cell>
          <cell r="G52">
            <v>4.1395564481444503E-3</v>
          </cell>
          <cell r="H52">
            <v>0.99999999999999933</v>
          </cell>
        </row>
        <row r="53">
          <cell r="A53" t="str">
            <v>SCHMA</v>
          </cell>
          <cell r="B53">
            <v>0.48218645105590618</v>
          </cell>
          <cell r="C53">
            <v>0.14009067428039623</v>
          </cell>
          <cell r="D53">
            <v>0.37772287466369781</v>
          </cell>
          <cell r="E53">
            <v>0.35023012442569618</v>
          </cell>
          <cell r="F53">
            <v>1.8864498040665909E-2</v>
          </cell>
          <cell r="G53">
            <v>8.6282521973357253E-3</v>
          </cell>
          <cell r="H53">
            <v>1.0000000000000002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0.45457619913791397</v>
          </cell>
          <cell r="C55">
            <v>6.5923845742731663E-2</v>
          </cell>
          <cell r="D55">
            <v>0.47949995511935445</v>
          </cell>
          <cell r="E55">
            <v>0.33291369423201933</v>
          </cell>
          <cell r="F55">
            <v>0.14658626088733512</v>
          </cell>
          <cell r="G55">
            <v>0</v>
          </cell>
          <cell r="H55">
            <v>1.0000000000000002</v>
          </cell>
        </row>
        <row r="56">
          <cell r="A56" t="str">
            <v>SCHMAP-SO</v>
          </cell>
          <cell r="B56">
            <v>0.44963792155873378</v>
          </cell>
          <cell r="C56">
            <v>6.6520721509520903E-2</v>
          </cell>
          <cell r="D56">
            <v>0.48384135693174535</v>
          </cell>
          <cell r="E56">
            <v>0.33592790122010735</v>
          </cell>
          <cell r="F56">
            <v>0.14791345571163803</v>
          </cell>
          <cell r="G56">
            <v>0</v>
          </cell>
          <cell r="H56">
            <v>0.99999999999999989</v>
          </cell>
        </row>
        <row r="57">
          <cell r="A57" t="str">
            <v>SCHMAT</v>
          </cell>
          <cell r="B57">
            <v>0.4825317217368611</v>
          </cell>
          <cell r="C57">
            <v>0.14101814250739847</v>
          </cell>
          <cell r="D57">
            <v>0.3764501357557406</v>
          </cell>
          <cell r="E57">
            <v>0.35044666919545908</v>
          </cell>
          <cell r="F57">
            <v>1.7267316668985132E-2</v>
          </cell>
          <cell r="G57">
            <v>8.7361498912964033E-3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0.60942277496089625</v>
          </cell>
          <cell r="C60">
            <v>4.5474492983071491E-2</v>
          </cell>
          <cell r="D60">
            <v>0.34510273205603248</v>
          </cell>
          <cell r="E60">
            <v>0.23985184929228417</v>
          </cell>
          <cell r="F60">
            <v>8.8314391013465193E-2</v>
          </cell>
          <cell r="G60">
            <v>1.6936491750283104E-2</v>
          </cell>
          <cell r="H60">
            <v>1</v>
          </cell>
        </row>
        <row r="61">
          <cell r="A61" t="str">
            <v>SCHMAT-SNP</v>
          </cell>
          <cell r="B61">
            <v>0.49833915177035581</v>
          </cell>
          <cell r="C61">
            <v>0.18755734200257712</v>
          </cell>
          <cell r="D61">
            <v>0.31410350622706712</v>
          </cell>
          <cell r="E61">
            <v>0.31360319650990731</v>
          </cell>
          <cell r="F61">
            <v>5.0030971715980214E-4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0.44265497159546541</v>
          </cell>
          <cell r="C62">
            <v>6.548796122115462E-2</v>
          </cell>
          <cell r="D62">
            <v>0.49185706718338007</v>
          </cell>
          <cell r="E62">
            <v>0.33071072226594755</v>
          </cell>
          <cell r="F62">
            <v>0.14561587865440037</v>
          </cell>
          <cell r="G62">
            <v>1.5530466263032096E-2</v>
          </cell>
          <cell r="H62">
            <v>0.99999999999999989</v>
          </cell>
        </row>
        <row r="63">
          <cell r="A63" t="str">
            <v>SCHMD</v>
          </cell>
          <cell r="B63">
            <v>0.50692673204599281</v>
          </cell>
          <cell r="C63">
            <v>0.18053508662745368</v>
          </cell>
          <cell r="D63">
            <v>0.31253818132655348</v>
          </cell>
          <cell r="E63">
            <v>0.29602247815487709</v>
          </cell>
          <cell r="F63">
            <v>8.9026231350714715E-3</v>
          </cell>
          <cell r="G63">
            <v>7.6130800366049182E-3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0.54556464061993948</v>
          </cell>
          <cell r="C65">
            <v>5.8140031253589741E-2</v>
          </cell>
          <cell r="D65">
            <v>0.39629532812647089</v>
          </cell>
          <cell r="E65">
            <v>0.27757044873007236</v>
          </cell>
          <cell r="F65">
            <v>0.11872487939639852</v>
          </cell>
          <cell r="G65">
            <v>0</v>
          </cell>
          <cell r="H65">
            <v>1</v>
          </cell>
        </row>
        <row r="66">
          <cell r="A66" t="str">
            <v>SCHMDP-SO</v>
          </cell>
          <cell r="B66">
            <v>0.449637920666832</v>
          </cell>
          <cell r="C66">
            <v>6.6520719305799517E-2</v>
          </cell>
          <cell r="D66">
            <v>0.48384136002736866</v>
          </cell>
          <cell r="E66">
            <v>0.33592790162501374</v>
          </cell>
          <cell r="F66">
            <v>0.1479134584023549</v>
          </cell>
          <cell r="G66">
            <v>0</v>
          </cell>
          <cell r="H66">
            <v>1.0000000000000004</v>
          </cell>
        </row>
        <row r="67">
          <cell r="A67" t="str">
            <v>SCHMDT</v>
          </cell>
          <cell r="B67">
            <v>0.50652035035912346</v>
          </cell>
          <cell r="C67">
            <v>0.18182240032798955</v>
          </cell>
          <cell r="D67">
            <v>0.31165724931288696</v>
          </cell>
          <cell r="E67">
            <v>0.29621655094816673</v>
          </cell>
          <cell r="F67">
            <v>7.7475462843186E-3</v>
          </cell>
          <cell r="G67">
            <v>7.6931520804016341E-3</v>
          </cell>
          <cell r="H67">
            <v>0.99999999999999989</v>
          </cell>
        </row>
        <row r="68">
          <cell r="A68" t="str">
            <v>SCHMDT-GPS</v>
          </cell>
          <cell r="B68">
            <v>0.49865582610889497</v>
          </cell>
          <cell r="C68">
            <v>0.18765946296591746</v>
          </cell>
          <cell r="D68">
            <v>0.31368471092518746</v>
          </cell>
          <cell r="E68">
            <v>0.3136671600604799</v>
          </cell>
          <cell r="F68">
            <v>1.7550864707538964E-5</v>
          </cell>
          <cell r="G68">
            <v>0</v>
          </cell>
          <cell r="H68">
            <v>0.99999999999999978</v>
          </cell>
        </row>
        <row r="69">
          <cell r="A69" t="str">
            <v>SCHMDT-SG</v>
          </cell>
          <cell r="B69">
            <v>0.45853237793195234</v>
          </cell>
          <cell r="C69">
            <v>0.52837938706658216</v>
          </cell>
          <cell r="D69">
            <v>1.3088235001465628E-2</v>
          </cell>
          <cell r="E69">
            <v>1.2772503099371644E-2</v>
          </cell>
          <cell r="F69">
            <v>3.1573190209398418E-4</v>
          </cell>
          <cell r="G69">
            <v>0</v>
          </cell>
          <cell r="H69">
            <v>1.0000000000000002</v>
          </cell>
        </row>
        <row r="70">
          <cell r="A70" t="str">
            <v>SCHMDT-SITUS</v>
          </cell>
          <cell r="B70">
            <v>0.72702649516875972</v>
          </cell>
          <cell r="C70">
            <v>7.7655105401263927E-2</v>
          </cell>
          <cell r="D70">
            <v>0.19531839942997631</v>
          </cell>
          <cell r="E70">
            <v>0.16657956290043582</v>
          </cell>
          <cell r="F70">
            <v>8.9964486432799994E-3</v>
          </cell>
          <cell r="G70">
            <v>1.9742387886260485E-2</v>
          </cell>
          <cell r="H70">
            <v>1.0000000000000002</v>
          </cell>
        </row>
        <row r="71">
          <cell r="A71" t="str">
            <v>SCHMDT-SNP</v>
          </cell>
          <cell r="B71">
            <v>0.49866733891377441</v>
          </cell>
          <cell r="C71">
            <v>0.18766317560878726</v>
          </cell>
          <cell r="D71">
            <v>0.31366948547743834</v>
          </cell>
          <cell r="E71">
            <v>0.31366948547743834</v>
          </cell>
          <cell r="F71">
            <v>0</v>
          </cell>
          <cell r="G71">
            <v>0</v>
          </cell>
          <cell r="H71">
            <v>0.99999999999999989</v>
          </cell>
        </row>
        <row r="72">
          <cell r="A72" t="str">
            <v>SCHMDT-SO</v>
          </cell>
          <cell r="B72">
            <v>0.42914274867056212</v>
          </cell>
          <cell r="C72">
            <v>0.10185613874296097</v>
          </cell>
          <cell r="D72">
            <v>0.46900111258647703</v>
          </cell>
          <cell r="E72">
            <v>0.24912054574679812</v>
          </cell>
          <cell r="F72">
            <v>3.7694139651065918E-2</v>
          </cell>
          <cell r="G72">
            <v>0.18218642718861297</v>
          </cell>
          <cell r="H72">
            <v>1</v>
          </cell>
        </row>
        <row r="73">
          <cell r="A73" t="str">
            <v>SIT</v>
          </cell>
          <cell r="B73">
            <v>1.4966063906775111</v>
          </cell>
          <cell r="C73">
            <v>-0.45776773746883931</v>
          </cell>
          <cell r="D73">
            <v>-3.8838653208671803E-2</v>
          </cell>
          <cell r="E73">
            <v>0.12619851910921165</v>
          </cell>
          <cell r="F73">
            <v>-0.17560858046567096</v>
          </cell>
          <cell r="G73">
            <v>1.0571408147787511E-2</v>
          </cell>
          <cell r="H73">
            <v>1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T_SPLIT</v>
          </cell>
          <cell r="D75">
            <v>0</v>
          </cell>
          <cell r="H75">
            <v>0</v>
          </cell>
        </row>
        <row r="76">
          <cell r="A76" t="str">
            <v>TAXDEPR</v>
          </cell>
          <cell r="B76">
            <v>0.47916783478420477</v>
          </cell>
          <cell r="C76">
            <v>0.19264002050825607</v>
          </cell>
          <cell r="D76">
            <v>0.3281921447075391</v>
          </cell>
          <cell r="E76">
            <v>0.32043212539134819</v>
          </cell>
          <cell r="F76">
            <v>7.7600193161909354E-3</v>
          </cell>
          <cell r="G76">
            <v>0</v>
          </cell>
          <cell r="H76">
            <v>1</v>
          </cell>
        </row>
        <row r="77">
          <cell r="A77" t="str">
            <v>TD</v>
          </cell>
          <cell r="B77">
            <v>0</v>
          </cell>
          <cell r="C77">
            <v>0.37432864478085648</v>
          </cell>
          <cell r="D77">
            <v>0.62567135521914352</v>
          </cell>
          <cell r="E77">
            <v>0.62567135521914352</v>
          </cell>
          <cell r="F77">
            <v>0</v>
          </cell>
          <cell r="G77">
            <v>0</v>
          </cell>
          <cell r="H77">
            <v>1</v>
          </cell>
        </row>
        <row r="78">
          <cell r="A78" t="str">
            <v>WSF</v>
          </cell>
          <cell r="B78">
            <v>0.79533531783513034</v>
          </cell>
          <cell r="C78">
            <v>0.20466468216486969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</v>
          </cell>
        </row>
      </sheetData>
      <sheetData sheetId="21">
        <row r="11">
          <cell r="A11" t="str">
            <v>Factor Name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0.20965308958851622</v>
          </cell>
          <cell r="C19">
            <v>0.51710161778320196</v>
          </cell>
          <cell r="D19">
            <v>0.16066879702406001</v>
          </cell>
          <cell r="E19">
            <v>3.245124711767846E-2</v>
          </cell>
          <cell r="F19">
            <v>8.0125248486543121E-2</v>
          </cell>
          <cell r="G19">
            <v>0.99999999999999978</v>
          </cell>
        </row>
        <row r="20">
          <cell r="A20" t="str">
            <v>PLNT2</v>
          </cell>
          <cell r="B20">
            <v>0.28847847487182976</v>
          </cell>
          <cell r="C20">
            <v>0.71152152512817024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0.15451662355583209</v>
          </cell>
          <cell r="C21">
            <v>0.70816618498566508</v>
          </cell>
          <cell r="D21">
            <v>9.216717321878785E-3</v>
          </cell>
          <cell r="E21">
            <v>0.12810047413662409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0.20965308958851619</v>
          </cell>
          <cell r="C22">
            <v>0.51710161778320185</v>
          </cell>
          <cell r="D22">
            <v>0.16066879702406001</v>
          </cell>
          <cell r="E22">
            <v>3.2451247117678453E-2</v>
          </cell>
          <cell r="F22">
            <v>8.0125248486543121E-2</v>
          </cell>
          <cell r="G22">
            <v>0.99999999999999956</v>
          </cell>
        </row>
        <row r="23">
          <cell r="A23" t="str">
            <v>GENL</v>
          </cell>
          <cell r="B23">
            <v>0.20965308958851622</v>
          </cell>
          <cell r="C23">
            <v>0.51710161778320196</v>
          </cell>
          <cell r="D23">
            <v>0.16066879702405998</v>
          </cell>
          <cell r="E23">
            <v>3.2451247117678446E-2</v>
          </cell>
          <cell r="F23">
            <v>8.0125248486543107E-2</v>
          </cell>
          <cell r="G23">
            <v>0.99999999999999978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0.23727306589327696</v>
          </cell>
          <cell r="C25">
            <v>0.46866254844072719</v>
          </cell>
          <cell r="D25">
            <v>0.17512688579623858</v>
          </cell>
          <cell r="E25">
            <v>2.7824451997385667E-2</v>
          </cell>
          <cell r="F25">
            <v>9.1113047872372885E-2</v>
          </cell>
          <cell r="G25">
            <v>1.0000000000000013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52">
          <cell r="AG252" t="str">
            <v>METER</v>
          </cell>
        </row>
        <row r="260">
          <cell r="AG260">
            <v>0</v>
          </cell>
        </row>
        <row r="261">
          <cell r="AG261">
            <v>0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1">
          <cell r="AG281">
            <v>0</v>
          </cell>
        </row>
        <row r="287">
          <cell r="AG287">
            <v>0</v>
          </cell>
        </row>
        <row r="288">
          <cell r="H288">
            <v>115938437.37436633</v>
          </cell>
          <cell r="AG288">
            <v>0</v>
          </cell>
        </row>
        <row r="295">
          <cell r="AG295">
            <v>0</v>
          </cell>
        </row>
        <row r="296">
          <cell r="AG296">
            <v>172191.985458073</v>
          </cell>
        </row>
        <row r="297">
          <cell r="H297">
            <v>3501262.93</v>
          </cell>
          <cell r="AG297">
            <v>97420.722326010902</v>
          </cell>
        </row>
        <row r="303">
          <cell r="H303">
            <v>610870.80000000005</v>
          </cell>
          <cell r="AG303">
            <v>0</v>
          </cell>
        </row>
        <row r="304">
          <cell r="AG304">
            <v>0</v>
          </cell>
        </row>
        <row r="305">
          <cell r="AG305">
            <v>0</v>
          </cell>
        </row>
        <row r="308">
          <cell r="H308">
            <v>645493.84000000008</v>
          </cell>
          <cell r="AG308">
            <v>0</v>
          </cell>
        </row>
        <row r="309">
          <cell r="AG309">
            <v>0</v>
          </cell>
        </row>
        <row r="310">
          <cell r="AG310">
            <v>41.514652902145976</v>
          </cell>
        </row>
        <row r="315">
          <cell r="AG315">
            <v>0</v>
          </cell>
        </row>
        <row r="318">
          <cell r="H318">
            <v>422841.25</v>
          </cell>
          <cell r="AG318">
            <v>13721.725895298057</v>
          </cell>
        </row>
        <row r="319">
          <cell r="AG319">
            <v>0</v>
          </cell>
        </row>
        <row r="320">
          <cell r="AG320">
            <v>4810.0660627519674</v>
          </cell>
        </row>
        <row r="321">
          <cell r="AG321">
            <v>18531.791958050024</v>
          </cell>
        </row>
        <row r="324">
          <cell r="H324">
            <v>205820</v>
          </cell>
          <cell r="AG324">
            <v>0</v>
          </cell>
        </row>
        <row r="325">
          <cell r="AG325">
            <v>0</v>
          </cell>
        </row>
        <row r="326">
          <cell r="AG326">
            <v>0</v>
          </cell>
        </row>
        <row r="327">
          <cell r="AG327">
            <v>5.1178549502640197E-2</v>
          </cell>
        </row>
        <row r="329">
          <cell r="AG329">
            <v>5.1178549502640197E-2</v>
          </cell>
        </row>
        <row r="361">
          <cell r="AG361">
            <v>0</v>
          </cell>
        </row>
        <row r="366">
          <cell r="AG366">
            <v>0</v>
          </cell>
        </row>
        <row r="370">
          <cell r="AG370">
            <v>0</v>
          </cell>
        </row>
        <row r="373">
          <cell r="AG373">
            <v>0</v>
          </cell>
        </row>
        <row r="377">
          <cell r="AG377">
            <v>0</v>
          </cell>
        </row>
        <row r="386">
          <cell r="AG386">
            <v>247.1613289414606</v>
          </cell>
        </row>
        <row r="393">
          <cell r="AG393">
            <v>0</v>
          </cell>
        </row>
        <row r="398">
          <cell r="AG398">
            <v>0</v>
          </cell>
        </row>
        <row r="412">
          <cell r="AG412">
            <v>0</v>
          </cell>
        </row>
        <row r="426">
          <cell r="AG426">
            <v>0</v>
          </cell>
        </row>
        <row r="431">
          <cell r="AG431">
            <v>0</v>
          </cell>
        </row>
        <row r="438">
          <cell r="AG438">
            <v>0</v>
          </cell>
        </row>
        <row r="443">
          <cell r="AG443">
            <v>0</v>
          </cell>
        </row>
        <row r="449">
          <cell r="AG449">
            <v>0</v>
          </cell>
        </row>
        <row r="458">
          <cell r="AG458">
            <v>0</v>
          </cell>
        </row>
        <row r="463">
          <cell r="AG463">
            <v>0</v>
          </cell>
        </row>
        <row r="468">
          <cell r="AG468">
            <v>0</v>
          </cell>
        </row>
        <row r="473">
          <cell r="AG473">
            <v>0</v>
          </cell>
        </row>
        <row r="478">
          <cell r="AG478">
            <v>0</v>
          </cell>
        </row>
        <row r="483">
          <cell r="AG483">
            <v>0</v>
          </cell>
        </row>
        <row r="492">
          <cell r="AG492">
            <v>0</v>
          </cell>
        </row>
        <row r="496">
          <cell r="AG496">
            <v>0</v>
          </cell>
        </row>
        <row r="501">
          <cell r="AG501">
            <v>0</v>
          </cell>
        </row>
        <row r="505">
          <cell r="AG505">
            <v>0</v>
          </cell>
        </row>
        <row r="509">
          <cell r="AG509">
            <v>0</v>
          </cell>
        </row>
        <row r="513">
          <cell r="AG513">
            <v>0</v>
          </cell>
        </row>
        <row r="517">
          <cell r="AG517">
            <v>0</v>
          </cell>
        </row>
        <row r="521">
          <cell r="AG521">
            <v>0</v>
          </cell>
        </row>
        <row r="525">
          <cell r="AG525">
            <v>0</v>
          </cell>
        </row>
        <row r="529">
          <cell r="AG529">
            <v>0</v>
          </cell>
        </row>
        <row r="533">
          <cell r="AG533">
            <v>0</v>
          </cell>
        </row>
        <row r="545">
          <cell r="AG545">
            <v>0</v>
          </cell>
        </row>
        <row r="549">
          <cell r="AG549">
            <v>0</v>
          </cell>
        </row>
        <row r="553">
          <cell r="AG553">
            <v>0</v>
          </cell>
        </row>
        <row r="557">
          <cell r="AG557">
            <v>0</v>
          </cell>
        </row>
        <row r="561">
          <cell r="AG561">
            <v>0</v>
          </cell>
        </row>
        <row r="565">
          <cell r="AG565">
            <v>0</v>
          </cell>
        </row>
        <row r="569">
          <cell r="AG569">
            <v>0</v>
          </cell>
        </row>
        <row r="573">
          <cell r="AG573">
            <v>0</v>
          </cell>
        </row>
        <row r="577">
          <cell r="AG577">
            <v>0</v>
          </cell>
        </row>
        <row r="581">
          <cell r="AG581">
            <v>0</v>
          </cell>
        </row>
        <row r="585">
          <cell r="AG585">
            <v>0</v>
          </cell>
        </row>
        <row r="599">
          <cell r="AG599">
            <v>0</v>
          </cell>
        </row>
        <row r="608">
          <cell r="AG608">
            <v>0</v>
          </cell>
        </row>
        <row r="613">
          <cell r="AG613">
            <v>0</v>
          </cell>
        </row>
        <row r="618">
          <cell r="AG618">
            <v>0</v>
          </cell>
        </row>
        <row r="631">
          <cell r="AG631">
            <v>0</v>
          </cell>
        </row>
        <row r="673">
          <cell r="AG673">
            <v>0</v>
          </cell>
        </row>
        <row r="707">
          <cell r="AG707">
            <v>0</v>
          </cell>
        </row>
        <row r="711">
          <cell r="AG711">
            <v>0</v>
          </cell>
        </row>
        <row r="715">
          <cell r="AG715">
            <v>0</v>
          </cell>
        </row>
        <row r="719">
          <cell r="AG719">
            <v>0</v>
          </cell>
        </row>
        <row r="723">
          <cell r="AG723">
            <v>0</v>
          </cell>
        </row>
        <row r="732">
          <cell r="H732">
            <v>25091221.66910474</v>
          </cell>
          <cell r="AG732">
            <v>0</v>
          </cell>
        </row>
        <row r="738">
          <cell r="AG738">
            <v>0</v>
          </cell>
        </row>
        <row r="742">
          <cell r="AG742">
            <v>0</v>
          </cell>
        </row>
        <row r="746">
          <cell r="AG746">
            <v>0</v>
          </cell>
        </row>
        <row r="750">
          <cell r="AG750">
            <v>0</v>
          </cell>
        </row>
        <row r="754">
          <cell r="AG754">
            <v>0</v>
          </cell>
        </row>
        <row r="758">
          <cell r="AG758">
            <v>0</v>
          </cell>
        </row>
        <row r="762">
          <cell r="AG762">
            <v>0</v>
          </cell>
        </row>
        <row r="766">
          <cell r="AG766">
            <v>0</v>
          </cell>
        </row>
        <row r="779">
          <cell r="H779">
            <v>2238257.0882576611</v>
          </cell>
          <cell r="AG779">
            <v>72634.233883944806</v>
          </cell>
        </row>
        <row r="784">
          <cell r="H784">
            <v>1401469.4541549219</v>
          </cell>
          <cell r="AG784">
            <v>0</v>
          </cell>
        </row>
        <row r="789">
          <cell r="H789">
            <v>667271.64242570347</v>
          </cell>
          <cell r="AG789">
            <v>0</v>
          </cell>
        </row>
        <row r="794">
          <cell r="H794">
            <v>533842.45030057663</v>
          </cell>
          <cell r="AG794">
            <v>0</v>
          </cell>
        </row>
        <row r="799">
          <cell r="H799">
            <v>407.0789473684211</v>
          </cell>
          <cell r="AG799">
            <v>0</v>
          </cell>
        </row>
        <row r="804">
          <cell r="H804">
            <v>24835.991744445288</v>
          </cell>
          <cell r="AG804">
            <v>24835.991744445288</v>
          </cell>
        </row>
        <row r="809">
          <cell r="H809">
            <v>777485.90922456933</v>
          </cell>
          <cell r="AG809">
            <v>777485.90922456933</v>
          </cell>
        </row>
        <row r="814">
          <cell r="H814">
            <v>793343.77101197036</v>
          </cell>
          <cell r="AG814">
            <v>0</v>
          </cell>
        </row>
        <row r="819">
          <cell r="H819">
            <v>187434.05512716898</v>
          </cell>
          <cell r="AG819">
            <v>0</v>
          </cell>
        </row>
        <row r="824">
          <cell r="H824">
            <v>511741.60398796288</v>
          </cell>
          <cell r="AG824">
            <v>0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829">
          <cell r="H829">
            <v>751149.27610831161</v>
          </cell>
          <cell r="AG829">
            <v>24375.730781256108</v>
          </cell>
        </row>
        <row r="834">
          <cell r="H834">
            <v>237928.37525667154</v>
          </cell>
          <cell r="AG834">
            <v>0</v>
          </cell>
        </row>
        <row r="839">
          <cell r="H839">
            <v>1323539.9690477981</v>
          </cell>
          <cell r="AG839">
            <v>0</v>
          </cell>
        </row>
        <row r="844">
          <cell r="H844">
            <v>6267616.1296323612</v>
          </cell>
          <cell r="AG844">
            <v>0</v>
          </cell>
        </row>
        <row r="849">
          <cell r="H849">
            <v>1969946.1092652881</v>
          </cell>
          <cell r="AG849">
            <v>0</v>
          </cell>
        </row>
        <row r="854">
          <cell r="H854">
            <v>118749.34516308023</v>
          </cell>
          <cell r="AG854">
            <v>0</v>
          </cell>
        </row>
        <row r="864">
          <cell r="H864">
            <v>327454.43363825686</v>
          </cell>
          <cell r="AG864">
            <v>0</v>
          </cell>
        </row>
        <row r="869">
          <cell r="H869">
            <v>872976.71076856949</v>
          </cell>
          <cell r="AG869">
            <v>872976.71076856949</v>
          </cell>
        </row>
        <row r="874">
          <cell r="H874">
            <v>315740.65929771168</v>
          </cell>
          <cell r="AG874">
            <v>0</v>
          </cell>
        </row>
        <row r="886">
          <cell r="AG886">
            <v>0</v>
          </cell>
        </row>
        <row r="891">
          <cell r="AG891">
            <v>0</v>
          </cell>
        </row>
        <row r="896">
          <cell r="AG896">
            <v>0</v>
          </cell>
        </row>
        <row r="901">
          <cell r="AG901">
            <v>0</v>
          </cell>
        </row>
        <row r="906">
          <cell r="AG906">
            <v>0</v>
          </cell>
        </row>
        <row r="920">
          <cell r="AG920">
            <v>0</v>
          </cell>
        </row>
        <row r="925">
          <cell r="AG925">
            <v>0</v>
          </cell>
        </row>
        <row r="930">
          <cell r="AG930">
            <v>0</v>
          </cell>
        </row>
        <row r="935">
          <cell r="AG935">
            <v>0</v>
          </cell>
        </row>
        <row r="946">
          <cell r="AG946">
            <v>0</v>
          </cell>
        </row>
        <row r="951">
          <cell r="AG951">
            <v>0</v>
          </cell>
        </row>
        <row r="956">
          <cell r="AG956">
            <v>0</v>
          </cell>
        </row>
        <row r="961">
          <cell r="AG961">
            <v>0</v>
          </cell>
        </row>
        <row r="970">
          <cell r="AG970">
            <v>0</v>
          </cell>
        </row>
        <row r="972">
          <cell r="AG972">
            <v>74347.386278588863</v>
          </cell>
        </row>
        <row r="976">
          <cell r="AG976">
            <v>0</v>
          </cell>
        </row>
        <row r="978">
          <cell r="AG978">
            <v>-10375.408574773594</v>
          </cell>
        </row>
        <row r="982">
          <cell r="AG982">
            <v>0</v>
          </cell>
        </row>
        <row r="984">
          <cell r="AG984">
            <v>11981.557627884238</v>
          </cell>
        </row>
        <row r="988">
          <cell r="AG988">
            <v>33755.147867115855</v>
          </cell>
        </row>
        <row r="992">
          <cell r="AG992">
            <v>9541.4102387306611</v>
          </cell>
        </row>
        <row r="998">
          <cell r="AG998">
            <v>0</v>
          </cell>
        </row>
        <row r="1003">
          <cell r="AG1003">
            <v>0</v>
          </cell>
        </row>
        <row r="1010">
          <cell r="AG1010">
            <v>0</v>
          </cell>
        </row>
        <row r="1015">
          <cell r="AG1015">
            <v>-26047.065579416467</v>
          </cell>
        </row>
        <row r="1021">
          <cell r="AG1021">
            <v>43810.742231877011</v>
          </cell>
        </row>
        <row r="1026">
          <cell r="AG1026">
            <v>5530.848353654982</v>
          </cell>
        </row>
        <row r="1032">
          <cell r="AG1032">
            <v>62304.726722075829</v>
          </cell>
        </row>
        <row r="1051">
          <cell r="AG1051">
            <v>0</v>
          </cell>
        </row>
        <row r="1057">
          <cell r="AG1057">
            <v>0</v>
          </cell>
        </row>
        <row r="1070">
          <cell r="AG1070">
            <v>0</v>
          </cell>
        </row>
        <row r="1073">
          <cell r="AG1073">
            <v>0</v>
          </cell>
        </row>
        <row r="1074">
          <cell r="AG1074">
            <v>0</v>
          </cell>
        </row>
        <row r="1075">
          <cell r="AG1075">
            <v>0</v>
          </cell>
        </row>
        <row r="1076">
          <cell r="AG1076">
            <v>0</v>
          </cell>
        </row>
        <row r="1077">
          <cell r="AG1077">
            <v>0</v>
          </cell>
        </row>
        <row r="1078">
          <cell r="AG1078">
            <v>0</v>
          </cell>
        </row>
        <row r="1079">
          <cell r="AG1079">
            <v>0</v>
          </cell>
        </row>
        <row r="1080">
          <cell r="AG1080">
            <v>0</v>
          </cell>
        </row>
        <row r="1081">
          <cell r="AG1081">
            <v>0</v>
          </cell>
        </row>
        <row r="1082">
          <cell r="AG1082">
            <v>0</v>
          </cell>
        </row>
        <row r="1083">
          <cell r="AG1083">
            <v>561450.94748813414</v>
          </cell>
        </row>
        <row r="1084">
          <cell r="AG1084">
            <v>0</v>
          </cell>
        </row>
        <row r="1085">
          <cell r="AG1085">
            <v>0</v>
          </cell>
        </row>
        <row r="1086">
          <cell r="AG1086">
            <v>0</v>
          </cell>
        </row>
        <row r="1090">
          <cell r="AG1090">
            <v>56810.292481002129</v>
          </cell>
        </row>
        <row r="1091">
          <cell r="AG1091">
            <v>0</v>
          </cell>
        </row>
        <row r="1092">
          <cell r="AG1092">
            <v>0</v>
          </cell>
        </row>
        <row r="1093">
          <cell r="AG1093">
            <v>0</v>
          </cell>
        </row>
        <row r="1094">
          <cell r="AG1094">
            <v>0</v>
          </cell>
        </row>
        <row r="1095">
          <cell r="AG1095">
            <v>0</v>
          </cell>
        </row>
        <row r="1096">
          <cell r="AG1096">
            <v>15206.505484580011</v>
          </cell>
        </row>
        <row r="1097">
          <cell r="AG1097">
            <v>0</v>
          </cell>
        </row>
        <row r="1098">
          <cell r="AG1098">
            <v>0</v>
          </cell>
        </row>
        <row r="1103">
          <cell r="AG1103">
            <v>0</v>
          </cell>
        </row>
        <row r="1107">
          <cell r="AG1107">
            <v>0</v>
          </cell>
        </row>
        <row r="1112">
          <cell r="AG1112">
            <v>0</v>
          </cell>
        </row>
        <row r="1123">
          <cell r="AG1123">
            <v>872.16970535431574</v>
          </cell>
        </row>
        <row r="1125">
          <cell r="AG1125">
            <v>0</v>
          </cell>
        </row>
        <row r="1127">
          <cell r="AG1127">
            <v>10294.054225680906</v>
          </cell>
        </row>
        <row r="1132">
          <cell r="AG1132">
            <v>0</v>
          </cell>
        </row>
        <row r="1135">
          <cell r="AG1135">
            <v>216.7592732809463</v>
          </cell>
        </row>
        <row r="1136">
          <cell r="AG1136">
            <v>0</v>
          </cell>
        </row>
        <row r="1137">
          <cell r="AG1137">
            <v>14.133093145343381</v>
          </cell>
        </row>
        <row r="1138">
          <cell r="AG1138">
            <v>25143.711613710278</v>
          </cell>
        </row>
        <row r="1139">
          <cell r="AG1139">
            <v>0</v>
          </cell>
        </row>
        <row r="1140">
          <cell r="AG1140">
            <v>0</v>
          </cell>
        </row>
        <row r="1141">
          <cell r="AG1141">
            <v>0</v>
          </cell>
        </row>
        <row r="1142">
          <cell r="AG1142">
            <v>0</v>
          </cell>
        </row>
        <row r="1143">
          <cell r="AG1143">
            <v>0</v>
          </cell>
        </row>
        <row r="1148">
          <cell r="AG1148">
            <v>0</v>
          </cell>
        </row>
        <row r="1158">
          <cell r="AG1158">
            <v>0</v>
          </cell>
        </row>
        <row r="1166">
          <cell r="AG1166">
            <v>0</v>
          </cell>
        </row>
        <row r="1174">
          <cell r="AG1174">
            <v>0</v>
          </cell>
        </row>
        <row r="1183">
          <cell r="AG1183">
            <v>0</v>
          </cell>
        </row>
        <row r="1194">
          <cell r="AG1194">
            <v>0</v>
          </cell>
        </row>
        <row r="1202">
          <cell r="AG1202">
            <v>154389.61535114929</v>
          </cell>
        </row>
        <row r="1213">
          <cell r="AG1213">
            <v>-835.98073697774475</v>
          </cell>
        </row>
        <row r="1218">
          <cell r="AG1218">
            <v>0</v>
          </cell>
        </row>
        <row r="1276">
          <cell r="AG1276">
            <v>682802.44100470957</v>
          </cell>
        </row>
        <row r="1294">
          <cell r="AG1294">
            <v>-433227.37494349119</v>
          </cell>
        </row>
        <row r="1332">
          <cell r="AG1332">
            <v>1220.1018575969101</v>
          </cell>
        </row>
        <row r="1349">
          <cell r="AG1349">
            <v>9002.8687430767259</v>
          </cell>
        </row>
        <row r="1368">
          <cell r="AG1368">
            <v>0</v>
          </cell>
        </row>
        <row r="1375">
          <cell r="AG1375">
            <v>0</v>
          </cell>
        </row>
        <row r="1382">
          <cell r="AG1382">
            <v>0</v>
          </cell>
        </row>
        <row r="1389">
          <cell r="AG1389">
            <v>0</v>
          </cell>
        </row>
        <row r="1396">
          <cell r="AG1396">
            <v>0</v>
          </cell>
        </row>
        <row r="1403">
          <cell r="AG1403">
            <v>0</v>
          </cell>
        </row>
        <row r="1408">
          <cell r="AG1408">
            <v>0</v>
          </cell>
        </row>
        <row r="1419">
          <cell r="AG1419">
            <v>0</v>
          </cell>
        </row>
        <row r="1424">
          <cell r="AG1424">
            <v>0</v>
          </cell>
        </row>
        <row r="1429">
          <cell r="AG1429">
            <v>0</v>
          </cell>
        </row>
        <row r="1434">
          <cell r="AG1434">
            <v>0</v>
          </cell>
        </row>
        <row r="1439">
          <cell r="AG1439">
            <v>0</v>
          </cell>
        </row>
        <row r="1444">
          <cell r="AG1444">
            <v>0</v>
          </cell>
        </row>
        <row r="1449">
          <cell r="AG1449">
            <v>0</v>
          </cell>
        </row>
        <row r="1461">
          <cell r="AG1461">
            <v>0</v>
          </cell>
        </row>
        <row r="1466">
          <cell r="AG1466">
            <v>0</v>
          </cell>
        </row>
        <row r="1471">
          <cell r="AG1471">
            <v>0</v>
          </cell>
        </row>
        <row r="1476">
          <cell r="AG1476">
            <v>0</v>
          </cell>
        </row>
        <row r="1481">
          <cell r="AG1481">
            <v>0</v>
          </cell>
        </row>
        <row r="1486">
          <cell r="AG1486">
            <v>0</v>
          </cell>
        </row>
        <row r="1491">
          <cell r="AG1491">
            <v>0</v>
          </cell>
        </row>
        <row r="1497">
          <cell r="AG1497">
            <v>0</v>
          </cell>
        </row>
        <row r="1538">
          <cell r="AG1538">
            <v>0</v>
          </cell>
        </row>
        <row r="1556">
          <cell r="AG1556">
            <v>0</v>
          </cell>
        </row>
        <row r="1561">
          <cell r="AG1561">
            <v>0</v>
          </cell>
        </row>
        <row r="1568">
          <cell r="AG1568">
            <v>0</v>
          </cell>
        </row>
        <row r="1583">
          <cell r="H1583">
            <v>15281456.530494425</v>
          </cell>
          <cell r="AG1583">
            <v>0</v>
          </cell>
        </row>
        <row r="1590">
          <cell r="H1590">
            <v>11374078.100113656</v>
          </cell>
          <cell r="AG1590">
            <v>0</v>
          </cell>
        </row>
        <row r="1596">
          <cell r="H1596">
            <v>184997296.41627666</v>
          </cell>
          <cell r="AG1596">
            <v>0</v>
          </cell>
        </row>
        <row r="1602">
          <cell r="H1602">
            <v>69279707.494527459</v>
          </cell>
          <cell r="AG1602">
            <v>0</v>
          </cell>
        </row>
        <row r="1608">
          <cell r="H1608">
            <v>194825659.94103575</v>
          </cell>
          <cell r="AG1608">
            <v>0</v>
          </cell>
        </row>
        <row r="1614">
          <cell r="H1614">
            <v>115253829.37929001</v>
          </cell>
          <cell r="AG1614">
            <v>0</v>
          </cell>
        </row>
        <row r="1620">
          <cell r="H1620">
            <v>516733.11491092551</v>
          </cell>
          <cell r="AG1620">
            <v>0</v>
          </cell>
        </row>
        <row r="1626">
          <cell r="H1626">
            <v>1205895.824762776</v>
          </cell>
          <cell r="AG1626">
            <v>0</v>
          </cell>
        </row>
        <row r="1632">
          <cell r="H1632">
            <v>1843970.6782873054</v>
          </cell>
          <cell r="AG1632">
            <v>0</v>
          </cell>
        </row>
        <row r="1636">
          <cell r="AG1636">
            <v>0</v>
          </cell>
        </row>
        <row r="1640">
          <cell r="H1640">
            <v>0</v>
          </cell>
        </row>
        <row r="1652">
          <cell r="H1652">
            <v>4566678.8961954499</v>
          </cell>
          <cell r="AG1652">
            <v>0</v>
          </cell>
        </row>
        <row r="1658">
          <cell r="H1658">
            <v>6200331.210666257</v>
          </cell>
          <cell r="AG1658">
            <v>0</v>
          </cell>
        </row>
        <row r="1664">
          <cell r="H1664">
            <v>117197700.28799777</v>
          </cell>
          <cell r="AG1664">
            <v>0</v>
          </cell>
        </row>
        <row r="1675">
          <cell r="H1675">
            <v>112481405.59180149</v>
          </cell>
        </row>
        <row r="1682">
          <cell r="H1682">
            <v>101166102.59175569</v>
          </cell>
        </row>
        <row r="1689">
          <cell r="H1689">
            <v>16150579.661044646</v>
          </cell>
        </row>
        <row r="1696">
          <cell r="H1696">
            <v>48087752.904791288</v>
          </cell>
        </row>
        <row r="1702">
          <cell r="H1702">
            <v>89815101.490831316</v>
          </cell>
          <cell r="AG1702">
            <v>0</v>
          </cell>
        </row>
        <row r="1709">
          <cell r="H1709">
            <v>44790634.261855371</v>
          </cell>
          <cell r="AG1709">
            <v>0</v>
          </cell>
        </row>
        <row r="1720">
          <cell r="H1720">
            <v>18140498.387760241</v>
          </cell>
          <cell r="AG1720">
            <v>18140498.387760241</v>
          </cell>
        </row>
        <row r="1727">
          <cell r="H1727">
            <v>1052032.2635645953</v>
          </cell>
        </row>
        <row r="1731">
          <cell r="H1731">
            <v>0</v>
          </cell>
          <cell r="AG1731">
            <v>0</v>
          </cell>
        </row>
        <row r="1732">
          <cell r="H1732">
            <v>0</v>
          </cell>
          <cell r="AG1732">
            <v>0</v>
          </cell>
        </row>
        <row r="1733">
          <cell r="H1733">
            <v>0</v>
          </cell>
          <cell r="AG1733">
            <v>0</v>
          </cell>
        </row>
        <row r="1734">
          <cell r="H1734">
            <v>0</v>
          </cell>
        </row>
        <row r="1740">
          <cell r="H1740">
            <v>10125934.910596197</v>
          </cell>
          <cell r="AG1740">
            <v>0</v>
          </cell>
        </row>
        <row r="1744">
          <cell r="AG1744">
            <v>0</v>
          </cell>
        </row>
        <row r="1748">
          <cell r="AG1748">
            <v>0</v>
          </cell>
        </row>
        <row r="1757">
          <cell r="AG1757">
            <v>22792.639799486373</v>
          </cell>
        </row>
        <row r="1758">
          <cell r="AG1758">
            <v>0</v>
          </cell>
        </row>
        <row r="1759">
          <cell r="AG1759">
            <v>0</v>
          </cell>
        </row>
        <row r="1760">
          <cell r="AG1760">
            <v>0</v>
          </cell>
        </row>
        <row r="1761">
          <cell r="AG1761">
            <v>5524.3557152940821</v>
          </cell>
        </row>
        <row r="1765">
          <cell r="AG1765">
            <v>356229.54920620186</v>
          </cell>
        </row>
        <row r="1766">
          <cell r="AG1766">
            <v>0</v>
          </cell>
        </row>
        <row r="1767">
          <cell r="AG1767">
            <v>0</v>
          </cell>
        </row>
        <row r="1768">
          <cell r="AG1768">
            <v>0</v>
          </cell>
        </row>
        <row r="1769">
          <cell r="AG1769">
            <v>0</v>
          </cell>
        </row>
        <row r="1770">
          <cell r="AG1770">
            <v>100057.21025003344</v>
          </cell>
        </row>
        <row r="1774">
          <cell r="AG1774">
            <v>83950.754356240126</v>
          </cell>
        </row>
        <row r="1775">
          <cell r="AG1775">
            <v>0</v>
          </cell>
        </row>
        <row r="1776">
          <cell r="AG1776">
            <v>0</v>
          </cell>
        </row>
        <row r="1777">
          <cell r="AG1777">
            <v>0</v>
          </cell>
        </row>
        <row r="1778">
          <cell r="AG1778">
            <v>0</v>
          </cell>
        </row>
        <row r="1779">
          <cell r="AG1779">
            <v>0</v>
          </cell>
        </row>
        <row r="1780">
          <cell r="AG1780">
            <v>60962.316553880417</v>
          </cell>
        </row>
        <row r="1781">
          <cell r="AG1781">
            <v>0</v>
          </cell>
        </row>
        <row r="1782">
          <cell r="AG1782">
            <v>0</v>
          </cell>
        </row>
        <row r="1786">
          <cell r="AG1786">
            <v>222510.70406331201</v>
          </cell>
        </row>
        <row r="1787">
          <cell r="AG1787">
            <v>8181.9201364654491</v>
          </cell>
        </row>
        <row r="1788">
          <cell r="AG1788">
            <v>0</v>
          </cell>
        </row>
        <row r="1789">
          <cell r="AG1789">
            <v>0</v>
          </cell>
        </row>
        <row r="1790">
          <cell r="AG1790">
            <v>0</v>
          </cell>
        </row>
        <row r="1791">
          <cell r="AG1791">
            <v>0</v>
          </cell>
        </row>
        <row r="1792">
          <cell r="AG1792">
            <v>0</v>
          </cell>
        </row>
        <row r="1793">
          <cell r="AG1793">
            <v>0</v>
          </cell>
        </row>
        <row r="1794">
          <cell r="AG1794">
            <v>0</v>
          </cell>
        </row>
        <row r="1798">
          <cell r="AG1798">
            <v>34248.618212491034</v>
          </cell>
        </row>
        <row r="1799">
          <cell r="AG1799">
            <v>0</v>
          </cell>
        </row>
        <row r="1800">
          <cell r="AG1800">
            <v>0</v>
          </cell>
        </row>
        <row r="1801">
          <cell r="AG1801">
            <v>383.6739056620213</v>
          </cell>
        </row>
        <row r="1802">
          <cell r="AG1802">
            <v>0</v>
          </cell>
        </row>
        <row r="1803">
          <cell r="AG1803">
            <v>0</v>
          </cell>
        </row>
        <row r="1807">
          <cell r="AG1807">
            <v>111416.59325612149</v>
          </cell>
        </row>
        <row r="1808">
          <cell r="AG1808">
            <v>0</v>
          </cell>
        </row>
        <row r="1809">
          <cell r="AG1809">
            <v>0</v>
          </cell>
        </row>
        <row r="1810">
          <cell r="AG1810">
            <v>4014.7642143966073</v>
          </cell>
        </row>
        <row r="1811">
          <cell r="AG1811">
            <v>0</v>
          </cell>
        </row>
        <row r="1812">
          <cell r="AG1812">
            <v>0</v>
          </cell>
        </row>
        <row r="1813">
          <cell r="AG1813">
            <v>0</v>
          </cell>
        </row>
        <row r="1814">
          <cell r="AG1814">
            <v>0</v>
          </cell>
        </row>
        <row r="1818">
          <cell r="AG1818">
            <v>112332.26290213803</v>
          </cell>
        </row>
        <row r="1819">
          <cell r="AG1819">
            <v>0</v>
          </cell>
        </row>
        <row r="1820">
          <cell r="AG1820">
            <v>0</v>
          </cell>
        </row>
        <row r="1821">
          <cell r="AG1821">
            <v>5371.4622514344428</v>
          </cell>
        </row>
        <row r="1822">
          <cell r="AG1822">
            <v>0</v>
          </cell>
        </row>
        <row r="1823">
          <cell r="AG1823">
            <v>0</v>
          </cell>
        </row>
        <row r="1824">
          <cell r="AG1824">
            <v>0</v>
          </cell>
        </row>
        <row r="1825">
          <cell r="AG1825">
            <v>0</v>
          </cell>
        </row>
        <row r="1829">
          <cell r="AG1829">
            <v>343644.49064303207</v>
          </cell>
        </row>
        <row r="1830">
          <cell r="AG1830">
            <v>0</v>
          </cell>
        </row>
        <row r="1831">
          <cell r="AG1831">
            <v>0</v>
          </cell>
        </row>
        <row r="1832">
          <cell r="AG1832">
            <v>1553.6643255939528</v>
          </cell>
        </row>
        <row r="1833">
          <cell r="AG1833">
            <v>0</v>
          </cell>
        </row>
        <row r="1834">
          <cell r="AG1834">
            <v>0</v>
          </cell>
        </row>
        <row r="1836">
          <cell r="AG1836">
            <v>0</v>
          </cell>
        </row>
        <row r="1843">
          <cell r="AG1843">
            <v>335843.18089089869</v>
          </cell>
        </row>
        <row r="1844">
          <cell r="AG1844">
            <v>9378.13928842313</v>
          </cell>
        </row>
        <row r="1845">
          <cell r="AG1845">
            <v>15699.478314587393</v>
          </cell>
        </row>
        <row r="1846">
          <cell r="AG1846">
            <v>110162.71151464102</v>
          </cell>
        </row>
        <row r="1847">
          <cell r="AG1847">
            <v>2195.0684462205809</v>
          </cell>
        </row>
        <row r="1848">
          <cell r="AG1848">
            <v>174304.76241200717</v>
          </cell>
        </row>
        <row r="1849">
          <cell r="AG1849">
            <v>299.73389603177679</v>
          </cell>
        </row>
        <row r="1850">
          <cell r="AG1850">
            <v>1676.148392889191</v>
          </cell>
        </row>
        <row r="1851">
          <cell r="AG1851">
            <v>-26.194269122424597</v>
          </cell>
        </row>
        <row r="1855">
          <cell r="AG1855">
            <v>4426.9811715724882</v>
          </cell>
        </row>
        <row r="1856">
          <cell r="AG1856">
            <v>0</v>
          </cell>
        </row>
        <row r="1857">
          <cell r="AG1857">
            <v>0</v>
          </cell>
        </row>
        <row r="1858">
          <cell r="AG1858">
            <v>0</v>
          </cell>
        </row>
        <row r="1859">
          <cell r="AG1859">
            <v>3361.5208422881674</v>
          </cell>
        </row>
        <row r="1860">
          <cell r="AG1860">
            <v>0</v>
          </cell>
        </row>
        <row r="1861">
          <cell r="AG1861">
            <v>0</v>
          </cell>
        </row>
        <row r="1862">
          <cell r="AG1862">
            <v>0</v>
          </cell>
        </row>
        <row r="1869">
          <cell r="AG1869">
            <v>0</v>
          </cell>
        </row>
        <row r="1873">
          <cell r="AG1873">
            <v>0</v>
          </cell>
        </row>
        <row r="1875">
          <cell r="AG1875">
            <v>0</v>
          </cell>
        </row>
        <row r="1883">
          <cell r="AG1883">
            <v>48134.263537467246</v>
          </cell>
        </row>
        <row r="1885">
          <cell r="AG1885">
            <v>-48134.263537467246</v>
          </cell>
        </row>
        <row r="1890">
          <cell r="AG1890">
            <v>0</v>
          </cell>
        </row>
        <row r="1892">
          <cell r="AG1892">
            <v>0</v>
          </cell>
        </row>
        <row r="1902">
          <cell r="AG1902">
            <v>204.26283700040253</v>
          </cell>
        </row>
        <row r="1910">
          <cell r="AG1910">
            <v>0</v>
          </cell>
        </row>
        <row r="1919">
          <cell r="AG1919">
            <v>0</v>
          </cell>
        </row>
        <row r="1920">
          <cell r="AG1920">
            <v>0</v>
          </cell>
        </row>
        <row r="1921">
          <cell r="AG1921">
            <v>0</v>
          </cell>
        </row>
        <row r="1924">
          <cell r="AG1924">
            <v>0</v>
          </cell>
        </row>
        <row r="1925">
          <cell r="AG1925">
            <v>180.3935430559485</v>
          </cell>
        </row>
        <row r="1926">
          <cell r="AG1926">
            <v>0</v>
          </cell>
        </row>
        <row r="1927">
          <cell r="AG1927">
            <v>0</v>
          </cell>
        </row>
        <row r="1931">
          <cell r="AG1931">
            <v>5002.7333050731759</v>
          </cell>
        </row>
        <row r="1932">
          <cell r="AG1932">
            <v>101.73401867180809</v>
          </cell>
        </row>
        <row r="1933">
          <cell r="AG1933">
            <v>396901.02818394318</v>
          </cell>
        </row>
        <row r="1934">
          <cell r="AG1934">
            <v>0</v>
          </cell>
        </row>
        <row r="1935">
          <cell r="AG1935">
            <v>0</v>
          </cell>
        </row>
        <row r="1936">
          <cell r="AG1936">
            <v>0</v>
          </cell>
        </row>
        <row r="1937">
          <cell r="AG1937">
            <v>0</v>
          </cell>
        </row>
        <row r="1947">
          <cell r="AG1947">
            <v>0</v>
          </cell>
        </row>
        <row r="1959">
          <cell r="AG1959">
            <v>0</v>
          </cell>
        </row>
        <row r="1960">
          <cell r="AG1960">
            <v>0</v>
          </cell>
        </row>
        <row r="1961">
          <cell r="AG1961">
            <v>0</v>
          </cell>
        </row>
        <row r="1962">
          <cell r="AG1962">
            <v>0</v>
          </cell>
        </row>
        <row r="1963">
          <cell r="AG1963">
            <v>0</v>
          </cell>
        </row>
        <row r="1964">
          <cell r="AG1964">
            <v>0</v>
          </cell>
        </row>
        <row r="1971">
          <cell r="AG1971">
            <v>0</v>
          </cell>
        </row>
        <row r="1975">
          <cell r="AG1975">
            <v>0</v>
          </cell>
        </row>
        <row r="1980">
          <cell r="AG1980">
            <v>0</v>
          </cell>
        </row>
        <row r="1987">
          <cell r="AG1987">
            <v>0</v>
          </cell>
        </row>
        <row r="1995">
          <cell r="AG1995">
            <v>0</v>
          </cell>
        </row>
        <row r="2000">
          <cell r="AG2000">
            <v>0</v>
          </cell>
        </row>
        <row r="2001">
          <cell r="AG2001">
            <v>0</v>
          </cell>
        </row>
        <row r="2002">
          <cell r="AG2002">
            <v>0</v>
          </cell>
        </row>
        <row r="2011">
          <cell r="AG2011">
            <v>0</v>
          </cell>
        </row>
        <row r="2015">
          <cell r="AG2015">
            <v>0</v>
          </cell>
        </row>
        <row r="2019">
          <cell r="AG2019">
            <v>0</v>
          </cell>
        </row>
        <row r="2034">
          <cell r="H2034">
            <v>128921.22893744383</v>
          </cell>
        </row>
        <row r="2035">
          <cell r="AG2035">
            <v>0</v>
          </cell>
        </row>
        <row r="2036">
          <cell r="AG2036">
            <v>0</v>
          </cell>
        </row>
        <row r="2037">
          <cell r="AG2037">
            <v>143033.0458033894</v>
          </cell>
        </row>
        <row r="2047">
          <cell r="AG2047">
            <v>0</v>
          </cell>
        </row>
        <row r="2052">
          <cell r="AG2052">
            <v>-270.73483302291777</v>
          </cell>
        </row>
        <row r="2058">
          <cell r="AG2058">
            <v>13140.555274701919</v>
          </cell>
        </row>
        <row r="2062">
          <cell r="AG2062">
            <v>32668.913618079881</v>
          </cell>
        </row>
        <row r="2067">
          <cell r="AG2067">
            <v>0</v>
          </cell>
        </row>
        <row r="2070">
          <cell r="AG2070">
            <v>6958.945902575887</v>
          </cell>
        </row>
        <row r="2081">
          <cell r="AG2081">
            <v>89.005769744383628</v>
          </cell>
        </row>
        <row r="2088">
          <cell r="AG2088">
            <v>8079.0817983031639</v>
          </cell>
        </row>
        <row r="2098">
          <cell r="AG2098">
            <v>0</v>
          </cell>
        </row>
        <row r="2099">
          <cell r="AG2099">
            <v>34021.493052327591</v>
          </cell>
        </row>
        <row r="2113">
          <cell r="AG2113">
            <v>0</v>
          </cell>
        </row>
        <row r="2118">
          <cell r="AG2118">
            <v>0</v>
          </cell>
        </row>
        <row r="2123">
          <cell r="AG2123">
            <v>0</v>
          </cell>
        </row>
        <row r="2136">
          <cell r="AG2136">
            <v>0</v>
          </cell>
        </row>
        <row r="2139">
          <cell r="H2139">
            <v>0</v>
          </cell>
        </row>
        <row r="2140">
          <cell r="AG2140">
            <v>0</v>
          </cell>
        </row>
        <row r="2143">
          <cell r="H2143">
            <v>-1235405.4542094748</v>
          </cell>
        </row>
        <row r="2144">
          <cell r="AG2144">
            <v>-8389.6405566527428</v>
          </cell>
        </row>
        <row r="2147">
          <cell r="H2147">
            <v>-3029085.4566001594</v>
          </cell>
        </row>
        <row r="2148">
          <cell r="AG2148">
            <v>-20570.524526720019</v>
          </cell>
        </row>
        <row r="2151">
          <cell r="H2151">
            <v>-3.4157553211878022E-2</v>
          </cell>
        </row>
        <row r="2152">
          <cell r="AG2152">
            <v>-2.3196400239771436E-4</v>
          </cell>
        </row>
        <row r="2155">
          <cell r="H2155">
            <v>0</v>
          </cell>
        </row>
        <row r="2156">
          <cell r="AG2156">
            <v>0</v>
          </cell>
        </row>
        <row r="2160">
          <cell r="AG2160">
            <v>0</v>
          </cell>
        </row>
        <row r="2168">
          <cell r="AG2168">
            <v>-92194.989314611012</v>
          </cell>
        </row>
        <row r="2171">
          <cell r="AG2171">
            <v>0</v>
          </cell>
        </row>
        <row r="2179">
          <cell r="AG2179">
            <v>-773.77773536357881</v>
          </cell>
        </row>
        <row r="2183">
          <cell r="AG2183">
            <v>0</v>
          </cell>
        </row>
        <row r="2184">
          <cell r="AG2184">
            <v>176949.25094638686</v>
          </cell>
        </row>
        <row r="2187">
          <cell r="AG2187">
            <v>0</v>
          </cell>
        </row>
        <row r="2194">
          <cell r="AG2194">
            <v>179296.05522516451</v>
          </cell>
        </row>
        <row r="2200">
          <cell r="AG2200">
            <v>0</v>
          </cell>
        </row>
        <row r="2206">
          <cell r="AG2206">
            <v>-42975.085173876068</v>
          </cell>
        </row>
        <row r="2207">
          <cell r="AG2207">
            <v>-26922.482423796235</v>
          </cell>
        </row>
        <row r="2216">
          <cell r="AG2216">
            <v>-3066488.6608194499</v>
          </cell>
        </row>
        <row r="2219">
          <cell r="AG2219">
            <v>864.02560103648705</v>
          </cell>
        </row>
        <row r="2222">
          <cell r="AG2222">
            <v>-64485.023674055643</v>
          </cell>
        </row>
        <row r="2228">
          <cell r="AG2228">
            <v>-93314.79160264344</v>
          </cell>
        </row>
        <row r="2241">
          <cell r="AG2241">
            <v>-5185.5181454456269</v>
          </cell>
        </row>
        <row r="2256">
          <cell r="AG2256">
            <v>0</v>
          </cell>
        </row>
        <row r="2262">
          <cell r="AG2262">
            <v>0</v>
          </cell>
        </row>
        <row r="2269">
          <cell r="AG2269">
            <v>0</v>
          </cell>
        </row>
        <row r="2282">
          <cell r="AG2282">
            <v>0</v>
          </cell>
        </row>
        <row r="2300">
          <cell r="AG2300">
            <v>0</v>
          </cell>
        </row>
        <row r="2309">
          <cell r="AG2309">
            <v>0</v>
          </cell>
        </row>
        <row r="2313">
          <cell r="AG2313">
            <v>0</v>
          </cell>
        </row>
        <row r="2317">
          <cell r="AG2317">
            <v>0</v>
          </cell>
        </row>
        <row r="2324">
          <cell r="AG2324">
            <v>0</v>
          </cell>
        </row>
        <row r="2328">
          <cell r="AG2328">
            <v>0</v>
          </cell>
        </row>
        <row r="2332">
          <cell r="AG2332">
            <v>0</v>
          </cell>
        </row>
        <row r="2336">
          <cell r="AG2336">
            <v>0</v>
          </cell>
        </row>
        <row r="2340">
          <cell r="AG2340">
            <v>0</v>
          </cell>
        </row>
        <row r="2344">
          <cell r="AG2344">
            <v>0</v>
          </cell>
        </row>
        <row r="2348">
          <cell r="AG2348">
            <v>-8280836.1699999999</v>
          </cell>
        </row>
        <row r="2352">
          <cell r="AG2352">
            <v>0</v>
          </cell>
        </row>
        <row r="2356">
          <cell r="AG2356">
            <v>0</v>
          </cell>
        </row>
        <row r="2360">
          <cell r="AG2360">
            <v>0</v>
          </cell>
        </row>
        <row r="2364">
          <cell r="AG2364">
            <v>0</v>
          </cell>
        </row>
        <row r="2368">
          <cell r="AG2368">
            <v>0</v>
          </cell>
        </row>
        <row r="2372">
          <cell r="AG2372">
            <v>162.25623558839229</v>
          </cell>
        </row>
        <row r="2382">
          <cell r="AG2382">
            <v>-552606.28300322534</v>
          </cell>
        </row>
        <row r="2383">
          <cell r="AG2383">
            <v>0</v>
          </cell>
        </row>
        <row r="2384">
          <cell r="AG2384">
            <v>0</v>
          </cell>
        </row>
        <row r="2385">
          <cell r="AG2385">
            <v>0</v>
          </cell>
        </row>
        <row r="2386">
          <cell r="AG2386">
            <v>0</v>
          </cell>
        </row>
        <row r="2387">
          <cell r="AG2387">
            <v>-80878.217305024489</v>
          </cell>
        </row>
        <row r="2388">
          <cell r="AG2388">
            <v>0</v>
          </cell>
        </row>
        <row r="2389">
          <cell r="AG2389">
            <v>0</v>
          </cell>
        </row>
        <row r="2390">
          <cell r="AG2390">
            <v>0</v>
          </cell>
        </row>
        <row r="2400">
          <cell r="AG240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  <row r="2434">
          <cell r="AG2434">
            <v>0</v>
          </cell>
        </row>
        <row r="2441">
          <cell r="AG2441">
            <v>-10796.439863960213</v>
          </cell>
        </row>
        <row r="2443">
          <cell r="AG2443">
            <v>-191451.33410487621</v>
          </cell>
        </row>
        <row r="2449">
          <cell r="AG2449">
            <v>0</v>
          </cell>
        </row>
        <row r="2453">
          <cell r="AG2453">
            <v>-966.80456175128677</v>
          </cell>
        </row>
        <row r="2454">
          <cell r="AG2454">
            <v>0</v>
          </cell>
        </row>
        <row r="2455">
          <cell r="AG2455">
            <v>0</v>
          </cell>
        </row>
        <row r="2456">
          <cell r="AG2456">
            <v>0</v>
          </cell>
        </row>
        <row r="2457">
          <cell r="AG2457">
            <v>-75.304290127976827</v>
          </cell>
        </row>
        <row r="2458">
          <cell r="AG2458">
            <v>0</v>
          </cell>
        </row>
        <row r="2459">
          <cell r="AG2459">
            <v>-280651.93776917399</v>
          </cell>
        </row>
        <row r="2471">
          <cell r="AG2471">
            <v>-8728.8933272206759</v>
          </cell>
        </row>
      </sheetData>
      <sheetData sheetId="25"/>
      <sheetData sheetId="26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0.13711846467969196</v>
          </cell>
          <cell r="G15">
            <v>2.528882867586716E-2</v>
          </cell>
          <cell r="H15">
            <v>0.19005609905954446</v>
          </cell>
          <cell r="I15">
            <v>0.23859192838822588</v>
          </cell>
          <cell r="J15">
            <v>0.40508345399268908</v>
          </cell>
          <cell r="K15">
            <v>2.2596637159267847E-3</v>
          </cell>
          <cell r="L15">
            <v>1.0051989654422636E-3</v>
          </cell>
          <cell r="M15">
            <v>4.8577124182435337E-4</v>
          </cell>
          <cell r="N15">
            <v>1.0254271785880927E-4</v>
          </cell>
          <cell r="O15">
            <v>8.0485629293052817E-6</v>
          </cell>
          <cell r="P15">
            <v>1</v>
          </cell>
          <cell r="R15">
            <v>1.0254271785880927E-4</v>
          </cell>
          <cell r="S15">
            <v>0</v>
          </cell>
          <cell r="T15">
            <v>0</v>
          </cell>
          <cell r="U15">
            <v>1.0051989654422636E-3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0.13453492890768334</v>
          </cell>
          <cell r="G16">
            <v>2.4355402123577501E-2</v>
          </cell>
          <cell r="H16">
            <v>0.1836405268477041</v>
          </cell>
          <cell r="I16">
            <v>0.24047392614192747</v>
          </cell>
          <cell r="J16">
            <v>0.41287882419901856</v>
          </cell>
          <cell r="K16">
            <v>2.1781018534132056E-3</v>
          </cell>
          <cell r="L16">
            <v>1.3212015843208978E-3</v>
          </cell>
          <cell r="M16">
            <v>4.6440879086187342E-4</v>
          </cell>
          <cell r="N16">
            <v>1.4266136809322369E-4</v>
          </cell>
          <cell r="O16">
            <v>1.0018183399917816E-5</v>
          </cell>
          <cell r="P16">
            <v>1</v>
          </cell>
          <cell r="R16">
            <v>1.4266136809322369E-4</v>
          </cell>
          <cell r="S16">
            <v>0</v>
          </cell>
          <cell r="T16">
            <v>0</v>
          </cell>
          <cell r="U16">
            <v>1.3212015843208978E-3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0.13970200045170059</v>
          </cell>
          <cell r="G17">
            <v>2.6222255228156823E-2</v>
          </cell>
          <cell r="H17">
            <v>0.19647167127138485</v>
          </cell>
          <cell r="I17">
            <v>0.23670993063452428</v>
          </cell>
          <cell r="J17">
            <v>0.39728808378635955</v>
          </cell>
          <cell r="K17">
            <v>2.3412255784403639E-3</v>
          </cell>
          <cell r="L17">
            <v>6.8919634656362967E-4</v>
          </cell>
          <cell r="M17">
            <v>5.0713369278683332E-4</v>
          </cell>
          <cell r="N17">
            <v>6.2424067624394864E-5</v>
          </cell>
          <cell r="O17">
            <v>6.0789424586927476E-6</v>
          </cell>
          <cell r="P17">
            <v>1</v>
          </cell>
          <cell r="R17">
            <v>6.2424067624394864E-5</v>
          </cell>
          <cell r="S17">
            <v>0</v>
          </cell>
          <cell r="T17">
            <v>0</v>
          </cell>
          <cell r="U17">
            <v>6.8919634656362967E-4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A18" t="str">
            <v>F13</v>
          </cell>
          <cell r="B18" t="str">
            <v>SS Generation Combustion Turbine</v>
          </cell>
          <cell r="C18" t="str">
            <v>SSCCT</v>
          </cell>
          <cell r="F18">
            <v>0.14134765049065057</v>
          </cell>
          <cell r="G18">
            <v>2.8614581992512007E-2</v>
          </cell>
          <cell r="H18">
            <v>0.21050162062900327</v>
          </cell>
          <cell r="I18">
            <v>0.23123565126568923</v>
          </cell>
          <cell r="J18">
            <v>0.38103722452357586</v>
          </cell>
          <cell r="K18">
            <v>6.2443095249706806E-3</v>
          </cell>
          <cell r="L18">
            <v>4.9851346097439185E-10</v>
          </cell>
          <cell r="M18">
            <v>1.0125066607558652E-3</v>
          </cell>
          <cell r="N18">
            <v>0</v>
          </cell>
          <cell r="O18">
            <v>6.4544143291060335E-6</v>
          </cell>
          <cell r="P18">
            <v>1</v>
          </cell>
          <cell r="R18">
            <v>0</v>
          </cell>
          <cell r="S18">
            <v>0</v>
          </cell>
          <cell r="T18">
            <v>0</v>
          </cell>
          <cell r="U18">
            <v>4.9851346097439185E-10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</row>
        <row r="19">
          <cell r="A19" t="str">
            <v>F14</v>
          </cell>
          <cell r="B19" t="str">
            <v>SS Gen Combustion Turbine</v>
          </cell>
          <cell r="C19" t="str">
            <v>SSGCT</v>
          </cell>
          <cell r="F19">
            <v>0.13637881378376485</v>
          </cell>
          <cell r="G19">
            <v>2.7195019572458904E-2</v>
          </cell>
          <cell r="H19">
            <v>0.20142883367342462</v>
          </cell>
          <cell r="I19">
            <v>0.23533739612801613</v>
          </cell>
          <cell r="J19">
            <v>0.39181069486748688</v>
          </cell>
          <cell r="K19">
            <v>6.2728773330731121E-3</v>
          </cell>
          <cell r="L19">
            <v>4.9367875355993277E-4</v>
          </cell>
          <cell r="M19">
            <v>1.0187298804298416E-3</v>
          </cell>
          <cell r="N19">
            <v>5.4212988636592055E-5</v>
          </cell>
          <cell r="O19">
            <v>9.7430191492351267E-6</v>
          </cell>
          <cell r="P19">
            <v>1</v>
          </cell>
          <cell r="R19">
            <v>5.4212988636592055E-5</v>
          </cell>
          <cell r="S19">
            <v>0</v>
          </cell>
          <cell r="T19">
            <v>0</v>
          </cell>
          <cell r="U19">
            <v>4.9367875355993277E-4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A20" t="str">
            <v>F15</v>
          </cell>
          <cell r="B20" t="str">
            <v>SS Capacity Cholla</v>
          </cell>
          <cell r="C20" t="str">
            <v>SSCCH</v>
          </cell>
          <cell r="F20">
            <v>0.15035938900263582</v>
          </cell>
          <cell r="G20">
            <v>2.5408334643241784E-2</v>
          </cell>
          <cell r="H20">
            <v>0.19099122218695563</v>
          </cell>
          <cell r="I20">
            <v>0.2363449522260806</v>
          </cell>
          <cell r="J20">
            <v>0.39403294424575885</v>
          </cell>
          <cell r="K20">
            <v>1.3205810847786792E-3</v>
          </cell>
          <cell r="L20">
            <v>1.1056185936935087E-3</v>
          </cell>
          <cell r="M20">
            <v>3.3096985806141583E-4</v>
          </cell>
          <cell r="N20">
            <v>1.0007690910006752E-4</v>
          </cell>
          <cell r="O20">
            <v>5.911249693778098E-6</v>
          </cell>
          <cell r="P20">
            <v>1</v>
          </cell>
          <cell r="R20">
            <v>1.0007690910006752E-4</v>
          </cell>
          <cell r="S20">
            <v>0</v>
          </cell>
          <cell r="T20">
            <v>0</v>
          </cell>
          <cell r="U20">
            <v>1.1056185936935087E-3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</row>
        <row r="21">
          <cell r="A21" t="str">
            <v>F16</v>
          </cell>
          <cell r="B21" t="str">
            <v>SS Generation Cholla</v>
          </cell>
          <cell r="C21" t="str">
            <v>SSGCH</v>
          </cell>
          <cell r="F21">
            <v>0.14646007155767291</v>
          </cell>
          <cell r="G21">
            <v>2.4664316400072599E-2</v>
          </cell>
          <cell r="H21">
            <v>0.18583888110400187</v>
          </cell>
          <cell r="I21">
            <v>0.23829436458139336</v>
          </cell>
          <cell r="J21">
            <v>0.40170053505966652</v>
          </cell>
          <cell r="K21">
            <v>1.2751910688107741E-3</v>
          </cell>
          <cell r="L21">
            <v>1.3098888642634776E-3</v>
          </cell>
          <cell r="M21">
            <v>3.1871113584628968E-4</v>
          </cell>
          <cell r="N21">
            <v>1.3037038047514519E-4</v>
          </cell>
          <cell r="O21">
            <v>7.6698477972538247E-6</v>
          </cell>
          <cell r="P21">
            <v>1</v>
          </cell>
          <cell r="R21">
            <v>1.3037038047514519E-4</v>
          </cell>
          <cell r="S21">
            <v>0</v>
          </cell>
          <cell r="T21">
            <v>0</v>
          </cell>
          <cell r="U21">
            <v>1.3098888642634776E-3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A22" t="str">
            <v>F17</v>
          </cell>
          <cell r="B22" t="str">
            <v>SS Capacity Contract</v>
          </cell>
          <cell r="C22" t="str">
            <v>SSCC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</row>
        <row r="23">
          <cell r="A23" t="str">
            <v>F18</v>
          </cell>
          <cell r="B23" t="str">
            <v>SS Generation Contract</v>
          </cell>
          <cell r="C23" t="str">
            <v>SSGC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F20</v>
          </cell>
          <cell r="B24" t="str">
            <v>12 Weighted Distribution Peaks</v>
          </cell>
          <cell r="F24">
            <v>0.2991499143326416</v>
          </cell>
          <cell r="G24">
            <v>3.8889685435023157E-2</v>
          </cell>
          <cell r="H24">
            <v>0.29060924993164622</v>
          </cell>
          <cell r="I24">
            <v>0.36455182094817801</v>
          </cell>
          <cell r="J24">
            <v>0</v>
          </cell>
          <cell r="K24">
            <v>2.7648252822818705E-3</v>
          </cell>
          <cell r="L24">
            <v>3.1650974140124116E-3</v>
          </cell>
          <cell r="M24">
            <v>5.7912311574561011E-4</v>
          </cell>
          <cell r="N24">
            <v>2.8097779813115911E-4</v>
          </cell>
          <cell r="O24">
            <v>9.3057423397379572E-6</v>
          </cell>
          <cell r="P24">
            <v>1</v>
          </cell>
          <cell r="R24">
            <v>2.8097779813115911E-4</v>
          </cell>
          <cell r="S24">
            <v>0</v>
          </cell>
          <cell r="T24">
            <v>0</v>
          </cell>
          <cell r="U24">
            <v>3.1650974140124116E-3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A25" t="str">
            <v>F21</v>
          </cell>
          <cell r="B25" t="str">
            <v>Transformers      - NCP</v>
          </cell>
          <cell r="F25">
            <v>0.47696705914900295</v>
          </cell>
          <cell r="G25">
            <v>5.4110053815390829E-2</v>
          </cell>
          <cell r="H25">
            <v>0.40268935089199642</v>
          </cell>
          <cell r="I25">
            <v>4.538114518194173E-2</v>
          </cell>
          <cell r="J25">
            <v>0</v>
          </cell>
          <cell r="K25">
            <v>1.4211109841076595E-2</v>
          </cell>
          <cell r="L25">
            <v>4.2712844787559231E-3</v>
          </cell>
          <cell r="M25">
            <v>1.8083601662937925E-3</v>
          </cell>
          <cell r="N25">
            <v>5.5441129222908803E-4</v>
          </cell>
          <cell r="O25">
            <v>7.2251833128176633E-6</v>
          </cell>
          <cell r="P25">
            <v>1</v>
          </cell>
          <cell r="R25">
            <v>5.5441129222908803E-4</v>
          </cell>
          <cell r="S25">
            <v>0</v>
          </cell>
          <cell r="T25">
            <v>0</v>
          </cell>
          <cell r="U25">
            <v>4.2712844787559231E-3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A26" t="str">
            <v>F22</v>
          </cell>
          <cell r="B26" t="str">
            <v>Secondary Lines - NCP</v>
          </cell>
          <cell r="F26">
            <v>0.89811262339407449</v>
          </cell>
          <cell r="G26">
            <v>0.10188737660592551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 t="str">
            <v>F23</v>
          </cell>
          <cell r="B27" t="str">
            <v>Max NCP (sec &amp; pri) - Facilities</v>
          </cell>
          <cell r="F27">
            <v>0.35952359301940018</v>
          </cell>
          <cell r="G27">
            <v>4.115906892493227E-2</v>
          </cell>
          <cell r="H27">
            <v>0.34628181082531684</v>
          </cell>
          <cell r="I27">
            <v>0.23731761468737528</v>
          </cell>
          <cell r="J27">
            <v>0</v>
          </cell>
          <cell r="K27">
            <v>1.0711912222980388E-2</v>
          </cell>
          <cell r="L27">
            <v>3.2195672911881326E-3</v>
          </cell>
          <cell r="M27">
            <v>1.3630881462109528E-3</v>
          </cell>
          <cell r="N27">
            <v>4.1789875415790978E-4</v>
          </cell>
          <cell r="O27">
            <v>5.4461284380574596E-6</v>
          </cell>
          <cell r="P27">
            <v>1</v>
          </cell>
          <cell r="R27">
            <v>4.1789875415790978E-4</v>
          </cell>
          <cell r="S27">
            <v>0</v>
          </cell>
          <cell r="T27">
            <v>0</v>
          </cell>
          <cell r="U27">
            <v>3.2195672911881326E-3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F24</v>
          </cell>
          <cell r="B28" t="str">
            <v>12 Dist Peaks - Distance</v>
          </cell>
          <cell r="F28">
            <v>0.27168396442251785</v>
          </cell>
          <cell r="G28">
            <v>4.190629857711349E-2</v>
          </cell>
          <cell r="H28">
            <v>0.30446015363309753</v>
          </cell>
          <cell r="I28">
            <v>0.37207396348272109</v>
          </cell>
          <cell r="J28">
            <v>0</v>
          </cell>
          <cell r="K28">
            <v>5.0807544812223595E-3</v>
          </cell>
          <cell r="L28">
            <v>2.9136112272467895E-3</v>
          </cell>
          <cell r="M28">
            <v>1.7188909289998823E-3</v>
          </cell>
          <cell r="N28">
            <v>1.5715829973774549E-4</v>
          </cell>
          <cell r="O28">
            <v>5.2049473433060739E-6</v>
          </cell>
          <cell r="P28">
            <v>1</v>
          </cell>
          <cell r="R28">
            <v>1.5715829973774549E-4</v>
          </cell>
          <cell r="S28">
            <v>0</v>
          </cell>
          <cell r="T28">
            <v>0</v>
          </cell>
          <cell r="U28">
            <v>2.9136112272467895E-3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 t="str">
            <v>F25</v>
          </cell>
          <cell r="B29" t="str">
            <v>Max NCP (sec &amp; pri) x Feeder Dist Wgt. - Fac &amp; Dist.</v>
          </cell>
          <cell r="F29">
            <v>0.32560356883995795</v>
          </cell>
          <cell r="G29">
            <v>4.4227974702921509E-2</v>
          </cell>
          <cell r="H29">
            <v>0.3617739957083701</v>
          </cell>
          <cell r="I29">
            <v>0.24153864254651941</v>
          </cell>
          <cell r="J29">
            <v>0</v>
          </cell>
          <cell r="K29">
            <v>1.9629722494864582E-2</v>
          </cell>
          <cell r="L29">
            <v>2.9554843598854166E-3</v>
          </cell>
          <cell r="M29">
            <v>4.0344840105335207E-3</v>
          </cell>
          <cell r="N29">
            <v>2.3308967225002048E-4</v>
          </cell>
          <cell r="O29">
            <v>3.0376646975565094E-6</v>
          </cell>
          <cell r="P29">
            <v>1</v>
          </cell>
          <cell r="R29">
            <v>2.3308967225002048E-4</v>
          </cell>
          <cell r="S29">
            <v>0</v>
          </cell>
          <cell r="T29">
            <v>0</v>
          </cell>
          <cell r="U29">
            <v>2.9554843598854166E-3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A30" t="str">
            <v>F26</v>
          </cell>
          <cell r="B30" t="str">
            <v xml:space="preserve">12 WDP &amp; Facilities  </v>
          </cell>
          <cell r="F30">
            <v>0.35904795662445349</v>
          </cell>
          <cell r="G30">
            <v>4.667647029203658E-2</v>
          </cell>
          <cell r="H30">
            <v>0.34879721626160393</v>
          </cell>
          <cell r="I30">
            <v>0.23731761468737528</v>
          </cell>
          <cell r="J30">
            <v>0</v>
          </cell>
          <cell r="K30">
            <v>3.3184193625510759E-3</v>
          </cell>
          <cell r="L30">
            <v>3.7988369863106398E-3</v>
          </cell>
          <cell r="M30">
            <v>6.9507949486235143E-4</v>
          </cell>
          <cell r="N30">
            <v>3.372372828549492E-4</v>
          </cell>
          <cell r="O30">
            <v>1.1169007951783325E-5</v>
          </cell>
          <cell r="P30">
            <v>1</v>
          </cell>
          <cell r="R30">
            <v>3.372372828549492E-4</v>
          </cell>
          <cell r="S30">
            <v>0</v>
          </cell>
          <cell r="T30">
            <v>0</v>
          </cell>
          <cell r="U30">
            <v>3.7988369863106398E-3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A31" t="str">
            <v>F27</v>
          </cell>
          <cell r="B31" t="str">
            <v>12 WDP &amp; Facilities  - Composite 2</v>
          </cell>
          <cell r="F31">
            <v>0.35928577482192686</v>
          </cell>
          <cell r="G31">
            <v>4.3917769608484425E-2</v>
          </cell>
          <cell r="H31">
            <v>0.34753951354346041</v>
          </cell>
          <cell r="I31">
            <v>0.23731761468737528</v>
          </cell>
          <cell r="J31">
            <v>0</v>
          </cell>
          <cell r="K31">
            <v>7.0151657927657327E-3</v>
          </cell>
          <cell r="L31">
            <v>3.5092021387493864E-3</v>
          </cell>
          <cell r="M31">
            <v>1.0290838205366522E-3</v>
          </cell>
          <cell r="N31">
            <v>3.7756801850642952E-4</v>
          </cell>
          <cell r="O31">
            <v>8.3075681949203931E-6</v>
          </cell>
          <cell r="P31">
            <v>1</v>
          </cell>
          <cell r="R31">
            <v>3.7756801850642952E-4</v>
          </cell>
          <cell r="S31">
            <v>0</v>
          </cell>
          <cell r="T31">
            <v>0</v>
          </cell>
          <cell r="U31">
            <v>3.5092021387493864E-3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A32" t="str">
            <v>F30</v>
          </cell>
          <cell r="B32" t="str">
            <v>MWH @ Input</v>
          </cell>
          <cell r="F32">
            <v>0.1293678573636661</v>
          </cell>
          <cell r="G32">
            <v>2.2488549018998178E-2</v>
          </cell>
          <cell r="H32">
            <v>0.17080938242402338</v>
          </cell>
          <cell r="I32">
            <v>0.24423792164933064</v>
          </cell>
          <cell r="J32">
            <v>0.42846956461167757</v>
          </cell>
          <cell r="K32">
            <v>2.0149781283860472E-3</v>
          </cell>
          <cell r="L32">
            <v>1.9532068220781658E-3</v>
          </cell>
          <cell r="M32">
            <v>4.2168388893691356E-4</v>
          </cell>
          <cell r="N32">
            <v>2.228986685620525E-4</v>
          </cell>
          <cell r="O32">
            <v>1.3957424341142882E-5</v>
          </cell>
          <cell r="P32">
            <v>1</v>
          </cell>
          <cell r="R32">
            <v>2.228986685620525E-4</v>
          </cell>
          <cell r="S32">
            <v>0</v>
          </cell>
          <cell r="T32">
            <v>0</v>
          </cell>
          <cell r="U32">
            <v>1.9532068220781658E-3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A33" t="str">
            <v>F33</v>
          </cell>
          <cell r="B33" t="str">
            <v>SS Energy Combustion Turbine</v>
          </cell>
          <cell r="C33" t="str">
            <v>SSECT</v>
          </cell>
          <cell r="F33">
            <v>0.12147230366310764</v>
          </cell>
          <cell r="G33">
            <v>2.2936332312299593E-2</v>
          </cell>
          <cell r="H33">
            <v>0.17421047280668861</v>
          </cell>
          <cell r="I33">
            <v>0.24764263071499681</v>
          </cell>
          <cell r="J33">
            <v>0.42413110589921987</v>
          </cell>
          <cell r="K33">
            <v>6.3585807573804075E-3</v>
          </cell>
          <cell r="L33">
            <v>1.9747135186993481E-3</v>
          </cell>
          <cell r="M33">
            <v>1.0373995394517704E-3</v>
          </cell>
          <cell r="N33">
            <v>2.1685195454636822E-4</v>
          </cell>
          <cell r="O33">
            <v>1.9608833609622407E-5</v>
          </cell>
          <cell r="P33">
            <v>1</v>
          </cell>
          <cell r="R33">
            <v>2.1685195454636822E-4</v>
          </cell>
          <cell r="S33">
            <v>0</v>
          </cell>
          <cell r="T33">
            <v>0</v>
          </cell>
          <cell r="U33">
            <v>1.9747135186993481E-3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A34" t="str">
            <v>F35</v>
          </cell>
          <cell r="B34" t="str">
            <v>SS Energy Cholla</v>
          </cell>
          <cell r="C34" t="str">
            <v>SSECH</v>
          </cell>
          <cell r="F34">
            <v>0.13476211922278417</v>
          </cell>
          <cell r="G34">
            <v>2.243226167056505E-2</v>
          </cell>
          <cell r="H34">
            <v>0.17038185785514054</v>
          </cell>
          <cell r="I34">
            <v>0.24414260164733165</v>
          </cell>
          <cell r="J34">
            <v>0.4247033075013894</v>
          </cell>
          <cell r="K34">
            <v>1.1390210209070591E-3</v>
          </cell>
          <cell r="L34">
            <v>1.922699675973384E-3</v>
          </cell>
          <cell r="M34">
            <v>2.81934969200911E-4</v>
          </cell>
          <cell r="N34">
            <v>2.2125079460037824E-4</v>
          </cell>
          <cell r="O34">
            <v>1.2945642107681007E-5</v>
          </cell>
          <cell r="P34">
            <v>1</v>
          </cell>
          <cell r="R34">
            <v>2.2125079460037824E-4</v>
          </cell>
          <cell r="S34">
            <v>0</v>
          </cell>
          <cell r="T34">
            <v>0</v>
          </cell>
          <cell r="U34">
            <v>1.922699675973384E-3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A35" t="str">
            <v>F37</v>
          </cell>
          <cell r="B35" t="str">
            <v>SSystem Energy Purchase</v>
          </cell>
          <cell r="C35" t="str">
            <v>SSEC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A36" t="str">
            <v>F40</v>
          </cell>
          <cell r="B36" t="str">
            <v>Average Customers</v>
          </cell>
          <cell r="F36">
            <v>0.78294857882466329</v>
          </cell>
          <cell r="G36">
            <v>0.14197346798440139</v>
          </cell>
          <cell r="H36">
            <v>4.3433610798457999E-2</v>
          </cell>
          <cell r="I36">
            <v>5.660824082312655E-4</v>
          </cell>
          <cell r="J36">
            <v>1.910528127780521E-4</v>
          </cell>
          <cell r="K36">
            <v>4.1819337908084739E-3</v>
          </cell>
          <cell r="L36">
            <v>2.4327391493738634E-2</v>
          </cell>
          <cell r="M36">
            <v>2.2087204388953295E-4</v>
          </cell>
          <cell r="N36">
            <v>2.0579454215907465E-3</v>
          </cell>
          <cell r="O36">
            <v>9.9064421440471455E-5</v>
          </cell>
          <cell r="P36">
            <v>1</v>
          </cell>
          <cell r="R36">
            <v>2.0579454215907465E-3</v>
          </cell>
          <cell r="S36">
            <v>0</v>
          </cell>
          <cell r="T36">
            <v>0</v>
          </cell>
          <cell r="U36">
            <v>2.4327391493738634E-2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A37" t="str">
            <v>F41</v>
          </cell>
          <cell r="B37" t="str">
            <v>Weighted Customers Acct 902</v>
          </cell>
          <cell r="F37">
            <v>0.71838003661607253</v>
          </cell>
          <cell r="G37">
            <v>0.20544752962174839</v>
          </cell>
          <cell r="H37">
            <v>6.2852081926153228E-2</v>
          </cell>
          <cell r="I37">
            <v>3.5148312502757718E-3</v>
          </cell>
          <cell r="J37">
            <v>1.8242508122425368E-3</v>
          </cell>
          <cell r="K37">
            <v>6.9962659943951181E-3</v>
          </cell>
          <cell r="L37">
            <v>5.2233741399101063E-4</v>
          </cell>
          <cell r="M37">
            <v>4.1635285289583093E-4</v>
          </cell>
          <cell r="N37">
            <v>4.4186483780022959E-5</v>
          </cell>
          <cell r="O37">
            <v>2.1270284455713062E-6</v>
          </cell>
          <cell r="P37">
            <v>1</v>
          </cell>
          <cell r="R37">
            <v>4.4186483780022959E-5</v>
          </cell>
          <cell r="S37">
            <v>0</v>
          </cell>
          <cell r="T37">
            <v>0</v>
          </cell>
          <cell r="U37">
            <v>5.2233741399101063E-4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A38" t="str">
            <v>F42</v>
          </cell>
          <cell r="B38" t="str">
            <v>Weighted Customers Acct 903</v>
          </cell>
          <cell r="F38">
            <v>0.78654218542922494</v>
          </cell>
          <cell r="G38">
            <v>0.13475933422546368</v>
          </cell>
          <cell r="H38">
            <v>4.4072082656981169E-2</v>
          </cell>
          <cell r="I38">
            <v>4.1977033713737726E-3</v>
          </cell>
          <cell r="J38">
            <v>1.4167248878386484E-3</v>
          </cell>
          <cell r="K38">
            <v>4.3048051324217334E-3</v>
          </cell>
          <cell r="L38">
            <v>2.2486056475586529E-2</v>
          </cell>
          <cell r="M38">
            <v>2.2736158813272935E-4</v>
          </cell>
          <cell r="N38">
            <v>1.9021799762409582E-3</v>
          </cell>
          <cell r="O38">
            <v>9.1566256735954447E-5</v>
          </cell>
          <cell r="P38">
            <v>1</v>
          </cell>
          <cell r="R38">
            <v>1.9021799762409582E-3</v>
          </cell>
          <cell r="S38">
            <v>0</v>
          </cell>
          <cell r="T38">
            <v>0</v>
          </cell>
          <cell r="U38">
            <v>2.2486056475586529E-2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A39" t="str">
            <v>F43</v>
          </cell>
          <cell r="B39" t="str">
            <v>Residential Split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</row>
        <row r="40">
          <cell r="A40" t="str">
            <v>F44</v>
          </cell>
          <cell r="B40" t="str">
            <v>Commercial Split</v>
          </cell>
          <cell r="F40">
            <v>0</v>
          </cell>
          <cell r="G40">
            <v>0.77453592895344492</v>
          </cell>
          <cell r="H40">
            <v>0.22546407104655503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A41" t="str">
            <v>F45</v>
          </cell>
          <cell r="B41" t="str">
            <v>Industrial / Irrigation Split</v>
          </cell>
          <cell r="F41">
            <v>0</v>
          </cell>
          <cell r="G41">
            <v>0.48111130290670967</v>
          </cell>
          <cell r="H41">
            <v>0.24984486674944467</v>
          </cell>
          <cell r="I41">
            <v>2.9516030853172372E-2</v>
          </cell>
          <cell r="J41">
            <v>9.9616604129456766E-3</v>
          </cell>
          <cell r="K41">
            <v>0.21804967792781091</v>
          </cell>
          <cell r="L41">
            <v>0</v>
          </cell>
          <cell r="M41">
            <v>1.1516461149916776E-2</v>
          </cell>
          <cell r="N41">
            <v>0</v>
          </cell>
          <cell r="O41">
            <v>0</v>
          </cell>
          <cell r="P41">
            <v>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A42" t="str">
            <v>F46</v>
          </cell>
          <cell r="B42" t="str">
            <v>Lighting / OSPA  Split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0.91855546154873757</v>
          </cell>
          <cell r="M42">
            <v>0</v>
          </cell>
          <cell r="N42">
            <v>7.7704056641581698E-2</v>
          </cell>
          <cell r="O42">
            <v>3.740481809680723E-3</v>
          </cell>
          <cell r="P42">
            <v>1</v>
          </cell>
          <cell r="R42">
            <v>7.7704056641581698E-2</v>
          </cell>
          <cell r="S42">
            <v>0</v>
          </cell>
          <cell r="T42">
            <v>0</v>
          </cell>
          <cell r="U42">
            <v>0.91855546154873757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43">
          <cell r="A43" t="str">
            <v>F47</v>
          </cell>
          <cell r="B43" t="str">
            <v>Wtd Customers Acct 902 - irrigation</v>
          </cell>
          <cell r="F43">
            <v>0.72016361234431292</v>
          </cell>
          <cell r="G43">
            <v>0.20595760953569811</v>
          </cell>
          <cell r="H43">
            <v>6.3008129480482442E-2</v>
          </cell>
          <cell r="I43">
            <v>3.5235577841259925E-3</v>
          </cell>
          <cell r="J43">
            <v>1.8287800158744546E-3</v>
          </cell>
          <cell r="K43">
            <v>4.5303817238116495E-3</v>
          </cell>
          <cell r="L43">
            <v>5.2363426006977239E-4</v>
          </cell>
          <cell r="M43">
            <v>4.1786635738595777E-4</v>
          </cell>
          <cell r="N43">
            <v>4.4296188860856733E-5</v>
          </cell>
          <cell r="O43">
            <v>2.1323093778292071E-6</v>
          </cell>
          <cell r="P43">
            <v>1</v>
          </cell>
          <cell r="R43">
            <v>4.4296188860856733E-5</v>
          </cell>
          <cell r="S43">
            <v>0</v>
          </cell>
          <cell r="T43">
            <v>0</v>
          </cell>
          <cell r="U43">
            <v>5.2363426006977239E-4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A44" t="str">
            <v>F48</v>
          </cell>
          <cell r="B44" t="str">
            <v>Wtd Customers Acct 903 - irrigation</v>
          </cell>
          <cell r="F44">
            <v>0.78774262790227745</v>
          </cell>
          <cell r="G44">
            <v>0.13496500765460881</v>
          </cell>
          <cell r="H44">
            <v>4.4139346690465209E-2</v>
          </cell>
          <cell r="I44">
            <v>4.2041100225485252E-3</v>
          </cell>
          <cell r="J44">
            <v>1.4188871326101275E-3</v>
          </cell>
          <cell r="K44">
            <v>2.7848857866028744E-3</v>
          </cell>
          <cell r="L44">
            <v>2.2520375317912858E-2</v>
          </cell>
          <cell r="M44">
            <v>2.2797034926349662E-4</v>
          </cell>
          <cell r="N44">
            <v>1.9050831360169639E-3</v>
          </cell>
          <cell r="O44">
            <v>9.1706007693653283E-5</v>
          </cell>
          <cell r="P44">
            <v>1</v>
          </cell>
          <cell r="R44">
            <v>1.9050831360169639E-3</v>
          </cell>
          <cell r="S44">
            <v>0</v>
          </cell>
          <cell r="T44">
            <v>0</v>
          </cell>
          <cell r="U44">
            <v>2.2520375317912858E-2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A45" t="str">
            <v>F50</v>
          </cell>
          <cell r="B45" t="str">
            <v>Customer Advances</v>
          </cell>
          <cell r="F45">
            <v>2.9925853026538076E-2</v>
          </cell>
          <cell r="G45">
            <v>1.7151697302240951E-2</v>
          </cell>
          <cell r="H45">
            <v>0.18960833374802827</v>
          </cell>
          <cell r="I45">
            <v>0.72774563115564639</v>
          </cell>
          <cell r="J45">
            <v>1.6773771746032194E-2</v>
          </cell>
          <cell r="K45">
            <v>8.5718330017953894E-3</v>
          </cell>
          <cell r="L45">
            <v>6.9885317205666082E-3</v>
          </cell>
          <cell r="M45">
            <v>1.6340591561510075E-3</v>
          </cell>
          <cell r="N45">
            <v>1.5807955408015119E-3</v>
          </cell>
          <cell r="O45">
            <v>1.9493602199644007E-5</v>
          </cell>
          <cell r="P45">
            <v>1</v>
          </cell>
          <cell r="R45">
            <v>1.5807955408015119E-3</v>
          </cell>
          <cell r="S45">
            <v>0</v>
          </cell>
          <cell r="T45">
            <v>0</v>
          </cell>
          <cell r="U45">
            <v>6.9885317205666082E-3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A46" t="str">
            <v>F51</v>
          </cell>
          <cell r="B46" t="str">
            <v>Security Deposits</v>
          </cell>
          <cell r="F46">
            <v>0.60546867333539756</v>
          </cell>
          <cell r="G46">
            <v>4.8736394935561117E-2</v>
          </cell>
          <cell r="H46">
            <v>0.30671659673056489</v>
          </cell>
          <cell r="I46">
            <v>3.3864709101763993E-2</v>
          </cell>
          <cell r="J46">
            <v>0</v>
          </cell>
          <cell r="K46">
            <v>2.4274839206128098E-3</v>
          </cell>
          <cell r="L46">
            <v>2.3012609139607802E-3</v>
          </cell>
          <cell r="M46">
            <v>0</v>
          </cell>
          <cell r="N46">
            <v>4.8488106213889353E-4</v>
          </cell>
          <cell r="O46">
            <v>0</v>
          </cell>
          <cell r="P46">
            <v>1</v>
          </cell>
          <cell r="R46">
            <v>4.8488106213889353E-4</v>
          </cell>
          <cell r="S46">
            <v>0</v>
          </cell>
          <cell r="T46">
            <v>0</v>
          </cell>
          <cell r="U46">
            <v>2.3012609139607802E-3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A47" t="str">
            <v>F60</v>
          </cell>
          <cell r="B47" t="str">
            <v>Meters</v>
          </cell>
          <cell r="F47">
            <v>0.43882459760597325</v>
          </cell>
          <cell r="G47">
            <v>0.10611722466064373</v>
          </cell>
          <cell r="H47">
            <v>0.13711762692082805</v>
          </cell>
          <cell r="I47">
            <v>1.9201870945668477E-2</v>
          </cell>
          <cell r="J47">
            <v>0.2921707064255511</v>
          </cell>
          <cell r="K47">
            <v>6.1261202743662594E-3</v>
          </cell>
          <cell r="L47">
            <v>0</v>
          </cell>
          <cell r="M47">
            <v>4.4185316696925041E-4</v>
          </cell>
          <cell r="N47">
            <v>0</v>
          </cell>
          <cell r="O47">
            <v>0</v>
          </cell>
          <cell r="P47">
            <v>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A48" t="str">
            <v>F70</v>
          </cell>
          <cell r="B48" t="str">
            <v>Services</v>
          </cell>
          <cell r="F48">
            <v>0.69438815520581876</v>
          </cell>
          <cell r="G48">
            <v>0.17349906313648156</v>
          </cell>
          <cell r="H48">
            <v>0.10561627595941649</v>
          </cell>
          <cell r="I48">
            <v>2.504423838883349E-3</v>
          </cell>
          <cell r="J48">
            <v>0</v>
          </cell>
          <cell r="K48">
            <v>0</v>
          </cell>
          <cell r="L48">
            <v>2.2083292338391694E-2</v>
          </cell>
          <cell r="M48">
            <v>0</v>
          </cell>
          <cell r="N48">
            <v>1.8188633741966012E-3</v>
          </cell>
          <cell r="O48">
            <v>8.9926146811368163E-5</v>
          </cell>
          <cell r="P48">
            <v>1</v>
          </cell>
          <cell r="R48">
            <v>1.8188633741966012E-3</v>
          </cell>
          <cell r="U48">
            <v>2.2083292338391694E-2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A49" t="str">
            <v>F80</v>
          </cell>
          <cell r="B49" t="str">
            <v>Uncollectables</v>
          </cell>
          <cell r="F49">
            <v>0.87700847975718921</v>
          </cell>
          <cell r="G49">
            <v>1.7765624487311039E-2</v>
          </cell>
          <cell r="H49">
            <v>9.6806624131417551E-2</v>
          </cell>
          <cell r="I49">
            <v>1.2961847152623213E-2</v>
          </cell>
          <cell r="J49">
            <v>-3.2419917118296213E-3</v>
          </cell>
          <cell r="K49">
            <v>-1.0923481366602993E-3</v>
          </cell>
          <cell r="L49">
            <v>0</v>
          </cell>
          <cell r="M49">
            <v>-2.0823568005120838E-4</v>
          </cell>
          <cell r="N49">
            <v>0</v>
          </cell>
          <cell r="O49">
            <v>0</v>
          </cell>
          <cell r="P49">
            <v>1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A50" t="str">
            <v>F90</v>
          </cell>
          <cell r="B50" t="str">
            <v>Account 908</v>
          </cell>
          <cell r="F50">
            <v>0.74512828359081196</v>
          </cell>
          <cell r="G50">
            <v>0.13511310966797718</v>
          </cell>
          <cell r="H50">
            <v>5.1611518465098288E-2</v>
          </cell>
          <cell r="I50">
            <v>1.4559287949303326E-2</v>
          </cell>
          <cell r="J50">
            <v>2.4262065745997617E-2</v>
          </cell>
          <cell r="K50">
            <v>4.0650554439676688E-3</v>
          </cell>
          <cell r="L50">
            <v>2.2985499794371058E-2</v>
          </cell>
          <cell r="M50">
            <v>2.3507691399361687E-4</v>
          </cell>
          <cell r="N50">
            <v>1.9462318443561554E-3</v>
          </cell>
          <cell r="O50">
            <v>9.3870584122906153E-5</v>
          </cell>
          <cell r="P50">
            <v>1</v>
          </cell>
          <cell r="R50">
            <v>1.9462318443561554E-3</v>
          </cell>
          <cell r="U50">
            <v>2.2985499794371058E-2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A51" t="str">
            <v>F101</v>
          </cell>
          <cell r="B51" t="str">
            <v>Rate Base</v>
          </cell>
          <cell r="F51">
            <v>0.19102144183955383</v>
          </cell>
          <cell r="G51">
            <v>3.1952704538869919E-2</v>
          </cell>
          <cell r="H51">
            <v>0.20885622491225805</v>
          </cell>
          <cell r="I51">
            <v>0.22320971805802489</v>
          </cell>
          <cell r="J51">
            <v>0.33634563524055083</v>
          </cell>
          <cell r="K51">
            <v>2.6487386255184108E-3</v>
          </cell>
          <cell r="L51">
            <v>4.4167300870392966E-3</v>
          </cell>
          <cell r="M51">
            <v>5.2541140661152769E-4</v>
          </cell>
          <cell r="N51">
            <v>1.0137347848826646E-3</v>
          </cell>
          <cell r="O51">
            <v>9.6605066907189713E-6</v>
          </cell>
          <cell r="P51">
            <v>1</v>
          </cell>
          <cell r="R51">
            <v>8.3333333333333329E-2</v>
          </cell>
          <cell r="S51">
            <v>8.3333333333333329E-2</v>
          </cell>
          <cell r="T51">
            <v>8.3333333333333329E-2</v>
          </cell>
          <cell r="U51">
            <v>8.3333333333333329E-2</v>
          </cell>
          <cell r="V51">
            <v>8.3333333333333329E-2</v>
          </cell>
          <cell r="W51">
            <v>8.3333333333333329E-2</v>
          </cell>
          <cell r="X51">
            <v>0.2455832699129607</v>
          </cell>
          <cell r="Y51">
            <v>0.24898626521511733</v>
          </cell>
        </row>
        <row r="52">
          <cell r="A52" t="str">
            <v>F101G</v>
          </cell>
          <cell r="B52" t="str">
            <v>Generation Rate Base</v>
          </cell>
          <cell r="F52">
            <v>0.13597578088240175</v>
          </cell>
          <cell r="G52">
            <v>2.488331223769482E-2</v>
          </cell>
          <cell r="H52">
            <v>0.18865597477429902</v>
          </cell>
          <cell r="I52">
            <v>0.23935304135812385</v>
          </cell>
          <cell r="J52">
            <v>0.40727179858443513</v>
          </cell>
          <cell r="K52">
            <v>2.2136476663586241E-3</v>
          </cell>
          <cell r="L52">
            <v>1.0528988311933397E-3</v>
          </cell>
          <cell r="M52">
            <v>4.7613533715025935E-4</v>
          </cell>
          <cell r="N52">
            <v>1.0905105873622344E-4</v>
          </cell>
          <cell r="O52">
            <v>8.3592696074004485E-6</v>
          </cell>
          <cell r="P52">
            <v>1</v>
          </cell>
          <cell r="R52">
            <v>7.1428571428571425E-2</v>
          </cell>
          <cell r="S52">
            <v>7.1428571428571425E-2</v>
          </cell>
          <cell r="T52">
            <v>7.1428571428571425E-2</v>
          </cell>
          <cell r="U52">
            <v>7.1428571428571425E-2</v>
          </cell>
          <cell r="V52">
            <v>7.1428571428571425E-2</v>
          </cell>
          <cell r="W52">
            <v>7.1428571428571425E-2</v>
          </cell>
          <cell r="X52">
            <v>0.21323281545452094</v>
          </cell>
          <cell r="Y52">
            <v>0.21417666322697804</v>
          </cell>
        </row>
        <row r="53">
          <cell r="A53" t="str">
            <v>F101T</v>
          </cell>
          <cell r="B53" t="str">
            <v>Transmission Rate Base</v>
          </cell>
          <cell r="F53">
            <v>0.13621129656431721</v>
          </cell>
          <cell r="G53">
            <v>2.5117802610724552E-2</v>
          </cell>
          <cell r="H53">
            <v>0.19017487262301586</v>
          </cell>
          <cell r="I53">
            <v>0.23727512217127686</v>
          </cell>
          <cell r="J53">
            <v>0.4074816142030494</v>
          </cell>
          <cell r="K53">
            <v>2.2316977350348363E-3</v>
          </cell>
          <cell r="L53">
            <v>9.2911713559814949E-4</v>
          </cell>
          <cell r="M53">
            <v>4.818261728439698E-4</v>
          </cell>
          <cell r="N53">
            <v>8.8783646565061833E-5</v>
          </cell>
          <cell r="O53">
            <v>7.8671375740338091E-6</v>
          </cell>
          <cell r="P53">
            <v>1</v>
          </cell>
          <cell r="R53">
            <v>0.14285714285714285</v>
          </cell>
          <cell r="S53">
            <v>0.14285714285714285</v>
          </cell>
          <cell r="T53">
            <v>0.14285714285714285</v>
          </cell>
          <cell r="U53">
            <v>0.14285714285714285</v>
          </cell>
          <cell r="V53">
            <v>0.14285714285714285</v>
          </cell>
          <cell r="W53">
            <v>0.14285714285714285</v>
          </cell>
          <cell r="X53">
            <v>0.42764231143583042</v>
          </cell>
          <cell r="Y53">
            <v>0.42848264492486349</v>
          </cell>
        </row>
        <row r="54">
          <cell r="A54" t="str">
            <v>F101D</v>
          </cell>
          <cell r="B54" t="str">
            <v>Distribution Rate Base</v>
          </cell>
          <cell r="F54">
            <v>0.44670328436569895</v>
          </cell>
          <cell r="G54">
            <v>6.4391262514519668E-2</v>
          </cell>
          <cell r="H54">
            <v>0.30263023740109929</v>
          </cell>
          <cell r="I54">
            <v>0.15100183921238267</v>
          </cell>
          <cell r="J54">
            <v>4.2399848954134765E-3</v>
          </cell>
          <cell r="K54">
            <v>4.6645244225237657E-3</v>
          </cell>
          <cell r="L54">
            <v>2.0312485200507543E-2</v>
          </cell>
          <cell r="M54">
            <v>7.5114505002238624E-4</v>
          </cell>
          <cell r="N54">
            <v>5.2891756900357578E-3</v>
          </cell>
          <cell r="O54">
            <v>1.6061247797069218E-5</v>
          </cell>
          <cell r="P54">
            <v>1</v>
          </cell>
          <cell r="R54">
            <v>0.14285714285714285</v>
          </cell>
          <cell r="S54">
            <v>0.14285714285714285</v>
          </cell>
          <cell r="T54">
            <v>0.14285714285714285</v>
          </cell>
          <cell r="U54">
            <v>0.14285714285714285</v>
          </cell>
          <cell r="V54">
            <v>0.14285714285714285</v>
          </cell>
          <cell r="W54">
            <v>0.14285714285714285</v>
          </cell>
          <cell r="X54">
            <v>0.408258943370921</v>
          </cell>
          <cell r="Y54">
            <v>0.42328225288139276</v>
          </cell>
        </row>
        <row r="55">
          <cell r="A55" t="str">
            <v>F101R</v>
          </cell>
          <cell r="B55" t="str">
            <v>Retail Rate Base</v>
          </cell>
          <cell r="F55">
            <v>0.71997126830425762</v>
          </cell>
          <cell r="G55">
            <v>0.12471088301704786</v>
          </cell>
          <cell r="H55">
            <v>7.9887491912985178E-2</v>
          </cell>
          <cell r="I55">
            <v>3.0670179374956634E-2</v>
          </cell>
          <cell r="J55">
            <v>1.877795600526401E-2</v>
          </cell>
          <cell r="K55">
            <v>4.0045599366036111E-3</v>
          </cell>
          <cell r="L55">
            <v>1.9595829127931529E-2</v>
          </cell>
          <cell r="M55">
            <v>2.9674442431757027E-4</v>
          </cell>
          <cell r="N55">
            <v>2.0121171860751465E-3</v>
          </cell>
          <cell r="O55">
            <v>7.2970710558938133E-5</v>
          </cell>
          <cell r="P55">
            <v>1</v>
          </cell>
          <cell r="R55">
            <v>0.14285714285714285</v>
          </cell>
          <cell r="S55">
            <v>0.14285714285714285</v>
          </cell>
          <cell r="T55">
            <v>0.14285714285714285</v>
          </cell>
          <cell r="U55">
            <v>0.14285714285714285</v>
          </cell>
          <cell r="V55">
            <v>0.14285714285714285</v>
          </cell>
          <cell r="W55">
            <v>0.14285714285714285</v>
          </cell>
          <cell r="X55">
            <v>0.40897559944349704</v>
          </cell>
          <cell r="Y55">
            <v>0.42655931138535341</v>
          </cell>
        </row>
        <row r="56">
          <cell r="A56" t="str">
            <v>F101M</v>
          </cell>
          <cell r="B56" t="str">
            <v>Misc Rate Base</v>
          </cell>
          <cell r="F56">
            <v>0.1747591231098263</v>
          </cell>
          <cell r="G56">
            <v>2.9758952134617822E-2</v>
          </cell>
          <cell r="H56">
            <v>0.20160232475306025</v>
          </cell>
          <cell r="I56">
            <v>0.22949177570829762</v>
          </cell>
          <cell r="J56">
            <v>0.35704836740023843</v>
          </cell>
          <cell r="K56">
            <v>2.5102111192472683E-3</v>
          </cell>
          <cell r="L56">
            <v>3.5612047689141963E-3</v>
          </cell>
          <cell r="M56">
            <v>5.0747338973818968E-4</v>
          </cell>
          <cell r="N56">
            <v>7.506770746746541E-4</v>
          </cell>
          <cell r="O56">
            <v>9.8905413852467611E-6</v>
          </cell>
          <cell r="P56">
            <v>1</v>
          </cell>
          <cell r="R56">
            <v>0.14285714285714285</v>
          </cell>
          <cell r="S56">
            <v>0.14285714285714285</v>
          </cell>
          <cell r="T56">
            <v>0.14285714285714285</v>
          </cell>
          <cell r="U56">
            <v>0.14285714285714285</v>
          </cell>
          <cell r="V56">
            <v>0.14285714285714285</v>
          </cell>
          <cell r="W56">
            <v>0.14285714285714285</v>
          </cell>
          <cell r="X56">
            <v>0.42501022380251435</v>
          </cell>
          <cell r="Y56">
            <v>0.42782075149675391</v>
          </cell>
        </row>
        <row r="57">
          <cell r="A57" t="str">
            <v>F102</v>
          </cell>
          <cell r="B57" t="str">
            <v>SGP - System Gross Plant</v>
          </cell>
          <cell r="F57">
            <v>0.20035682611125133</v>
          </cell>
          <cell r="G57">
            <v>3.3101816681216346E-2</v>
          </cell>
          <cell r="H57">
            <v>0.21291966162741818</v>
          </cell>
          <cell r="I57">
            <v>0.22220037409972354</v>
          </cell>
          <cell r="J57">
            <v>0.32208414757509352</v>
          </cell>
          <cell r="K57">
            <v>2.7257892339797251E-3</v>
          </cell>
          <cell r="L57">
            <v>4.9392431992498912E-3</v>
          </cell>
          <cell r="M57">
            <v>5.3685319677269081E-4</v>
          </cell>
          <cell r="N57">
            <v>1.1257211814460735E-3</v>
          </cell>
          <cell r="O57">
            <v>9.5670938487392404E-6</v>
          </cell>
          <cell r="P57">
            <v>1</v>
          </cell>
          <cell r="R57">
            <v>0.14285714285714285</v>
          </cell>
          <cell r="S57">
            <v>0.14285714285714285</v>
          </cell>
          <cell r="T57">
            <v>0.14285714285714285</v>
          </cell>
          <cell r="U57">
            <v>0.14285714285714285</v>
          </cell>
          <cell r="V57">
            <v>0.14285714285714285</v>
          </cell>
          <cell r="W57">
            <v>0.14285714285714285</v>
          </cell>
          <cell r="X57">
            <v>0.42363218537217867</v>
          </cell>
          <cell r="Y57">
            <v>0.4274457073899825</v>
          </cell>
        </row>
        <row r="58">
          <cell r="A58" t="str">
            <v>F102G</v>
          </cell>
          <cell r="B58" t="str">
            <v>SGGP - System Gross Generation Plant</v>
          </cell>
          <cell r="F58">
            <v>0.13761698360089908</v>
          </cell>
          <cell r="G58">
            <v>2.5269422725487833E-2</v>
          </cell>
          <cell r="H58">
            <v>0.18991381185991518</v>
          </cell>
          <cell r="I58">
            <v>0.23855147040493935</v>
          </cell>
          <cell r="J58">
            <v>0.4048013987556533</v>
          </cell>
          <cell r="K58">
            <v>2.2366325856760187E-3</v>
          </cell>
          <cell r="L58">
            <v>1.0178044994430904E-3</v>
          </cell>
          <cell r="M58">
            <v>4.8075282704622988E-4</v>
          </cell>
          <cell r="N58">
            <v>1.0368190850615091E-4</v>
          </cell>
          <cell r="O58">
            <v>8.0408324339174489E-6</v>
          </cell>
          <cell r="P58">
            <v>1</v>
          </cell>
          <cell r="R58">
            <v>6.25E-2</v>
          </cell>
          <cell r="S58">
            <v>6.25E-2</v>
          </cell>
          <cell r="T58">
            <v>6.25E-2</v>
          </cell>
          <cell r="U58">
            <v>6.25E-2</v>
          </cell>
          <cell r="V58">
            <v>6.25E-2</v>
          </cell>
          <cell r="W58">
            <v>6.25E-2</v>
          </cell>
          <cell r="X58">
            <v>0.18648219550055692</v>
          </cell>
          <cell r="Y58">
            <v>0.18739631809149385</v>
          </cell>
        </row>
        <row r="59">
          <cell r="A59" t="str">
            <v>F102T</v>
          </cell>
          <cell r="B59" t="str">
            <v>SGTP - System Gross Transmission Plant</v>
          </cell>
          <cell r="F59">
            <v>0.13711846467969196</v>
          </cell>
          <cell r="G59">
            <v>2.5288828675867157E-2</v>
          </cell>
          <cell r="H59">
            <v>0.19005609905954446</v>
          </cell>
          <cell r="I59">
            <v>0.23859192838822585</v>
          </cell>
          <cell r="J59">
            <v>0.40508345399268902</v>
          </cell>
          <cell r="K59">
            <v>2.2596637159267843E-3</v>
          </cell>
          <cell r="L59">
            <v>1.0051989654422636E-3</v>
          </cell>
          <cell r="M59">
            <v>4.8577124182435342E-4</v>
          </cell>
          <cell r="N59">
            <v>1.0254271785880926E-4</v>
          </cell>
          <cell r="O59">
            <v>8.04856292930528E-6</v>
          </cell>
          <cell r="P59">
            <v>1</v>
          </cell>
          <cell r="R59">
            <v>0.14285714285714285</v>
          </cell>
          <cell r="S59">
            <v>0.14285714285714285</v>
          </cell>
          <cell r="T59">
            <v>0.14285714285714285</v>
          </cell>
          <cell r="U59">
            <v>0.14285714285714285</v>
          </cell>
          <cell r="V59">
            <v>0.14285714285714285</v>
          </cell>
          <cell r="W59">
            <v>0.14285714285714285</v>
          </cell>
          <cell r="X59">
            <v>0.42756622960598628</v>
          </cell>
          <cell r="Y59">
            <v>0.42846888585356974</v>
          </cell>
        </row>
        <row r="60">
          <cell r="A60" t="str">
            <v>F102D</v>
          </cell>
          <cell r="B60" t="str">
            <v>SGDP - System Gross Distribution Plant</v>
          </cell>
          <cell r="F60">
            <v>0.43794464409570999</v>
          </cell>
          <cell r="G60">
            <v>6.2676741809114894E-2</v>
          </cell>
          <cell r="H60">
            <v>0.29970001086969789</v>
          </cell>
          <cell r="I60">
            <v>0.16037438488792369</v>
          </cell>
          <cell r="J60">
            <v>9.2366961334288105E-3</v>
          </cell>
          <cell r="K60">
            <v>4.5500203735406993E-3</v>
          </cell>
          <cell r="L60">
            <v>1.9769835784176525E-2</v>
          </cell>
          <cell r="M60">
            <v>7.4358530682603306E-4</v>
          </cell>
          <cell r="N60">
            <v>4.988754649199221E-3</v>
          </cell>
          <cell r="O60">
            <v>1.5326090382195199E-5</v>
          </cell>
          <cell r="P60">
            <v>1</v>
          </cell>
          <cell r="R60">
            <v>0.14285714285714285</v>
          </cell>
          <cell r="S60">
            <v>0.14285714285714285</v>
          </cell>
          <cell r="T60">
            <v>0.14285714285714285</v>
          </cell>
          <cell r="U60">
            <v>0.14285714285714285</v>
          </cell>
          <cell r="V60">
            <v>0.14285714285714285</v>
          </cell>
          <cell r="W60">
            <v>0.14285714285714285</v>
          </cell>
          <cell r="X60">
            <v>0.40880159278725203</v>
          </cell>
          <cell r="Y60">
            <v>0.42358267392222931</v>
          </cell>
        </row>
        <row r="61">
          <cell r="A61" t="str">
            <v>F102R</v>
          </cell>
          <cell r="B61" t="str">
            <v>SGTP - System Gross Retail Plant</v>
          </cell>
          <cell r="F61">
            <v>0.20035682611125133</v>
          </cell>
          <cell r="G61">
            <v>3.3101816681216346E-2</v>
          </cell>
          <cell r="H61">
            <v>0.21291966162741818</v>
          </cell>
          <cell r="I61">
            <v>0.22220037409972354</v>
          </cell>
          <cell r="J61">
            <v>0.32208414757509352</v>
          </cell>
          <cell r="K61">
            <v>2.7257892339797251E-3</v>
          </cell>
          <cell r="L61">
            <v>4.9392431992498912E-3</v>
          </cell>
          <cell r="M61">
            <v>5.3685319677269081E-4</v>
          </cell>
          <cell r="N61">
            <v>1.1257211814460735E-3</v>
          </cell>
          <cell r="O61">
            <v>9.5670938487392404E-6</v>
          </cell>
          <cell r="P61">
            <v>1</v>
          </cell>
          <cell r="R61">
            <v>0.14285714285714285</v>
          </cell>
          <cell r="S61">
            <v>0.14285714285714285</v>
          </cell>
          <cell r="T61">
            <v>0.14285714285714285</v>
          </cell>
          <cell r="U61">
            <v>0.14285714285714285</v>
          </cell>
          <cell r="V61">
            <v>0.14285714285714285</v>
          </cell>
          <cell r="W61">
            <v>0.14285714285714285</v>
          </cell>
          <cell r="X61">
            <v>0.42363218537217867</v>
          </cell>
          <cell r="Y61">
            <v>0.4274457073899825</v>
          </cell>
        </row>
        <row r="62">
          <cell r="A62" t="str">
            <v>F102M</v>
          </cell>
          <cell r="B62" t="str">
            <v>SGDP - System Gross Misc Plant</v>
          </cell>
          <cell r="F62">
            <v>0.20035682611125133</v>
          </cell>
          <cell r="G62">
            <v>3.3101816681216346E-2</v>
          </cell>
          <cell r="H62">
            <v>0.21291966162741818</v>
          </cell>
          <cell r="I62">
            <v>0.22220037409972354</v>
          </cell>
          <cell r="J62">
            <v>0.32208414757509352</v>
          </cell>
          <cell r="K62">
            <v>2.7257892339797251E-3</v>
          </cell>
          <cell r="L62">
            <v>4.9392431992498912E-3</v>
          </cell>
          <cell r="M62">
            <v>5.3685319677269081E-4</v>
          </cell>
          <cell r="N62">
            <v>1.1257211814460735E-3</v>
          </cell>
          <cell r="O62">
            <v>9.5670938487392404E-6</v>
          </cell>
          <cell r="P62">
            <v>1</v>
          </cell>
          <cell r="R62">
            <v>0.14285714285714285</v>
          </cell>
          <cell r="S62">
            <v>0.14285714285714285</v>
          </cell>
          <cell r="T62">
            <v>0.14285714285714285</v>
          </cell>
          <cell r="U62">
            <v>0.14285714285714285</v>
          </cell>
          <cell r="V62">
            <v>0.14285714285714285</v>
          </cell>
          <cell r="W62">
            <v>0.14285714285714285</v>
          </cell>
          <cell r="X62">
            <v>0.42363218537217867</v>
          </cell>
          <cell r="Y62">
            <v>0.4274457073899825</v>
          </cell>
        </row>
        <row r="63">
          <cell r="A63" t="str">
            <v>F104</v>
          </cell>
          <cell r="B63" t="str">
            <v>SNP - System Net Plant</v>
          </cell>
          <cell r="F63">
            <v>0.19796850788178733</v>
          </cell>
          <cell r="G63">
            <v>3.293058023434519E-2</v>
          </cell>
          <cell r="H63">
            <v>0.21093851302831806</v>
          </cell>
          <cell r="I63">
            <v>0.22224250882380595</v>
          </cell>
          <cell r="J63">
            <v>0.32672281973253481</v>
          </cell>
          <cell r="K63">
            <v>2.7211011824505916E-3</v>
          </cell>
          <cell r="L63">
            <v>4.8173781623083636E-3</v>
          </cell>
          <cell r="M63">
            <v>5.3418980999203288E-4</v>
          </cell>
          <cell r="N63">
            <v>1.1144663798984867E-3</v>
          </cell>
          <cell r="O63">
            <v>9.9347645592681537E-6</v>
          </cell>
          <cell r="P63">
            <v>1</v>
          </cell>
          <cell r="R63">
            <v>6.25E-2</v>
          </cell>
          <cell r="S63">
            <v>6.25E-2</v>
          </cell>
          <cell r="T63">
            <v>6.25E-2</v>
          </cell>
          <cell r="U63">
            <v>6.25E-2</v>
          </cell>
          <cell r="V63">
            <v>6.25E-2</v>
          </cell>
          <cell r="W63">
            <v>6.25E-2</v>
          </cell>
          <cell r="X63">
            <v>0.18268262183769163</v>
          </cell>
          <cell r="Y63">
            <v>0.18638553362010152</v>
          </cell>
        </row>
        <row r="64">
          <cell r="A64" t="str">
            <v>F104G</v>
          </cell>
          <cell r="B64" t="str">
            <v>SNP - System Net Generation Plant</v>
          </cell>
          <cell r="F64">
            <v>0.13716451141828825</v>
          </cell>
          <cell r="G64">
            <v>2.5122045277937415E-2</v>
          </cell>
          <cell r="H64">
            <v>0.18891877984606309</v>
          </cell>
          <cell r="I64">
            <v>0.2388499745527243</v>
          </cell>
          <cell r="J64">
            <v>0.40606384155453484</v>
          </cell>
          <cell r="K64">
            <v>2.2245393797933645E-3</v>
          </cell>
          <cell r="L64">
            <v>1.0616950247903287E-3</v>
          </cell>
          <cell r="M64">
            <v>4.7757546734037695E-4</v>
          </cell>
          <cell r="N64">
            <v>1.0869833239167154E-4</v>
          </cell>
          <cell r="O64">
            <v>8.3391461364425239E-6</v>
          </cell>
          <cell r="P64">
            <v>1</v>
          </cell>
          <cell r="R64">
            <v>6.25E-2</v>
          </cell>
          <cell r="S64">
            <v>6.25E-2</v>
          </cell>
          <cell r="T64">
            <v>6.25E-2</v>
          </cell>
          <cell r="U64">
            <v>6.25E-2</v>
          </cell>
          <cell r="V64">
            <v>6.25E-2</v>
          </cell>
          <cell r="W64">
            <v>6.25E-2</v>
          </cell>
          <cell r="X64">
            <v>0.18643830497520966</v>
          </cell>
          <cell r="Y64">
            <v>0.18739130166760834</v>
          </cell>
        </row>
        <row r="65">
          <cell r="A65" t="str">
            <v>F104T</v>
          </cell>
          <cell r="B65" t="str">
            <v>SNP - System Net Transmission Plant</v>
          </cell>
          <cell r="F65">
            <v>0.13684485477809277</v>
          </cell>
          <cell r="G65">
            <v>2.5260489266445831E-2</v>
          </cell>
          <cell r="H65">
            <v>0.18993993215631841</v>
          </cell>
          <cell r="I65">
            <v>0.23865057890146543</v>
          </cell>
          <cell r="J65">
            <v>0.40547285796498422</v>
          </cell>
          <cell r="K65">
            <v>2.2573539931389905E-3</v>
          </cell>
          <cell r="L65">
            <v>9.8366902128589314E-4</v>
          </cell>
          <cell r="M65">
            <v>4.8550457546673524E-4</v>
          </cell>
          <cell r="N65">
            <v>9.672011868952908E-5</v>
          </cell>
          <cell r="O65">
            <v>8.0392241121772419E-6</v>
          </cell>
          <cell r="P65">
            <v>1</v>
          </cell>
          <cell r="R65">
            <v>6.25E-2</v>
          </cell>
          <cell r="S65">
            <v>6.25E-2</v>
          </cell>
          <cell r="T65">
            <v>6.25E-2</v>
          </cell>
          <cell r="U65">
            <v>6.25E-2</v>
          </cell>
          <cell r="V65">
            <v>6.25E-2</v>
          </cell>
          <cell r="W65">
            <v>6.25E-2</v>
          </cell>
          <cell r="X65">
            <v>0.18651633097871412</v>
          </cell>
          <cell r="Y65">
            <v>0.18740327988131047</v>
          </cell>
        </row>
        <row r="66">
          <cell r="A66" t="str">
            <v>F104D</v>
          </cell>
          <cell r="B66" t="str">
            <v>SNP - System Net Distribution Plant</v>
          </cell>
          <cell r="F66">
            <v>0.44357755948632227</v>
          </cell>
          <cell r="G66">
            <v>6.4075695244164163E-2</v>
          </cell>
          <cell r="H66">
            <v>0.30143663088741385</v>
          </cell>
          <cell r="I66">
            <v>0.15590432013414565</v>
          </cell>
          <cell r="J66">
            <v>4.0737796526411274E-3</v>
          </cell>
          <cell r="K66">
            <v>4.7112895822073184E-3</v>
          </cell>
          <cell r="L66">
            <v>2.0192914903958966E-2</v>
          </cell>
          <cell r="M66">
            <v>7.6002106996943849E-4</v>
          </cell>
          <cell r="N66">
            <v>5.251572933399392E-3</v>
          </cell>
          <cell r="O66">
            <v>1.6216105777866648E-5</v>
          </cell>
          <cell r="P66">
            <v>1</v>
          </cell>
          <cell r="R66">
            <v>0.14285714285714285</v>
          </cell>
          <cell r="S66">
            <v>0.14285714285714285</v>
          </cell>
          <cell r="T66">
            <v>0.14285714285714285</v>
          </cell>
          <cell r="U66">
            <v>0.14285714285714285</v>
          </cell>
          <cell r="V66">
            <v>0.14285714285714285</v>
          </cell>
          <cell r="W66">
            <v>0.14285714285714285</v>
          </cell>
          <cell r="X66">
            <v>0.40837851366746958</v>
          </cell>
          <cell r="Y66">
            <v>0.42331985563802915</v>
          </cell>
        </row>
        <row r="67">
          <cell r="A67" t="str">
            <v>F104R</v>
          </cell>
          <cell r="B67" t="str">
            <v>SNP - System Net Retail Plant</v>
          </cell>
          <cell r="F67">
            <v>0.74375298577872784</v>
          </cell>
          <cell r="G67">
            <v>0.12555327936352037</v>
          </cell>
          <cell r="H67">
            <v>8.1136335883004521E-2</v>
          </cell>
          <cell r="I67">
            <v>2.4195268188031971E-2</v>
          </cell>
          <cell r="J67">
            <v>-4.1809884057184832E-3</v>
          </cell>
          <cell r="K67">
            <v>4.3787455877530761E-3</v>
          </cell>
          <cell r="L67">
            <v>2.2383331989515167E-2</v>
          </cell>
          <cell r="M67">
            <v>3.0324471000819968E-4</v>
          </cell>
          <cell r="N67">
            <v>2.396671927151814E-3</v>
          </cell>
          <cell r="O67">
            <v>8.1124978005591108E-5</v>
          </cell>
          <cell r="P67">
            <v>1</v>
          </cell>
          <cell r="R67">
            <v>0.14285714285714285</v>
          </cell>
          <cell r="S67">
            <v>0.14285714285714285</v>
          </cell>
          <cell r="T67">
            <v>0.14285714285714285</v>
          </cell>
          <cell r="U67">
            <v>0.14285714285714285</v>
          </cell>
          <cell r="V67">
            <v>0.14285714285714285</v>
          </cell>
          <cell r="W67">
            <v>0.14285714285714285</v>
          </cell>
          <cell r="X67">
            <v>0.4061880965819134</v>
          </cell>
          <cell r="Y67">
            <v>0.42617475664427673</v>
          </cell>
        </row>
        <row r="68">
          <cell r="A68" t="str">
            <v>F104M</v>
          </cell>
          <cell r="B68" t="str">
            <v>SNP - System Net Misc Plant</v>
          </cell>
          <cell r="F68">
            <v>0.19796850788178733</v>
          </cell>
          <cell r="G68">
            <v>3.293058023434519E-2</v>
          </cell>
          <cell r="H68">
            <v>0.21093851302831806</v>
          </cell>
          <cell r="I68">
            <v>0.22224250882380595</v>
          </cell>
          <cell r="J68">
            <v>0.32672281973253481</v>
          </cell>
          <cell r="K68">
            <v>2.7211011824505916E-3</v>
          </cell>
          <cell r="L68">
            <v>4.8173781623083636E-3</v>
          </cell>
          <cell r="M68">
            <v>5.3418980999203288E-4</v>
          </cell>
          <cell r="N68">
            <v>1.1144663798984867E-3</v>
          </cell>
          <cell r="O68">
            <v>9.9347645592681537E-6</v>
          </cell>
          <cell r="P68">
            <v>1</v>
          </cell>
          <cell r="R68">
            <v>6.25E-2</v>
          </cell>
          <cell r="S68">
            <v>6.25E-2</v>
          </cell>
          <cell r="T68">
            <v>6.25E-2</v>
          </cell>
          <cell r="U68">
            <v>6.25E-2</v>
          </cell>
          <cell r="V68">
            <v>6.25E-2</v>
          </cell>
          <cell r="W68">
            <v>6.25E-2</v>
          </cell>
          <cell r="X68">
            <v>0.18268262183769163</v>
          </cell>
          <cell r="Y68">
            <v>0.18638553362010152</v>
          </cell>
        </row>
        <row r="69">
          <cell r="A69" t="str">
            <v>F105</v>
          </cell>
          <cell r="B69" t="str">
            <v>STP - System Prod &amp; Trans Plant</v>
          </cell>
          <cell r="F69">
            <v>0.13747904557229351</v>
          </cell>
          <cell r="G69">
            <v>2.5274792267995991E-2</v>
          </cell>
          <cell r="H69">
            <v>0.18995318211243267</v>
          </cell>
          <cell r="I69">
            <v>0.23856266495386916</v>
          </cell>
          <cell r="J69">
            <v>0.40487944221940059</v>
          </cell>
          <cell r="K69">
            <v>2.2430051997698948E-3</v>
          </cell>
          <cell r="L69">
            <v>1.0143166027241776E-3</v>
          </cell>
          <cell r="M69">
            <v>4.8214140070265829E-4</v>
          </cell>
          <cell r="N69">
            <v>1.0336669938285485E-4</v>
          </cell>
          <cell r="O69">
            <v>8.0429714285444931E-6</v>
          </cell>
          <cell r="P69">
            <v>1</v>
          </cell>
          <cell r="R69">
            <v>0.14285714285714285</v>
          </cell>
          <cell r="S69">
            <v>0.14285714285714285</v>
          </cell>
          <cell r="T69">
            <v>0.14285714285714285</v>
          </cell>
          <cell r="U69">
            <v>0.14285714285714285</v>
          </cell>
          <cell r="V69">
            <v>0.14285714285714285</v>
          </cell>
          <cell r="W69">
            <v>0.14285714285714285</v>
          </cell>
          <cell r="X69">
            <v>0.42755711196870438</v>
          </cell>
          <cell r="Y69">
            <v>0.42846806187204567</v>
          </cell>
        </row>
        <row r="70">
          <cell r="A70" t="str">
            <v>F105G</v>
          </cell>
          <cell r="B70" t="str">
            <v>SGGP - System Gross Generation Plant</v>
          </cell>
          <cell r="F70">
            <v>0.13761698360089908</v>
          </cell>
          <cell r="G70">
            <v>2.5269422725487833E-2</v>
          </cell>
          <cell r="H70">
            <v>0.18991381185991518</v>
          </cell>
          <cell r="I70">
            <v>0.23855147040493935</v>
          </cell>
          <cell r="J70">
            <v>0.4048013987556533</v>
          </cell>
          <cell r="K70">
            <v>2.2366325856760187E-3</v>
          </cell>
          <cell r="L70">
            <v>1.0178044994430904E-3</v>
          </cell>
          <cell r="M70">
            <v>4.8075282704622988E-4</v>
          </cell>
          <cell r="N70">
            <v>1.0368190850615091E-4</v>
          </cell>
          <cell r="O70">
            <v>8.0408324339174489E-6</v>
          </cell>
          <cell r="P70">
            <v>1</v>
          </cell>
          <cell r="R70">
            <v>6.25E-2</v>
          </cell>
          <cell r="S70">
            <v>6.25E-2</v>
          </cell>
          <cell r="T70">
            <v>6.25E-2</v>
          </cell>
          <cell r="U70">
            <v>6.25E-2</v>
          </cell>
          <cell r="V70">
            <v>6.25E-2</v>
          </cell>
          <cell r="W70">
            <v>6.25E-2</v>
          </cell>
          <cell r="X70">
            <v>0.18648219550055692</v>
          </cell>
          <cell r="Y70">
            <v>0.18739631809149385</v>
          </cell>
        </row>
        <row r="71">
          <cell r="A71" t="str">
            <v>F105T</v>
          </cell>
          <cell r="B71" t="str">
            <v>SGTP - System Gross Transmission Plant</v>
          </cell>
          <cell r="F71">
            <v>0.13711846467969196</v>
          </cell>
          <cell r="G71">
            <v>2.5288828675867157E-2</v>
          </cell>
          <cell r="H71">
            <v>0.19005609905954446</v>
          </cell>
          <cell r="I71">
            <v>0.23859192838822585</v>
          </cell>
          <cell r="J71">
            <v>0.40508345399268902</v>
          </cell>
          <cell r="K71">
            <v>2.2596637159267843E-3</v>
          </cell>
          <cell r="L71">
            <v>1.0051989654422636E-3</v>
          </cell>
          <cell r="M71">
            <v>4.8577124182435342E-4</v>
          </cell>
          <cell r="N71">
            <v>1.0254271785880926E-4</v>
          </cell>
          <cell r="O71">
            <v>8.04856292930528E-6</v>
          </cell>
          <cell r="P71">
            <v>1</v>
          </cell>
          <cell r="R71">
            <v>0.14285714285714285</v>
          </cell>
          <cell r="S71">
            <v>0.14285714285714285</v>
          </cell>
          <cell r="T71">
            <v>0.14285714285714285</v>
          </cell>
          <cell r="U71">
            <v>0.14285714285714285</v>
          </cell>
          <cell r="V71">
            <v>0.14285714285714285</v>
          </cell>
          <cell r="W71">
            <v>0.14285714285714285</v>
          </cell>
          <cell r="X71">
            <v>0.42756622960598628</v>
          </cell>
          <cell r="Y71">
            <v>0.42846888585356974</v>
          </cell>
        </row>
        <row r="72">
          <cell r="A72" t="str">
            <v>F105D</v>
          </cell>
          <cell r="B72" t="str">
            <v>SGDP - System Gross Distribution Plant</v>
          </cell>
          <cell r="F72">
            <v>0.43794464409570999</v>
          </cell>
          <cell r="G72">
            <v>6.2676741809114894E-2</v>
          </cell>
          <cell r="H72">
            <v>0.29970001086969789</v>
          </cell>
          <cell r="I72">
            <v>0.16037438488792369</v>
          </cell>
          <cell r="J72">
            <v>9.2366961334288105E-3</v>
          </cell>
          <cell r="K72">
            <v>4.5500203735406993E-3</v>
          </cell>
          <cell r="L72">
            <v>1.9769835784176525E-2</v>
          </cell>
          <cell r="M72">
            <v>7.4358530682603306E-4</v>
          </cell>
          <cell r="N72">
            <v>4.988754649199221E-3</v>
          </cell>
          <cell r="O72">
            <v>1.5326090382195199E-5</v>
          </cell>
          <cell r="P72">
            <v>1</v>
          </cell>
          <cell r="R72">
            <v>8.3333333333333329E-2</v>
          </cell>
          <cell r="S72">
            <v>8.3333333333333329E-2</v>
          </cell>
          <cell r="T72">
            <v>8.3333333333333329E-2</v>
          </cell>
          <cell r="U72">
            <v>8.3333333333333329E-2</v>
          </cell>
          <cell r="V72">
            <v>8.3333333333333329E-2</v>
          </cell>
          <cell r="W72">
            <v>8.3333333333333329E-2</v>
          </cell>
          <cell r="X72">
            <v>0.23023016421582349</v>
          </cell>
          <cell r="Y72">
            <v>0.24501124535080077</v>
          </cell>
        </row>
        <row r="73">
          <cell r="A73" t="str">
            <v>F105R</v>
          </cell>
          <cell r="B73" t="str">
            <v>SGTP - System Gross Retail Plant</v>
          </cell>
          <cell r="F73">
            <v>0.43794464409570999</v>
          </cell>
          <cell r="G73">
            <v>6.2676741809114894E-2</v>
          </cell>
          <cell r="H73">
            <v>0.29970001086969789</v>
          </cell>
          <cell r="I73">
            <v>0.16037438488792369</v>
          </cell>
          <cell r="J73">
            <v>9.2366961334288105E-3</v>
          </cell>
          <cell r="K73">
            <v>4.5500203735406993E-3</v>
          </cell>
          <cell r="L73">
            <v>1.9769835784176525E-2</v>
          </cell>
          <cell r="M73">
            <v>7.4358530682603306E-4</v>
          </cell>
          <cell r="N73">
            <v>4.988754649199221E-3</v>
          </cell>
          <cell r="O73">
            <v>1.5326090382195199E-5</v>
          </cell>
          <cell r="P73">
            <v>1</v>
          </cell>
          <cell r="R73">
            <v>8.3333333333333329E-2</v>
          </cell>
          <cell r="S73">
            <v>8.3333333333333329E-2</v>
          </cell>
          <cell r="T73">
            <v>8.3333333333333329E-2</v>
          </cell>
          <cell r="U73">
            <v>8.3333333333333329E-2</v>
          </cell>
          <cell r="V73">
            <v>8.3333333333333329E-2</v>
          </cell>
          <cell r="W73">
            <v>8.3333333333333329E-2</v>
          </cell>
          <cell r="X73">
            <v>0.23023016421582349</v>
          </cell>
          <cell r="Y73">
            <v>0.24501124535080077</v>
          </cell>
        </row>
        <row r="74">
          <cell r="A74" t="str">
            <v>F105M</v>
          </cell>
          <cell r="B74" t="str">
            <v>SGDP - System Gross Misc Plant</v>
          </cell>
          <cell r="F74">
            <v>0.43794464409570999</v>
          </cell>
          <cell r="G74">
            <v>6.2676741809114894E-2</v>
          </cell>
          <cell r="H74">
            <v>0.29970001086969789</v>
          </cell>
          <cell r="I74">
            <v>0.16037438488792369</v>
          </cell>
          <cell r="J74">
            <v>9.2366961334288105E-3</v>
          </cell>
          <cell r="K74">
            <v>4.5500203735406993E-3</v>
          </cell>
          <cell r="L74">
            <v>1.9769835784176525E-2</v>
          </cell>
          <cell r="M74">
            <v>7.4358530682603306E-4</v>
          </cell>
          <cell r="N74">
            <v>4.988754649199221E-3</v>
          </cell>
          <cell r="O74">
            <v>1.5326090382195199E-5</v>
          </cell>
          <cell r="P74">
            <v>1</v>
          </cell>
          <cell r="R74">
            <v>8.3333333333333329E-2</v>
          </cell>
          <cell r="S74">
            <v>8.3333333333333329E-2</v>
          </cell>
          <cell r="T74">
            <v>8.3333333333333329E-2</v>
          </cell>
          <cell r="U74">
            <v>8.3333333333333329E-2</v>
          </cell>
          <cell r="V74">
            <v>8.3333333333333329E-2</v>
          </cell>
          <cell r="W74">
            <v>8.3333333333333329E-2</v>
          </cell>
          <cell r="X74">
            <v>0.23023016421582349</v>
          </cell>
          <cell r="Y74">
            <v>0.24501124535080077</v>
          </cell>
        </row>
        <row r="75">
          <cell r="A75" t="str">
            <v>F106</v>
          </cell>
          <cell r="B75" t="str">
            <v>STP - System Transmission Plant</v>
          </cell>
          <cell r="F75">
            <v>0.13711846467969196</v>
          </cell>
          <cell r="G75">
            <v>2.5288828675867157E-2</v>
          </cell>
          <cell r="H75">
            <v>0.19005609905954446</v>
          </cell>
          <cell r="I75">
            <v>0.23859192838822585</v>
          </cell>
          <cell r="J75">
            <v>0.40508345399268902</v>
          </cell>
          <cell r="K75">
            <v>2.2596637159267843E-3</v>
          </cell>
          <cell r="L75">
            <v>1.0051989654422636E-3</v>
          </cell>
          <cell r="M75">
            <v>4.8577124182435342E-4</v>
          </cell>
          <cell r="N75">
            <v>1.0254271785880926E-4</v>
          </cell>
          <cell r="O75">
            <v>8.04856292930528E-6</v>
          </cell>
          <cell r="P75">
            <v>1</v>
          </cell>
          <cell r="R75">
            <v>0.14285714285714285</v>
          </cell>
          <cell r="S75">
            <v>0.14285714285714285</v>
          </cell>
          <cell r="T75">
            <v>0.14285714285714285</v>
          </cell>
          <cell r="U75">
            <v>0.14285714285714285</v>
          </cell>
          <cell r="V75">
            <v>0.14285714285714285</v>
          </cell>
          <cell r="W75">
            <v>0.14285714285714285</v>
          </cell>
          <cell r="X75">
            <v>0.42756622960598628</v>
          </cell>
          <cell r="Y75">
            <v>0.42846888585356974</v>
          </cell>
        </row>
        <row r="76">
          <cell r="A76" t="str">
            <v>F107</v>
          </cell>
          <cell r="B76" t="str">
            <v>STP - System Trans &amp; Dist Plant</v>
          </cell>
          <cell r="F76">
            <v>0.2841848563775401</v>
          </cell>
          <cell r="G76">
            <v>4.3566843868206348E-2</v>
          </cell>
          <cell r="H76">
            <v>0.24365826398036033</v>
          </cell>
          <cell r="I76">
            <v>0.20035332856825813</v>
          </cell>
          <cell r="J76">
            <v>0.21156387914496408</v>
          </cell>
          <cell r="K76">
            <v>3.3793617754185011E-3</v>
          </cell>
          <cell r="L76">
            <v>1.0178760368273067E-2</v>
          </cell>
          <cell r="M76">
            <v>6.1181008705503089E-4</v>
          </cell>
          <cell r="N76">
            <v>2.4912894659250618E-3</v>
          </cell>
          <cell r="O76">
            <v>1.1606363999199675E-5</v>
          </cell>
          <cell r="P76">
            <v>1</v>
          </cell>
          <cell r="R76">
            <v>0.14285714285714285</v>
          </cell>
          <cell r="S76">
            <v>0.14285714285714285</v>
          </cell>
          <cell r="T76">
            <v>0.14285714285714285</v>
          </cell>
          <cell r="U76">
            <v>0.14285714285714285</v>
          </cell>
          <cell r="V76">
            <v>0.14285714285714285</v>
          </cell>
          <cell r="W76">
            <v>0.14285714285714285</v>
          </cell>
          <cell r="X76">
            <v>0.41839266820315546</v>
          </cell>
          <cell r="Y76">
            <v>0.42608013910550346</v>
          </cell>
        </row>
        <row r="77">
          <cell r="A77" t="str">
            <v>F107G</v>
          </cell>
          <cell r="B77" t="str">
            <v>SGGP - System Gross Generation Plant</v>
          </cell>
          <cell r="F77">
            <v>0.13761698360089908</v>
          </cell>
          <cell r="G77">
            <v>2.5269422725487833E-2</v>
          </cell>
          <cell r="H77">
            <v>0.18991381185991518</v>
          </cell>
          <cell r="I77">
            <v>0.23855147040493935</v>
          </cell>
          <cell r="J77">
            <v>0.4048013987556533</v>
          </cell>
          <cell r="K77">
            <v>2.2366325856760187E-3</v>
          </cell>
          <cell r="L77">
            <v>1.0178044994430904E-3</v>
          </cell>
          <cell r="M77">
            <v>4.8075282704622988E-4</v>
          </cell>
          <cell r="N77">
            <v>1.0368190850615091E-4</v>
          </cell>
          <cell r="O77">
            <v>8.0408324339174489E-6</v>
          </cell>
          <cell r="P77">
            <v>1</v>
          </cell>
          <cell r="R77">
            <v>6.25E-2</v>
          </cell>
          <cell r="S77">
            <v>6.25E-2</v>
          </cell>
          <cell r="T77">
            <v>6.25E-2</v>
          </cell>
          <cell r="U77">
            <v>6.25E-2</v>
          </cell>
          <cell r="V77">
            <v>6.25E-2</v>
          </cell>
          <cell r="W77">
            <v>6.25E-2</v>
          </cell>
          <cell r="X77">
            <v>0.18648219550055692</v>
          </cell>
          <cell r="Y77">
            <v>0.18739631809149385</v>
          </cell>
        </row>
        <row r="78">
          <cell r="A78" t="str">
            <v>F107T</v>
          </cell>
          <cell r="B78" t="str">
            <v>SGTP - System Gross Transmission Plant</v>
          </cell>
          <cell r="F78">
            <v>0.13711846467969196</v>
          </cell>
          <cell r="G78">
            <v>2.5288828675867157E-2</v>
          </cell>
          <cell r="H78">
            <v>0.19005609905954446</v>
          </cell>
          <cell r="I78">
            <v>0.23859192838822585</v>
          </cell>
          <cell r="J78">
            <v>0.40508345399268902</v>
          </cell>
          <cell r="K78">
            <v>2.2596637159267843E-3</v>
          </cell>
          <cell r="L78">
            <v>1.0051989654422636E-3</v>
          </cell>
          <cell r="M78">
            <v>4.8577124182435342E-4</v>
          </cell>
          <cell r="N78">
            <v>1.0254271785880926E-4</v>
          </cell>
          <cell r="O78">
            <v>8.04856292930528E-6</v>
          </cell>
          <cell r="P78">
            <v>1</v>
          </cell>
          <cell r="R78">
            <v>0.14285714285714285</v>
          </cell>
          <cell r="S78">
            <v>0.14285714285714285</v>
          </cell>
          <cell r="T78">
            <v>0.14285714285714285</v>
          </cell>
          <cell r="U78">
            <v>0.14285714285714285</v>
          </cell>
          <cell r="V78">
            <v>0.14285714285714285</v>
          </cell>
          <cell r="W78">
            <v>0.14285714285714285</v>
          </cell>
          <cell r="X78">
            <v>0.42756622960598628</v>
          </cell>
          <cell r="Y78">
            <v>0.42846888585356974</v>
          </cell>
        </row>
        <row r="79">
          <cell r="A79" t="str">
            <v>F107D</v>
          </cell>
          <cell r="B79" t="str">
            <v>SGDP - System Gross Distribution Plant</v>
          </cell>
          <cell r="F79">
            <v>0.43794464409570999</v>
          </cell>
          <cell r="G79">
            <v>6.2676741809114894E-2</v>
          </cell>
          <cell r="H79">
            <v>0.29970001086969789</v>
          </cell>
          <cell r="I79">
            <v>0.16037438488792369</v>
          </cell>
          <cell r="J79">
            <v>9.2366961334288105E-3</v>
          </cell>
          <cell r="K79">
            <v>4.5500203735406993E-3</v>
          </cell>
          <cell r="L79">
            <v>1.9769835784176525E-2</v>
          </cell>
          <cell r="M79">
            <v>7.4358530682603306E-4</v>
          </cell>
          <cell r="N79">
            <v>4.988754649199221E-3</v>
          </cell>
          <cell r="O79">
            <v>1.5326090382195199E-5</v>
          </cell>
          <cell r="P79">
            <v>1</v>
          </cell>
          <cell r="R79">
            <v>0.14285714285714285</v>
          </cell>
          <cell r="S79">
            <v>0.14285714285714285</v>
          </cell>
          <cell r="T79">
            <v>0.14285714285714285</v>
          </cell>
          <cell r="U79">
            <v>0.14285714285714285</v>
          </cell>
          <cell r="V79">
            <v>0.14285714285714285</v>
          </cell>
          <cell r="W79">
            <v>0.14285714285714285</v>
          </cell>
          <cell r="X79">
            <v>0.40880159278725203</v>
          </cell>
          <cell r="Y79">
            <v>0.42358267392222931</v>
          </cell>
        </row>
        <row r="80">
          <cell r="A80" t="str">
            <v>F107R</v>
          </cell>
          <cell r="B80" t="str">
            <v>SGTP - System Gross Retail Plant</v>
          </cell>
          <cell r="F80">
            <v>0.43794464409570999</v>
          </cell>
          <cell r="G80">
            <v>6.2676741809114894E-2</v>
          </cell>
          <cell r="H80">
            <v>0.29970001086969789</v>
          </cell>
          <cell r="I80">
            <v>0.16037438488792369</v>
          </cell>
          <cell r="J80">
            <v>9.2366961334288105E-3</v>
          </cell>
          <cell r="K80">
            <v>4.5500203735406993E-3</v>
          </cell>
          <cell r="L80">
            <v>1.9769835784176525E-2</v>
          </cell>
          <cell r="M80">
            <v>7.4358530682603306E-4</v>
          </cell>
          <cell r="N80">
            <v>4.988754649199221E-3</v>
          </cell>
          <cell r="O80">
            <v>1.5326090382195199E-5</v>
          </cell>
          <cell r="P80">
            <v>1</v>
          </cell>
          <cell r="R80">
            <v>8.3333333333333329E-2</v>
          </cell>
          <cell r="S80">
            <v>8.3333333333333329E-2</v>
          </cell>
          <cell r="T80">
            <v>8.3333333333333329E-2</v>
          </cell>
          <cell r="U80">
            <v>8.3333333333333329E-2</v>
          </cell>
          <cell r="V80">
            <v>8.3333333333333329E-2</v>
          </cell>
          <cell r="W80">
            <v>8.3333333333333329E-2</v>
          </cell>
          <cell r="X80">
            <v>0.23023016421582349</v>
          </cell>
          <cell r="Y80">
            <v>0.24501124535080077</v>
          </cell>
        </row>
        <row r="81">
          <cell r="A81" t="str">
            <v>F107M</v>
          </cell>
          <cell r="B81" t="str">
            <v>SGDP - System Gross Misc Plant</v>
          </cell>
          <cell r="F81">
            <v>0.43794464409570999</v>
          </cell>
          <cell r="G81">
            <v>6.2676741809114894E-2</v>
          </cell>
          <cell r="H81">
            <v>0.29970001086969789</v>
          </cell>
          <cell r="I81">
            <v>0.16037438488792369</v>
          </cell>
          <cell r="J81">
            <v>9.2366961334288105E-3</v>
          </cell>
          <cell r="K81">
            <v>4.5500203735406993E-3</v>
          </cell>
          <cell r="L81">
            <v>1.9769835784176525E-2</v>
          </cell>
          <cell r="M81">
            <v>7.4358530682603306E-4</v>
          </cell>
          <cell r="N81">
            <v>4.988754649199221E-3</v>
          </cell>
          <cell r="O81">
            <v>1.5326090382195199E-5</v>
          </cell>
          <cell r="P81">
            <v>1</v>
          </cell>
          <cell r="R81">
            <v>8.3333333333333329E-2</v>
          </cell>
          <cell r="S81">
            <v>8.3333333333333329E-2</v>
          </cell>
          <cell r="T81">
            <v>8.3333333333333329E-2</v>
          </cell>
          <cell r="U81">
            <v>8.3333333333333329E-2</v>
          </cell>
          <cell r="V81">
            <v>8.3333333333333329E-2</v>
          </cell>
          <cell r="W81">
            <v>8.3333333333333329E-2</v>
          </cell>
          <cell r="X81">
            <v>0.23023016421582349</v>
          </cell>
          <cell r="Y81">
            <v>0.24501124535080077</v>
          </cell>
        </row>
        <row r="82">
          <cell r="A82" t="str">
            <v>F108</v>
          </cell>
          <cell r="B82" t="str">
            <v>SGP - System General Plant</v>
          </cell>
          <cell r="F82">
            <v>0.22409677390862176</v>
          </cell>
          <cell r="G82">
            <v>3.5587917868175327E-2</v>
          </cell>
          <cell r="H82">
            <v>0.21236023935387274</v>
          </cell>
          <cell r="I82">
            <v>0.21690618696635366</v>
          </cell>
          <cell r="J82">
            <v>0.29930244701786451</v>
          </cell>
          <cell r="K82">
            <v>2.8211392328010509E-3</v>
          </cell>
          <cell r="L82">
            <v>6.8389378132108379E-3</v>
          </cell>
          <cell r="M82">
            <v>5.3050847726725779E-4</v>
          </cell>
          <cell r="N82">
            <v>1.5428057973780034E-3</v>
          </cell>
          <cell r="O82">
            <v>1.3043564454852124E-5</v>
          </cell>
          <cell r="P82">
            <v>1</v>
          </cell>
          <cell r="R82">
            <v>0.14285714285714285</v>
          </cell>
          <cell r="S82">
            <v>0.14285714285714285</v>
          </cell>
          <cell r="T82">
            <v>0.14285714285714285</v>
          </cell>
          <cell r="U82">
            <v>0.14285714285714285</v>
          </cell>
          <cell r="V82">
            <v>0.14285714285714285</v>
          </cell>
          <cell r="W82">
            <v>0.14285714285714285</v>
          </cell>
          <cell r="X82">
            <v>0.42173249075821773</v>
          </cell>
          <cell r="Y82">
            <v>0.42702862277405057</v>
          </cell>
        </row>
        <row r="83">
          <cell r="A83" t="str">
            <v>F110</v>
          </cell>
          <cell r="B83" t="str">
            <v>SIP - System Intangible Plant</v>
          </cell>
          <cell r="F83">
            <v>0.23084669801302293</v>
          </cell>
          <cell r="G83">
            <v>3.9394366137737648E-2</v>
          </cell>
          <cell r="H83">
            <v>0.19039341661740627</v>
          </cell>
          <cell r="I83">
            <v>0.20855965463969225</v>
          </cell>
          <cell r="J83">
            <v>0.32155626794214992</v>
          </cell>
          <cell r="K83">
            <v>2.7034537142725944E-3</v>
          </cell>
          <cell r="L83">
            <v>5.1827336156516487E-3</v>
          </cell>
          <cell r="M83">
            <v>4.9120880622445084E-4</v>
          </cell>
          <cell r="N83">
            <v>8.5591636781932683E-4</v>
          </cell>
          <cell r="O83">
            <v>1.6284146023082439E-5</v>
          </cell>
          <cell r="P83">
            <v>1</v>
          </cell>
          <cell r="R83">
            <v>0.14285714285714285</v>
          </cell>
          <cell r="S83">
            <v>0.14285714285714285</v>
          </cell>
          <cell r="T83">
            <v>0.14285714285714285</v>
          </cell>
          <cell r="U83">
            <v>0.14285714285714285</v>
          </cell>
          <cell r="V83">
            <v>0.14285714285714285</v>
          </cell>
          <cell r="W83">
            <v>0.14285714285714285</v>
          </cell>
          <cell r="X83">
            <v>0.42338869495577691</v>
          </cell>
          <cell r="Y83">
            <v>0.4277155122036092</v>
          </cell>
        </row>
        <row r="84">
          <cell r="A84" t="str">
            <v>F118</v>
          </cell>
          <cell r="B84" t="str">
            <v>Account 360</v>
          </cell>
          <cell r="F84">
            <v>0.35904795662445349</v>
          </cell>
          <cell r="G84">
            <v>4.667647029203658E-2</v>
          </cell>
          <cell r="H84">
            <v>0.34879721626160393</v>
          </cell>
          <cell r="I84">
            <v>0.23731761468737525</v>
          </cell>
          <cell r="J84">
            <v>0</v>
          </cell>
          <cell r="K84">
            <v>3.3184193625510759E-3</v>
          </cell>
          <cell r="L84">
            <v>3.7988369863106394E-3</v>
          </cell>
          <cell r="M84">
            <v>6.9507949486235143E-4</v>
          </cell>
          <cell r="N84">
            <v>3.372372828549492E-4</v>
          </cell>
          <cell r="O84">
            <v>1.1169007951783325E-5</v>
          </cell>
          <cell r="P84">
            <v>1</v>
          </cell>
          <cell r="R84">
            <v>0.14285714285714285</v>
          </cell>
          <cell r="S84">
            <v>0.14285714285714285</v>
          </cell>
          <cell r="T84">
            <v>0.14285714285714285</v>
          </cell>
          <cell r="U84">
            <v>0.14285714285714285</v>
          </cell>
          <cell r="V84">
            <v>0.14285714285714285</v>
          </cell>
          <cell r="W84">
            <v>0.14285714285714285</v>
          </cell>
          <cell r="X84">
            <v>0.42477259158511793</v>
          </cell>
          <cell r="Y84">
            <v>0.4282341912885736</v>
          </cell>
        </row>
        <row r="85">
          <cell r="A85" t="str">
            <v>F119</v>
          </cell>
          <cell r="B85" t="str">
            <v>Account 361</v>
          </cell>
          <cell r="F85">
            <v>0.35904795662445349</v>
          </cell>
          <cell r="G85">
            <v>4.667647029203658E-2</v>
          </cell>
          <cell r="H85">
            <v>0.34879721626160393</v>
          </cell>
          <cell r="I85">
            <v>0.23731761468737525</v>
          </cell>
          <cell r="J85">
            <v>0</v>
          </cell>
          <cell r="K85">
            <v>3.3184193625510759E-3</v>
          </cell>
          <cell r="L85">
            <v>3.7988369863106398E-3</v>
          </cell>
          <cell r="M85">
            <v>6.9507949486235143E-4</v>
          </cell>
          <cell r="N85">
            <v>3.3723728285494926E-4</v>
          </cell>
          <cell r="O85">
            <v>1.1169007951783325E-5</v>
          </cell>
          <cell r="P85">
            <v>1</v>
          </cell>
          <cell r="R85">
            <v>0.14285714285714285</v>
          </cell>
          <cell r="S85">
            <v>0.14285714285714285</v>
          </cell>
          <cell r="T85">
            <v>0.14285714285714285</v>
          </cell>
          <cell r="U85">
            <v>0.14285714285714285</v>
          </cell>
          <cell r="V85">
            <v>0.14285714285714285</v>
          </cell>
          <cell r="W85">
            <v>0.14285714285714285</v>
          </cell>
          <cell r="X85">
            <v>0.42477259158511793</v>
          </cell>
          <cell r="Y85">
            <v>0.4282341912885736</v>
          </cell>
        </row>
        <row r="86">
          <cell r="A86" t="str">
            <v>F120</v>
          </cell>
          <cell r="B86" t="str">
            <v>Account 362</v>
          </cell>
          <cell r="F86">
            <v>0.35904795662445349</v>
          </cell>
          <cell r="G86">
            <v>4.667647029203658E-2</v>
          </cell>
          <cell r="H86">
            <v>0.34879721626160393</v>
          </cell>
          <cell r="I86">
            <v>0.23731761468737528</v>
          </cell>
          <cell r="J86">
            <v>0</v>
          </cell>
          <cell r="K86">
            <v>3.3184193625510759E-3</v>
          </cell>
          <cell r="L86">
            <v>3.7988369863106398E-3</v>
          </cell>
          <cell r="M86">
            <v>6.9507949486235143E-4</v>
          </cell>
          <cell r="N86">
            <v>3.372372828549492E-4</v>
          </cell>
          <cell r="O86">
            <v>1.1169007951783325E-5</v>
          </cell>
          <cell r="P86">
            <v>1</v>
          </cell>
          <cell r="R86">
            <v>0.14285714285714285</v>
          </cell>
          <cell r="S86">
            <v>0.14285714285714285</v>
          </cell>
          <cell r="T86">
            <v>0.14285714285714285</v>
          </cell>
          <cell r="U86">
            <v>0.14285714285714285</v>
          </cell>
          <cell r="V86">
            <v>0.14285714285714285</v>
          </cell>
          <cell r="W86">
            <v>0.14285714285714285</v>
          </cell>
          <cell r="X86">
            <v>0.42477259158511793</v>
          </cell>
          <cell r="Y86">
            <v>0.4282341912885736</v>
          </cell>
        </row>
        <row r="87">
          <cell r="A87" t="str">
            <v>F121</v>
          </cell>
          <cell r="B87" t="str">
            <v>Account 364</v>
          </cell>
          <cell r="F87">
            <v>0.40567705030002571</v>
          </cell>
          <cell r="G87">
            <v>5.1452213688187969E-2</v>
          </cell>
          <cell r="H87">
            <v>0.31862625705497516</v>
          </cell>
          <cell r="I87">
            <v>0.21678964101691731</v>
          </cell>
          <cell r="J87">
            <v>0</v>
          </cell>
          <cell r="K87">
            <v>3.0313760876904076E-3</v>
          </cell>
          <cell r="L87">
            <v>3.4702375869947689E-3</v>
          </cell>
          <cell r="M87">
            <v>6.3495511855675803E-4</v>
          </cell>
          <cell r="N87">
            <v>3.0806625788799607E-4</v>
          </cell>
          <cell r="O87">
            <v>1.0202888763954066E-5</v>
          </cell>
          <cell r="P87">
            <v>1</v>
          </cell>
          <cell r="R87">
            <v>0.14285714285714285</v>
          </cell>
          <cell r="S87">
            <v>0.14285714285714285</v>
          </cell>
          <cell r="T87">
            <v>0.14285714285714285</v>
          </cell>
          <cell r="U87">
            <v>0.14285714285714285</v>
          </cell>
          <cell r="V87">
            <v>0.14285714285714285</v>
          </cell>
          <cell r="W87">
            <v>0.14285714285714285</v>
          </cell>
          <cell r="X87">
            <v>0.42510119098443377</v>
          </cell>
          <cell r="Y87">
            <v>0.42826336231354056</v>
          </cell>
        </row>
        <row r="88">
          <cell r="A88" t="str">
            <v>F122</v>
          </cell>
          <cell r="B88" t="str">
            <v>Account 365</v>
          </cell>
          <cell r="F88">
            <v>0.40972003530079781</v>
          </cell>
          <cell r="G88">
            <v>5.1866295485542141E-2</v>
          </cell>
          <cell r="H88">
            <v>0.31601027793301317</v>
          </cell>
          <cell r="I88">
            <v>0.21500975890676199</v>
          </cell>
          <cell r="J88">
            <v>0</v>
          </cell>
          <cell r="K88">
            <v>3.006487942471275E-3</v>
          </cell>
          <cell r="L88">
            <v>3.44174630959744E-3</v>
          </cell>
          <cell r="M88">
            <v>6.2974202234529042E-4</v>
          </cell>
          <cell r="N88">
            <v>3.0553697826658397E-4</v>
          </cell>
          <cell r="O88">
            <v>1.0119121204315692E-5</v>
          </cell>
          <cell r="P88">
            <v>1</v>
          </cell>
          <cell r="R88">
            <v>0.14285714285714285</v>
          </cell>
          <cell r="S88">
            <v>0.14285714285714285</v>
          </cell>
          <cell r="T88">
            <v>0.14285714285714285</v>
          </cell>
          <cell r="U88">
            <v>0.14285714285714285</v>
          </cell>
          <cell r="V88">
            <v>0.14285714285714285</v>
          </cell>
          <cell r="W88">
            <v>0.14285714285714285</v>
          </cell>
          <cell r="X88">
            <v>0.42512968226183112</v>
          </cell>
          <cell r="Y88">
            <v>0.42826589159316197</v>
          </cell>
        </row>
        <row r="89">
          <cell r="A89" t="str">
            <v>F123</v>
          </cell>
          <cell r="B89" t="str">
            <v>Account 366</v>
          </cell>
          <cell r="F89">
            <v>0.52583456452297428</v>
          </cell>
          <cell r="G89">
            <v>6.3758724705553813E-2</v>
          </cell>
          <cell r="H89">
            <v>0.24087935755026366</v>
          </cell>
          <cell r="I89">
            <v>0.16389154470310138</v>
          </cell>
          <cell r="J89">
            <v>0</v>
          </cell>
          <cell r="K89">
            <v>2.2917004117777732E-3</v>
          </cell>
          <cell r="L89">
            <v>2.6234768227461278E-3</v>
          </cell>
          <cell r="M89">
            <v>4.8002189915193982E-4</v>
          </cell>
          <cell r="N89">
            <v>2.328960675396279E-4</v>
          </cell>
          <cell r="O89">
            <v>7.7133168915015637E-6</v>
          </cell>
          <cell r="P89">
            <v>1</v>
          </cell>
          <cell r="R89">
            <v>0.14285714285714285</v>
          </cell>
          <cell r="S89">
            <v>0.14285714285714285</v>
          </cell>
          <cell r="T89">
            <v>0.14285714285714285</v>
          </cell>
          <cell r="U89">
            <v>0.14285714285714285</v>
          </cell>
          <cell r="V89">
            <v>0.14285714285714285</v>
          </cell>
          <cell r="W89">
            <v>0.14285714285714285</v>
          </cell>
          <cell r="X89">
            <v>0.42594795174868244</v>
          </cell>
          <cell r="Y89">
            <v>0.42833853250388892</v>
          </cell>
        </row>
        <row r="90">
          <cell r="A90" t="str">
            <v>F124</v>
          </cell>
          <cell r="B90" t="str">
            <v>Account 367</v>
          </cell>
          <cell r="F90">
            <v>0.50432588431886638</v>
          </cell>
          <cell r="G90">
            <v>6.1555809543629637E-2</v>
          </cell>
          <cell r="H90">
            <v>0.2547963664791017</v>
          </cell>
          <cell r="I90">
            <v>0.17336051752912765</v>
          </cell>
          <cell r="J90">
            <v>0</v>
          </cell>
          <cell r="K90">
            <v>2.4241053443435612E-3</v>
          </cell>
          <cell r="L90">
            <v>2.7750504184999229E-3</v>
          </cell>
          <cell r="M90">
            <v>5.0775557099694767E-4</v>
          </cell>
          <cell r="N90">
            <v>2.463518351255404E-4</v>
          </cell>
          <cell r="O90">
            <v>8.1589603087777191E-6</v>
          </cell>
          <cell r="P90">
            <v>1</v>
          </cell>
          <cell r="R90">
            <v>0.14285714285714285</v>
          </cell>
          <cell r="S90">
            <v>0.14285714285714285</v>
          </cell>
          <cell r="T90">
            <v>0.14285714285714285</v>
          </cell>
          <cell r="U90">
            <v>0.14285714285714285</v>
          </cell>
          <cell r="V90">
            <v>0.14285714285714285</v>
          </cell>
          <cell r="W90">
            <v>0.14285714285714285</v>
          </cell>
          <cell r="X90">
            <v>0.42579637815292865</v>
          </cell>
          <cell r="Y90">
            <v>0.42832507673630299</v>
          </cell>
        </row>
        <row r="91">
          <cell r="A91" t="str">
            <v>F125</v>
          </cell>
          <cell r="B91" t="str">
            <v>Account 368</v>
          </cell>
          <cell r="F91">
            <v>0.47696705914900295</v>
          </cell>
          <cell r="G91">
            <v>5.4110053815390829E-2</v>
          </cell>
          <cell r="H91">
            <v>0.40268935089199642</v>
          </cell>
          <cell r="I91">
            <v>4.538114518194173E-2</v>
          </cell>
          <cell r="J91">
            <v>0</v>
          </cell>
          <cell r="K91">
            <v>1.4211109841076593E-2</v>
          </cell>
          <cell r="L91">
            <v>4.2712844787559231E-3</v>
          </cell>
          <cell r="M91">
            <v>1.8083601662937923E-3</v>
          </cell>
          <cell r="N91">
            <v>5.5441129222908803E-4</v>
          </cell>
          <cell r="O91">
            <v>7.2251833128176641E-6</v>
          </cell>
          <cell r="P91">
            <v>1</v>
          </cell>
          <cell r="R91">
            <v>0.14285714285714285</v>
          </cell>
          <cell r="S91">
            <v>0.14285714285714285</v>
          </cell>
          <cell r="T91">
            <v>0.14285714285714285</v>
          </cell>
          <cell r="U91">
            <v>0.14285714285714285</v>
          </cell>
          <cell r="V91">
            <v>0.14285714285714285</v>
          </cell>
          <cell r="W91">
            <v>0.14285714285714285</v>
          </cell>
          <cell r="X91">
            <v>0.42430014409267264</v>
          </cell>
          <cell r="Y91">
            <v>0.42801701727919944</v>
          </cell>
        </row>
        <row r="92">
          <cell r="A92" t="str">
            <v>F126</v>
          </cell>
          <cell r="B92" t="str">
            <v>Account 369</v>
          </cell>
          <cell r="F92">
            <v>0.69438815520581876</v>
          </cell>
          <cell r="G92">
            <v>0.17349906313648156</v>
          </cell>
          <cell r="H92">
            <v>0.10561627595941649</v>
          </cell>
          <cell r="I92">
            <v>2.504423838883349E-3</v>
          </cell>
          <cell r="J92">
            <v>0</v>
          </cell>
          <cell r="K92">
            <v>0</v>
          </cell>
          <cell r="L92">
            <v>2.2083292338391694E-2</v>
          </cell>
          <cell r="M92">
            <v>0</v>
          </cell>
          <cell r="N92">
            <v>1.818863374196601E-3</v>
          </cell>
          <cell r="O92">
            <v>8.9926146811368163E-5</v>
          </cell>
          <cell r="P92">
            <v>1</v>
          </cell>
          <cell r="R92">
            <v>0.14285714285714285</v>
          </cell>
          <cell r="S92">
            <v>0.14285714285714285</v>
          </cell>
          <cell r="T92">
            <v>0.14285714285714285</v>
          </cell>
          <cell r="U92">
            <v>0.14285714285714285</v>
          </cell>
          <cell r="V92">
            <v>0.14285714285714285</v>
          </cell>
          <cell r="W92">
            <v>0.14285714285714285</v>
          </cell>
          <cell r="X92">
            <v>0.40648813623303687</v>
          </cell>
          <cell r="Y92">
            <v>0.42675256519723193</v>
          </cell>
        </row>
        <row r="93">
          <cell r="A93" t="str">
            <v>F127</v>
          </cell>
          <cell r="B93" t="str">
            <v>Account 370</v>
          </cell>
          <cell r="F93">
            <v>0.43882459760597325</v>
          </cell>
          <cell r="G93">
            <v>0.10611722466064373</v>
          </cell>
          <cell r="H93">
            <v>0.13711762692082805</v>
          </cell>
          <cell r="I93">
            <v>1.9201870945668477E-2</v>
          </cell>
          <cell r="J93">
            <v>0.2921707064255511</v>
          </cell>
          <cell r="K93">
            <v>6.1261202743662594E-3</v>
          </cell>
          <cell r="L93">
            <v>0</v>
          </cell>
          <cell r="M93">
            <v>4.4185316696925041E-4</v>
          </cell>
          <cell r="N93">
            <v>0</v>
          </cell>
          <cell r="O93">
            <v>0</v>
          </cell>
          <cell r="P93">
            <v>1</v>
          </cell>
          <cell r="R93">
            <v>6.25E-2</v>
          </cell>
          <cell r="S93">
            <v>6.25E-2</v>
          </cell>
          <cell r="T93">
            <v>6.25E-2</v>
          </cell>
          <cell r="U93">
            <v>6.25E-2</v>
          </cell>
          <cell r="V93">
            <v>6.25E-2</v>
          </cell>
          <cell r="W93">
            <v>6.25E-2</v>
          </cell>
          <cell r="X93">
            <v>0.1875</v>
          </cell>
          <cell r="Y93">
            <v>0.1875</v>
          </cell>
        </row>
        <row r="94">
          <cell r="A94" t="str">
            <v>F128</v>
          </cell>
          <cell r="B94" t="str">
            <v>Account 371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0.84434160240088663</v>
          </cell>
          <cell r="M94">
            <v>0</v>
          </cell>
          <cell r="N94">
            <v>0.1556583975991134</v>
          </cell>
          <cell r="O94">
            <v>0</v>
          </cell>
          <cell r="P94">
            <v>1</v>
          </cell>
          <cell r="R94">
            <v>0.14285714285714285</v>
          </cell>
          <cell r="S94">
            <v>0.14285714285714285</v>
          </cell>
          <cell r="T94">
            <v>0.14285714285714285</v>
          </cell>
          <cell r="U94">
            <v>0.14285714285714285</v>
          </cell>
          <cell r="V94">
            <v>0.14285714285714285</v>
          </cell>
          <cell r="W94">
            <v>0.14285714285714285</v>
          </cell>
          <cell r="X94">
            <v>-0.41577017382945808</v>
          </cell>
          <cell r="Y94">
            <v>0.27291303097231512</v>
          </cell>
        </row>
        <row r="95">
          <cell r="A95" t="str">
            <v>F129</v>
          </cell>
          <cell r="B95" t="str">
            <v>Account 372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1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A96" t="str">
            <v>F130</v>
          </cell>
          <cell r="B96" t="str">
            <v>Account 373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0.7587126145488825</v>
          </cell>
          <cell r="M96">
            <v>0</v>
          </cell>
          <cell r="N96">
            <v>0.24128738545111758</v>
          </cell>
          <cell r="O96">
            <v>0</v>
          </cell>
          <cell r="P96">
            <v>1</v>
          </cell>
          <cell r="R96">
            <v>0.125</v>
          </cell>
          <cell r="S96">
            <v>0.125</v>
          </cell>
          <cell r="T96">
            <v>0.125</v>
          </cell>
          <cell r="U96">
            <v>0.125</v>
          </cell>
          <cell r="V96">
            <v>0.125</v>
          </cell>
          <cell r="W96">
            <v>0.125</v>
          </cell>
          <cell r="X96">
            <v>-0.3837126145488825</v>
          </cell>
          <cell r="Y96">
            <v>0.13371261454888242</v>
          </cell>
        </row>
        <row r="97">
          <cell r="A97" t="str">
            <v>F131</v>
          </cell>
          <cell r="B97" t="str">
            <v>Account 581 thru 587 &amp; 591 thru 597</v>
          </cell>
          <cell r="F97">
            <v>0.40802574583189105</v>
          </cell>
          <cell r="G97">
            <v>6.2999737294764602E-2</v>
          </cell>
          <cell r="H97">
            <v>0.27183114786997847</v>
          </cell>
          <cell r="I97">
            <v>0.19438769871016973</v>
          </cell>
          <cell r="J97">
            <v>3.1482731941554418E-2</v>
          </cell>
          <cell r="K97">
            <v>3.1179285030852127E-3</v>
          </cell>
          <cell r="L97">
            <v>2.1671472240871632E-2</v>
          </cell>
          <cell r="M97">
            <v>5.533695349557177E-4</v>
          </cell>
          <cell r="N97">
            <v>5.9161009077249539E-3</v>
          </cell>
          <cell r="O97">
            <v>1.4067165004363965E-5</v>
          </cell>
          <cell r="P97">
            <v>1</v>
          </cell>
          <cell r="R97">
            <v>6.25E-2</v>
          </cell>
          <cell r="S97">
            <v>6.25E-2</v>
          </cell>
          <cell r="T97">
            <v>6.25E-2</v>
          </cell>
          <cell r="U97">
            <v>6.25E-2</v>
          </cell>
          <cell r="V97">
            <v>6.25E-2</v>
          </cell>
          <cell r="W97">
            <v>6.25E-2</v>
          </cell>
          <cell r="X97">
            <v>0.16582852775912837</v>
          </cell>
          <cell r="Y97">
            <v>0.18158389909227504</v>
          </cell>
        </row>
        <row r="98">
          <cell r="A98" t="str">
            <v>F132</v>
          </cell>
          <cell r="B98" t="str">
            <v>Account 364 + 365</v>
          </cell>
          <cell r="F98">
            <v>0.40759147953368491</v>
          </cell>
          <cell r="G98">
            <v>5.1648289186323519E-2</v>
          </cell>
          <cell r="H98">
            <v>0.31738754187181967</v>
          </cell>
          <cell r="I98">
            <v>0.21594683345183915</v>
          </cell>
          <cell r="J98">
            <v>0</v>
          </cell>
          <cell r="K98">
            <v>3.0195910840928272E-3</v>
          </cell>
          <cell r="L98">
            <v>3.456746432725504E-3</v>
          </cell>
          <cell r="M98">
            <v>6.3248661971661757E-4</v>
          </cell>
          <cell r="N98">
            <v>3.0686859654460621E-4</v>
          </cell>
          <cell r="O98">
            <v>1.0163223253205604E-5</v>
          </cell>
          <cell r="P98">
            <v>1</v>
          </cell>
          <cell r="R98">
            <v>0.14285714285714285</v>
          </cell>
          <cell r="S98">
            <v>0.14285714285714285</v>
          </cell>
          <cell r="T98">
            <v>0.14285714285714285</v>
          </cell>
          <cell r="U98">
            <v>0.14285714285714285</v>
          </cell>
          <cell r="V98">
            <v>0.14285714285714285</v>
          </cell>
          <cell r="W98">
            <v>0.14285714285714285</v>
          </cell>
          <cell r="X98">
            <v>0.42511468213870307</v>
          </cell>
          <cell r="Y98">
            <v>0.42826455997488394</v>
          </cell>
        </row>
        <row r="99">
          <cell r="A99" t="str">
            <v>F133</v>
          </cell>
          <cell r="B99" t="str">
            <v>Account 366 + 367</v>
          </cell>
          <cell r="F99">
            <v>0.50973352239359937</v>
          </cell>
          <cell r="G99">
            <v>6.2109658863624302E-2</v>
          </cell>
          <cell r="H99">
            <v>0.25129740017081043</v>
          </cell>
          <cell r="I99">
            <v>0.17097986109197197</v>
          </cell>
          <cell r="J99">
            <v>0</v>
          </cell>
          <cell r="K99">
            <v>2.390816553593468E-3</v>
          </cell>
          <cell r="L99">
            <v>2.7369423086696472E-3</v>
          </cell>
          <cell r="M99">
            <v>5.0078286702822284E-4</v>
          </cell>
          <cell r="N99">
            <v>2.4296883252231967E-4</v>
          </cell>
          <cell r="O99">
            <v>8.0469181802906139E-6</v>
          </cell>
          <cell r="P99">
            <v>1</v>
          </cell>
          <cell r="R99">
            <v>0.14285714285714285</v>
          </cell>
          <cell r="S99">
            <v>0.14285714285714285</v>
          </cell>
          <cell r="T99">
            <v>0.14285714285714285</v>
          </cell>
          <cell r="U99">
            <v>0.14285714285714285</v>
          </cell>
          <cell r="V99">
            <v>0.14285714285714285</v>
          </cell>
          <cell r="W99">
            <v>0.14285714285714285</v>
          </cell>
          <cell r="X99">
            <v>0.42583448626275888</v>
          </cell>
          <cell r="Y99">
            <v>0.42832845973890621</v>
          </cell>
        </row>
        <row r="100">
          <cell r="A100" t="str">
            <v>F134</v>
          </cell>
          <cell r="B100" t="str">
            <v>Account 364 + 365 + 369  (OH)</v>
          </cell>
          <cell r="F100">
            <v>0.42696354886662452</v>
          </cell>
          <cell r="G100">
            <v>5.9878864508379724E-2</v>
          </cell>
          <cell r="H100">
            <v>0.30308316530830115</v>
          </cell>
          <cell r="I100">
            <v>0.20152957722694895</v>
          </cell>
          <cell r="J100">
            <v>0</v>
          </cell>
          <cell r="K100">
            <v>2.8156287205086511E-3</v>
          </cell>
          <cell r="L100">
            <v>4.7149016671685128E-3</v>
          </cell>
          <cell r="M100">
            <v>5.8976445558904544E-4</v>
          </cell>
          <cell r="N100">
            <v>4.0899832868000248E-4</v>
          </cell>
          <cell r="O100">
            <v>1.5550917799334639E-5</v>
          </cell>
          <cell r="P100">
            <v>1</v>
          </cell>
          <cell r="R100">
            <v>0.14285714285714285</v>
          </cell>
          <cell r="S100">
            <v>0.14285714285714285</v>
          </cell>
          <cell r="T100">
            <v>0.14285714285714285</v>
          </cell>
          <cell r="U100">
            <v>0.14285714285714285</v>
          </cell>
          <cell r="V100">
            <v>0.14285714285714285</v>
          </cell>
          <cell r="W100">
            <v>0.14285714285714285</v>
          </cell>
          <cell r="X100">
            <v>0.42385652690426001</v>
          </cell>
          <cell r="Y100">
            <v>0.42816243024274853</v>
          </cell>
        </row>
        <row r="101">
          <cell r="A101" t="str">
            <v>F135</v>
          </cell>
          <cell r="B101" t="str">
            <v>Account 366 + 367 + 369  (UG)</v>
          </cell>
          <cell r="F101">
            <v>0.56759401613050164</v>
          </cell>
          <cell r="G101">
            <v>9.7012904074054981E-2</v>
          </cell>
          <cell r="H101">
            <v>0.20564903680919297</v>
          </cell>
          <cell r="I101">
            <v>0.11818902755833784</v>
          </cell>
          <cell r="J101">
            <v>0</v>
          </cell>
          <cell r="K101">
            <v>1.6416675930799628E-3</v>
          </cell>
          <cell r="L101">
            <v>8.7990126054110843E-3</v>
          </cell>
          <cell r="M101">
            <v>3.4386536379557705E-4</v>
          </cell>
          <cell r="N101">
            <v>7.3676655029357592E-4</v>
          </cell>
          <cell r="O101">
            <v>3.3703315332311314E-5</v>
          </cell>
          <cell r="P101">
            <v>1</v>
          </cell>
          <cell r="R101">
            <v>0.14285714285714285</v>
          </cell>
          <cell r="S101">
            <v>0.14285714285714285</v>
          </cell>
          <cell r="T101">
            <v>0.14285714285714285</v>
          </cell>
          <cell r="U101">
            <v>0.14285714285714285</v>
          </cell>
          <cell r="V101">
            <v>0.14285714285714285</v>
          </cell>
          <cell r="W101">
            <v>0.14285714285714285</v>
          </cell>
          <cell r="X101">
            <v>0.41977241596601744</v>
          </cell>
          <cell r="Y101">
            <v>0.42783466202113496</v>
          </cell>
        </row>
        <row r="102">
          <cell r="A102" t="str">
            <v>F136</v>
          </cell>
          <cell r="B102" t="str">
            <v>Account 902 + 903 + 904</v>
          </cell>
          <cell r="F102">
            <v>0.77468321834221543</v>
          </cell>
          <cell r="G102">
            <v>0.14612232259268235</v>
          </cell>
          <cell r="H102">
            <v>5.6271239473074143E-2</v>
          </cell>
          <cell r="I102">
            <v>4.9320516381936913E-3</v>
          </cell>
          <cell r="J102">
            <v>1.0475848976319606E-3</v>
          </cell>
          <cell r="K102">
            <v>2.9503240013297157E-3</v>
          </cell>
          <cell r="L102">
            <v>1.2629094584464201E-2</v>
          </cell>
          <cell r="M102">
            <v>2.4439454627694609E-4</v>
          </cell>
          <cell r="N102">
            <v>1.0683425465333541E-3</v>
          </cell>
          <cell r="O102">
            <v>5.1427377598167185E-5</v>
          </cell>
          <cell r="P102">
            <v>1</v>
          </cell>
          <cell r="R102">
            <v>0.14285714285714285</v>
          </cell>
          <cell r="S102">
            <v>0.14285714285714285</v>
          </cell>
          <cell r="T102">
            <v>0.14285714285714285</v>
          </cell>
          <cell r="U102">
            <v>0.14285714285714285</v>
          </cell>
          <cell r="V102">
            <v>0.14285714285714285</v>
          </cell>
          <cell r="W102">
            <v>0.14285714285714285</v>
          </cell>
          <cell r="X102">
            <v>0.41594233398696434</v>
          </cell>
          <cell r="Y102">
            <v>0.42750308602489517</v>
          </cell>
        </row>
        <row r="103">
          <cell r="A103" t="str">
            <v>F137</v>
          </cell>
          <cell r="B103" t="str">
            <v>Total O &amp; M Expense</v>
          </cell>
          <cell r="F103">
            <v>0.16317107421363097</v>
          </cell>
          <cell r="G103">
            <v>2.8674635913755783E-2</v>
          </cell>
          <cell r="H103">
            <v>0.18266412288654221</v>
          </cell>
          <cell r="I103">
            <v>0.23335737424474354</v>
          </cell>
          <cell r="J103">
            <v>0.38604089041848705</v>
          </cell>
          <cell r="K103">
            <v>2.2096547053967568E-3</v>
          </cell>
          <cell r="L103">
            <v>2.91233506721239E-3</v>
          </cell>
          <cell r="M103">
            <v>4.5230730104223291E-4</v>
          </cell>
          <cell r="N103">
            <v>5.0522021439275801E-4</v>
          </cell>
          <cell r="O103">
            <v>1.238503479669328E-5</v>
          </cell>
          <cell r="P103">
            <v>1</v>
          </cell>
          <cell r="R103">
            <v>0.14285714285714285</v>
          </cell>
          <cell r="S103">
            <v>0.14285714285714285</v>
          </cell>
          <cell r="T103">
            <v>0.14285714285714285</v>
          </cell>
          <cell r="U103">
            <v>0.14285714285714285</v>
          </cell>
          <cell r="V103">
            <v>0.14285714285714285</v>
          </cell>
          <cell r="W103">
            <v>0.14285714285714285</v>
          </cell>
          <cell r="X103">
            <v>0.42565909350421616</v>
          </cell>
          <cell r="Y103">
            <v>0.42806620835703579</v>
          </cell>
        </row>
        <row r="104">
          <cell r="A104" t="str">
            <v>F137G</v>
          </cell>
          <cell r="B104" t="str">
            <v>Generation O &amp; M Exp</v>
          </cell>
          <cell r="F104">
            <v>0.13309012972417777</v>
          </cell>
          <cell r="G104">
            <v>2.3676886800455415E-2</v>
          </cell>
          <cell r="H104">
            <v>0.17883231711144895</v>
          </cell>
          <cell r="I104">
            <v>0.24183297771968273</v>
          </cell>
          <cell r="J104">
            <v>0.418254604741365</v>
          </cell>
          <cell r="K104">
            <v>2.1001769924190289E-3</v>
          </cell>
          <cell r="L104">
            <v>1.5790109226728557E-3</v>
          </cell>
          <cell r="M104">
            <v>4.4500494844597685E-4</v>
          </cell>
          <cell r="N104">
            <v>1.7738522396675523E-4</v>
          </cell>
          <cell r="O104">
            <v>1.1505815365792705E-5</v>
          </cell>
          <cell r="P104">
            <v>1</v>
          </cell>
          <cell r="R104">
            <v>0.14285714285714285</v>
          </cell>
          <cell r="S104">
            <v>0.14285714285714285</v>
          </cell>
          <cell r="T104">
            <v>0.14285714285714285</v>
          </cell>
          <cell r="U104">
            <v>0.14285714285714285</v>
          </cell>
          <cell r="V104">
            <v>0.14285714285714285</v>
          </cell>
          <cell r="W104">
            <v>0.14285714285714285</v>
          </cell>
          <cell r="X104">
            <v>0.42699241764875567</v>
          </cell>
          <cell r="Y104">
            <v>0.42839404334746178</v>
          </cell>
        </row>
        <row r="105">
          <cell r="A105" t="str">
            <v>F137T</v>
          </cell>
          <cell r="B105" t="str">
            <v>Transmission O &amp; M Exp</v>
          </cell>
          <cell r="F105">
            <v>0.13958010568565149</v>
          </cell>
          <cell r="G105">
            <v>2.5587797252604957E-2</v>
          </cell>
          <cell r="H105">
            <v>0.19070510150474582</v>
          </cell>
          <cell r="I105">
            <v>0.23800401563093254</v>
          </cell>
          <cell r="J105">
            <v>0.40203387600534229</v>
          </cell>
          <cell r="K105">
            <v>2.2752435560228694E-3</v>
          </cell>
          <cell r="L105">
            <v>1.1743609920459954E-3</v>
          </cell>
          <cell r="M105">
            <v>4.8688856895788075E-4</v>
          </cell>
          <cell r="N105">
            <v>1.4440288570325254E-4</v>
          </cell>
          <cell r="O105">
            <v>8.2079179928206223E-6</v>
          </cell>
          <cell r="P105">
            <v>1</v>
          </cell>
          <cell r="R105">
            <v>0.14285714285714285</v>
          </cell>
          <cell r="S105">
            <v>0.14285714285714285</v>
          </cell>
          <cell r="T105">
            <v>0.14285714285714285</v>
          </cell>
          <cell r="U105">
            <v>0.14285714285714285</v>
          </cell>
          <cell r="V105">
            <v>0.14285714285714285</v>
          </cell>
          <cell r="W105">
            <v>0.14285714285714285</v>
          </cell>
          <cell r="X105">
            <v>0.42739706757938256</v>
          </cell>
          <cell r="Y105">
            <v>0.42842702568572527</v>
          </cell>
        </row>
        <row r="106">
          <cell r="A106" t="str">
            <v>F137D</v>
          </cell>
          <cell r="B106" t="str">
            <v xml:space="preserve">Distribution O &amp; M Exp </v>
          </cell>
          <cell r="F106">
            <v>0.39859906181284638</v>
          </cell>
          <cell r="G106">
            <v>6.0866820619268285E-2</v>
          </cell>
          <cell r="H106">
            <v>0.27155319634095121</v>
          </cell>
          <cell r="I106">
            <v>0.1909212247727545</v>
          </cell>
          <cell r="J106">
            <v>4.8454603969789643E-2</v>
          </cell>
          <cell r="K106">
            <v>3.3133917971445155E-3</v>
          </cell>
          <cell r="L106">
            <v>2.0254450463521215E-2</v>
          </cell>
          <cell r="M106">
            <v>5.8059049536751239E-4</v>
          </cell>
          <cell r="N106">
            <v>5.4424787126756422E-3</v>
          </cell>
          <cell r="O106">
            <v>1.4181015681031008E-5</v>
          </cell>
          <cell r="P106">
            <v>1</v>
          </cell>
          <cell r="R106">
            <v>0.14285714285714285</v>
          </cell>
          <cell r="S106">
            <v>0.14285714285714285</v>
          </cell>
          <cell r="T106">
            <v>0.14285714285714285</v>
          </cell>
          <cell r="U106">
            <v>0.14285714285714285</v>
          </cell>
          <cell r="V106">
            <v>0.14285714285714285</v>
          </cell>
          <cell r="W106">
            <v>0.14285714285714285</v>
          </cell>
          <cell r="X106">
            <v>0.40831697810790735</v>
          </cell>
          <cell r="Y106">
            <v>0.42312894985875288</v>
          </cell>
        </row>
        <row r="107">
          <cell r="A107" t="str">
            <v>F137R</v>
          </cell>
          <cell r="B107" t="str">
            <v>Retail O &amp; M Exp  (Customer)</v>
          </cell>
          <cell r="F107">
            <v>0.76525805655836532</v>
          </cell>
          <cell r="G107">
            <v>0.14347708155159336</v>
          </cell>
          <cell r="H107">
            <v>5.7150372658520202E-2</v>
          </cell>
          <cell r="I107">
            <v>8.3271159643169921E-3</v>
          </cell>
          <cell r="J107">
            <v>7.0742162353785885E-3</v>
          </cell>
          <cell r="K107">
            <v>3.1128046606554625E-3</v>
          </cell>
          <cell r="L107">
            <v>1.4093568881687233E-2</v>
          </cell>
          <cell r="M107">
            <v>2.4591954915041821E-4</v>
          </cell>
          <cell r="N107">
            <v>1.2036145305325335E-3</v>
          </cell>
          <cell r="O107">
            <v>5.724940979984529E-5</v>
          </cell>
          <cell r="P107">
            <v>1</v>
          </cell>
          <cell r="R107">
            <v>0.14285714285714285</v>
          </cell>
          <cell r="S107">
            <v>0.14285714285714285</v>
          </cell>
          <cell r="T107">
            <v>0.14285714285714285</v>
          </cell>
          <cell r="U107">
            <v>0.14285714285714285</v>
          </cell>
          <cell r="V107">
            <v>0.14285714285714285</v>
          </cell>
          <cell r="W107">
            <v>0.14285714285714285</v>
          </cell>
          <cell r="X107">
            <v>0.41447785968974132</v>
          </cell>
          <cell r="Y107">
            <v>0.42736781404089602</v>
          </cell>
        </row>
        <row r="108">
          <cell r="A108" t="str">
            <v>F137M</v>
          </cell>
          <cell r="B108" t="str">
            <v xml:space="preserve">Misc &amp; Customer O &amp; M Exp </v>
          </cell>
          <cell r="F108">
            <v>0.18778092143245431</v>
          </cell>
          <cell r="G108">
            <v>3.3345795768901038E-2</v>
          </cell>
          <cell r="H108">
            <v>0.20958626270756697</v>
          </cell>
          <cell r="I108">
            <v>0.23173979698517622</v>
          </cell>
          <cell r="J108">
            <v>0.32814104398573168</v>
          </cell>
          <cell r="K108">
            <v>2.5365741850266474E-3</v>
          </cell>
          <cell r="L108">
            <v>5.1961900493634533E-3</v>
          </cell>
          <cell r="M108">
            <v>4.8355028281942865E-4</v>
          </cell>
          <cell r="N108">
            <v>1.1753705052260906E-3</v>
          </cell>
          <cell r="O108">
            <v>1.449409773414139E-5</v>
          </cell>
          <cell r="P108">
            <v>1</v>
          </cell>
          <cell r="R108">
            <v>0.14285714285714285</v>
          </cell>
          <cell r="S108">
            <v>0.14285714285714285</v>
          </cell>
          <cell r="T108">
            <v>0.14285714285714285</v>
          </cell>
          <cell r="U108">
            <v>0.14285714285714285</v>
          </cell>
          <cell r="V108">
            <v>0.14285714285714285</v>
          </cell>
          <cell r="W108">
            <v>0.14285714285714285</v>
          </cell>
          <cell r="X108">
            <v>0.4233752385220651</v>
          </cell>
          <cell r="Y108">
            <v>0.42739605806620246</v>
          </cell>
        </row>
        <row r="109">
          <cell r="A109" t="str">
            <v>F138</v>
          </cell>
          <cell r="B109" t="str">
            <v>GTD O&amp;M Exp  (less fuel, purchased p &amp; wheeling)</v>
          </cell>
          <cell r="F109">
            <v>0.25761190328258715</v>
          </cell>
          <cell r="G109">
            <v>4.5067934927283976E-2</v>
          </cell>
          <cell r="H109">
            <v>0.19248814148480137</v>
          </cell>
          <cell r="I109">
            <v>0.20606367576288193</v>
          </cell>
          <cell r="J109">
            <v>0.28771062733802594</v>
          </cell>
          <cell r="K109">
            <v>2.4848369569964108E-3</v>
          </cell>
          <cell r="L109">
            <v>6.6676499905060135E-3</v>
          </cell>
          <cell r="M109">
            <v>4.6702685498917657E-4</v>
          </cell>
          <cell r="N109">
            <v>1.4236636740965712E-3</v>
          </cell>
          <cell r="O109">
            <v>1.4539727832537836E-5</v>
          </cell>
          <cell r="P109">
            <v>1</v>
          </cell>
          <cell r="R109">
            <v>0.14285714285714285</v>
          </cell>
          <cell r="S109">
            <v>0.14285714285714285</v>
          </cell>
          <cell r="T109">
            <v>0.14285714285714285</v>
          </cell>
          <cell r="U109">
            <v>0.14285714285714285</v>
          </cell>
          <cell r="V109">
            <v>0.14285714285714285</v>
          </cell>
          <cell r="W109">
            <v>0.14285714285714285</v>
          </cell>
          <cell r="X109">
            <v>0.42190377858092254</v>
          </cell>
          <cell r="Y109">
            <v>0.42714776489733197</v>
          </cell>
        </row>
        <row r="110">
          <cell r="A110" t="str">
            <v>F138G</v>
          </cell>
          <cell r="B110" t="str">
            <v xml:space="preserve">Generation O &amp; M Exp (less fuel &amp; purchased power) </v>
          </cell>
          <cell r="F110">
            <v>0.13734628541502761</v>
          </cell>
          <cell r="G110">
            <v>2.5078941813149895E-2</v>
          </cell>
          <cell r="H110">
            <v>0.18860646503631331</v>
          </cell>
          <cell r="I110">
            <v>0.23890361504608426</v>
          </cell>
          <cell r="J110">
            <v>0.40619426481985843</v>
          </cell>
          <cell r="K110">
            <v>2.1942367654432353E-3</v>
          </cell>
          <cell r="L110">
            <v>1.0836934029697454E-3</v>
          </cell>
          <cell r="M110">
            <v>4.7225249342885685E-4</v>
          </cell>
          <cell r="N110">
            <v>1.1184564781563317E-4</v>
          </cell>
          <cell r="O110">
            <v>8.3995599104068846E-6</v>
          </cell>
          <cell r="P110">
            <v>1</v>
          </cell>
          <cell r="R110">
            <v>0.14285714285714285</v>
          </cell>
          <cell r="S110">
            <v>0.14285714285714285</v>
          </cell>
          <cell r="T110">
            <v>0.14285714285714285</v>
          </cell>
          <cell r="U110">
            <v>0.14285714285714285</v>
          </cell>
          <cell r="V110">
            <v>0.14285714285714285</v>
          </cell>
          <cell r="W110">
            <v>0.14285714285714285</v>
          </cell>
          <cell r="X110">
            <v>0.42748773516845878</v>
          </cell>
          <cell r="Y110">
            <v>0.42845958292361291</v>
          </cell>
        </row>
        <row r="111">
          <cell r="A111" t="str">
            <v>F138T</v>
          </cell>
          <cell r="B111" t="str">
            <v>Transmission O &amp; M Exp - (less wheeling exp)</v>
          </cell>
          <cell r="F111">
            <v>0.13711846467969196</v>
          </cell>
          <cell r="G111">
            <v>2.528882867586715E-2</v>
          </cell>
          <cell r="H111">
            <v>0.1900560990595444</v>
          </cell>
          <cell r="I111">
            <v>0.23859192838822596</v>
          </cell>
          <cell r="J111">
            <v>0.40508345399268914</v>
          </cell>
          <cell r="K111">
            <v>2.2596637159267839E-3</v>
          </cell>
          <cell r="L111">
            <v>1.0051989654422642E-3</v>
          </cell>
          <cell r="M111">
            <v>4.8577124182435342E-4</v>
          </cell>
          <cell r="N111">
            <v>1.0254271785880926E-4</v>
          </cell>
          <cell r="O111">
            <v>8.0485629293052783E-6</v>
          </cell>
          <cell r="P111">
            <v>1</v>
          </cell>
          <cell r="R111">
            <v>0.14285714285714285</v>
          </cell>
          <cell r="S111">
            <v>0.14285714285714285</v>
          </cell>
          <cell r="T111">
            <v>0.14285714285714285</v>
          </cell>
          <cell r="U111">
            <v>0.14285714285714285</v>
          </cell>
          <cell r="V111">
            <v>0.14285714285714285</v>
          </cell>
          <cell r="W111">
            <v>0.14285714285714285</v>
          </cell>
          <cell r="X111">
            <v>0.42756622960598628</v>
          </cell>
          <cell r="Y111">
            <v>0.42846888585356974</v>
          </cell>
        </row>
        <row r="112">
          <cell r="A112" t="str">
            <v>F138D</v>
          </cell>
          <cell r="B112" t="str">
            <v xml:space="preserve">Distribution O &amp; M Exp </v>
          </cell>
          <cell r="F112">
            <v>0.40802574583189105</v>
          </cell>
          <cell r="G112">
            <v>6.2999737294764602E-2</v>
          </cell>
          <cell r="H112">
            <v>0.27183114786997847</v>
          </cell>
          <cell r="I112">
            <v>0.1943876987101697</v>
          </cell>
          <cell r="J112">
            <v>3.1482731941554411E-2</v>
          </cell>
          <cell r="K112">
            <v>3.1179285030852122E-3</v>
          </cell>
          <cell r="L112">
            <v>2.1671472240871632E-2</v>
          </cell>
          <cell r="M112">
            <v>5.533695349557177E-4</v>
          </cell>
          <cell r="N112">
            <v>5.916100907724953E-3</v>
          </cell>
          <cell r="O112">
            <v>1.4067165004363965E-5</v>
          </cell>
          <cell r="P112">
            <v>1</v>
          </cell>
          <cell r="R112">
            <v>0.14285714285714285</v>
          </cell>
          <cell r="S112">
            <v>0.14285714285714285</v>
          </cell>
          <cell r="T112">
            <v>0.14285714285714285</v>
          </cell>
          <cell r="U112">
            <v>0.14285714285714285</v>
          </cell>
          <cell r="V112">
            <v>0.14285714285714285</v>
          </cell>
          <cell r="W112">
            <v>0.14285714285714285</v>
          </cell>
          <cell r="X112">
            <v>0.40689995633055692</v>
          </cell>
          <cell r="Y112">
            <v>0.42265532766370362</v>
          </cell>
        </row>
        <row r="113">
          <cell r="A113" t="str">
            <v>F138R</v>
          </cell>
          <cell r="B113" t="str">
            <v>Retail O &amp; M Exp  (Customer)</v>
          </cell>
          <cell r="F113">
            <v>0.77160898461396321</v>
          </cell>
          <cell r="G113">
            <v>0.1447432407143055</v>
          </cell>
          <cell r="H113">
            <v>5.5328870033508677E-2</v>
          </cell>
          <cell r="I113">
            <v>5.87928623904313E-3</v>
          </cell>
          <cell r="J113">
            <v>3.644701728304319E-3</v>
          </cell>
          <cell r="K113">
            <v>3.1162275702537596E-3</v>
          </cell>
          <cell r="L113">
            <v>1.4178707344956821E-2</v>
          </cell>
          <cell r="M113">
            <v>2.4257968751242376E-4</v>
          </cell>
          <cell r="N113">
            <v>1.1996338700494425E-3</v>
          </cell>
          <cell r="O113">
            <v>5.7768198102748784E-5</v>
          </cell>
          <cell r="P113">
            <v>1</v>
          </cell>
          <cell r="R113">
            <v>0.14285714285714285</v>
          </cell>
          <cell r="S113">
            <v>0.14285714285714285</v>
          </cell>
          <cell r="T113">
            <v>0.14285714285714285</v>
          </cell>
          <cell r="U113">
            <v>0.14285714285714285</v>
          </cell>
          <cell r="V113">
            <v>0.14285714285714285</v>
          </cell>
          <cell r="W113">
            <v>0.14285714285714285</v>
          </cell>
          <cell r="X113">
            <v>0.41439272122647175</v>
          </cell>
          <cell r="Y113">
            <v>0.42737179470137909</v>
          </cell>
        </row>
        <row r="114">
          <cell r="A114" t="str">
            <v>F138M</v>
          </cell>
          <cell r="B114" t="str">
            <v xml:space="preserve">Misc &amp; Customer O &amp; M Exp 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</row>
        <row r="115">
          <cell r="A115" t="str">
            <v>F140</v>
          </cell>
          <cell r="B115" t="str">
            <v>Revenue Requirement Before Rev Credits</v>
          </cell>
          <cell r="F115">
            <v>0.17738627351556316</v>
          </cell>
          <cell r="G115">
            <v>3.0379989915114251E-2</v>
          </cell>
          <cell r="H115">
            <v>0.19344411761763936</v>
          </cell>
          <cell r="I115">
            <v>0.22886391064152981</v>
          </cell>
          <cell r="J115">
            <v>0.36258647532134164</v>
          </cell>
          <cell r="K115">
            <v>2.3954909982336482E-3</v>
          </cell>
          <cell r="L115">
            <v>3.7031010007015238E-3</v>
          </cell>
          <cell r="M115">
            <v>4.8174292642627858E-4</v>
          </cell>
          <cell r="N115">
            <v>7.4737604006095153E-4</v>
          </cell>
          <cell r="O115">
            <v>1.1522023389604549E-5</v>
          </cell>
          <cell r="P115">
            <v>1</v>
          </cell>
          <cell r="R115">
            <v>6.25E-2</v>
          </cell>
          <cell r="S115">
            <v>6.25E-2</v>
          </cell>
          <cell r="T115">
            <v>6.25E-2</v>
          </cell>
          <cell r="U115">
            <v>6.25E-2</v>
          </cell>
          <cell r="V115">
            <v>6.25E-2</v>
          </cell>
          <cell r="W115">
            <v>6.25E-2</v>
          </cell>
          <cell r="X115">
            <v>0.18379689899929846</v>
          </cell>
          <cell r="Y115">
            <v>0.18675262395993905</v>
          </cell>
        </row>
        <row r="116">
          <cell r="A116" t="str">
            <v>F140G</v>
          </cell>
          <cell r="B116" t="str">
            <v>Revenue Requirement Before Rev Credits</v>
          </cell>
          <cell r="F116">
            <v>0.13408844935533684</v>
          </cell>
          <cell r="G116">
            <v>2.40539513482966E-2</v>
          </cell>
          <cell r="H116">
            <v>0.18163053372730059</v>
          </cell>
          <cell r="I116">
            <v>0.24105936498127997</v>
          </cell>
          <cell r="J116">
            <v>0.41497246027961276</v>
          </cell>
          <cell r="K116">
            <v>2.1359581715979527E-3</v>
          </cell>
          <cell r="L116">
            <v>1.4354957187778781E-3</v>
          </cell>
          <cell r="M116">
            <v>4.542883275266272E-4</v>
          </cell>
          <cell r="N116">
            <v>1.5886977424434424E-4</v>
          </cell>
          <cell r="O116">
            <v>1.0628316026690344E-5</v>
          </cell>
          <cell r="P116">
            <v>1</v>
          </cell>
          <cell r="R116">
            <v>0.14285714285714285</v>
          </cell>
          <cell r="S116">
            <v>0.14285714285714285</v>
          </cell>
          <cell r="T116">
            <v>0.14285714285714285</v>
          </cell>
          <cell r="U116">
            <v>0.14285714285714285</v>
          </cell>
          <cell r="V116">
            <v>0.14285714285714285</v>
          </cell>
          <cell r="W116">
            <v>0.14285714285714285</v>
          </cell>
          <cell r="X116">
            <v>0.42713593285265067</v>
          </cell>
          <cell r="Y116">
            <v>0.42841255879718421</v>
          </cell>
        </row>
        <row r="117">
          <cell r="A117" t="str">
            <v>F140T</v>
          </cell>
          <cell r="B117" t="str">
            <v>Revenue Requirement Before Rev Credits</v>
          </cell>
          <cell r="F117">
            <v>0.13787876824871004</v>
          </cell>
          <cell r="G117">
            <v>2.5357381320768577E-2</v>
          </cell>
          <cell r="H117">
            <v>0.19039488722689502</v>
          </cell>
          <cell r="I117">
            <v>0.23781525797839845</v>
          </cell>
          <cell r="J117">
            <v>0.40463697908303559</v>
          </cell>
          <cell r="K117">
            <v>2.2557642666585962E-3</v>
          </cell>
          <cell r="L117">
            <v>1.0520759342447122E-3</v>
          </cell>
          <cell r="M117">
            <v>4.8473029828690825E-4</v>
          </cell>
          <cell r="N117">
            <v>1.1610558112825946E-4</v>
          </cell>
          <cell r="O117">
            <v>8.0500618736386767E-6</v>
          </cell>
          <cell r="P117">
            <v>1</v>
          </cell>
          <cell r="R117">
            <v>0.14285714285714285</v>
          </cell>
          <cell r="S117">
            <v>0.14285714285714285</v>
          </cell>
          <cell r="T117">
            <v>0.14285714285714285</v>
          </cell>
          <cell r="U117">
            <v>0.14285714285714285</v>
          </cell>
          <cell r="V117">
            <v>0.14285714285714285</v>
          </cell>
          <cell r="W117">
            <v>0.14285714285714285</v>
          </cell>
          <cell r="X117">
            <v>0.42751935263718382</v>
          </cell>
          <cell r="Y117">
            <v>0.42845532299030031</v>
          </cell>
        </row>
        <row r="118">
          <cell r="A118" t="str">
            <v>F140D</v>
          </cell>
          <cell r="B118" t="str">
            <v>Revenue Requirement Before Rev Credits</v>
          </cell>
          <cell r="F118">
            <v>0.42636292507864698</v>
          </cell>
          <cell r="G118">
            <v>6.2315400363432125E-2</v>
          </cell>
          <cell r="H118">
            <v>0.29200691963658026</v>
          </cell>
          <cell r="I118">
            <v>0.16848053487816458</v>
          </cell>
          <cell r="J118">
            <v>2.0670215554061185E-2</v>
          </cell>
          <cell r="K118">
            <v>4.1422243969366588E-3</v>
          </cell>
          <cell r="L118">
            <v>2.0077898507661444E-2</v>
          </cell>
          <cell r="M118">
            <v>6.8879647767880285E-4</v>
          </cell>
          <cell r="N118">
            <v>5.2401111236213974E-3</v>
          </cell>
          <cell r="O118">
            <v>1.4973983216916935E-5</v>
          </cell>
          <cell r="P118">
            <v>1</v>
          </cell>
          <cell r="R118">
            <v>0.14285714285714285</v>
          </cell>
          <cell r="S118">
            <v>0.14285714285714285</v>
          </cell>
          <cell r="T118">
            <v>0.14285714285714285</v>
          </cell>
          <cell r="U118">
            <v>0.14285714285714285</v>
          </cell>
          <cell r="V118">
            <v>0.14285714285714285</v>
          </cell>
          <cell r="W118">
            <v>0.14285714285714285</v>
          </cell>
          <cell r="X118">
            <v>0.4084935300637671</v>
          </cell>
          <cell r="Y118">
            <v>0.42333131744780716</v>
          </cell>
        </row>
        <row r="119">
          <cell r="A119" t="str">
            <v>F140R</v>
          </cell>
          <cell r="B119" t="str">
            <v>Revenue Requirement Before Rev Credits</v>
          </cell>
          <cell r="F119">
            <v>0.76663400933646175</v>
          </cell>
          <cell r="G119">
            <v>0.14315176762589454</v>
          </cell>
          <cell r="H119">
            <v>5.6337401376081439E-2</v>
          </cell>
          <cell r="I119">
            <v>7.9736006296983169E-3</v>
          </cell>
          <cell r="J119">
            <v>6.7106086717609783E-3</v>
          </cell>
          <cell r="K119">
            <v>3.1679756085362196E-3</v>
          </cell>
          <cell r="L119">
            <v>1.4486966328834099E-2</v>
          </cell>
          <cell r="M119">
            <v>2.4464743633124324E-4</v>
          </cell>
          <cell r="N119">
            <v>1.2341217015365009E-3</v>
          </cell>
          <cell r="O119">
            <v>5.8901284864879871E-5</v>
          </cell>
          <cell r="P119">
            <v>1</v>
          </cell>
          <cell r="R119">
            <v>0.14285714285714285</v>
          </cell>
          <cell r="S119">
            <v>0.14285714285714285</v>
          </cell>
          <cell r="T119">
            <v>0.14285714285714285</v>
          </cell>
          <cell r="U119">
            <v>0.14285714285714285</v>
          </cell>
          <cell r="V119">
            <v>0.14285714285714285</v>
          </cell>
          <cell r="W119">
            <v>0.14285714285714285</v>
          </cell>
          <cell r="X119">
            <v>0.41408446224259443</v>
          </cell>
          <cell r="Y119">
            <v>0.42733730686989202</v>
          </cell>
        </row>
        <row r="120">
          <cell r="A120" t="str">
            <v>F140M</v>
          </cell>
          <cell r="B120" t="str">
            <v>Revenue Requirement Before Rev Credits</v>
          </cell>
          <cell r="F120">
            <v>0.18018030558784737</v>
          </cell>
          <cell r="G120">
            <v>3.1252212387910802E-2</v>
          </cell>
          <cell r="H120">
            <v>0.2049261655523274</v>
          </cell>
          <cell r="I120">
            <v>0.23042766284573363</v>
          </cell>
          <cell r="J120">
            <v>0.34501378728322857</v>
          </cell>
          <cell r="K120">
            <v>2.5211864843027801E-3</v>
          </cell>
          <cell r="L120">
            <v>4.2418752365862124E-3</v>
          </cell>
          <cell r="M120">
            <v>4.9751381849967287E-4</v>
          </cell>
          <cell r="N120">
            <v>9.2748372819464651E-4</v>
          </cell>
          <cell r="O120">
            <v>1.1807075369024016E-5</v>
          </cell>
          <cell r="P120">
            <v>1</v>
          </cell>
          <cell r="R120">
            <v>0.14285714285714285</v>
          </cell>
          <cell r="S120">
            <v>0.14285714285714285</v>
          </cell>
          <cell r="T120">
            <v>0.14285714285714285</v>
          </cell>
          <cell r="U120">
            <v>0.14285714285714285</v>
          </cell>
          <cell r="V120">
            <v>0.14285714285714285</v>
          </cell>
          <cell r="W120">
            <v>0.14285714285714285</v>
          </cell>
          <cell r="X120">
            <v>0.42432955333484235</v>
          </cell>
          <cell r="Y120">
            <v>0.42764394484323393</v>
          </cell>
        </row>
        <row r="121">
          <cell r="A121" t="str">
            <v>F141</v>
          </cell>
          <cell r="B121" t="str">
            <v>Firm Revenues</v>
          </cell>
          <cell r="F121">
            <v>0.18778092143245431</v>
          </cell>
          <cell r="G121">
            <v>3.3345795768901038E-2</v>
          </cell>
          <cell r="H121">
            <v>0.20958626270756697</v>
          </cell>
          <cell r="I121">
            <v>0.23173979698517622</v>
          </cell>
          <cell r="J121">
            <v>0.32814104398573168</v>
          </cell>
          <cell r="K121">
            <v>2.5365741850266474E-3</v>
          </cell>
          <cell r="L121">
            <v>5.1961900493634533E-3</v>
          </cell>
          <cell r="M121">
            <v>4.8355028281942865E-4</v>
          </cell>
          <cell r="N121">
            <v>1.1753705052260906E-3</v>
          </cell>
          <cell r="O121">
            <v>1.449409773414139E-5</v>
          </cell>
          <cell r="P121">
            <v>1</v>
          </cell>
          <cell r="R121">
            <v>5.1675076869164155E-4</v>
          </cell>
          <cell r="S121">
            <v>2.3358656953321414E-4</v>
          </cell>
          <cell r="T121">
            <v>4.2503316700123473E-4</v>
          </cell>
          <cell r="U121">
            <v>2.2845010916450717E-3</v>
          </cell>
          <cell r="V121">
            <v>1.0326617886671885E-3</v>
          </cell>
          <cell r="W121">
            <v>1.8790271690511924E-3</v>
          </cell>
          <cell r="X121">
            <v>0</v>
          </cell>
          <cell r="Y121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76F78-1FD4-4D16-BA9D-5F4A66CC9C89}">
  <sheetPr>
    <pageSetUpPr fitToPage="1"/>
  </sheetPr>
  <dimension ref="A1:S76"/>
  <sheetViews>
    <sheetView showGridLines="0" tabSelected="1" view="pageBreakPreview" zoomScale="70" zoomScaleNormal="85" zoomScaleSheetLayoutView="70" workbookViewId="0">
      <selection activeCell="N36" sqref="N36"/>
    </sheetView>
  </sheetViews>
  <sheetFormatPr defaultColWidth="9" defaultRowHeight="15.75" x14ac:dyDescent="0.25"/>
  <cols>
    <col min="1" max="1" width="12.625" style="16" bestFit="1" customWidth="1"/>
    <col min="2" max="2" width="34" style="16" customWidth="1"/>
    <col min="3" max="3" width="12.75" style="18" customWidth="1"/>
    <col min="4" max="5" width="11.25" style="1" customWidth="1"/>
    <col min="6" max="8" width="11.25" style="16" customWidth="1"/>
    <col min="9" max="9" width="11.25" style="2" customWidth="1"/>
    <col min="10" max="18" width="11.25" style="16" customWidth="1"/>
    <col min="19" max="19" width="13.375" style="16" bestFit="1" customWidth="1"/>
    <col min="20" max="29" width="11.25" style="16" customWidth="1"/>
    <col min="30" max="16384" width="9" style="16"/>
  </cols>
  <sheetData>
    <row r="1" spans="2:19" x14ac:dyDescent="0.25">
      <c r="B1" s="28" t="s">
        <v>46</v>
      </c>
      <c r="C1" s="33"/>
      <c r="D1" s="29"/>
      <c r="E1" s="33"/>
      <c r="F1" s="33"/>
      <c r="G1" s="33"/>
      <c r="H1" s="33"/>
      <c r="I1" s="33"/>
      <c r="J1" s="33"/>
      <c r="K1" s="33"/>
      <c r="L1" s="45"/>
      <c r="M1" s="2"/>
      <c r="O1" s="83" t="s">
        <v>55</v>
      </c>
      <c r="P1" s="84"/>
      <c r="Q1" s="84"/>
      <c r="R1" s="84"/>
      <c r="S1" s="85"/>
    </row>
    <row r="2" spans="2:19" x14ac:dyDescent="0.25">
      <c r="B2" s="23"/>
      <c r="C2" s="46"/>
      <c r="D2" s="49"/>
      <c r="E2" s="50"/>
      <c r="F2" s="50"/>
      <c r="G2" s="42" t="s">
        <v>9</v>
      </c>
      <c r="H2" s="43"/>
      <c r="I2" s="33"/>
      <c r="J2" s="33"/>
      <c r="K2" s="33"/>
      <c r="L2" s="45"/>
      <c r="O2" s="86" t="s">
        <v>56</v>
      </c>
      <c r="P2" s="87" t="s">
        <v>57</v>
      </c>
      <c r="Q2" s="87"/>
      <c r="R2" s="87"/>
      <c r="S2" s="88"/>
    </row>
    <row r="3" spans="2:19" x14ac:dyDescent="0.25">
      <c r="B3" s="5"/>
      <c r="C3" s="24"/>
      <c r="D3" s="51"/>
      <c r="E3" s="52"/>
      <c r="F3" s="53"/>
      <c r="G3" s="42" t="s">
        <v>53</v>
      </c>
      <c r="H3" s="55"/>
      <c r="I3" s="54" t="s">
        <v>42</v>
      </c>
      <c r="J3" s="33"/>
      <c r="K3" s="33"/>
      <c r="L3" s="45"/>
      <c r="M3" s="75" t="s">
        <v>48</v>
      </c>
      <c r="O3" s="89" t="s">
        <v>12</v>
      </c>
      <c r="P3" s="109"/>
      <c r="Q3" s="110"/>
      <c r="R3" s="110"/>
      <c r="S3" s="111" t="s">
        <v>11</v>
      </c>
    </row>
    <row r="4" spans="2:19" x14ac:dyDescent="0.25">
      <c r="B4" s="8"/>
      <c r="C4" s="9"/>
      <c r="D4" s="11" t="s">
        <v>0</v>
      </c>
      <c r="E4" s="11" t="s">
        <v>39</v>
      </c>
      <c r="F4" s="24"/>
      <c r="G4" s="56" t="s">
        <v>52</v>
      </c>
      <c r="H4" s="57"/>
      <c r="I4" s="27"/>
      <c r="J4" s="27"/>
      <c r="K4" s="27"/>
      <c r="L4" s="59" t="s">
        <v>11</v>
      </c>
      <c r="M4" s="60" t="s">
        <v>39</v>
      </c>
      <c r="O4" s="90" t="s">
        <v>58</v>
      </c>
      <c r="P4" s="112" t="s">
        <v>7</v>
      </c>
      <c r="Q4" s="113" t="s">
        <v>8</v>
      </c>
      <c r="R4" s="113" t="s">
        <v>10</v>
      </c>
      <c r="S4" s="113" t="s">
        <v>10</v>
      </c>
    </row>
    <row r="5" spans="2:19" x14ac:dyDescent="0.25">
      <c r="B5" s="11" t="s">
        <v>14</v>
      </c>
      <c r="C5" s="47" t="s">
        <v>1</v>
      </c>
      <c r="D5" s="11" t="s">
        <v>38</v>
      </c>
      <c r="E5" s="11" t="s">
        <v>12</v>
      </c>
      <c r="F5" s="24" t="s">
        <v>41</v>
      </c>
      <c r="G5" s="59" t="s">
        <v>7</v>
      </c>
      <c r="H5" s="59" t="s">
        <v>8</v>
      </c>
      <c r="I5" s="67" t="s">
        <v>7</v>
      </c>
      <c r="J5" s="67" t="s">
        <v>8</v>
      </c>
      <c r="K5" s="67" t="s">
        <v>10</v>
      </c>
      <c r="L5" s="67" t="s">
        <v>10</v>
      </c>
      <c r="M5" s="15" t="s">
        <v>12</v>
      </c>
      <c r="O5" s="91">
        <v>100</v>
      </c>
      <c r="P5" s="89">
        <f t="shared" ref="P5:P10" si="0">8.5+(0.09247+G$7)*O5</f>
        <v>18.261000000000003</v>
      </c>
      <c r="Q5" s="89">
        <f t="shared" ref="Q5:Q10" si="1">8.5+(0.09247+H$7)*O5</f>
        <v>18.387</v>
      </c>
      <c r="R5" s="89">
        <f t="shared" ref="R5:R10" si="2">Q5-P5</f>
        <v>0.12599999999999767</v>
      </c>
      <c r="S5" s="94">
        <f t="shared" ref="S5:S22" si="3">R5/P5*100</f>
        <v>0.68999507146376238</v>
      </c>
    </row>
    <row r="6" spans="2:19" x14ac:dyDescent="0.25">
      <c r="B6" s="19"/>
      <c r="C6" s="25"/>
      <c r="D6" s="19"/>
      <c r="E6" s="19"/>
      <c r="F6" s="19"/>
      <c r="G6" s="59"/>
      <c r="H6" s="59"/>
      <c r="I6" s="59"/>
      <c r="J6" s="59"/>
      <c r="K6" s="59"/>
      <c r="L6" s="59"/>
      <c r="M6" s="21"/>
      <c r="O6" s="91">
        <v>200</v>
      </c>
      <c r="P6" s="89">
        <f t="shared" si="0"/>
        <v>28.022000000000002</v>
      </c>
      <c r="Q6" s="89">
        <f t="shared" si="1"/>
        <v>28.274000000000001</v>
      </c>
      <c r="R6" s="89">
        <f t="shared" si="2"/>
        <v>0.25199999999999889</v>
      </c>
      <c r="S6" s="94">
        <f t="shared" si="3"/>
        <v>0.89929341231888815</v>
      </c>
    </row>
    <row r="7" spans="2:19" x14ac:dyDescent="0.25">
      <c r="B7" s="5" t="s">
        <v>2</v>
      </c>
      <c r="C7" s="6" t="s">
        <v>13</v>
      </c>
      <c r="D7" s="8">
        <f>SUMIFS(D$33:D$70,$B$33:$B$70,$B7)</f>
        <v>110741.69655913977</v>
      </c>
      <c r="E7" s="8">
        <f t="shared" ref="E7:F7" si="4">SUMIFS(E$33:E$70,$B$33:$B$70,$B7)</f>
        <v>1631466.9598382837</v>
      </c>
      <c r="F7" s="8">
        <f t="shared" si="4"/>
        <v>179171.91317847537</v>
      </c>
      <c r="G7" s="69">
        <v>5.1399999999999996E-3</v>
      </c>
      <c r="H7" s="69">
        <f>ROUND(M$24*F7/SUM(F$7:F$17)/M7,5)</f>
        <v>6.4000000000000003E-3</v>
      </c>
      <c r="I7" s="8">
        <f>G7*M7</f>
        <v>8385.7401735687781</v>
      </c>
      <c r="J7" s="8">
        <f>H7*M7</f>
        <v>10441.388542965016</v>
      </c>
      <c r="K7" s="20">
        <f>J7-I7</f>
        <v>2055.6483693962382</v>
      </c>
      <c r="L7" s="79">
        <f t="shared" ref="L7:L12" si="5">K7/F7*100</f>
        <v>1.1473050284106647</v>
      </c>
      <c r="M7" s="34">
        <f>SUMIFS(K$33:K$70,$B$33:$B$70,$B7)</f>
        <v>1631466.9598382837</v>
      </c>
      <c r="N7" s="108"/>
      <c r="O7" s="91">
        <v>300</v>
      </c>
      <c r="P7" s="89">
        <f t="shared" si="0"/>
        <v>37.783000000000001</v>
      </c>
      <c r="Q7" s="89">
        <f t="shared" si="1"/>
        <v>38.161000000000001</v>
      </c>
      <c r="R7" s="89">
        <f t="shared" si="2"/>
        <v>0.37800000000000011</v>
      </c>
      <c r="S7" s="94">
        <f t="shared" si="3"/>
        <v>1.0004499378027158</v>
      </c>
    </row>
    <row r="8" spans="2:19" x14ac:dyDescent="0.25">
      <c r="B8" s="5" t="s">
        <v>3</v>
      </c>
      <c r="C8" s="6" t="s">
        <v>26</v>
      </c>
      <c r="D8" s="8">
        <f t="shared" ref="D8:F17" si="6">SUMIFS(D$33:D$70,$B$33:$B$70,$B8)</f>
        <v>20813.865258751903</v>
      </c>
      <c r="E8" s="8">
        <f t="shared" si="6"/>
        <v>547764.80929518421</v>
      </c>
      <c r="F8" s="8">
        <f t="shared" si="6"/>
        <v>59103.298529717766</v>
      </c>
      <c r="G8" s="69">
        <v>5.0099999999999997E-3</v>
      </c>
      <c r="H8" s="69">
        <f>ROUND(M$24*F8/SUM(F$7:F$17)/M8,5)</f>
        <v>6.28E-3</v>
      </c>
      <c r="I8" s="8">
        <f>G8*M8</f>
        <v>2744.3016945688728</v>
      </c>
      <c r="J8" s="8">
        <f t="shared" ref="J8:J17" si="7">H8*M8</f>
        <v>3439.9630023737568</v>
      </c>
      <c r="K8" s="20">
        <f t="shared" ref="K8:K17" si="8">J8-I8</f>
        <v>695.66130780488402</v>
      </c>
      <c r="L8" s="79">
        <f t="shared" si="5"/>
        <v>1.1770261983856927</v>
      </c>
      <c r="M8" s="34">
        <f t="shared" ref="M8:M17" si="9">SUMIFS(K$33:K$70,$B$33:$B$70,$B8)</f>
        <v>547764.80929518421</v>
      </c>
      <c r="N8" s="108"/>
      <c r="O8" s="91">
        <v>400</v>
      </c>
      <c r="P8" s="89">
        <f t="shared" si="0"/>
        <v>47.544000000000004</v>
      </c>
      <c r="Q8" s="89">
        <f t="shared" si="1"/>
        <v>48.048000000000002</v>
      </c>
      <c r="R8" s="89">
        <f t="shared" si="2"/>
        <v>0.50399999999999778</v>
      </c>
      <c r="S8" s="94">
        <f t="shared" si="3"/>
        <v>1.0600706713780872</v>
      </c>
    </row>
    <row r="9" spans="2:19" x14ac:dyDescent="0.25">
      <c r="B9" s="5" t="s">
        <v>25</v>
      </c>
      <c r="C9" s="6" t="s">
        <v>28</v>
      </c>
      <c r="D9" s="8">
        <f t="shared" si="6"/>
        <v>1070.5694444444446</v>
      </c>
      <c r="E9" s="8">
        <f t="shared" si="6"/>
        <v>932596.84183813736</v>
      </c>
      <c r="F9" s="8">
        <f t="shared" si="6"/>
        <v>86289.812993745058</v>
      </c>
      <c r="G9" s="69">
        <v>4.3200000000000001E-3</v>
      </c>
      <c r="H9" s="69">
        <f>ROUND(M$24*F9/SUM(F$7:F$17)/M9,5)</f>
        <v>5.3899999999999998E-3</v>
      </c>
      <c r="I9" s="8">
        <f>G9*M9</f>
        <v>4028.8183567407536</v>
      </c>
      <c r="J9" s="8">
        <f t="shared" si="7"/>
        <v>5026.6969775075604</v>
      </c>
      <c r="K9" s="20">
        <f t="shared" si="8"/>
        <v>997.87862076680676</v>
      </c>
      <c r="L9" s="79">
        <f t="shared" si="5"/>
        <v>1.1564269131503861</v>
      </c>
      <c r="M9" s="34">
        <f t="shared" si="9"/>
        <v>932596.84183813736</v>
      </c>
      <c r="N9" s="108"/>
      <c r="O9" s="91">
        <v>500</v>
      </c>
      <c r="P9" s="89">
        <f t="shared" si="0"/>
        <v>57.305</v>
      </c>
      <c r="Q9" s="89">
        <f t="shared" si="1"/>
        <v>57.935000000000002</v>
      </c>
      <c r="R9" s="89">
        <f t="shared" si="2"/>
        <v>0.63000000000000256</v>
      </c>
      <c r="S9" s="94">
        <f t="shared" si="3"/>
        <v>1.0993805078090961</v>
      </c>
    </row>
    <row r="10" spans="2:19" x14ac:dyDescent="0.25">
      <c r="B10" s="5" t="s">
        <v>4</v>
      </c>
      <c r="C10" s="6" t="s">
        <v>29</v>
      </c>
      <c r="D10" s="8">
        <f t="shared" si="6"/>
        <v>67.444444444444443</v>
      </c>
      <c r="E10" s="8">
        <f t="shared" si="6"/>
        <v>378385.79511939187</v>
      </c>
      <c r="F10" s="8">
        <f t="shared" si="6"/>
        <v>32659.657678970903</v>
      </c>
      <c r="G10" s="69">
        <v>3.62E-3</v>
      </c>
      <c r="H10" s="69">
        <f>ROUND(M$24*(F10+F11)/SUM(F$7:F$17)/(M10+M11),5)</f>
        <v>4.5399999999999998E-3</v>
      </c>
      <c r="I10" s="8">
        <f>G10*M10</f>
        <v>1369.7565783321986</v>
      </c>
      <c r="J10" s="8">
        <f t="shared" si="7"/>
        <v>1717.8715098420389</v>
      </c>
      <c r="K10" s="20">
        <f t="shared" si="8"/>
        <v>348.11493150984029</v>
      </c>
      <c r="L10" s="79">
        <f t="shared" si="5"/>
        <v>1.0658866511451117</v>
      </c>
      <c r="M10" s="34">
        <f t="shared" si="9"/>
        <v>378385.79511939187</v>
      </c>
      <c r="N10" s="108"/>
      <c r="O10" s="95">
        <v>600</v>
      </c>
      <c r="P10" s="97">
        <f t="shared" si="0"/>
        <v>67.066000000000003</v>
      </c>
      <c r="Q10" s="97">
        <f t="shared" si="1"/>
        <v>67.822000000000003</v>
      </c>
      <c r="R10" s="97">
        <f t="shared" si="2"/>
        <v>0.75600000000000023</v>
      </c>
      <c r="S10" s="96">
        <f t="shared" si="3"/>
        <v>1.1272477857632781</v>
      </c>
    </row>
    <row r="11" spans="2:19" x14ac:dyDescent="0.25">
      <c r="B11" s="5" t="s">
        <v>34</v>
      </c>
      <c r="C11" s="6" t="s">
        <v>37</v>
      </c>
      <c r="D11" s="8">
        <f t="shared" si="6"/>
        <v>1</v>
      </c>
      <c r="E11" s="8">
        <f t="shared" si="6"/>
        <v>544168.56528857455</v>
      </c>
      <c r="F11" s="8">
        <f t="shared" si="6"/>
        <v>39291.381198894938</v>
      </c>
      <c r="G11" s="69">
        <v>3.62E-3</v>
      </c>
      <c r="H11" s="69">
        <f>ROUND(M$24*(F10+F11)/SUM(F$7:F$17)/(M10+M11),5)</f>
        <v>4.5399999999999998E-3</v>
      </c>
      <c r="I11" s="8">
        <f>G11*M11</f>
        <v>1969.8902063446399</v>
      </c>
      <c r="J11" s="8">
        <f t="shared" si="7"/>
        <v>2470.5252864101285</v>
      </c>
      <c r="K11" s="20">
        <f t="shared" si="8"/>
        <v>500.63508006548864</v>
      </c>
      <c r="L11" s="79">
        <f t="shared" si="5"/>
        <v>1.2741600442378158</v>
      </c>
      <c r="M11" s="34">
        <f t="shared" si="9"/>
        <v>544168.56528857455</v>
      </c>
      <c r="N11" s="108"/>
      <c r="O11" s="91">
        <v>700</v>
      </c>
      <c r="P11" s="92">
        <f t="shared" ref="P11:P22" si="10">8.5+(0.09247+G$7)*600+(0.10708+G$7)*(O11-600)</f>
        <v>78.287999999999997</v>
      </c>
      <c r="Q11" s="92">
        <f t="shared" ref="Q11:Q22" si="11">8.5+(0.09247+H$7)*600+(0.10708+H$7)*(O11-600)</f>
        <v>79.17</v>
      </c>
      <c r="R11" s="92">
        <f t="shared" ref="R11:R22" si="12">Q11-P11</f>
        <v>0.882000000000005</v>
      </c>
      <c r="S11" s="93">
        <f t="shared" si="3"/>
        <v>1.1266094420600923</v>
      </c>
    </row>
    <row r="12" spans="2:19" x14ac:dyDescent="0.25">
      <c r="B12" s="5" t="s">
        <v>6</v>
      </c>
      <c r="C12" s="6" t="s">
        <v>27</v>
      </c>
      <c r="D12" s="8">
        <f t="shared" si="6"/>
        <v>5140.8634747118504</v>
      </c>
      <c r="E12" s="8">
        <f t="shared" si="6"/>
        <v>152841.48716573825</v>
      </c>
      <c r="F12" s="8">
        <f t="shared" si="6"/>
        <v>14721.232322454847</v>
      </c>
      <c r="G12" s="69">
        <v>4.8599999999999997E-3</v>
      </c>
      <c r="H12" s="69">
        <f>ROUND(M$24*F12/SUM(F$7:F$17)/M12,5)</f>
        <v>5.6100000000000004E-3</v>
      </c>
      <c r="I12" s="8">
        <f t="shared" ref="I12:I17" si="13">G12*M12</f>
        <v>742.80962762548779</v>
      </c>
      <c r="J12" s="8">
        <f t="shared" si="7"/>
        <v>857.44074299979161</v>
      </c>
      <c r="K12" s="20">
        <f t="shared" si="8"/>
        <v>114.63111537430382</v>
      </c>
      <c r="L12" s="79">
        <f t="shared" si="5"/>
        <v>0.77867880122680144</v>
      </c>
      <c r="M12" s="34">
        <f t="shared" si="9"/>
        <v>152841.48716573825</v>
      </c>
      <c r="N12" s="108"/>
      <c r="O12" s="91">
        <v>800</v>
      </c>
      <c r="P12" s="89">
        <f t="shared" si="10"/>
        <v>89.51</v>
      </c>
      <c r="Q12" s="89">
        <f t="shared" si="11"/>
        <v>90.518000000000001</v>
      </c>
      <c r="R12" s="89">
        <f t="shared" si="12"/>
        <v>1.0079999999999956</v>
      </c>
      <c r="S12" s="94">
        <f t="shared" si="3"/>
        <v>1.1261311585297682</v>
      </c>
    </row>
    <row r="13" spans="2:19" x14ac:dyDescent="0.25">
      <c r="B13" s="5"/>
      <c r="C13" s="6"/>
      <c r="D13" s="8"/>
      <c r="E13" s="8"/>
      <c r="F13" s="8"/>
      <c r="G13" s="69"/>
      <c r="H13" s="69"/>
      <c r="I13" s="8"/>
      <c r="J13" s="8"/>
      <c r="K13" s="20"/>
      <c r="L13" s="79"/>
      <c r="M13" s="34"/>
      <c r="N13" s="108"/>
      <c r="O13" s="91">
        <v>900</v>
      </c>
      <c r="P13" s="89">
        <f t="shared" si="10"/>
        <v>100.732</v>
      </c>
      <c r="Q13" s="89">
        <f t="shared" si="11"/>
        <v>101.866</v>
      </c>
      <c r="R13" s="89">
        <f t="shared" si="12"/>
        <v>1.1340000000000003</v>
      </c>
      <c r="S13" s="94">
        <f t="shared" si="3"/>
        <v>1.1257594408926661</v>
      </c>
    </row>
    <row r="14" spans="2:19" x14ac:dyDescent="0.25">
      <c r="B14" s="5" t="s">
        <v>17</v>
      </c>
      <c r="C14" s="6" t="s">
        <v>24</v>
      </c>
      <c r="D14" s="8">
        <f t="shared" si="6"/>
        <v>225.91666666666666</v>
      </c>
      <c r="E14" s="8">
        <f t="shared" si="6"/>
        <v>1820.2173769310609</v>
      </c>
      <c r="F14" s="8">
        <f t="shared" si="6"/>
        <v>474.93427289223689</v>
      </c>
      <c r="G14" s="69">
        <v>2.1139999999999999E-2</v>
      </c>
      <c r="H14" s="69">
        <f>ROUND(M$24*F14/SUM(F$7:F$17)/M14,5)</f>
        <v>1.523E-2</v>
      </c>
      <c r="I14" s="8">
        <f t="shared" si="13"/>
        <v>38.381569754428746</v>
      </c>
      <c r="J14" s="8">
        <f t="shared" si="7"/>
        <v>27.651433649950324</v>
      </c>
      <c r="K14" s="20">
        <f t="shared" si="8"/>
        <v>-10.730136104478422</v>
      </c>
      <c r="L14" s="79">
        <f>K14/F14*100</f>
        <v>-2.2592886462234958</v>
      </c>
      <c r="M14" s="34">
        <f t="shared" si="9"/>
        <v>1815.5898653939805</v>
      </c>
      <c r="N14" s="108"/>
      <c r="O14" s="91">
        <v>1000</v>
      </c>
      <c r="P14" s="89">
        <f t="shared" si="10"/>
        <v>111.95400000000001</v>
      </c>
      <c r="Q14" s="89">
        <f t="shared" si="11"/>
        <v>113.214</v>
      </c>
      <c r="R14" s="89">
        <f t="shared" si="12"/>
        <v>1.2599999999999909</v>
      </c>
      <c r="S14" s="94">
        <f t="shared" si="3"/>
        <v>1.125462243421397</v>
      </c>
    </row>
    <row r="15" spans="2:19" x14ac:dyDescent="0.25">
      <c r="B15" s="5" t="s">
        <v>18</v>
      </c>
      <c r="C15" s="6" t="s">
        <v>23</v>
      </c>
      <c r="D15" s="8">
        <f t="shared" si="6"/>
        <v>232.58333333333334</v>
      </c>
      <c r="E15" s="8">
        <f t="shared" si="6"/>
        <v>1961.4729048762861</v>
      </c>
      <c r="F15" s="8">
        <f t="shared" si="6"/>
        <v>110.14583765693475</v>
      </c>
      <c r="G15" s="69">
        <v>2.5999999999999999E-3</v>
      </c>
      <c r="H15" s="69">
        <f>ROUND(M$24*F15/SUM(F$7:F$17)/M15,5)</f>
        <v>3.2699999999999999E-3</v>
      </c>
      <c r="I15" s="8">
        <f t="shared" si="13"/>
        <v>5.0998295526783437</v>
      </c>
      <c r="J15" s="8">
        <f t="shared" si="7"/>
        <v>6.4140163989454555</v>
      </c>
      <c r="K15" s="20">
        <f t="shared" si="8"/>
        <v>1.3141868462671118</v>
      </c>
      <c r="L15" s="79">
        <f>K15/F15*100</f>
        <v>1.1931334621652596</v>
      </c>
      <c r="M15" s="34">
        <f t="shared" si="9"/>
        <v>1961.4729048762861</v>
      </c>
      <c r="N15" s="108"/>
      <c r="O15" s="91">
        <v>1100</v>
      </c>
      <c r="P15" s="89">
        <f t="shared" si="10"/>
        <v>123.176</v>
      </c>
      <c r="Q15" s="89">
        <f t="shared" si="11"/>
        <v>124.56200000000001</v>
      </c>
      <c r="R15" s="89">
        <f t="shared" si="12"/>
        <v>1.3860000000000099</v>
      </c>
      <c r="S15" s="94">
        <f t="shared" si="3"/>
        <v>1.1252191985451792</v>
      </c>
    </row>
    <row r="16" spans="2:19" x14ac:dyDescent="0.25">
      <c r="B16" s="5" t="s">
        <v>19</v>
      </c>
      <c r="C16" s="6" t="s">
        <v>21</v>
      </c>
      <c r="D16" s="8">
        <f t="shared" si="6"/>
        <v>2208.4166666666665</v>
      </c>
      <c r="E16" s="8">
        <f t="shared" si="6"/>
        <v>2856.7467026120999</v>
      </c>
      <c r="F16" s="8">
        <f t="shared" si="6"/>
        <v>301.67748452170582</v>
      </c>
      <c r="G16" s="69">
        <v>2.1139999999999999E-2</v>
      </c>
      <c r="H16" s="69">
        <f>ROUND(M$24*F16/SUM(F$7:F$17)/M16,5)</f>
        <v>2.4250000000000001E-2</v>
      </c>
      <c r="I16" s="8">
        <f t="shared" si="13"/>
        <v>15.316052705043415</v>
      </c>
      <c r="J16" s="8">
        <f t="shared" si="7"/>
        <v>17.569265756731447</v>
      </c>
      <c r="K16" s="20">
        <f t="shared" si="8"/>
        <v>2.2532130516880322</v>
      </c>
      <c r="L16" s="79">
        <f>K16/F16*100</f>
        <v>0.74689466973658503</v>
      </c>
      <c r="M16" s="34">
        <f t="shared" si="9"/>
        <v>724.50580440129681</v>
      </c>
      <c r="N16" s="108"/>
      <c r="O16" s="91">
        <v>1200</v>
      </c>
      <c r="P16" s="89">
        <f t="shared" si="10"/>
        <v>134.398</v>
      </c>
      <c r="Q16" s="89">
        <f t="shared" si="11"/>
        <v>135.91</v>
      </c>
      <c r="R16" s="89">
        <f t="shared" si="12"/>
        <v>1.5120000000000005</v>
      </c>
      <c r="S16" s="94">
        <f t="shared" si="3"/>
        <v>1.1250167413205556</v>
      </c>
    </row>
    <row r="17" spans="1:19" x14ac:dyDescent="0.25">
      <c r="B17" s="5" t="s">
        <v>20</v>
      </c>
      <c r="C17" s="6" t="s">
        <v>22</v>
      </c>
      <c r="D17" s="8">
        <f t="shared" si="6"/>
        <v>25.575035561877666</v>
      </c>
      <c r="E17" s="8">
        <f t="shared" si="6"/>
        <v>314.48340809632003</v>
      </c>
      <c r="F17" s="8">
        <f t="shared" si="6"/>
        <v>21.721917747128039</v>
      </c>
      <c r="G17" s="69">
        <v>3.32E-3</v>
      </c>
      <c r="H17" s="69">
        <f>ROUND(M$24*F17/SUM(F$7:F$17)/M17,5)</f>
        <v>4.0200000000000001E-3</v>
      </c>
      <c r="I17" s="8">
        <f t="shared" si="13"/>
        <v>1.0440849148797826</v>
      </c>
      <c r="J17" s="8">
        <f t="shared" si="7"/>
        <v>1.2642233005472066</v>
      </c>
      <c r="K17" s="20">
        <f t="shared" si="8"/>
        <v>0.22013838566742394</v>
      </c>
      <c r="L17" s="79">
        <f>K17/F17*100</f>
        <v>1.0134389984812899</v>
      </c>
      <c r="M17" s="35">
        <f t="shared" si="9"/>
        <v>314.48340809632003</v>
      </c>
      <c r="N17" s="108"/>
      <c r="O17" s="91">
        <v>1300</v>
      </c>
      <c r="P17" s="89">
        <f t="shared" si="10"/>
        <v>145.62</v>
      </c>
      <c r="Q17" s="89">
        <f t="shared" si="11"/>
        <v>147.25799999999998</v>
      </c>
      <c r="R17" s="89">
        <f t="shared" si="12"/>
        <v>1.6379999999999768</v>
      </c>
      <c r="S17" s="94">
        <f t="shared" si="3"/>
        <v>1.1248454882570915</v>
      </c>
    </row>
    <row r="18" spans="1:19" x14ac:dyDescent="0.25">
      <c r="B18" s="61" t="s">
        <v>49</v>
      </c>
      <c r="C18" s="62" t="s">
        <v>50</v>
      </c>
      <c r="D18" s="68">
        <f>SUM(D14:D17)</f>
        <v>2692.491702228544</v>
      </c>
      <c r="E18" s="68">
        <f t="shared" ref="E18:F18" si="14">SUM(E14:E17)</f>
        <v>6952.9203925157663</v>
      </c>
      <c r="F18" s="68">
        <f t="shared" si="14"/>
        <v>908.47951281800545</v>
      </c>
      <c r="G18" s="68"/>
      <c r="H18" s="68"/>
      <c r="I18" s="68">
        <f>SUM(I14:I17)</f>
        <v>59.841536927030283</v>
      </c>
      <c r="J18" s="68">
        <f>SUM(J14:J17)</f>
        <v>52.898939106174431</v>
      </c>
      <c r="K18" s="68">
        <f>SUM(K14:K17)</f>
        <v>-6.9425978208558536</v>
      </c>
      <c r="L18" s="80">
        <f>K18/F18*100</f>
        <v>-0.7641997120354056</v>
      </c>
      <c r="O18" s="91">
        <v>1400</v>
      </c>
      <c r="P18" s="89">
        <f t="shared" si="10"/>
        <v>156.84199999999998</v>
      </c>
      <c r="Q18" s="89">
        <f t="shared" si="11"/>
        <v>158.60599999999999</v>
      </c>
      <c r="R18" s="89">
        <f t="shared" si="12"/>
        <v>1.76400000000001</v>
      </c>
      <c r="S18" s="94">
        <f t="shared" si="3"/>
        <v>1.1246987414085579</v>
      </c>
    </row>
    <row r="19" spans="1:19" x14ac:dyDescent="0.25">
      <c r="B19" s="23"/>
      <c r="C19" s="36"/>
      <c r="D19" s="27"/>
      <c r="E19" s="27"/>
      <c r="F19" s="27"/>
      <c r="G19" s="27"/>
      <c r="H19" s="27"/>
      <c r="I19" s="27"/>
      <c r="J19" s="27"/>
      <c r="K19" s="27"/>
      <c r="L19" s="27"/>
      <c r="M19" s="59" t="s">
        <v>1</v>
      </c>
      <c r="O19" s="91">
        <v>1500</v>
      </c>
      <c r="P19" s="89">
        <f t="shared" si="10"/>
        <v>168.06400000000002</v>
      </c>
      <c r="Q19" s="89">
        <f t="shared" si="11"/>
        <v>169.95400000000001</v>
      </c>
      <c r="R19" s="89">
        <f t="shared" si="12"/>
        <v>1.8899999999999864</v>
      </c>
      <c r="S19" s="94">
        <f t="shared" si="3"/>
        <v>1.1245715917745538</v>
      </c>
    </row>
    <row r="20" spans="1:19" x14ac:dyDescent="0.25">
      <c r="B20" s="5" t="s">
        <v>30</v>
      </c>
      <c r="C20" s="11" t="s">
        <v>15</v>
      </c>
      <c r="D20" s="8"/>
      <c r="E20" s="8"/>
      <c r="F20" s="8">
        <f t="shared" ref="F20:F22" si="15">SUMIFS(F$33:F$70,$B$33:$B$70,$B20)</f>
        <v>-294.83800000000002</v>
      </c>
      <c r="G20" s="8"/>
      <c r="H20" s="8"/>
      <c r="I20" s="8"/>
      <c r="J20" s="8"/>
      <c r="K20" s="8"/>
      <c r="L20" s="8"/>
      <c r="M20" s="105" t="s">
        <v>61</v>
      </c>
      <c r="O20" s="91">
        <v>1600</v>
      </c>
      <c r="P20" s="89">
        <f t="shared" si="10"/>
        <v>179.286</v>
      </c>
      <c r="Q20" s="89">
        <f t="shared" si="11"/>
        <v>181.30200000000002</v>
      </c>
      <c r="R20" s="89">
        <f t="shared" si="12"/>
        <v>2.0160000000000196</v>
      </c>
      <c r="S20" s="94">
        <f t="shared" si="3"/>
        <v>1.124460359425733</v>
      </c>
    </row>
    <row r="21" spans="1:19" x14ac:dyDescent="0.25">
      <c r="B21" s="5" t="s">
        <v>31</v>
      </c>
      <c r="C21" s="11" t="s">
        <v>15</v>
      </c>
      <c r="D21" s="8"/>
      <c r="E21" s="8"/>
      <c r="F21" s="8">
        <f t="shared" si="15"/>
        <v>-267.67099999999999</v>
      </c>
      <c r="G21" s="8"/>
      <c r="H21" s="8"/>
      <c r="I21" s="8"/>
      <c r="J21" s="8"/>
      <c r="K21" s="8"/>
      <c r="L21" s="8"/>
      <c r="M21" s="67" t="s">
        <v>8</v>
      </c>
      <c r="O21" s="91">
        <v>2000</v>
      </c>
      <c r="P21" s="89">
        <f t="shared" si="10"/>
        <v>224.17400000000001</v>
      </c>
      <c r="Q21" s="89">
        <f t="shared" si="11"/>
        <v>226.69399999999999</v>
      </c>
      <c r="R21" s="89">
        <f t="shared" si="12"/>
        <v>2.5199999999999818</v>
      </c>
      <c r="S21" s="94">
        <f t="shared" si="3"/>
        <v>1.1241267943650832</v>
      </c>
    </row>
    <row r="22" spans="1:19" x14ac:dyDescent="0.25">
      <c r="B22" s="5" t="s">
        <v>16</v>
      </c>
      <c r="C22" s="11" t="s">
        <v>15</v>
      </c>
      <c r="D22" s="8"/>
      <c r="E22" s="8"/>
      <c r="F22" s="8">
        <f t="shared" si="15"/>
        <v>626.23389999999995</v>
      </c>
      <c r="G22" s="8"/>
      <c r="H22" s="8"/>
      <c r="I22" s="8"/>
      <c r="J22" s="8"/>
      <c r="K22" s="8"/>
      <c r="L22" s="8"/>
      <c r="M22" s="67" t="s">
        <v>54</v>
      </c>
      <c r="O22" s="91">
        <v>2600</v>
      </c>
      <c r="P22" s="97">
        <f t="shared" si="10"/>
        <v>291.50599999999997</v>
      </c>
      <c r="Q22" s="97">
        <f t="shared" si="11"/>
        <v>294.78200000000004</v>
      </c>
      <c r="R22" s="97">
        <f t="shared" si="12"/>
        <v>3.2760000000000673</v>
      </c>
      <c r="S22" s="96">
        <f t="shared" si="3"/>
        <v>1.1238190637585737</v>
      </c>
    </row>
    <row r="23" spans="1:19" x14ac:dyDescent="0.25">
      <c r="B23" s="12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03" t="s">
        <v>42</v>
      </c>
      <c r="O23" s="106" t="s">
        <v>64</v>
      </c>
      <c r="P23" s="44"/>
      <c r="Q23" s="44"/>
      <c r="R23" s="44"/>
      <c r="S23" s="34"/>
    </row>
    <row r="24" spans="1:19" x14ac:dyDescent="0.25">
      <c r="B24" s="3" t="s">
        <v>5</v>
      </c>
      <c r="C24" s="13" t="s">
        <v>5</v>
      </c>
      <c r="D24" s="3">
        <f>SUM(D7:D17,D20:D22)</f>
        <v>140527.93088372092</v>
      </c>
      <c r="E24" s="3">
        <f t="shared" ref="E24" si="16">SUM(E7:E17,E20:E22)</f>
        <v>4194177.3789378256</v>
      </c>
      <c r="F24" s="3">
        <f>SUM(F7:F17,F20:F22)</f>
        <v>412209.50031507685</v>
      </c>
      <c r="G24" s="3"/>
      <c r="H24" s="3"/>
      <c r="I24" s="3">
        <f>SUM(I7:I17,I20:I22)</f>
        <v>19301.158174107761</v>
      </c>
      <c r="J24" s="3">
        <f>SUM(J7:J17,J20:J22)</f>
        <v>24006.785001204466</v>
      </c>
      <c r="K24" s="3">
        <f>SUM(K7:K17,K20:K22)</f>
        <v>4705.6268270967066</v>
      </c>
      <c r="L24" s="80">
        <f>K24/F24*100</f>
        <v>1.1415619541761919</v>
      </c>
      <c r="M24" s="104">
        <v>24000</v>
      </c>
      <c r="O24" s="107" t="s">
        <v>63</v>
      </c>
      <c r="P24" s="44"/>
      <c r="Q24" s="44"/>
      <c r="R24" s="44"/>
      <c r="S24" s="34"/>
    </row>
    <row r="25" spans="1:19" x14ac:dyDescent="0.25">
      <c r="B25" s="24" t="s">
        <v>43</v>
      </c>
      <c r="C25" s="44"/>
      <c r="D25" s="7"/>
      <c r="E25" s="7"/>
      <c r="F25" s="7"/>
      <c r="G25" s="7"/>
      <c r="H25" s="7"/>
      <c r="I25" s="44"/>
      <c r="J25" s="44"/>
      <c r="K25" s="44"/>
      <c r="L25" s="34"/>
      <c r="N25" s="44"/>
      <c r="O25" s="91" t="s">
        <v>62</v>
      </c>
      <c r="P25"/>
      <c r="Q25"/>
      <c r="R25"/>
      <c r="S25" s="98"/>
    </row>
    <row r="26" spans="1:19" x14ac:dyDescent="0.25">
      <c r="B26" s="77" t="s">
        <v>44</v>
      </c>
      <c r="C26" s="44"/>
      <c r="D26" s="7"/>
      <c r="E26" s="7"/>
      <c r="F26" s="7"/>
      <c r="G26" s="7"/>
      <c r="H26" s="7"/>
      <c r="I26" s="44"/>
      <c r="J26" s="44"/>
      <c r="K26" s="44"/>
      <c r="L26" s="34"/>
      <c r="O26" s="99" t="s">
        <v>59</v>
      </c>
      <c r="P26"/>
      <c r="Q26"/>
      <c r="R26"/>
      <c r="S26" s="98"/>
    </row>
    <row r="27" spans="1:19" x14ac:dyDescent="0.25">
      <c r="B27" s="78" t="s">
        <v>51</v>
      </c>
      <c r="C27" s="64"/>
      <c r="D27" s="4"/>
      <c r="E27" s="4"/>
      <c r="F27" s="4"/>
      <c r="G27" s="4"/>
      <c r="H27" s="4"/>
      <c r="I27" s="64"/>
      <c r="J27" s="64"/>
      <c r="K27" s="64"/>
      <c r="L27" s="35"/>
      <c r="O27" s="100" t="s">
        <v>60</v>
      </c>
      <c r="P27" s="101"/>
      <c r="Q27" s="101"/>
      <c r="R27" s="101"/>
      <c r="S27" s="102"/>
    </row>
    <row r="28" spans="1:19" s="1" customFormat="1" ht="15.75" customHeight="1" x14ac:dyDescent="0.25">
      <c r="A28" s="30" t="s">
        <v>47</v>
      </c>
      <c r="B28" s="29"/>
      <c r="C28" s="29"/>
      <c r="D28" s="29"/>
      <c r="E28" s="29"/>
      <c r="F28" s="45"/>
      <c r="G28" s="43"/>
      <c r="H28" s="43"/>
      <c r="I28" s="43"/>
      <c r="J28" s="76"/>
    </row>
    <row r="29" spans="1:19" s="32" customFormat="1" ht="15.75" customHeight="1" x14ac:dyDescent="0.25">
      <c r="A29" s="38"/>
      <c r="B29" s="38"/>
      <c r="C29" s="37"/>
      <c r="D29" s="38"/>
      <c r="E29" s="38"/>
      <c r="F29" s="41"/>
      <c r="G29" s="54" t="s">
        <v>45</v>
      </c>
      <c r="H29" s="33"/>
      <c r="I29" s="33"/>
      <c r="J29" s="45"/>
      <c r="K29" s="75" t="s">
        <v>48</v>
      </c>
    </row>
    <row r="30" spans="1:19" s="32" customFormat="1" ht="15.75" customHeight="1" x14ac:dyDescent="0.25">
      <c r="A30" s="26"/>
      <c r="B30" s="26"/>
      <c r="C30" s="10"/>
      <c r="D30" s="26" t="s">
        <v>0</v>
      </c>
      <c r="E30" s="26" t="s">
        <v>39</v>
      </c>
      <c r="F30" s="39"/>
      <c r="G30" s="63"/>
      <c r="H30" s="27"/>
      <c r="I30" s="27"/>
      <c r="J30" s="59" t="s">
        <v>11</v>
      </c>
      <c r="K30" s="60" t="s">
        <v>39</v>
      </c>
    </row>
    <row r="31" spans="1:19" s="17" customFormat="1" ht="15.75" customHeight="1" x14ac:dyDescent="0.25">
      <c r="A31" s="81" t="s">
        <v>40</v>
      </c>
      <c r="B31" s="81" t="s">
        <v>14</v>
      </c>
      <c r="C31" s="82" t="s">
        <v>1</v>
      </c>
      <c r="D31" s="40" t="s">
        <v>38</v>
      </c>
      <c r="E31" s="40" t="s">
        <v>12</v>
      </c>
      <c r="F31" s="40" t="s">
        <v>41</v>
      </c>
      <c r="G31" s="70" t="s">
        <v>7</v>
      </c>
      <c r="H31" s="58" t="s">
        <v>8</v>
      </c>
      <c r="I31" s="58" t="s">
        <v>10</v>
      </c>
      <c r="J31" s="58" t="s">
        <v>10</v>
      </c>
      <c r="K31" s="15" t="s">
        <v>12</v>
      </c>
    </row>
    <row r="32" spans="1:19" ht="15.75" customHeight="1" x14ac:dyDescent="0.25">
      <c r="A32" s="27"/>
      <c r="B32" s="27"/>
      <c r="C32" s="23"/>
      <c r="D32" s="19"/>
      <c r="E32" s="19"/>
      <c r="F32" s="27"/>
      <c r="G32" s="27"/>
      <c r="H32" s="27"/>
      <c r="I32" s="22"/>
      <c r="J32" s="27"/>
      <c r="K32" s="27"/>
    </row>
    <row r="33" spans="1:14" ht="15.75" customHeight="1" x14ac:dyDescent="0.25">
      <c r="A33" s="8" t="s">
        <v>2</v>
      </c>
      <c r="B33" s="11" t="s">
        <v>2</v>
      </c>
      <c r="C33" s="71" t="s">
        <v>13</v>
      </c>
      <c r="D33" s="11">
        <v>110741.69655913977</v>
      </c>
      <c r="E33" s="8">
        <v>1631466.9598382837</v>
      </c>
      <c r="F33" s="8">
        <v>179171.91317847537</v>
      </c>
      <c r="G33" s="8">
        <f>SUMIFS(G$7:G$17,B$7:B$17,B33)*K33</f>
        <v>8385.7401735687781</v>
      </c>
      <c r="H33" s="8">
        <f>SUMIFS(H$7:H$17,B$7:B$17,B33)*K33</f>
        <v>10441.388542965016</v>
      </c>
      <c r="I33" s="20">
        <f>H33-G33</f>
        <v>2055.6483693962382</v>
      </c>
      <c r="J33" s="79">
        <f>I33/F33*100</f>
        <v>1.1473050284106647</v>
      </c>
      <c r="K33" s="8">
        <f>E33</f>
        <v>1631466.9598382837</v>
      </c>
      <c r="N33" s="17"/>
    </row>
    <row r="34" spans="1:14" ht="15.75" customHeight="1" x14ac:dyDescent="0.25">
      <c r="A34" s="8" t="s">
        <v>2</v>
      </c>
      <c r="B34" s="11" t="s">
        <v>3</v>
      </c>
      <c r="C34" s="71" t="s">
        <v>26</v>
      </c>
      <c r="D34" s="11">
        <v>3498.2472222222223</v>
      </c>
      <c r="E34" s="8">
        <v>21789.340397497937</v>
      </c>
      <c r="F34" s="8">
        <v>2935.2371087415509</v>
      </c>
      <c r="G34" s="8">
        <f t="shared" ref="G34:G69" si="17">SUMIFS(G$7:G$17,B$7:B$17,B34)*K34</f>
        <v>109.16459539146466</v>
      </c>
      <c r="H34" s="8">
        <f t="shared" ref="H34:H69" si="18">SUMIFS(H$7:H$17,B$7:B$17,B34)*K34</f>
        <v>136.83705769628705</v>
      </c>
      <c r="I34" s="20">
        <f t="shared" ref="I34:I36" si="19">H34-G34</f>
        <v>27.672462304822389</v>
      </c>
      <c r="J34" s="79">
        <f t="shared" ref="J34:J73" si="20">I34/F34*100</f>
        <v>0.94276752710743161</v>
      </c>
      <c r="K34" s="8">
        <f>E34</f>
        <v>21789.340397497937</v>
      </c>
    </row>
    <row r="35" spans="1:14" ht="15.75" customHeight="1" x14ac:dyDescent="0.25">
      <c r="A35" s="8" t="s">
        <v>2</v>
      </c>
      <c r="B35" s="11" t="s">
        <v>25</v>
      </c>
      <c r="C35" s="71" t="s">
        <v>28</v>
      </c>
      <c r="D35" s="11">
        <v>3.8333333333333335</v>
      </c>
      <c r="E35" s="8">
        <v>2310.7143548278609</v>
      </c>
      <c r="F35" s="8">
        <v>213.40719026555209</v>
      </c>
      <c r="G35" s="8">
        <f t="shared" si="17"/>
        <v>9.9822860128563597</v>
      </c>
      <c r="H35" s="8">
        <f t="shared" si="18"/>
        <v>12.45475037252217</v>
      </c>
      <c r="I35" s="20">
        <f t="shared" si="19"/>
        <v>2.4724643596658105</v>
      </c>
      <c r="J35" s="79">
        <f t="shared" si="20"/>
        <v>1.1585665677849057</v>
      </c>
      <c r="K35" s="8">
        <f>E35</f>
        <v>2310.7143548278609</v>
      </c>
    </row>
    <row r="36" spans="1:14" ht="15.75" customHeight="1" x14ac:dyDescent="0.25">
      <c r="A36" s="8" t="s">
        <v>2</v>
      </c>
      <c r="B36" s="11" t="s">
        <v>19</v>
      </c>
      <c r="C36" s="71" t="s">
        <v>21</v>
      </c>
      <c r="D36" s="11">
        <v>967.33333333333337</v>
      </c>
      <c r="E36" s="8">
        <v>884.81882939996137</v>
      </c>
      <c r="F36" s="8">
        <v>110.31088102529313</v>
      </c>
      <c r="G36" s="8">
        <f t="shared" si="17"/>
        <v>4.9696646568241283</v>
      </c>
      <c r="H36" s="8">
        <f t="shared" si="18"/>
        <v>5.7007742633862399</v>
      </c>
      <c r="I36" s="20">
        <f t="shared" si="19"/>
        <v>0.73110960656211166</v>
      </c>
      <c r="J36" s="79">
        <f t="shared" si="20"/>
        <v>0.66277197658721976</v>
      </c>
      <c r="K36" s="74">
        <v>235.08347477881401</v>
      </c>
    </row>
    <row r="37" spans="1:14" ht="15.75" customHeight="1" x14ac:dyDescent="0.25">
      <c r="A37" s="8" t="s">
        <v>2</v>
      </c>
      <c r="B37" s="11" t="s">
        <v>30</v>
      </c>
      <c r="C37" s="5" t="s">
        <v>15</v>
      </c>
      <c r="D37" s="11"/>
      <c r="E37" s="8"/>
      <c r="F37" s="8">
        <v>-256.07100000000003</v>
      </c>
      <c r="G37" s="8"/>
      <c r="H37" s="8"/>
      <c r="I37" s="20"/>
      <c r="J37" s="79"/>
      <c r="K37" s="74"/>
    </row>
    <row r="38" spans="1:14" ht="15.75" customHeight="1" x14ac:dyDescent="0.25">
      <c r="A38" s="8" t="s">
        <v>2</v>
      </c>
      <c r="B38" s="11" t="s">
        <v>31</v>
      </c>
      <c r="C38" s="5" t="s">
        <v>15</v>
      </c>
      <c r="D38" s="11"/>
      <c r="E38" s="8"/>
      <c r="F38" s="8">
        <v>-231.7765</v>
      </c>
      <c r="G38" s="8"/>
      <c r="H38" s="8"/>
      <c r="I38" s="20"/>
      <c r="J38" s="79"/>
      <c r="K38" s="8"/>
    </row>
    <row r="39" spans="1:14" ht="15.75" customHeight="1" x14ac:dyDescent="0.25">
      <c r="A39" s="8" t="s">
        <v>2</v>
      </c>
      <c r="B39" s="11" t="s">
        <v>16</v>
      </c>
      <c r="C39" s="5" t="s">
        <v>15</v>
      </c>
      <c r="D39" s="11"/>
      <c r="E39" s="8"/>
      <c r="F39" s="8">
        <v>1.15594</v>
      </c>
      <c r="G39" s="8"/>
      <c r="H39" s="8"/>
      <c r="I39" s="20"/>
      <c r="J39" s="79"/>
      <c r="K39" s="8"/>
    </row>
    <row r="40" spans="1:14" ht="15.75" customHeight="1" x14ac:dyDescent="0.25">
      <c r="A40" s="68" t="s">
        <v>2</v>
      </c>
      <c r="B40" s="72" t="s">
        <v>5</v>
      </c>
      <c r="C40" s="73" t="s">
        <v>5</v>
      </c>
      <c r="D40" s="72">
        <f>SUM(D33:D39)</f>
        <v>115211.11044802866</v>
      </c>
      <c r="E40" s="72">
        <f t="shared" ref="E40:F40" si="21">SUM(E33:E39)</f>
        <v>1656451.8334200094</v>
      </c>
      <c r="F40" s="72">
        <f t="shared" si="21"/>
        <v>181944.17679850775</v>
      </c>
      <c r="G40" s="72">
        <f t="shared" ref="G40" si="22">SUM(G33:G39)</f>
        <v>8509.8567196299246</v>
      </c>
      <c r="H40" s="72">
        <f t="shared" ref="H40" si="23">SUM(H33:H39)</f>
        <v>10596.381125297212</v>
      </c>
      <c r="I40" s="72">
        <f>SUM(I33:I39)</f>
        <v>2086.5244056672891</v>
      </c>
      <c r="J40" s="80">
        <f t="shared" si="20"/>
        <v>1.1467937267253074</v>
      </c>
      <c r="K40" s="8"/>
    </row>
    <row r="41" spans="1:14" ht="15.75" customHeight="1" x14ac:dyDescent="0.25">
      <c r="A41" s="8"/>
      <c r="B41" s="11"/>
      <c r="C41" s="5"/>
      <c r="D41" s="11"/>
      <c r="E41" s="8"/>
      <c r="F41" s="8"/>
      <c r="G41" s="8"/>
      <c r="H41" s="8"/>
      <c r="I41" s="20"/>
      <c r="J41" s="79"/>
      <c r="K41" s="8"/>
    </row>
    <row r="42" spans="1:14" ht="15.75" customHeight="1" x14ac:dyDescent="0.25">
      <c r="A42" s="8" t="s">
        <v>32</v>
      </c>
      <c r="B42" s="11" t="s">
        <v>3</v>
      </c>
      <c r="C42" s="71" t="s">
        <v>26</v>
      </c>
      <c r="D42" s="11">
        <v>16907.901369863011</v>
      </c>
      <c r="E42" s="8">
        <v>510763.11130107107</v>
      </c>
      <c r="F42" s="8">
        <v>54504.90896526281</v>
      </c>
      <c r="G42" s="8">
        <f t="shared" si="17"/>
        <v>2558.9231876183658</v>
      </c>
      <c r="H42" s="8">
        <f t="shared" si="18"/>
        <v>3207.5923389707264</v>
      </c>
      <c r="I42" s="20">
        <f>H42-G42</f>
        <v>648.66915135236059</v>
      </c>
      <c r="J42" s="79">
        <f t="shared" si="20"/>
        <v>1.1901114297168569</v>
      </c>
      <c r="K42" s="8">
        <f>E42</f>
        <v>510763.11130107107</v>
      </c>
    </row>
    <row r="43" spans="1:14" ht="15.75" customHeight="1" x14ac:dyDescent="0.25">
      <c r="A43" s="8" t="s">
        <v>32</v>
      </c>
      <c r="B43" s="11" t="s">
        <v>25</v>
      </c>
      <c r="C43" s="71" t="s">
        <v>28</v>
      </c>
      <c r="D43" s="11">
        <v>971.03888888888889</v>
      </c>
      <c r="E43" s="8">
        <v>842220.37803557958</v>
      </c>
      <c r="F43" s="8">
        <v>77506.344715204221</v>
      </c>
      <c r="G43" s="8">
        <f t="shared" si="17"/>
        <v>3638.3920331137037</v>
      </c>
      <c r="H43" s="8">
        <f t="shared" si="18"/>
        <v>4539.5678376117739</v>
      </c>
      <c r="I43" s="20">
        <f t="shared" ref="I43:I46" si="24">H43-G43</f>
        <v>901.17580449807019</v>
      </c>
      <c r="J43" s="79">
        <f t="shared" si="20"/>
        <v>1.1627123015663114</v>
      </c>
      <c r="K43" s="8">
        <f>E43</f>
        <v>842220.37803557958</v>
      </c>
    </row>
    <row r="44" spans="1:14" ht="15.75" customHeight="1" x14ac:dyDescent="0.25">
      <c r="A44" s="8" t="s">
        <v>32</v>
      </c>
      <c r="B44" s="11" t="s">
        <v>4</v>
      </c>
      <c r="C44" s="71" t="s">
        <v>29</v>
      </c>
      <c r="D44" s="11">
        <v>37.444444444444443</v>
      </c>
      <c r="E44" s="8">
        <v>176021.17293894291</v>
      </c>
      <c r="F44" s="8">
        <v>15298.553997814361</v>
      </c>
      <c r="G44" s="8">
        <f t="shared" si="17"/>
        <v>637.19664603897331</v>
      </c>
      <c r="H44" s="8">
        <f t="shared" si="18"/>
        <v>799.13612514280078</v>
      </c>
      <c r="I44" s="20">
        <f t="shared" si="24"/>
        <v>161.93947910382747</v>
      </c>
      <c r="J44" s="79">
        <f t="shared" si="20"/>
        <v>1.0585280094247018</v>
      </c>
      <c r="K44" s="8">
        <f>E44</f>
        <v>176021.17293894291</v>
      </c>
    </row>
    <row r="45" spans="1:14" ht="15.75" customHeight="1" x14ac:dyDescent="0.25">
      <c r="A45" s="8" t="s">
        <v>32</v>
      </c>
      <c r="B45" s="11" t="s">
        <v>19</v>
      </c>
      <c r="C45" s="71" t="s">
        <v>21</v>
      </c>
      <c r="D45" s="11">
        <v>1190.9166666666667</v>
      </c>
      <c r="E45" s="8">
        <v>1849.1404231953695</v>
      </c>
      <c r="F45" s="8">
        <v>181.23580263116466</v>
      </c>
      <c r="G45" s="8">
        <f t="shared" si="17"/>
        <v>9.7700732538066362</v>
      </c>
      <c r="H45" s="8">
        <f t="shared" si="18"/>
        <v>11.2073924505587</v>
      </c>
      <c r="I45" s="20">
        <f t="shared" si="24"/>
        <v>1.437319196752064</v>
      </c>
      <c r="J45" s="79">
        <f t="shared" si="20"/>
        <v>0.7930658158516124</v>
      </c>
      <c r="K45" s="74">
        <v>462.16051342510104</v>
      </c>
    </row>
    <row r="46" spans="1:14" ht="15.75" customHeight="1" x14ac:dyDescent="0.25">
      <c r="A46" s="8" t="s">
        <v>32</v>
      </c>
      <c r="B46" s="11" t="s">
        <v>20</v>
      </c>
      <c r="C46" s="71" t="s">
        <v>22</v>
      </c>
      <c r="D46" s="11">
        <v>25.575035561877666</v>
      </c>
      <c r="E46" s="8">
        <v>314.48340809632003</v>
      </c>
      <c r="F46" s="8">
        <v>21.721917747128039</v>
      </c>
      <c r="G46" s="8">
        <f t="shared" si="17"/>
        <v>1.0440849148797826</v>
      </c>
      <c r="H46" s="8">
        <f t="shared" si="18"/>
        <v>1.2642233005472066</v>
      </c>
      <c r="I46" s="20">
        <f t="shared" si="24"/>
        <v>0.22013838566742394</v>
      </c>
      <c r="J46" s="79">
        <f t="shared" si="20"/>
        <v>1.0134389984812899</v>
      </c>
      <c r="K46" s="8">
        <f>E46</f>
        <v>314.48340809632003</v>
      </c>
    </row>
    <row r="47" spans="1:14" ht="15.75" customHeight="1" x14ac:dyDescent="0.25">
      <c r="A47" s="8" t="s">
        <v>32</v>
      </c>
      <c r="B47" s="11" t="s">
        <v>30</v>
      </c>
      <c r="C47" s="5" t="s">
        <v>15</v>
      </c>
      <c r="D47" s="11"/>
      <c r="E47" s="8"/>
      <c r="F47" s="8">
        <v>-31.087</v>
      </c>
      <c r="G47" s="8"/>
      <c r="H47" s="8"/>
      <c r="I47" s="20"/>
      <c r="J47" s="79"/>
      <c r="K47" s="8"/>
    </row>
    <row r="48" spans="1:14" ht="15.75" customHeight="1" x14ac:dyDescent="0.25">
      <c r="A48" s="8" t="s">
        <v>32</v>
      </c>
      <c r="B48" s="11" t="s">
        <v>31</v>
      </c>
      <c r="C48" s="5" t="s">
        <v>15</v>
      </c>
      <c r="D48" s="11"/>
      <c r="E48" s="8"/>
      <c r="F48" s="8">
        <v>-28.762</v>
      </c>
      <c r="G48" s="8"/>
      <c r="H48" s="8"/>
      <c r="I48" s="20"/>
      <c r="J48" s="79"/>
      <c r="K48" s="8"/>
    </row>
    <row r="49" spans="1:11" ht="15.75" customHeight="1" x14ac:dyDescent="0.25">
      <c r="A49" s="8" t="s">
        <v>32</v>
      </c>
      <c r="B49" s="11" t="s">
        <v>16</v>
      </c>
      <c r="C49" s="5" t="s">
        <v>15</v>
      </c>
      <c r="D49" s="11"/>
      <c r="E49" s="8"/>
      <c r="F49" s="8">
        <v>473.08967000000007</v>
      </c>
      <c r="G49" s="8"/>
      <c r="H49" s="8"/>
      <c r="I49" s="20"/>
      <c r="J49" s="79"/>
      <c r="K49" s="8"/>
    </row>
    <row r="50" spans="1:11" x14ac:dyDescent="0.25">
      <c r="A50" s="68" t="s">
        <v>32</v>
      </c>
      <c r="B50" s="72" t="s">
        <v>5</v>
      </c>
      <c r="C50" s="73" t="s">
        <v>5</v>
      </c>
      <c r="D50" s="72">
        <f>SUM(D42:D49)</f>
        <v>19132.87640542489</v>
      </c>
      <c r="E50" s="72">
        <f t="shared" ref="E50:F50" si="25">SUM(E42:E49)</f>
        <v>1531168.2861068852</v>
      </c>
      <c r="F50" s="72">
        <f t="shared" si="25"/>
        <v>147926.00606865968</v>
      </c>
      <c r="G50" s="72">
        <f t="shared" ref="G50" si="26">SUM(G42:G49)</f>
        <v>6845.326024939729</v>
      </c>
      <c r="H50" s="72">
        <f t="shared" ref="H50" si="27">SUM(H42:H49)</f>
        <v>8558.7679174764071</v>
      </c>
      <c r="I50" s="72">
        <f t="shared" ref="I50" si="28">SUM(I42:I49)</f>
        <v>1713.4418925366779</v>
      </c>
      <c r="J50" s="80">
        <f t="shared" si="20"/>
        <v>1.158310116032867</v>
      </c>
      <c r="K50" s="8"/>
    </row>
    <row r="51" spans="1:11" x14ac:dyDescent="0.25">
      <c r="A51" s="8"/>
      <c r="B51" s="11"/>
      <c r="C51" s="5"/>
      <c r="D51" s="11"/>
      <c r="E51" s="8"/>
      <c r="F51" s="8"/>
      <c r="G51" s="8"/>
      <c r="H51" s="8"/>
      <c r="I51" s="20"/>
      <c r="J51" s="79"/>
      <c r="K51" s="8"/>
    </row>
    <row r="52" spans="1:11" x14ac:dyDescent="0.25">
      <c r="A52" s="8" t="s">
        <v>33</v>
      </c>
      <c r="B52" s="11" t="s">
        <v>3</v>
      </c>
      <c r="C52" s="71" t="s">
        <v>26</v>
      </c>
      <c r="D52" s="11">
        <v>407.7166666666667</v>
      </c>
      <c r="E52" s="8">
        <v>15212.35759661524</v>
      </c>
      <c r="F52" s="8">
        <v>1663.152455713406</v>
      </c>
      <c r="G52" s="8">
        <f t="shared" si="17"/>
        <v>76.213911559042344</v>
      </c>
      <c r="H52" s="8">
        <f t="shared" si="18"/>
        <v>95.533605706743714</v>
      </c>
      <c r="I52" s="20">
        <f>H52-G52</f>
        <v>19.31969414770137</v>
      </c>
      <c r="J52" s="79">
        <f t="shared" si="20"/>
        <v>1.161630978647368</v>
      </c>
      <c r="K52" s="8">
        <f>E52</f>
        <v>15212.35759661524</v>
      </c>
    </row>
    <row r="53" spans="1:11" x14ac:dyDescent="0.25">
      <c r="A53" s="8" t="s">
        <v>33</v>
      </c>
      <c r="B53" s="11" t="s">
        <v>25</v>
      </c>
      <c r="C53" s="71" t="s">
        <v>28</v>
      </c>
      <c r="D53" s="11">
        <v>95.697222222222237</v>
      </c>
      <c r="E53" s="8">
        <v>88065.749447729948</v>
      </c>
      <c r="F53" s="8">
        <v>8570.0610882752735</v>
      </c>
      <c r="G53" s="8">
        <f t="shared" si="17"/>
        <v>380.44403761419341</v>
      </c>
      <c r="H53" s="8">
        <f t="shared" si="18"/>
        <v>474.67438952326438</v>
      </c>
      <c r="I53" s="20">
        <f t="shared" ref="I53:I56" si="29">H53-G53</f>
        <v>94.230351909070976</v>
      </c>
      <c r="J53" s="79">
        <f t="shared" si="20"/>
        <v>1.0995295242176022</v>
      </c>
      <c r="K53" s="8">
        <f>E53</f>
        <v>88065.749447729948</v>
      </c>
    </row>
    <row r="54" spans="1:11" x14ac:dyDescent="0.25">
      <c r="A54" s="8" t="s">
        <v>33</v>
      </c>
      <c r="B54" s="11" t="s">
        <v>4</v>
      </c>
      <c r="C54" s="71" t="s">
        <v>29</v>
      </c>
      <c r="D54" s="11">
        <v>30</v>
      </c>
      <c r="E54" s="8">
        <v>202364.62218044893</v>
      </c>
      <c r="F54" s="8">
        <v>17361.103681156543</v>
      </c>
      <c r="G54" s="8">
        <f t="shared" si="17"/>
        <v>732.55993229322507</v>
      </c>
      <c r="H54" s="8">
        <f t="shared" si="18"/>
        <v>918.73538469923812</v>
      </c>
      <c r="I54" s="20">
        <f t="shared" si="29"/>
        <v>186.17545240601305</v>
      </c>
      <c r="J54" s="79">
        <f t="shared" si="20"/>
        <v>1.0723710647963287</v>
      </c>
      <c r="K54" s="8">
        <f>E54</f>
        <v>202364.62218044893</v>
      </c>
    </row>
    <row r="55" spans="1:11" x14ac:dyDescent="0.25">
      <c r="A55" s="8" t="s">
        <v>33</v>
      </c>
      <c r="B55" s="11" t="s">
        <v>34</v>
      </c>
      <c r="C55" s="71" t="s">
        <v>37</v>
      </c>
      <c r="D55" s="11">
        <v>1</v>
      </c>
      <c r="E55" s="8">
        <v>544168.56528857455</v>
      </c>
      <c r="F55" s="8">
        <v>39291.381198894938</v>
      </c>
      <c r="G55" s="8">
        <f t="shared" si="17"/>
        <v>1969.8902063446399</v>
      </c>
      <c r="H55" s="8">
        <f t="shared" si="18"/>
        <v>2470.5252864101285</v>
      </c>
      <c r="I55" s="20">
        <f t="shared" si="29"/>
        <v>500.63508006548864</v>
      </c>
      <c r="J55" s="79">
        <f t="shared" si="20"/>
        <v>1.2741600442378158</v>
      </c>
      <c r="K55" s="8">
        <f>E55</f>
        <v>544168.56528857455</v>
      </c>
    </row>
    <row r="56" spans="1:11" x14ac:dyDescent="0.25">
      <c r="A56" s="8" t="s">
        <v>33</v>
      </c>
      <c r="B56" s="11" t="s">
        <v>19</v>
      </c>
      <c r="C56" s="71" t="s">
        <v>21</v>
      </c>
      <c r="D56" s="11">
        <v>50.166666666666664</v>
      </c>
      <c r="E56" s="8">
        <v>122.7874500167689</v>
      </c>
      <c r="F56" s="8">
        <v>10.130800865248059</v>
      </c>
      <c r="G56" s="8">
        <f t="shared" si="17"/>
        <v>0.57631479441265088</v>
      </c>
      <c r="H56" s="8">
        <f t="shared" si="18"/>
        <v>0.66109904278650822</v>
      </c>
      <c r="I56" s="20">
        <f t="shared" si="29"/>
        <v>8.478424837385734E-2</v>
      </c>
      <c r="J56" s="79">
        <f t="shared" si="20"/>
        <v>0.83689581407818303</v>
      </c>
      <c r="K56" s="74">
        <v>27.261816197381783</v>
      </c>
    </row>
    <row r="57" spans="1:11" x14ac:dyDescent="0.25">
      <c r="A57" s="8" t="s">
        <v>33</v>
      </c>
      <c r="B57" s="11" t="s">
        <v>30</v>
      </c>
      <c r="C57" s="5" t="s">
        <v>15</v>
      </c>
      <c r="D57" s="11"/>
      <c r="E57" s="8"/>
      <c r="F57" s="8">
        <v>-0.42599999999999999</v>
      </c>
      <c r="G57" s="8"/>
      <c r="H57" s="8"/>
      <c r="I57" s="20"/>
      <c r="J57" s="79"/>
      <c r="K57" s="8"/>
    </row>
    <row r="58" spans="1:11" x14ac:dyDescent="0.25">
      <c r="A58" s="8" t="s">
        <v>33</v>
      </c>
      <c r="B58" s="11" t="s">
        <v>31</v>
      </c>
      <c r="C58" s="5" t="s">
        <v>15</v>
      </c>
      <c r="D58" s="11"/>
      <c r="E58" s="8"/>
      <c r="F58" s="8">
        <v>-0.748</v>
      </c>
      <c r="G58" s="8"/>
      <c r="H58" s="8"/>
      <c r="I58" s="20"/>
      <c r="J58" s="79"/>
      <c r="K58" s="8"/>
    </row>
    <row r="59" spans="1:11" x14ac:dyDescent="0.25">
      <c r="A59" s="8" t="s">
        <v>33</v>
      </c>
      <c r="B59" s="11" t="s">
        <v>16</v>
      </c>
      <c r="C59" s="5" t="s">
        <v>15</v>
      </c>
      <c r="D59" s="11"/>
      <c r="E59" s="8"/>
      <c r="F59" s="8">
        <v>11.579079999999999</v>
      </c>
      <c r="G59" s="8"/>
      <c r="H59" s="8"/>
      <c r="I59" s="20"/>
      <c r="J59" s="79"/>
      <c r="K59" s="8"/>
    </row>
    <row r="60" spans="1:11" x14ac:dyDescent="0.25">
      <c r="A60" s="68" t="s">
        <v>33</v>
      </c>
      <c r="B60" s="72" t="s">
        <v>5</v>
      </c>
      <c r="C60" s="73" t="s">
        <v>5</v>
      </c>
      <c r="D60" s="72">
        <f>SUM(D52:D59)</f>
        <v>584.58055555555563</v>
      </c>
      <c r="E60" s="72">
        <f t="shared" ref="E60:F60" si="30">SUM(E52:E59)</f>
        <v>849934.08196338557</v>
      </c>
      <c r="F60" s="72">
        <f t="shared" si="30"/>
        <v>66906.234304905389</v>
      </c>
      <c r="G60" s="72">
        <f t="shared" ref="G60" si="31">SUM(G52:G59)</f>
        <v>3159.6844026055132</v>
      </c>
      <c r="H60" s="72">
        <f t="shared" ref="H60" si="32">SUM(H52:H59)</f>
        <v>3960.1297653821616</v>
      </c>
      <c r="I60" s="72">
        <f t="shared" ref="I60" si="33">SUM(I52:I59)</f>
        <v>800.44536277664781</v>
      </c>
      <c r="J60" s="80">
        <f t="shared" si="20"/>
        <v>1.1963688751766459</v>
      </c>
      <c r="K60" s="8"/>
    </row>
    <row r="61" spans="1:11" x14ac:dyDescent="0.25">
      <c r="A61" s="8"/>
      <c r="B61" s="11"/>
      <c r="C61" s="5"/>
      <c r="D61" s="11"/>
      <c r="E61" s="8"/>
      <c r="F61" s="8"/>
      <c r="G61" s="8"/>
      <c r="H61" s="8"/>
      <c r="I61" s="20"/>
      <c r="J61" s="79"/>
      <c r="K61" s="8"/>
    </row>
    <row r="62" spans="1:11" x14ac:dyDescent="0.25">
      <c r="A62" s="8" t="s">
        <v>35</v>
      </c>
      <c r="B62" s="11" t="s">
        <v>6</v>
      </c>
      <c r="C62" s="71" t="s">
        <v>27</v>
      </c>
      <c r="D62" s="11">
        <v>5140.8634747118504</v>
      </c>
      <c r="E62" s="8">
        <v>152841.48716573825</v>
      </c>
      <c r="F62" s="8">
        <v>14721.232322454847</v>
      </c>
      <c r="G62" s="8">
        <f t="shared" si="17"/>
        <v>742.80962762548779</v>
      </c>
      <c r="H62" s="8">
        <f t="shared" si="18"/>
        <v>857.44074299979161</v>
      </c>
      <c r="I62" s="20">
        <f>H62-G62</f>
        <v>114.63111537430382</v>
      </c>
      <c r="J62" s="79">
        <f t="shared" si="20"/>
        <v>0.77867880122680144</v>
      </c>
      <c r="K62" s="8">
        <f>E62</f>
        <v>152841.48716573825</v>
      </c>
    </row>
    <row r="63" spans="1:11" x14ac:dyDescent="0.25">
      <c r="A63" s="8" t="s">
        <v>35</v>
      </c>
      <c r="B63" s="11" t="s">
        <v>30</v>
      </c>
      <c r="C63" s="5" t="s">
        <v>15</v>
      </c>
      <c r="D63" s="11"/>
      <c r="E63" s="8"/>
      <c r="F63" s="8">
        <v>-7.2539999999999996</v>
      </c>
      <c r="G63" s="8"/>
      <c r="H63" s="8"/>
      <c r="I63" s="20"/>
      <c r="J63" s="79"/>
      <c r="K63" s="8"/>
    </row>
    <row r="64" spans="1:11" x14ac:dyDescent="0.25">
      <c r="A64" s="8" t="s">
        <v>35</v>
      </c>
      <c r="B64" s="11" t="s">
        <v>31</v>
      </c>
      <c r="C64" s="5" t="s">
        <v>15</v>
      </c>
      <c r="D64" s="11"/>
      <c r="E64" s="8"/>
      <c r="F64" s="8">
        <v>-6.3845000000000001</v>
      </c>
      <c r="G64" s="8"/>
      <c r="H64" s="8"/>
      <c r="I64" s="20"/>
      <c r="J64" s="79"/>
      <c r="K64" s="8"/>
    </row>
    <row r="65" spans="1:11" x14ac:dyDescent="0.25">
      <c r="A65" s="8" t="s">
        <v>35</v>
      </c>
      <c r="B65" s="11" t="s">
        <v>16</v>
      </c>
      <c r="C65" s="5" t="s">
        <v>15</v>
      </c>
      <c r="D65" s="11"/>
      <c r="E65" s="8"/>
      <c r="F65" s="8">
        <v>140.31836999999999</v>
      </c>
      <c r="G65" s="8"/>
      <c r="H65" s="8"/>
      <c r="I65" s="20"/>
      <c r="J65" s="79"/>
      <c r="K65" s="8"/>
    </row>
    <row r="66" spans="1:11" x14ac:dyDescent="0.25">
      <c r="A66" s="68" t="s">
        <v>35</v>
      </c>
      <c r="B66" s="72" t="s">
        <v>5</v>
      </c>
      <c r="C66" s="73" t="s">
        <v>5</v>
      </c>
      <c r="D66" s="72">
        <f>SUM(D62:D65)</f>
        <v>5140.8634747118504</v>
      </c>
      <c r="E66" s="72">
        <f t="shared" ref="E66:F66" si="34">SUM(E62:E65)</f>
        <v>152841.48716573825</v>
      </c>
      <c r="F66" s="72">
        <f t="shared" si="34"/>
        <v>14847.912192454847</v>
      </c>
      <c r="G66" s="72">
        <f t="shared" ref="G66" si="35">SUM(G62:G65)</f>
        <v>742.80962762548779</v>
      </c>
      <c r="H66" s="72">
        <f t="shared" ref="H66" si="36">SUM(H62:H65)</f>
        <v>857.44074299979161</v>
      </c>
      <c r="I66" s="72">
        <f t="shared" ref="I66" si="37">SUM(I62:I65)</f>
        <v>114.63111537430382</v>
      </c>
      <c r="J66" s="80">
        <f t="shared" si="20"/>
        <v>0.77203524568629289</v>
      </c>
      <c r="K66" s="8"/>
    </row>
    <row r="67" spans="1:11" x14ac:dyDescent="0.25">
      <c r="A67" s="8"/>
      <c r="B67" s="11"/>
      <c r="C67" s="5"/>
      <c r="D67" s="11"/>
      <c r="E67" s="8"/>
      <c r="F67" s="8"/>
      <c r="G67" s="8"/>
      <c r="H67" s="8"/>
      <c r="I67" s="20"/>
      <c r="J67" s="79"/>
      <c r="K67" s="8"/>
    </row>
    <row r="68" spans="1:11" x14ac:dyDescent="0.25">
      <c r="A68" s="8" t="s">
        <v>36</v>
      </c>
      <c r="B68" s="5" t="s">
        <v>17</v>
      </c>
      <c r="C68" s="71" t="s">
        <v>24</v>
      </c>
      <c r="D68" s="11">
        <v>225.91666666666666</v>
      </c>
      <c r="E68" s="8">
        <v>1820.2173769310609</v>
      </c>
      <c r="F68" s="8">
        <v>474.93427289223689</v>
      </c>
      <c r="G68" s="8">
        <f t="shared" si="17"/>
        <v>38.381569754428746</v>
      </c>
      <c r="H68" s="8">
        <f t="shared" si="18"/>
        <v>27.651433649950324</v>
      </c>
      <c r="I68" s="20">
        <f>H68-G68</f>
        <v>-10.730136104478422</v>
      </c>
      <c r="J68" s="79">
        <f t="shared" si="20"/>
        <v>-2.2592886462234958</v>
      </c>
      <c r="K68" s="74">
        <v>1815.5898653939805</v>
      </c>
    </row>
    <row r="69" spans="1:11" x14ac:dyDescent="0.25">
      <c r="A69" s="8" t="s">
        <v>36</v>
      </c>
      <c r="B69" s="5" t="s">
        <v>18</v>
      </c>
      <c r="C69" s="71" t="s">
        <v>23</v>
      </c>
      <c r="D69" s="11">
        <v>232.58333333333334</v>
      </c>
      <c r="E69" s="8">
        <v>1961.4729048762861</v>
      </c>
      <c r="F69" s="8">
        <v>110.14583765693475</v>
      </c>
      <c r="G69" s="8">
        <f t="shared" si="17"/>
        <v>5.0998295526783437</v>
      </c>
      <c r="H69" s="8">
        <f t="shared" si="18"/>
        <v>6.4140163989454555</v>
      </c>
      <c r="I69" s="20">
        <f t="shared" ref="I69" si="38">H69-G69</f>
        <v>1.3141868462671118</v>
      </c>
      <c r="J69" s="79">
        <f t="shared" si="20"/>
        <v>1.1931334621652596</v>
      </c>
      <c r="K69" s="13">
        <f>E69</f>
        <v>1961.4729048762861</v>
      </c>
    </row>
    <row r="70" spans="1:11" x14ac:dyDescent="0.25">
      <c r="A70" s="8" t="s">
        <v>36</v>
      </c>
      <c r="B70" s="11" t="s">
        <v>16</v>
      </c>
      <c r="C70" s="5" t="s">
        <v>15</v>
      </c>
      <c r="D70" s="11"/>
      <c r="E70" s="8"/>
      <c r="F70" s="8">
        <v>9.0840000000000004E-2</v>
      </c>
      <c r="G70" s="8"/>
      <c r="H70" s="8"/>
      <c r="I70" s="20"/>
      <c r="J70" s="79"/>
    </row>
    <row r="71" spans="1:11" x14ac:dyDescent="0.25">
      <c r="A71" s="68" t="s">
        <v>36</v>
      </c>
      <c r="B71" s="72" t="s">
        <v>5</v>
      </c>
      <c r="C71" s="73" t="s">
        <v>5</v>
      </c>
      <c r="D71" s="72">
        <f>SUM(D68:D70)</f>
        <v>458.5</v>
      </c>
      <c r="E71" s="72">
        <f t="shared" ref="E71:I71" si="39">SUM(E68:E70)</f>
        <v>3781.6902818073468</v>
      </c>
      <c r="F71" s="72">
        <f t="shared" si="39"/>
        <v>585.17095054917161</v>
      </c>
      <c r="G71" s="72">
        <f t="shared" si="39"/>
        <v>43.48139930710709</v>
      </c>
      <c r="H71" s="72">
        <f t="shared" si="39"/>
        <v>34.065450048895777</v>
      </c>
      <c r="I71" s="72">
        <f t="shared" si="39"/>
        <v>-9.4159492582113096</v>
      </c>
      <c r="J71" s="80">
        <f t="shared" si="20"/>
        <v>-1.6090937612973821</v>
      </c>
    </row>
    <row r="72" spans="1:11" x14ac:dyDescent="0.25">
      <c r="A72" s="8"/>
      <c r="B72" s="11"/>
      <c r="C72" s="5"/>
      <c r="D72" s="11"/>
      <c r="E72" s="8"/>
      <c r="F72" s="8"/>
      <c r="G72" s="8"/>
      <c r="H72" s="8"/>
      <c r="I72" s="20"/>
      <c r="J72" s="79"/>
    </row>
    <row r="73" spans="1:11" x14ac:dyDescent="0.25">
      <c r="A73" s="68" t="s">
        <v>5</v>
      </c>
      <c r="B73" s="72" t="s">
        <v>5</v>
      </c>
      <c r="C73" s="73" t="s">
        <v>5</v>
      </c>
      <c r="D73" s="72">
        <f>D40+D50+D60+D66+D71</f>
        <v>140527.93088372098</v>
      </c>
      <c r="E73" s="72">
        <f t="shared" ref="E73:I73" si="40">E40+E50+E60+E66+E71</f>
        <v>4194177.378937826</v>
      </c>
      <c r="F73" s="72">
        <f t="shared" si="40"/>
        <v>412209.50031507685</v>
      </c>
      <c r="G73" s="72">
        <f t="shared" si="40"/>
        <v>19301.158174107761</v>
      </c>
      <c r="H73" s="72">
        <f t="shared" si="40"/>
        <v>24006.785001204469</v>
      </c>
      <c r="I73" s="72">
        <f t="shared" si="40"/>
        <v>4705.6268270967075</v>
      </c>
      <c r="J73" s="80">
        <f t="shared" si="20"/>
        <v>1.1415619541761921</v>
      </c>
    </row>
    <row r="74" spans="1:11" x14ac:dyDescent="0.25">
      <c r="A74" s="9" t="str">
        <f>B25</f>
        <v>Average Customers and Megawatt Hours per Normalized Results for the 12 Months Ended June 2022</v>
      </c>
      <c r="B74" s="44"/>
      <c r="C74" s="31"/>
      <c r="D74" s="7"/>
      <c r="E74" s="7"/>
      <c r="F74" s="44"/>
      <c r="G74" s="44"/>
      <c r="H74" s="44"/>
      <c r="I74" s="48"/>
      <c r="J74" s="34"/>
    </row>
    <row r="75" spans="1:11" x14ac:dyDescent="0.25">
      <c r="A75" s="9" t="str">
        <f>B26</f>
        <v>Base $000 effective April 3rd, 2024 per Docket UE-230172</v>
      </c>
      <c r="B75" s="44"/>
      <c r="C75" s="31"/>
      <c r="D75" s="7"/>
      <c r="E75" s="7"/>
      <c r="F75" s="44"/>
      <c r="G75" s="44"/>
      <c r="H75" s="44"/>
      <c r="I75" s="48"/>
      <c r="J75" s="34"/>
    </row>
    <row r="76" spans="1:11" x14ac:dyDescent="0.25">
      <c r="A76" s="14" t="str">
        <f>B27</f>
        <v>Percent Change is Change as a percentage of Base</v>
      </c>
      <c r="B76" s="64"/>
      <c r="C76" s="65"/>
      <c r="D76" s="4"/>
      <c r="E76" s="4"/>
      <c r="F76" s="64"/>
      <c r="G76" s="64"/>
      <c r="H76" s="64"/>
      <c r="I76" s="66"/>
      <c r="J76" s="35"/>
    </row>
  </sheetData>
  <pageMargins left="0.25" right="0.25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Pending</CaseStatus>
    <OpenedDate xmlns="dc463f71-b30c-4ab2-9473-d307f9d35888">2024-05-24T07:00:00+00:00</OpenedDate>
    <SignificantOrder xmlns="dc463f71-b30c-4ab2-9473-d307f9d35888">false</SignificantOrder>
    <Date1 xmlns="dc463f71-b30c-4ab2-9473-d307f9d35888">2024-05-24T07:00:00+00:00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240393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920BD3E14A024EBAFFBE1C401DC3B5" ma:contentTypeVersion="7" ma:contentTypeDescription="" ma:contentTypeScope="" ma:versionID="c4009825a4ec88070850ea6ffce7d9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A160092-9A5A-4115-8EBA-3875B636C9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5BFBED-8C40-4AA8-B5A2-9545287C2252}"/>
</file>

<file path=customXml/itemProps3.xml><?xml version="1.0" encoding="utf-8"?>
<ds:datastoreItem xmlns:ds="http://schemas.openxmlformats.org/officeDocument/2006/customXml" ds:itemID="{C208F517-A290-4D23-966F-3D6B5795A43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42706C5-1D92-47AA-93A1-0FBC655F2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 Effects</vt:lpstr>
      <vt:lpstr>'Revenue Effects'!Print_Area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Meyer, Carrie (PacifiCorp)</cp:lastModifiedBy>
  <cp:lastPrinted>2024-05-24T22:12:14Z</cp:lastPrinted>
  <dcterms:created xsi:type="dcterms:W3CDTF">2022-04-26T19:06:08Z</dcterms:created>
  <dcterms:modified xsi:type="dcterms:W3CDTF">2024-05-24T22:12:53Z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0x0101006E56B4D1795A2E4DB2F0B01679ED314A001B920BD3E14A024EBAFFBE1C401DC3B5</vt:lpwstr>
  </property>
</Properties>
</file>