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28800" windowHeight="12000"/>
  </bookViews>
  <sheets>
    <sheet name="Summary" sheetId="1" r:id="rId1"/>
  </sheets>
  <externalReferences>
    <externalReference r:id="rId2"/>
    <externalReference r:id="rId3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D206" i="1" s="1"/>
  <c r="D208" i="1" s="1"/>
  <c r="C204" i="1"/>
  <c r="C206" i="1" s="1"/>
  <c r="C208" i="1" s="1"/>
  <c r="B204" i="1"/>
  <c r="B206" i="1" s="1"/>
  <c r="B208" i="1" s="1"/>
  <c r="D198" i="1"/>
  <c r="C198" i="1"/>
  <c r="B198" i="1"/>
  <c r="D194" i="1"/>
  <c r="C194" i="1"/>
  <c r="B194" i="1"/>
  <c r="D188" i="1"/>
  <c r="D190" i="1" s="1"/>
  <c r="C188" i="1"/>
  <c r="C190" i="1" s="1"/>
  <c r="B188" i="1"/>
  <c r="B190" i="1" s="1"/>
  <c r="D171" i="1"/>
  <c r="C171" i="1"/>
  <c r="B171" i="1"/>
  <c r="D154" i="1"/>
  <c r="C154" i="1"/>
  <c r="B154" i="1"/>
  <c r="D148" i="1"/>
  <c r="C148" i="1"/>
  <c r="B148" i="1"/>
  <c r="D143" i="1"/>
  <c r="C143" i="1"/>
  <c r="B143" i="1"/>
  <c r="D123" i="1"/>
  <c r="C123" i="1"/>
  <c r="B123" i="1"/>
  <c r="D102" i="1"/>
  <c r="C102" i="1"/>
  <c r="B102" i="1"/>
  <c r="D99" i="1"/>
  <c r="C99" i="1"/>
  <c r="B99" i="1"/>
  <c r="D93" i="1"/>
  <c r="C93" i="1"/>
  <c r="B93" i="1"/>
  <c r="C88" i="1"/>
  <c r="B88" i="1"/>
  <c r="D88" i="1"/>
  <c r="D78" i="1"/>
  <c r="C78" i="1"/>
  <c r="B78" i="1"/>
  <c r="D74" i="1"/>
  <c r="C74" i="1"/>
  <c r="B74" i="1"/>
  <c r="D63" i="1"/>
  <c r="C63" i="1"/>
  <c r="B63" i="1"/>
  <c r="D60" i="1"/>
  <c r="C60" i="1"/>
  <c r="B60" i="1"/>
  <c r="D50" i="1"/>
  <c r="D52" i="1" s="1"/>
  <c r="C50" i="1"/>
  <c r="C52" i="1" s="1"/>
  <c r="B50" i="1"/>
  <c r="B52" i="1" s="1"/>
  <c r="D40" i="1"/>
  <c r="C40" i="1"/>
  <c r="B40" i="1"/>
  <c r="D34" i="1"/>
  <c r="C34" i="1"/>
  <c r="B34" i="1"/>
  <c r="D26" i="1"/>
  <c r="C26" i="1"/>
  <c r="B26" i="1"/>
  <c r="D210" i="1" l="1"/>
  <c r="B210" i="1"/>
  <c r="C210" i="1"/>
  <c r="B42" i="1"/>
  <c r="B156" i="1"/>
  <c r="C42" i="1"/>
  <c r="C156" i="1"/>
  <c r="D42" i="1"/>
  <c r="D104" i="1"/>
  <c r="D156" i="1"/>
  <c r="D212" i="1" s="1"/>
  <c r="B104" i="1"/>
  <c r="B125" i="1" s="1"/>
  <c r="C104" i="1"/>
  <c r="B212" i="1" l="1"/>
  <c r="C125" i="1"/>
  <c r="C212" i="1"/>
  <c r="D125" i="1"/>
  <c r="D213" i="1" s="1"/>
  <c r="C213" i="1"/>
  <c r="B213" i="1"/>
</calcChain>
</file>

<file path=xl/sharedStrings.xml><?xml version="1.0" encoding="utf-8"?>
<sst xmlns="http://schemas.openxmlformats.org/spreadsheetml/2006/main" count="178" uniqueCount="176">
  <si>
    <t>PUGET SOUND ENERGY</t>
  </si>
  <si>
    <t>BALANCE SHEET</t>
  </si>
  <si>
    <t>As of March 31, 2024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</si>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</sst>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1" xfId="0" applyFont="1" applyBorder="1"/>
    <xf numFmtId="164" fontId="2" fillId="0" borderId="0" xfId="0" applyNumberFormat="1" applyFont="1" applyAlignment="1">
      <alignment horizontal="left"/>
    </xf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4" fillId="0" borderId="1" xfId="0" applyNumberFormat="1" applyFont="1" applyBorder="1"/>
    <xf numFmtId="43" fontId="5" fillId="0" borderId="0" xfId="0" applyNumberFormat="1" applyFont="1"/>
    <xf numFmtId="164" fontId="4" fillId="0" borderId="0" xfId="0" applyNumberFormat="1" applyFont="1" applyFill="1" applyAlignment="1">
      <alignment horizontal="left"/>
    </xf>
    <xf numFmtId="43" fontId="4" fillId="0" borderId="0" xfId="0" applyNumberFormat="1" applyFont="1"/>
    <xf numFmtId="164" fontId="4" fillId="0" borderId="2" xfId="0" applyNumberFormat="1" applyFont="1" applyFill="1" applyBorder="1" applyAlignment="1">
      <alignment horizontal="left"/>
    </xf>
    <xf numFmtId="43" fontId="4" fillId="0" borderId="1" xfId="0" applyNumberFormat="1" applyFont="1" applyBorder="1"/>
    <xf numFmtId="166" fontId="5" fillId="0" borderId="0" xfId="0" applyNumberFormat="1" applyFont="1"/>
    <xf numFmtId="165" fontId="4" fillId="0" borderId="3" xfId="0" applyNumberFormat="1" applyFont="1" applyBorder="1"/>
    <xf numFmtId="0" fontId="6" fillId="0" borderId="0" xfId="0" applyFont="1"/>
    <xf numFmtId="0" fontId="4" fillId="0" borderId="0" xfId="0" applyFont="1"/>
    <xf numFmtId="17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4/Q1-2024/Balance%20Sheet/Balance%20Sheet%20JAN%20-%20DE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- Summary by Month"/>
      <sheetName val="zrw_F1BS"/>
      <sheetName val="Topside Q1'24"/>
      <sheetName val=" Topside Q4' 23"/>
      <sheetName val="Journal Report 802,808,811,812,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85" zoomScaleNormal="85" workbookViewId="0">
      <pane ySplit="6" topLeftCell="A211" activePane="bottomLeft" state="frozen"/>
      <selection pane="bottomLeft" activeCell="C229" sqref="C229"/>
    </sheetView>
  </sheetViews>
  <sheetFormatPr defaultRowHeight="15" x14ac:dyDescent="0.25"/>
  <cols>
    <col min="1" max="1" width="53" style="1" customWidth="1"/>
    <col min="2" max="4" width="21.7109375" style="2" customWidth="1"/>
    <col min="5" max="5" width="13.5703125" bestFit="1" customWidth="1"/>
  </cols>
  <sheetData>
    <row r="1" spans="1:5" ht="15.75" customHeight="1" x14ac:dyDescent="0.25"/>
    <row r="2" spans="1:5" ht="23.25" customHeight="1" x14ac:dyDescent="0.25">
      <c r="A2" s="3" t="s">
        <v>0</v>
      </c>
      <c r="B2" s="3"/>
      <c r="C2" s="3"/>
      <c r="D2" s="3"/>
    </row>
    <row r="3" spans="1:5" ht="15.75" customHeight="1" x14ac:dyDescent="0.25">
      <c r="A3" s="4" t="s">
        <v>1</v>
      </c>
      <c r="B3" s="4"/>
      <c r="C3" s="4"/>
      <c r="D3" s="4"/>
    </row>
    <row r="4" spans="1:5" ht="20.25" customHeight="1" x14ac:dyDescent="0.25">
      <c r="A4" s="4" t="s">
        <v>2</v>
      </c>
      <c r="B4" s="4"/>
      <c r="C4" s="4"/>
      <c r="D4" s="4"/>
    </row>
    <row r="5" spans="1:5" ht="4.5" customHeight="1" x14ac:dyDescent="0.25">
      <c r="A5" s="18"/>
      <c r="B5" s="19"/>
      <c r="C5" s="19"/>
      <c r="D5" s="19"/>
    </row>
    <row r="6" spans="1:5" x14ac:dyDescent="0.25">
      <c r="A6" s="5" t="s">
        <v>3</v>
      </c>
      <c r="B6" s="20">
        <v>45292</v>
      </c>
      <c r="C6" s="20">
        <v>45323</v>
      </c>
      <c r="D6" s="20">
        <v>45352</v>
      </c>
    </row>
    <row r="8" spans="1:5" x14ac:dyDescent="0.25">
      <c r="A8" s="6" t="s">
        <v>4</v>
      </c>
    </row>
    <row r="9" spans="1:5" x14ac:dyDescent="0.25">
      <c r="A9" s="6" t="s">
        <v>5</v>
      </c>
    </row>
    <row r="10" spans="1:5" x14ac:dyDescent="0.25">
      <c r="A10" s="6" t="s">
        <v>6</v>
      </c>
    </row>
    <row r="11" spans="1:5" x14ac:dyDescent="0.25">
      <c r="A11" s="6" t="s">
        <v>7</v>
      </c>
      <c r="B11" s="7">
        <v>11140256592.059999</v>
      </c>
      <c r="C11" s="7">
        <v>11220605701.120001</v>
      </c>
      <c r="D11" s="7">
        <v>11284627736.370001</v>
      </c>
      <c r="E11" s="8"/>
    </row>
    <row r="12" spans="1:5" x14ac:dyDescent="0.25">
      <c r="A12" s="6" t="s">
        <v>8</v>
      </c>
      <c r="B12" s="9">
        <v>0</v>
      </c>
      <c r="C12" s="9">
        <v>0</v>
      </c>
      <c r="D12" s="9">
        <v>0</v>
      </c>
    </row>
    <row r="13" spans="1:5" x14ac:dyDescent="0.25">
      <c r="A13" s="6" t="s">
        <v>9</v>
      </c>
      <c r="B13" s="9">
        <v>44773732.979999997</v>
      </c>
      <c r="C13" s="9">
        <v>49542064.380000003</v>
      </c>
      <c r="D13" s="9">
        <v>49542064.380000003</v>
      </c>
    </row>
    <row r="14" spans="1:5" x14ac:dyDescent="0.25">
      <c r="A14" s="6" t="s">
        <v>10</v>
      </c>
      <c r="B14" s="9">
        <v>722949415.01999998</v>
      </c>
      <c r="C14" s="9">
        <v>686337352.55999994</v>
      </c>
      <c r="D14" s="9">
        <v>660972623.64999998</v>
      </c>
    </row>
    <row r="15" spans="1:5" x14ac:dyDescent="0.25">
      <c r="A15" s="6" t="s">
        <v>11</v>
      </c>
      <c r="B15" s="9">
        <v>1081803691.3799999</v>
      </c>
      <c r="C15" s="9">
        <v>1106749096.0199997</v>
      </c>
      <c r="D15" s="9">
        <v>1168075376.6700001</v>
      </c>
    </row>
    <row r="16" spans="1:5" x14ac:dyDescent="0.25">
      <c r="A16" s="6" t="s">
        <v>12</v>
      </c>
      <c r="B16" s="10">
        <v>282791674.87</v>
      </c>
      <c r="C16" s="10">
        <v>282791674.87</v>
      </c>
      <c r="D16" s="10">
        <v>282791674.87</v>
      </c>
    </row>
    <row r="17" spans="1:5" x14ac:dyDescent="0.25">
      <c r="A17" s="6" t="s">
        <v>13</v>
      </c>
      <c r="B17" s="9">
        <v>13272575106.309999</v>
      </c>
      <c r="C17" s="9">
        <v>13346025888.950001</v>
      </c>
      <c r="D17" s="9">
        <v>13446009475.940001</v>
      </c>
      <c r="E17" s="8"/>
    </row>
    <row r="18" spans="1:5" x14ac:dyDescent="0.25">
      <c r="A18" s="6"/>
      <c r="B18" s="11">
        <v>0</v>
      </c>
      <c r="C18" s="11">
        <v>0</v>
      </c>
      <c r="D18" s="11">
        <v>0</v>
      </c>
    </row>
    <row r="19" spans="1:5" x14ac:dyDescent="0.25">
      <c r="A19" s="12" t="s">
        <v>14</v>
      </c>
      <c r="B19" s="13">
        <v>0</v>
      </c>
      <c r="C19" s="13">
        <v>0</v>
      </c>
      <c r="D19" s="13">
        <v>0</v>
      </c>
    </row>
    <row r="20" spans="1:5" x14ac:dyDescent="0.25">
      <c r="A20" s="12" t="s">
        <v>15</v>
      </c>
      <c r="B20" s="9">
        <v>5200710588.5500002</v>
      </c>
      <c r="C20" s="9">
        <v>5232963312.6700001</v>
      </c>
      <c r="D20" s="9">
        <v>5256200668.6700001</v>
      </c>
    </row>
    <row r="21" spans="1:5" x14ac:dyDescent="0.25">
      <c r="A21" s="12" t="s">
        <v>16</v>
      </c>
      <c r="B21" s="9">
        <v>10246463.619999999</v>
      </c>
      <c r="C21" s="9">
        <v>10246463.619999999</v>
      </c>
      <c r="D21" s="9">
        <v>10246463.619999999</v>
      </c>
    </row>
    <row r="22" spans="1:5" x14ac:dyDescent="0.25">
      <c r="A22" s="12" t="s">
        <v>17</v>
      </c>
      <c r="B22" s="9">
        <v>186499057.06999999</v>
      </c>
      <c r="C22" s="9">
        <v>180138732.30000001</v>
      </c>
      <c r="D22" s="9">
        <v>174393499.91999999</v>
      </c>
    </row>
    <row r="23" spans="1:5" x14ac:dyDescent="0.25">
      <c r="A23" s="12" t="s">
        <v>18</v>
      </c>
      <c r="B23" s="9">
        <v>91140988.820000008</v>
      </c>
      <c r="C23" s="9">
        <v>85726954.159999996</v>
      </c>
      <c r="D23" s="9">
        <v>87411254.489999995</v>
      </c>
    </row>
    <row r="24" spans="1:5" x14ac:dyDescent="0.25">
      <c r="A24" s="12" t="s">
        <v>19</v>
      </c>
      <c r="B24" s="9">
        <v>8783942.6300000008</v>
      </c>
      <c r="C24" s="9">
        <v>8783942.6300000008</v>
      </c>
      <c r="D24" s="9">
        <v>8783942.6300000008</v>
      </c>
    </row>
    <row r="25" spans="1:5" ht="15.75" thickBot="1" x14ac:dyDescent="0.3">
      <c r="A25" s="14" t="s">
        <v>20</v>
      </c>
      <c r="B25" s="10">
        <v>0</v>
      </c>
      <c r="C25" s="10">
        <v>0</v>
      </c>
      <c r="D25" s="10">
        <v>0</v>
      </c>
    </row>
    <row r="26" spans="1:5" x14ac:dyDescent="0.25">
      <c r="A26" s="6" t="s">
        <v>21</v>
      </c>
      <c r="B26" s="9">
        <f t="shared" ref="B26:D26" si="0">SUM(B20:B25)</f>
        <v>5497381040.6899996</v>
      </c>
      <c r="C26" s="9">
        <f t="shared" si="0"/>
        <v>5517859405.3800001</v>
      </c>
      <c r="D26" s="9">
        <f t="shared" si="0"/>
        <v>5537035829.3299999</v>
      </c>
      <c r="E26" s="8"/>
    </row>
    <row r="27" spans="1:5" x14ac:dyDescent="0.25">
      <c r="A27" s="6"/>
      <c r="B27" s="11"/>
      <c r="C27" s="11"/>
      <c r="D27" s="11"/>
    </row>
    <row r="28" spans="1:5" x14ac:dyDescent="0.25">
      <c r="A28" s="6" t="s">
        <v>22</v>
      </c>
      <c r="B28" s="13"/>
      <c r="C28" s="13"/>
      <c r="D28" s="13"/>
    </row>
    <row r="29" spans="1:5" x14ac:dyDescent="0.25">
      <c r="A29" s="6" t="s">
        <v>23</v>
      </c>
      <c r="B29" s="9">
        <v>860883993.64999998</v>
      </c>
      <c r="C29" s="9">
        <v>856943032.36000001</v>
      </c>
      <c r="D29" s="9">
        <v>860062545.69000006</v>
      </c>
    </row>
    <row r="30" spans="1:5" x14ac:dyDescent="0.25">
      <c r="A30" s="6" t="s">
        <v>24</v>
      </c>
      <c r="B30" s="9">
        <v>55429950.960000001</v>
      </c>
      <c r="C30" s="9">
        <v>55165343.780000001</v>
      </c>
      <c r="D30" s="9">
        <v>54900736.600000001</v>
      </c>
    </row>
    <row r="31" spans="1:5" x14ac:dyDescent="0.25">
      <c r="A31" s="6" t="s">
        <v>25</v>
      </c>
      <c r="B31" s="9">
        <v>0</v>
      </c>
      <c r="C31" s="9">
        <v>0</v>
      </c>
      <c r="D31" s="9">
        <v>0</v>
      </c>
    </row>
    <row r="32" spans="1:5" x14ac:dyDescent="0.25">
      <c r="A32" s="6" t="s">
        <v>26</v>
      </c>
      <c r="B32" s="9">
        <v>105683822.15000001</v>
      </c>
      <c r="C32" s="9">
        <v>104301695.58</v>
      </c>
      <c r="D32" s="9">
        <v>103288865.44</v>
      </c>
    </row>
    <row r="33" spans="1:5" x14ac:dyDescent="0.25">
      <c r="A33" s="6" t="s">
        <v>27</v>
      </c>
      <c r="B33" s="10">
        <v>3195708.9000000022</v>
      </c>
      <c r="C33" s="10">
        <v>15865423.320000004</v>
      </c>
      <c r="D33" s="10">
        <v>21470133.720000003</v>
      </c>
    </row>
    <row r="34" spans="1:5" x14ac:dyDescent="0.25">
      <c r="A34" s="6" t="s">
        <v>28</v>
      </c>
      <c r="B34" s="9">
        <f t="shared" ref="B34:D34" si="1">SUM(B29:B33)</f>
        <v>1025193475.66</v>
      </c>
      <c r="C34" s="9">
        <f t="shared" si="1"/>
        <v>1032275495.0400001</v>
      </c>
      <c r="D34" s="9">
        <f t="shared" si="1"/>
        <v>1039722281.45</v>
      </c>
      <c r="E34" s="8"/>
    </row>
    <row r="35" spans="1:5" x14ac:dyDescent="0.25">
      <c r="A35" s="6"/>
      <c r="B35" s="11"/>
      <c r="C35" s="11"/>
      <c r="D35" s="11"/>
    </row>
    <row r="36" spans="1:5" x14ac:dyDescent="0.25">
      <c r="A36" s="6" t="s">
        <v>29</v>
      </c>
      <c r="B36" s="13"/>
      <c r="C36" s="13"/>
      <c r="D36" s="13"/>
    </row>
    <row r="37" spans="1:5" x14ac:dyDescent="0.25">
      <c r="A37" s="6" t="s">
        <v>30</v>
      </c>
      <c r="B37" s="9">
        <v>-7288922139.3899994</v>
      </c>
      <c r="C37" s="9">
        <v>-7328233415.0099993</v>
      </c>
      <c r="D37" s="9">
        <v>-7368708081.6699991</v>
      </c>
    </row>
    <row r="38" spans="1:5" x14ac:dyDescent="0.25">
      <c r="A38" s="6" t="s">
        <v>31</v>
      </c>
      <c r="B38" s="9">
        <v>-332156436.60000002</v>
      </c>
      <c r="C38" s="9">
        <v>-335830926.51999998</v>
      </c>
      <c r="D38" s="9">
        <v>-342991505.99000001</v>
      </c>
    </row>
    <row r="39" spans="1:5" x14ac:dyDescent="0.25">
      <c r="A39" s="6" t="s">
        <v>32</v>
      </c>
      <c r="B39" s="10">
        <v>-177537950.08000001</v>
      </c>
      <c r="C39" s="10">
        <v>-178018074.51000002</v>
      </c>
      <c r="D39" s="10">
        <v>-178498198.94</v>
      </c>
    </row>
    <row r="40" spans="1:5" x14ac:dyDescent="0.25">
      <c r="A40" s="6" t="s">
        <v>33</v>
      </c>
      <c r="B40" s="9">
        <f t="shared" ref="B40:D40" si="2">SUM(B37:B39)</f>
        <v>-7798616526.0699997</v>
      </c>
      <c r="C40" s="9">
        <f t="shared" si="2"/>
        <v>-7842082416.039999</v>
      </c>
      <c r="D40" s="9">
        <f t="shared" si="2"/>
        <v>-7890197786.5999985</v>
      </c>
      <c r="E40" s="8"/>
    </row>
    <row r="41" spans="1:5" x14ac:dyDescent="0.25">
      <c r="A41" s="6"/>
      <c r="B41" s="11"/>
      <c r="C41" s="11"/>
      <c r="D41" s="11"/>
    </row>
    <row r="42" spans="1:5" x14ac:dyDescent="0.25">
      <c r="A42" s="6" t="s">
        <v>34</v>
      </c>
      <c r="B42" s="9">
        <f t="shared" ref="B42:D42" si="3">SUM(B40,B34,B26,B17)</f>
        <v>11996533096.59</v>
      </c>
      <c r="C42" s="9">
        <f t="shared" si="3"/>
        <v>12054078373.330002</v>
      </c>
      <c r="D42" s="9">
        <f t="shared" si="3"/>
        <v>12132569800.120003</v>
      </c>
      <c r="E42" s="8"/>
    </row>
    <row r="43" spans="1:5" x14ac:dyDescent="0.25">
      <c r="A43" s="6"/>
      <c r="B43" s="11"/>
      <c r="C43" s="11"/>
      <c r="D43" s="11"/>
    </row>
    <row r="44" spans="1:5" x14ac:dyDescent="0.25">
      <c r="A44" s="6" t="s">
        <v>35</v>
      </c>
      <c r="B44" s="13"/>
      <c r="C44" s="13"/>
      <c r="D44" s="13"/>
    </row>
    <row r="45" spans="1:5" x14ac:dyDescent="0.25">
      <c r="A45" s="6" t="s">
        <v>36</v>
      </c>
      <c r="B45" s="13"/>
      <c r="C45" s="13"/>
      <c r="D45" s="13"/>
    </row>
    <row r="46" spans="1:5" x14ac:dyDescent="0.25">
      <c r="A46" s="6" t="s">
        <v>37</v>
      </c>
      <c r="B46" s="9">
        <v>3644086.63</v>
      </c>
      <c r="C46" s="9">
        <v>3611176.12</v>
      </c>
      <c r="D46" s="9">
        <v>3596577.49</v>
      </c>
    </row>
    <row r="47" spans="1:5" x14ac:dyDescent="0.25">
      <c r="A47" s="6" t="s">
        <v>38</v>
      </c>
      <c r="B47" s="9">
        <v>-24655.599999999999</v>
      </c>
      <c r="C47" s="9">
        <v>-24655.62</v>
      </c>
      <c r="D47" s="9">
        <v>-24655.62</v>
      </c>
    </row>
    <row r="48" spans="1:5" x14ac:dyDescent="0.25">
      <c r="A48" s="6" t="s">
        <v>39</v>
      </c>
      <c r="B48" s="9">
        <v>38792841.780000001</v>
      </c>
      <c r="C48" s="9">
        <v>38792841.780000001</v>
      </c>
      <c r="D48" s="9">
        <v>38776201.119999997</v>
      </c>
    </row>
    <row r="49" spans="1:5" x14ac:dyDescent="0.25">
      <c r="A49" s="6" t="s">
        <v>40</v>
      </c>
      <c r="B49" s="10">
        <v>44639338.729999997</v>
      </c>
      <c r="C49" s="10">
        <v>44638090.259999998</v>
      </c>
      <c r="D49" s="10">
        <v>44511118.600000001</v>
      </c>
    </row>
    <row r="50" spans="1:5" x14ac:dyDescent="0.25">
      <c r="A50" s="6" t="s">
        <v>41</v>
      </c>
      <c r="B50" s="9">
        <f t="shared" ref="B50:D50" si="4">SUM(B46:B49)</f>
        <v>87051611.539999992</v>
      </c>
      <c r="C50" s="9">
        <f t="shared" si="4"/>
        <v>87017452.539999992</v>
      </c>
      <c r="D50" s="9">
        <f t="shared" si="4"/>
        <v>86859241.590000004</v>
      </c>
      <c r="E50" s="8"/>
    </row>
    <row r="51" spans="1:5" x14ac:dyDescent="0.25">
      <c r="A51" s="6"/>
      <c r="B51" s="11"/>
      <c r="C51" s="11"/>
      <c r="D51" s="11"/>
    </row>
    <row r="52" spans="1:5" x14ac:dyDescent="0.25">
      <c r="A52" s="6" t="s">
        <v>42</v>
      </c>
      <c r="B52" s="9">
        <f t="shared" ref="B52:D52" si="5">B50</f>
        <v>87051611.539999992</v>
      </c>
      <c r="C52" s="9">
        <f t="shared" si="5"/>
        <v>87017452.539999992</v>
      </c>
      <c r="D52" s="9">
        <f t="shared" si="5"/>
        <v>86859241.590000004</v>
      </c>
      <c r="E52" s="8"/>
    </row>
    <row r="53" spans="1:5" x14ac:dyDescent="0.25">
      <c r="A53" s="6"/>
      <c r="B53" s="11"/>
      <c r="C53" s="11"/>
      <c r="D53" s="11"/>
    </row>
    <row r="54" spans="1:5" x14ac:dyDescent="0.25">
      <c r="A54" s="6" t="s">
        <v>43</v>
      </c>
      <c r="B54" s="13"/>
      <c r="C54" s="13"/>
      <c r="D54" s="13"/>
    </row>
    <row r="55" spans="1:5" x14ac:dyDescent="0.25">
      <c r="A55" s="6" t="s">
        <v>44</v>
      </c>
      <c r="B55" s="13"/>
      <c r="C55" s="13"/>
      <c r="D55" s="13"/>
    </row>
    <row r="56" spans="1:5" x14ac:dyDescent="0.25">
      <c r="A56" s="6" t="s">
        <v>45</v>
      </c>
      <c r="B56" s="9">
        <v>23482301.48</v>
      </c>
      <c r="C56" s="9">
        <v>25224526.539999999</v>
      </c>
      <c r="D56" s="9">
        <v>29349498.34</v>
      </c>
    </row>
    <row r="57" spans="1:5" x14ac:dyDescent="0.25">
      <c r="A57" s="6" t="s">
        <v>46</v>
      </c>
      <c r="B57" s="9">
        <v>26919647.739999998</v>
      </c>
      <c r="C57" s="9">
        <v>17944568.390000001</v>
      </c>
      <c r="D57" s="9">
        <v>40560427.289999999</v>
      </c>
    </row>
    <row r="58" spans="1:5" x14ac:dyDescent="0.25">
      <c r="A58" s="6" t="s">
        <v>47</v>
      </c>
      <c r="B58" s="9">
        <v>5529237.0700000003</v>
      </c>
      <c r="C58" s="9">
        <v>4713136.0999999996</v>
      </c>
      <c r="D58" s="9">
        <v>4556887.04</v>
      </c>
    </row>
    <row r="59" spans="1:5" x14ac:dyDescent="0.25">
      <c r="A59" s="6" t="s">
        <v>48</v>
      </c>
      <c r="B59" s="10">
        <v>25000000</v>
      </c>
      <c r="C59" s="10">
        <v>17000000</v>
      </c>
      <c r="D59" s="10">
        <v>0</v>
      </c>
    </row>
    <row r="60" spans="1:5" x14ac:dyDescent="0.25">
      <c r="A60" s="6" t="s">
        <v>49</v>
      </c>
      <c r="B60" s="9">
        <f t="shared" ref="B60:D60" si="6">SUM(B56:B59)</f>
        <v>80931186.289999992</v>
      </c>
      <c r="C60" s="9">
        <f t="shared" si="6"/>
        <v>64882231.030000001</v>
      </c>
      <c r="D60" s="9">
        <f t="shared" si="6"/>
        <v>74466812.670000002</v>
      </c>
      <c r="E60" s="8"/>
    </row>
    <row r="61" spans="1:5" x14ac:dyDescent="0.25">
      <c r="A61" s="6"/>
      <c r="B61" s="11"/>
      <c r="C61" s="11"/>
      <c r="D61" s="11"/>
    </row>
    <row r="62" spans="1:5" x14ac:dyDescent="0.25">
      <c r="A62" s="6" t="s">
        <v>50</v>
      </c>
      <c r="B62" s="15">
        <v>0</v>
      </c>
      <c r="C62" s="15">
        <v>0</v>
      </c>
      <c r="D62" s="15">
        <v>0</v>
      </c>
    </row>
    <row r="63" spans="1:5" x14ac:dyDescent="0.25">
      <c r="A63" s="6" t="s">
        <v>51</v>
      </c>
      <c r="B63" s="13">
        <f t="shared" ref="B63:D63" si="7">SUM(B62)</f>
        <v>0</v>
      </c>
      <c r="C63" s="13">
        <f t="shared" si="7"/>
        <v>0</v>
      </c>
      <c r="D63" s="13">
        <f t="shared" si="7"/>
        <v>0</v>
      </c>
      <c r="E63" s="8"/>
    </row>
    <row r="64" spans="1:5" x14ac:dyDescent="0.25">
      <c r="A64" s="6"/>
      <c r="B64" s="13"/>
      <c r="C64" s="13"/>
      <c r="D64" s="13"/>
    </row>
    <row r="65" spans="1:5" x14ac:dyDescent="0.25">
      <c r="A65" s="6" t="s">
        <v>52</v>
      </c>
      <c r="B65" s="13"/>
      <c r="C65" s="13"/>
      <c r="D65" s="13"/>
    </row>
    <row r="66" spans="1:5" x14ac:dyDescent="0.25">
      <c r="A66" s="6" t="s">
        <v>53</v>
      </c>
      <c r="B66" s="9">
        <v>0</v>
      </c>
      <c r="C66" s="9">
        <v>0</v>
      </c>
      <c r="D66" s="9">
        <v>0</v>
      </c>
    </row>
    <row r="67" spans="1:5" x14ac:dyDescent="0.25">
      <c r="A67" s="6" t="s">
        <v>54</v>
      </c>
      <c r="B67" s="9">
        <v>417057568.44999999</v>
      </c>
      <c r="C67" s="9">
        <v>388489467.32999998</v>
      </c>
      <c r="D67" s="9">
        <v>402274299.5</v>
      </c>
    </row>
    <row r="68" spans="1:5" x14ac:dyDescent="0.25">
      <c r="A68" s="6" t="s">
        <v>55</v>
      </c>
      <c r="B68" s="9">
        <v>160564871.94</v>
      </c>
      <c r="C68" s="9">
        <v>162327882.5</v>
      </c>
      <c r="D68" s="9">
        <v>153823160.19</v>
      </c>
    </row>
    <row r="69" spans="1:5" x14ac:dyDescent="0.25">
      <c r="A69" s="6" t="s">
        <v>56</v>
      </c>
      <c r="B69" s="9">
        <v>4922136.4000000004</v>
      </c>
      <c r="C69" s="9">
        <v>4156411.1</v>
      </c>
      <c r="D69" s="9">
        <v>4236661.33</v>
      </c>
    </row>
    <row r="70" spans="1:5" x14ac:dyDescent="0.25">
      <c r="A70" s="6" t="s">
        <v>57</v>
      </c>
      <c r="B70" s="9">
        <v>0</v>
      </c>
      <c r="C70" s="9">
        <v>0</v>
      </c>
      <c r="D70" s="9">
        <v>0</v>
      </c>
    </row>
    <row r="71" spans="1:5" x14ac:dyDescent="0.25">
      <c r="A71" s="6" t="s">
        <v>58</v>
      </c>
      <c r="B71" s="9">
        <v>308449296.97000003</v>
      </c>
      <c r="C71" s="9">
        <v>285264254.24000001</v>
      </c>
      <c r="D71" s="9">
        <v>268063639.84999999</v>
      </c>
    </row>
    <row r="72" spans="1:5" x14ac:dyDescent="0.25">
      <c r="A72" s="6" t="s">
        <v>59</v>
      </c>
      <c r="B72" s="9">
        <v>241452.44</v>
      </c>
      <c r="C72" s="9">
        <v>240653.28</v>
      </c>
      <c r="D72" s="9">
        <v>245875.17</v>
      </c>
    </row>
    <row r="73" spans="1:5" x14ac:dyDescent="0.25">
      <c r="A73" s="6" t="s">
        <v>60</v>
      </c>
      <c r="B73" s="10">
        <v>-113043209.16</v>
      </c>
      <c r="C73" s="10">
        <v>-98248390.099999994</v>
      </c>
      <c r="D73" s="10">
        <v>-91271689.420000002</v>
      </c>
    </row>
    <row r="74" spans="1:5" x14ac:dyDescent="0.25">
      <c r="A74" s="6" t="s">
        <v>61</v>
      </c>
      <c r="B74" s="9">
        <f t="shared" ref="B74:D74" si="8">SUM(B66:B73)</f>
        <v>778192117.04000008</v>
      </c>
      <c r="C74" s="9">
        <f t="shared" si="8"/>
        <v>742230278.3499999</v>
      </c>
      <c r="D74" s="9">
        <f t="shared" si="8"/>
        <v>737371946.62000012</v>
      </c>
      <c r="E74" s="8"/>
    </row>
    <row r="75" spans="1:5" x14ac:dyDescent="0.25">
      <c r="A75" s="6"/>
      <c r="B75" s="11"/>
      <c r="C75" s="11"/>
      <c r="D75" s="11"/>
    </row>
    <row r="76" spans="1:5" x14ac:dyDescent="0.25">
      <c r="A76" s="6" t="s">
        <v>62</v>
      </c>
      <c r="B76" s="13"/>
      <c r="C76" s="13"/>
      <c r="D76" s="13"/>
    </row>
    <row r="77" spans="1:5" x14ac:dyDescent="0.25">
      <c r="A77" s="6" t="s">
        <v>63</v>
      </c>
      <c r="B77" s="10">
        <v>-30303563</v>
      </c>
      <c r="C77" s="10">
        <v>-30730590.420000002</v>
      </c>
      <c r="D77" s="10">
        <v>-43263005.200000003</v>
      </c>
    </row>
    <row r="78" spans="1:5" x14ac:dyDescent="0.25">
      <c r="A78" s="6" t="s">
        <v>64</v>
      </c>
      <c r="B78" s="9">
        <f t="shared" ref="B78:D78" si="9">SUM(B77)</f>
        <v>-30303563</v>
      </c>
      <c r="C78" s="9">
        <f t="shared" si="9"/>
        <v>-30730590.420000002</v>
      </c>
      <c r="D78" s="9">
        <f t="shared" si="9"/>
        <v>-43263005.200000003</v>
      </c>
      <c r="E78" s="8"/>
    </row>
    <row r="79" spans="1:5" x14ac:dyDescent="0.25">
      <c r="A79" s="6"/>
      <c r="B79" s="11"/>
      <c r="C79" s="11"/>
      <c r="D79" s="11"/>
    </row>
    <row r="80" spans="1:5" x14ac:dyDescent="0.25">
      <c r="A80" s="6" t="s">
        <v>65</v>
      </c>
      <c r="B80" s="13"/>
      <c r="C80" s="13"/>
      <c r="D80" s="13"/>
    </row>
    <row r="81" spans="1:5" x14ac:dyDescent="0.25">
      <c r="A81" s="6" t="s">
        <v>66</v>
      </c>
      <c r="B81" s="9">
        <v>32151812.129999999</v>
      </c>
      <c r="C81" s="9">
        <v>32846983.32</v>
      </c>
      <c r="D81" s="9">
        <v>32848206.600000001</v>
      </c>
    </row>
    <row r="82" spans="1:5" x14ac:dyDescent="0.25">
      <c r="A82" s="6" t="s">
        <v>67</v>
      </c>
      <c r="B82" s="9">
        <v>182462394.83000001</v>
      </c>
      <c r="C82" s="9">
        <v>185449464.63</v>
      </c>
      <c r="D82" s="9">
        <v>193026271.24000001</v>
      </c>
    </row>
    <row r="83" spans="1:5" x14ac:dyDescent="0.25">
      <c r="A83" s="6" t="s">
        <v>68</v>
      </c>
      <c r="B83" s="9">
        <v>0</v>
      </c>
      <c r="C83" s="9">
        <v>0</v>
      </c>
      <c r="D83" s="9">
        <v>0</v>
      </c>
    </row>
    <row r="84" spans="1:5" x14ac:dyDescent="0.25">
      <c r="A84" s="6" t="s">
        <v>69</v>
      </c>
      <c r="B84" s="9">
        <v>-111095707.52</v>
      </c>
      <c r="C84" s="9">
        <v>-111095707.52</v>
      </c>
      <c r="D84" s="9">
        <v>-118998627.44</v>
      </c>
    </row>
    <row r="85" spans="1:5" x14ac:dyDescent="0.25">
      <c r="A85" s="6" t="s">
        <v>70</v>
      </c>
      <c r="B85" s="9">
        <v>-1109277.3</v>
      </c>
      <c r="C85" s="9">
        <v>-969641.75</v>
      </c>
      <c r="D85" s="9">
        <v>-836058.79</v>
      </c>
    </row>
    <row r="86" spans="1:5" x14ac:dyDescent="0.25">
      <c r="A86" s="6" t="s">
        <v>71</v>
      </c>
      <c r="B86" s="9">
        <v>41724783.409999996</v>
      </c>
      <c r="C86" s="9">
        <v>34591278.890000001</v>
      </c>
      <c r="D86" s="9">
        <v>38191003.460000001</v>
      </c>
    </row>
    <row r="87" spans="1:5" x14ac:dyDescent="0.25">
      <c r="A87" s="6" t="s">
        <v>72</v>
      </c>
      <c r="B87" s="10">
        <v>763326.63</v>
      </c>
      <c r="C87" s="10">
        <v>583917.35</v>
      </c>
      <c r="D87" s="10">
        <v>857425.62</v>
      </c>
    </row>
    <row r="88" spans="1:5" x14ac:dyDescent="0.25">
      <c r="A88" s="6" t="s">
        <v>73</v>
      </c>
      <c r="B88" s="9">
        <f t="shared" ref="B88:D88" si="10">SUM(B81:B87)</f>
        <v>144897332.18000001</v>
      </c>
      <c r="C88" s="9">
        <f t="shared" si="10"/>
        <v>141406294.91999999</v>
      </c>
      <c r="D88" s="9">
        <f t="shared" si="10"/>
        <v>145088220.69</v>
      </c>
      <c r="E88" s="8"/>
    </row>
    <row r="89" spans="1:5" x14ac:dyDescent="0.25">
      <c r="A89" s="6"/>
      <c r="B89" s="11"/>
      <c r="C89" s="11"/>
      <c r="D89" s="11"/>
    </row>
    <row r="90" spans="1:5" x14ac:dyDescent="0.25">
      <c r="A90" s="6" t="s">
        <v>74</v>
      </c>
      <c r="B90" s="13"/>
      <c r="C90" s="13"/>
      <c r="D90" s="13"/>
    </row>
    <row r="91" spans="1:5" x14ac:dyDescent="0.25">
      <c r="A91" s="6" t="s">
        <v>75</v>
      </c>
      <c r="B91" s="9">
        <v>91653941.219999999</v>
      </c>
      <c r="C91" s="9">
        <v>84320845.569999993</v>
      </c>
      <c r="D91" s="9">
        <v>64279855.969999999</v>
      </c>
    </row>
    <row r="92" spans="1:5" x14ac:dyDescent="0.25">
      <c r="A92" s="6" t="s">
        <v>76</v>
      </c>
      <c r="B92" s="10">
        <v>0</v>
      </c>
      <c r="C92" s="10">
        <v>0</v>
      </c>
      <c r="D92" s="10">
        <v>0</v>
      </c>
    </row>
    <row r="93" spans="1:5" x14ac:dyDescent="0.25">
      <c r="A93" s="6" t="s">
        <v>77</v>
      </c>
      <c r="B93" s="9">
        <f t="shared" ref="B93:D93" si="11">SUM(B91:B92)</f>
        <v>91653941.219999999</v>
      </c>
      <c r="C93" s="9">
        <f t="shared" si="11"/>
        <v>84320845.569999993</v>
      </c>
      <c r="D93" s="9">
        <f t="shared" si="11"/>
        <v>64279855.969999999</v>
      </c>
      <c r="E93" s="8"/>
    </row>
    <row r="94" spans="1:5" x14ac:dyDescent="0.25">
      <c r="A94" s="6"/>
      <c r="B94" s="11"/>
      <c r="C94" s="11"/>
      <c r="D94" s="11"/>
    </row>
    <row r="95" spans="1:5" x14ac:dyDescent="0.25">
      <c r="A95" s="6" t="s">
        <v>78</v>
      </c>
      <c r="B95" s="13"/>
      <c r="C95" s="13"/>
      <c r="D95" s="13"/>
    </row>
    <row r="96" spans="1:5" x14ac:dyDescent="0.25">
      <c r="A96" s="6" t="s">
        <v>79</v>
      </c>
      <c r="B96" s="9">
        <v>77796976.949999988</v>
      </c>
      <c r="C96" s="9">
        <v>77310187.899999991</v>
      </c>
      <c r="D96" s="9">
        <v>52200764.159999996</v>
      </c>
    </row>
    <row r="97" spans="1:5" x14ac:dyDescent="0.25">
      <c r="A97" s="6" t="s">
        <v>80</v>
      </c>
      <c r="B97" s="9">
        <v>2844240.05</v>
      </c>
      <c r="C97" s="9">
        <v>2847443.04</v>
      </c>
      <c r="D97" s="9">
        <v>2979420.97</v>
      </c>
    </row>
    <row r="98" spans="1:5" x14ac:dyDescent="0.25">
      <c r="A98" s="6" t="s">
        <v>81</v>
      </c>
      <c r="B98" s="10">
        <v>0</v>
      </c>
      <c r="C98" s="10">
        <v>0</v>
      </c>
      <c r="D98" s="10">
        <v>0</v>
      </c>
    </row>
    <row r="99" spans="1:5" x14ac:dyDescent="0.25">
      <c r="A99" s="6" t="s">
        <v>82</v>
      </c>
      <c r="B99" s="9">
        <f t="shared" ref="B99:D99" si="12">SUM(B96:B98)</f>
        <v>80641216.999999985</v>
      </c>
      <c r="C99" s="9">
        <f t="shared" si="12"/>
        <v>80157630.939999998</v>
      </c>
      <c r="D99" s="9">
        <f t="shared" si="12"/>
        <v>55180185.129999995</v>
      </c>
      <c r="E99" s="8"/>
    </row>
    <row r="100" spans="1:5" x14ac:dyDescent="0.25">
      <c r="A100" s="6"/>
      <c r="B100" s="11"/>
      <c r="C100" s="11"/>
      <c r="D100" s="11"/>
    </row>
    <row r="101" spans="1:5" x14ac:dyDescent="0.25">
      <c r="A101" s="6" t="s">
        <v>83</v>
      </c>
      <c r="B101" s="10">
        <v>1006701723.55</v>
      </c>
      <c r="C101" s="10">
        <v>1005671868.25</v>
      </c>
      <c r="D101" s="10">
        <v>997044957.12</v>
      </c>
      <c r="E101" s="8"/>
    </row>
    <row r="102" spans="1:5" x14ac:dyDescent="0.25">
      <c r="A102" s="6" t="s">
        <v>84</v>
      </c>
      <c r="B102" s="9">
        <f t="shared" ref="B102:D102" si="13">SUM(B101)</f>
        <v>1006701723.55</v>
      </c>
      <c r="C102" s="9">
        <f t="shared" si="13"/>
        <v>1005671868.25</v>
      </c>
      <c r="D102" s="9">
        <f t="shared" si="13"/>
        <v>997044957.12</v>
      </c>
      <c r="E102" s="8"/>
    </row>
    <row r="103" spans="1:5" x14ac:dyDescent="0.25">
      <c r="A103" s="6"/>
      <c r="B103" s="16"/>
      <c r="C103" s="16"/>
      <c r="D103" s="16"/>
    </row>
    <row r="104" spans="1:5" x14ac:dyDescent="0.25">
      <c r="A104" s="6" t="s">
        <v>85</v>
      </c>
      <c r="B104" s="9">
        <f t="shared" ref="B104:D104" si="14">SUM(B102,B99,B93,B88,B78,B74,B63,B60)</f>
        <v>2152713954.2800002</v>
      </c>
      <c r="C104" s="9">
        <f t="shared" si="14"/>
        <v>2087938558.6399999</v>
      </c>
      <c r="D104" s="9">
        <f t="shared" si="14"/>
        <v>2030168973.0000002</v>
      </c>
      <c r="E104" s="8"/>
    </row>
    <row r="105" spans="1:5" x14ac:dyDescent="0.25">
      <c r="A105" s="6"/>
      <c r="B105" s="11"/>
      <c r="C105" s="11"/>
      <c r="D105" s="11"/>
    </row>
    <row r="106" spans="1:5" x14ac:dyDescent="0.25">
      <c r="A106" s="6" t="s">
        <v>86</v>
      </c>
      <c r="B106" s="13"/>
      <c r="C106" s="13"/>
      <c r="D106" s="13"/>
    </row>
    <row r="107" spans="1:5" x14ac:dyDescent="0.25">
      <c r="A107" s="6" t="s">
        <v>87</v>
      </c>
      <c r="B107" s="9">
        <v>20212928.350000001</v>
      </c>
      <c r="C107" s="9">
        <v>20214669.25</v>
      </c>
      <c r="D107" s="9">
        <v>20216299.539999999</v>
      </c>
    </row>
    <row r="108" spans="1:5" x14ac:dyDescent="0.25">
      <c r="A108" s="6" t="s">
        <v>88</v>
      </c>
      <c r="B108" s="9">
        <v>9001989.6500000004</v>
      </c>
      <c r="C108" s="9">
        <v>9001989.6500000004</v>
      </c>
      <c r="D108" s="9">
        <v>10587404.77</v>
      </c>
    </row>
    <row r="109" spans="1:5" x14ac:dyDescent="0.25">
      <c r="A109" s="6" t="s">
        <v>89</v>
      </c>
      <c r="B109" s="9">
        <v>0</v>
      </c>
      <c r="C109" s="9">
        <v>0</v>
      </c>
      <c r="D109" s="9">
        <v>0</v>
      </c>
    </row>
    <row r="110" spans="1:5" x14ac:dyDescent="0.25">
      <c r="A110" s="6" t="s">
        <v>90</v>
      </c>
      <c r="B110" s="9">
        <v>0</v>
      </c>
      <c r="C110" s="9">
        <v>0</v>
      </c>
      <c r="D110" s="9">
        <v>0</v>
      </c>
    </row>
    <row r="111" spans="1:5" x14ac:dyDescent="0.25">
      <c r="A111" s="6" t="s">
        <v>91</v>
      </c>
      <c r="B111" s="9">
        <v>32208469.039999999</v>
      </c>
      <c r="C111" s="9">
        <v>22213432.75</v>
      </c>
      <c r="D111" s="9">
        <v>24107664.710000001</v>
      </c>
    </row>
    <row r="112" spans="1:5" x14ac:dyDescent="0.25">
      <c r="A112" s="6" t="s">
        <v>92</v>
      </c>
      <c r="B112" s="9">
        <v>0</v>
      </c>
      <c r="C112" s="9">
        <v>0</v>
      </c>
      <c r="D112" s="9">
        <v>0</v>
      </c>
    </row>
    <row r="113" spans="1:5" x14ac:dyDescent="0.25">
      <c r="A113" s="6" t="s">
        <v>93</v>
      </c>
      <c r="B113" s="9">
        <v>23241668.710000001</v>
      </c>
      <c r="C113" s="9">
        <v>23075727.899999999</v>
      </c>
      <c r="D113" s="9">
        <v>22909955.850000001</v>
      </c>
    </row>
    <row r="114" spans="1:5" x14ac:dyDescent="0.25">
      <c r="A114" s="6" t="s">
        <v>94</v>
      </c>
      <c r="B114" s="9">
        <v>92900051.859999999</v>
      </c>
      <c r="C114" s="9">
        <v>90046293.859999999</v>
      </c>
      <c r="D114" s="9">
        <v>87192535.859999999</v>
      </c>
    </row>
    <row r="115" spans="1:5" x14ac:dyDescent="0.25">
      <c r="A115" s="6" t="s">
        <v>95</v>
      </c>
      <c r="B115" s="9">
        <v>0</v>
      </c>
      <c r="C115" s="9">
        <v>0</v>
      </c>
      <c r="D115" s="9">
        <v>0</v>
      </c>
    </row>
    <row r="116" spans="1:5" x14ac:dyDescent="0.25">
      <c r="A116" s="6" t="s">
        <v>96</v>
      </c>
      <c r="B116" s="9">
        <v>58546945.229999997</v>
      </c>
      <c r="C116" s="9">
        <v>58438965.25</v>
      </c>
      <c r="D116" s="9">
        <v>58323624.670000002</v>
      </c>
    </row>
    <row r="117" spans="1:5" x14ac:dyDescent="0.25">
      <c r="A117" s="6" t="s">
        <v>97</v>
      </c>
      <c r="B117" s="9">
        <v>710561647.12</v>
      </c>
      <c r="C117" s="9">
        <v>659668288.72000003</v>
      </c>
      <c r="D117" s="9">
        <v>618941837.20000005</v>
      </c>
    </row>
    <row r="118" spans="1:5" x14ac:dyDescent="0.25">
      <c r="A118" s="6" t="s">
        <v>98</v>
      </c>
      <c r="B118" s="9">
        <v>840380.92</v>
      </c>
      <c r="C118" s="9">
        <v>986401.15</v>
      </c>
      <c r="D118" s="9">
        <v>1001831.28</v>
      </c>
    </row>
    <row r="119" spans="1:5" x14ac:dyDescent="0.25">
      <c r="A119" s="6" t="s">
        <v>99</v>
      </c>
      <c r="B119" s="9">
        <v>-351692.05</v>
      </c>
      <c r="C119" s="9">
        <v>-2658711.81</v>
      </c>
      <c r="D119" s="9">
        <v>0</v>
      </c>
    </row>
    <row r="120" spans="1:5" x14ac:dyDescent="0.25">
      <c r="A120" s="6" t="s">
        <v>81</v>
      </c>
      <c r="B120" s="9">
        <v>369092919.82999998</v>
      </c>
      <c r="C120" s="9">
        <v>377523326.16999996</v>
      </c>
      <c r="D120" s="9">
        <v>370403062.44</v>
      </c>
    </row>
    <row r="121" spans="1:5" x14ac:dyDescent="0.25">
      <c r="A121" s="6" t="s">
        <v>100</v>
      </c>
      <c r="B121" s="9">
        <v>3699146.48</v>
      </c>
      <c r="C121" s="9">
        <v>3539658.82</v>
      </c>
      <c r="D121" s="9">
        <v>3380171.16</v>
      </c>
    </row>
    <row r="122" spans="1:5" x14ac:dyDescent="0.25">
      <c r="A122" s="6" t="s">
        <v>101</v>
      </c>
      <c r="B122" s="10">
        <v>31450507.91</v>
      </c>
      <c r="C122" s="10">
        <v>31289587.27</v>
      </c>
      <c r="D122" s="10">
        <v>31128666.629999999</v>
      </c>
    </row>
    <row r="123" spans="1:5" x14ac:dyDescent="0.25">
      <c r="A123" s="6" t="s">
        <v>102</v>
      </c>
      <c r="B123" s="9">
        <f t="shared" ref="B123:D123" si="15">SUM(B107:B122)</f>
        <v>1351404963.0500002</v>
      </c>
      <c r="C123" s="9">
        <f t="shared" si="15"/>
        <v>1293339628.9799998</v>
      </c>
      <c r="D123" s="9">
        <f t="shared" si="15"/>
        <v>1248193054.1100004</v>
      </c>
      <c r="E123" s="8"/>
    </row>
    <row r="124" spans="1:5" x14ac:dyDescent="0.25">
      <c r="A124" s="6"/>
      <c r="B124" s="11"/>
      <c r="C124" s="11"/>
      <c r="D124" s="11"/>
    </row>
    <row r="125" spans="1:5" ht="15.75" thickBot="1" x14ac:dyDescent="0.3">
      <c r="A125" s="6" t="s">
        <v>103</v>
      </c>
      <c r="B125" s="17">
        <f t="shared" ref="B125:D125" si="16">SUM(B123,B104,B52,B42)</f>
        <v>15587703625.460001</v>
      </c>
      <c r="C125" s="17">
        <f t="shared" si="16"/>
        <v>15522374013.490002</v>
      </c>
      <c r="D125" s="17">
        <f t="shared" si="16"/>
        <v>15497791068.820004</v>
      </c>
      <c r="E125" s="8"/>
    </row>
    <row r="126" spans="1:5" ht="15.75" thickTop="1" x14ac:dyDescent="0.25">
      <c r="A126" s="6"/>
      <c r="B126" s="11"/>
      <c r="C126" s="11"/>
      <c r="D126" s="11"/>
    </row>
    <row r="127" spans="1:5" x14ac:dyDescent="0.25">
      <c r="A127" s="6" t="s">
        <v>104</v>
      </c>
      <c r="B127" s="13"/>
      <c r="C127" s="13"/>
      <c r="D127" s="13"/>
    </row>
    <row r="128" spans="1:5" x14ac:dyDescent="0.25">
      <c r="A128" s="6" t="s">
        <v>105</v>
      </c>
      <c r="B128" s="13"/>
      <c r="C128" s="13"/>
      <c r="D128" s="13"/>
    </row>
    <row r="129" spans="1:5" x14ac:dyDescent="0.25">
      <c r="A129" s="6" t="s">
        <v>106</v>
      </c>
      <c r="B129" s="7">
        <v>-6214492.7200000007</v>
      </c>
      <c r="C129" s="7">
        <v>-6217024.3000000007</v>
      </c>
      <c r="D129" s="7">
        <v>-6219561.8500000006</v>
      </c>
    </row>
    <row r="130" spans="1:5" x14ac:dyDescent="0.25">
      <c r="A130" s="6" t="s">
        <v>107</v>
      </c>
      <c r="B130" s="9">
        <v>-151028392.03</v>
      </c>
      <c r="C130" s="9">
        <v>-172487311.78999999</v>
      </c>
      <c r="D130" s="9">
        <v>-144415786.61000001</v>
      </c>
    </row>
    <row r="131" spans="1:5" x14ac:dyDescent="0.25">
      <c r="A131" s="6" t="s">
        <v>108</v>
      </c>
      <c r="B131" s="9">
        <v>0</v>
      </c>
      <c r="C131" s="9">
        <v>0</v>
      </c>
      <c r="D131" s="9">
        <v>0</v>
      </c>
    </row>
    <row r="132" spans="1:5" x14ac:dyDescent="0.25">
      <c r="A132" s="6" t="s">
        <v>109</v>
      </c>
      <c r="B132" s="9">
        <v>-265000000</v>
      </c>
      <c r="C132" s="9">
        <v>-240000000</v>
      </c>
      <c r="D132" s="9">
        <v>-340000000</v>
      </c>
    </row>
    <row r="133" spans="1:5" x14ac:dyDescent="0.25">
      <c r="A133" s="6" t="s">
        <v>110</v>
      </c>
      <c r="B133" s="9">
        <v>-541457131.53999996</v>
      </c>
      <c r="C133" s="9">
        <v>-459484002.29000002</v>
      </c>
      <c r="D133" s="9">
        <v>-410077762.44</v>
      </c>
    </row>
    <row r="134" spans="1:5" x14ac:dyDescent="0.25">
      <c r="A134" s="6" t="s">
        <v>111</v>
      </c>
      <c r="B134" s="9">
        <v>0</v>
      </c>
      <c r="C134" s="9">
        <v>0</v>
      </c>
      <c r="D134" s="9">
        <v>0</v>
      </c>
    </row>
    <row r="135" spans="1:5" x14ac:dyDescent="0.25">
      <c r="A135" s="6" t="s">
        <v>112</v>
      </c>
      <c r="B135" s="9">
        <v>-854824.84</v>
      </c>
      <c r="C135" s="9">
        <v>-207197.1</v>
      </c>
      <c r="D135" s="9">
        <v>-1534181.48</v>
      </c>
    </row>
    <row r="136" spans="1:5" x14ac:dyDescent="0.25">
      <c r="A136" s="6" t="s">
        <v>113</v>
      </c>
      <c r="B136" s="9">
        <v>-7539742.1399999997</v>
      </c>
      <c r="C136" s="9">
        <v>-7807767.6500000004</v>
      </c>
      <c r="D136" s="9">
        <v>-7760926.8399999999</v>
      </c>
    </row>
    <row r="137" spans="1:5" x14ac:dyDescent="0.25">
      <c r="A137" s="6" t="s">
        <v>114</v>
      </c>
      <c r="B137" s="9">
        <v>-97323351.109999999</v>
      </c>
      <c r="C137" s="9">
        <v>-119388889.65000001</v>
      </c>
      <c r="D137" s="9">
        <v>-136758278.72999999</v>
      </c>
    </row>
    <row r="138" spans="1:5" x14ac:dyDescent="0.25">
      <c r="A138" s="6" t="s">
        <v>115</v>
      </c>
      <c r="B138" s="9">
        <v>-68408680.359999999</v>
      </c>
      <c r="C138" s="9">
        <v>-90337448.329999998</v>
      </c>
      <c r="D138" s="9">
        <v>-65706615.009999998</v>
      </c>
    </row>
    <row r="139" spans="1:5" x14ac:dyDescent="0.25">
      <c r="A139" s="6" t="s">
        <v>116</v>
      </c>
      <c r="B139" s="9">
        <v>0</v>
      </c>
      <c r="C139" s="9">
        <v>0</v>
      </c>
      <c r="D139" s="9">
        <v>0</v>
      </c>
    </row>
    <row r="140" spans="1:5" x14ac:dyDescent="0.25">
      <c r="A140" s="6" t="s">
        <v>117</v>
      </c>
      <c r="B140" s="9">
        <v>-1196124.96</v>
      </c>
      <c r="C140" s="9">
        <v>-1191541.75</v>
      </c>
      <c r="D140" s="9">
        <v>-2256955.7999999998</v>
      </c>
    </row>
    <row r="141" spans="1:5" x14ac:dyDescent="0.25">
      <c r="A141" s="6" t="s">
        <v>118</v>
      </c>
      <c r="B141" s="9">
        <v>-49369967.079999998</v>
      </c>
      <c r="C141" s="9">
        <v>-42998919.979999997</v>
      </c>
      <c r="D141" s="9">
        <v>-44591140.920000002</v>
      </c>
    </row>
    <row r="142" spans="1:5" x14ac:dyDescent="0.25">
      <c r="A142" s="6" t="s">
        <v>119</v>
      </c>
      <c r="B142" s="10">
        <v>-24190939.879999999</v>
      </c>
      <c r="C142" s="10">
        <v>-24655798.149999999</v>
      </c>
      <c r="D142" s="10">
        <v>-25068035.879999999</v>
      </c>
    </row>
    <row r="143" spans="1:5" x14ac:dyDescent="0.25">
      <c r="A143" s="6" t="s">
        <v>120</v>
      </c>
      <c r="B143" s="9">
        <f t="shared" ref="B143:D143" si="17">SUM(B129:B142)</f>
        <v>-1212583646.6600001</v>
      </c>
      <c r="C143" s="9">
        <f t="shared" si="17"/>
        <v>-1164775900.9900002</v>
      </c>
      <c r="D143" s="9">
        <f t="shared" si="17"/>
        <v>-1184389245.5600004</v>
      </c>
      <c r="E143" s="8"/>
    </row>
    <row r="144" spans="1:5" x14ac:dyDescent="0.25">
      <c r="A144" s="6"/>
      <c r="B144" s="11"/>
      <c r="C144" s="11"/>
      <c r="D144" s="11"/>
    </row>
    <row r="145" spans="1:5" x14ac:dyDescent="0.25">
      <c r="A145" s="6" t="s">
        <v>121</v>
      </c>
      <c r="B145" s="13"/>
      <c r="C145" s="13"/>
      <c r="D145" s="13"/>
    </row>
    <row r="146" spans="1:5" x14ac:dyDescent="0.25">
      <c r="A146" s="6" t="s">
        <v>122</v>
      </c>
      <c r="B146" s="13"/>
      <c r="C146" s="13"/>
      <c r="D146" s="13"/>
    </row>
    <row r="147" spans="1:5" x14ac:dyDescent="0.25">
      <c r="A147" s="6" t="s">
        <v>123</v>
      </c>
      <c r="B147" s="10">
        <v>0</v>
      </c>
      <c r="C147" s="10">
        <v>0</v>
      </c>
      <c r="D147" s="10">
        <v>0</v>
      </c>
    </row>
    <row r="148" spans="1:5" x14ac:dyDescent="0.25">
      <c r="A148" s="6" t="s">
        <v>124</v>
      </c>
      <c r="B148" s="9">
        <f t="shared" ref="B148:D148" si="18">SUM(B147)</f>
        <v>0</v>
      </c>
      <c r="C148" s="9">
        <f t="shared" si="18"/>
        <v>0</v>
      </c>
      <c r="D148" s="9">
        <f t="shared" si="18"/>
        <v>0</v>
      </c>
      <c r="E148" s="8"/>
    </row>
    <row r="149" spans="1:5" x14ac:dyDescent="0.25">
      <c r="A149" s="6"/>
      <c r="B149" s="11"/>
      <c r="C149" s="11"/>
      <c r="D149" s="11"/>
    </row>
    <row r="150" spans="1:5" x14ac:dyDescent="0.25">
      <c r="A150" s="6" t="s">
        <v>125</v>
      </c>
      <c r="B150" s="13"/>
      <c r="C150" s="13"/>
      <c r="D150" s="13"/>
    </row>
    <row r="151" spans="1:5" x14ac:dyDescent="0.25">
      <c r="A151" s="6" t="s">
        <v>126</v>
      </c>
      <c r="B151" s="9">
        <v>0</v>
      </c>
      <c r="C151" s="9">
        <v>0</v>
      </c>
      <c r="D151" s="9">
        <v>0</v>
      </c>
    </row>
    <row r="152" spans="1:5" x14ac:dyDescent="0.25">
      <c r="A152" s="6" t="s">
        <v>127</v>
      </c>
      <c r="B152" s="9">
        <v>-1796476165.26</v>
      </c>
      <c r="C152" s="9">
        <v>-1794935868.0899999</v>
      </c>
      <c r="D152" s="9">
        <v>-1791639929.3800001</v>
      </c>
    </row>
    <row r="153" spans="1:5" x14ac:dyDescent="0.25">
      <c r="A153" s="6" t="s">
        <v>123</v>
      </c>
      <c r="B153" s="10">
        <v>-299730553.72000003</v>
      </c>
      <c r="C153" s="10">
        <v>-293379137</v>
      </c>
      <c r="D153" s="10">
        <v>-287823852.68000001</v>
      </c>
    </row>
    <row r="154" spans="1:5" x14ac:dyDescent="0.25">
      <c r="A154" s="6" t="s">
        <v>128</v>
      </c>
      <c r="B154" s="9">
        <f t="shared" ref="B154:D154" si="19">SUM(B151:B153)</f>
        <v>-2096206718.98</v>
      </c>
      <c r="C154" s="9">
        <f t="shared" si="19"/>
        <v>-2088315005.0899999</v>
      </c>
      <c r="D154" s="9">
        <f t="shared" si="19"/>
        <v>-2079463782.0600002</v>
      </c>
      <c r="E154" s="8"/>
    </row>
    <row r="155" spans="1:5" x14ac:dyDescent="0.25">
      <c r="A155" s="6"/>
      <c r="B155" s="11"/>
      <c r="C155" s="11"/>
      <c r="D155" s="11"/>
    </row>
    <row r="156" spans="1:5" x14ac:dyDescent="0.25">
      <c r="A156" s="6" t="s">
        <v>129</v>
      </c>
      <c r="B156" s="9">
        <f t="shared" ref="B156:D156" si="20">SUM(B154,B148)</f>
        <v>-2096206718.98</v>
      </c>
      <c r="C156" s="9">
        <f t="shared" si="20"/>
        <v>-2088315005.0899999</v>
      </c>
      <c r="D156" s="9">
        <f t="shared" si="20"/>
        <v>-2079463782.0600002</v>
      </c>
      <c r="E156" s="8"/>
    </row>
    <row r="157" spans="1:5" x14ac:dyDescent="0.25">
      <c r="A157" s="6"/>
      <c r="B157" s="11"/>
      <c r="C157" s="11"/>
      <c r="D157" s="11"/>
    </row>
    <row r="158" spans="1:5" x14ac:dyDescent="0.25">
      <c r="A158" s="6" t="s">
        <v>130</v>
      </c>
      <c r="B158" s="13"/>
      <c r="C158" s="13"/>
      <c r="D158" s="13"/>
    </row>
    <row r="159" spans="1:5" x14ac:dyDescent="0.25">
      <c r="A159" s="6" t="s">
        <v>131</v>
      </c>
      <c r="B159" s="9">
        <v>-278496669.01999998</v>
      </c>
      <c r="C159" s="9">
        <v>-276285040.43000001</v>
      </c>
      <c r="D159" s="9">
        <v>-274992085.02999997</v>
      </c>
    </row>
    <row r="160" spans="1:5" x14ac:dyDescent="0.25">
      <c r="A160" s="6" t="s">
        <v>132</v>
      </c>
      <c r="B160" s="9">
        <v>-34375108.850000001</v>
      </c>
      <c r="C160" s="9">
        <v>-37198098.909999996</v>
      </c>
      <c r="D160" s="9">
        <v>-32320962.120000001</v>
      </c>
    </row>
    <row r="161" spans="1:5" x14ac:dyDescent="0.25">
      <c r="A161" s="6" t="s">
        <v>133</v>
      </c>
      <c r="B161" s="9">
        <v>-165000</v>
      </c>
      <c r="C161" s="9">
        <v>-165000</v>
      </c>
      <c r="D161" s="9">
        <v>-720000</v>
      </c>
    </row>
    <row r="162" spans="1:5" x14ac:dyDescent="0.25">
      <c r="A162" s="6" t="s">
        <v>134</v>
      </c>
      <c r="B162" s="9">
        <v>93961426.739999995</v>
      </c>
      <c r="C162" s="9">
        <v>103621567.87</v>
      </c>
      <c r="D162" s="9">
        <v>104386566.66</v>
      </c>
    </row>
    <row r="163" spans="1:5" x14ac:dyDescent="0.25">
      <c r="A163" s="6" t="s">
        <v>135</v>
      </c>
      <c r="B163" s="9">
        <v>-180440184.87</v>
      </c>
      <c r="C163" s="9">
        <v>-180433692.91999999</v>
      </c>
      <c r="D163" s="9">
        <v>-179857601.19</v>
      </c>
    </row>
    <row r="164" spans="1:5" x14ac:dyDescent="0.25">
      <c r="A164" s="6" t="s">
        <v>136</v>
      </c>
      <c r="B164" s="9">
        <v>0</v>
      </c>
      <c r="C164" s="9">
        <v>0</v>
      </c>
      <c r="D164" s="9">
        <v>0</v>
      </c>
    </row>
    <row r="165" spans="1:5" x14ac:dyDescent="0.25">
      <c r="A165" s="6" t="s">
        <v>137</v>
      </c>
      <c r="B165" s="9">
        <v>-197390532.21000001</v>
      </c>
      <c r="C165" s="9">
        <v>-197586041.47</v>
      </c>
      <c r="D165" s="9">
        <v>-197357208.48000002</v>
      </c>
    </row>
    <row r="166" spans="1:5" x14ac:dyDescent="0.25">
      <c r="A166" s="6" t="s">
        <v>138</v>
      </c>
      <c r="B166" s="9">
        <v>-144010513.08000001</v>
      </c>
      <c r="C166" s="9">
        <v>-142080998.38</v>
      </c>
      <c r="D166" s="9">
        <v>-143495304.08000001</v>
      </c>
    </row>
    <row r="167" spans="1:5" x14ac:dyDescent="0.25">
      <c r="A167" s="6" t="s">
        <v>139</v>
      </c>
      <c r="B167" s="9">
        <v>-297438304.48000002</v>
      </c>
      <c r="C167" s="9">
        <v>-311752428.60000002</v>
      </c>
      <c r="D167" s="9">
        <v>-299362737.00999999</v>
      </c>
    </row>
    <row r="168" spans="1:5" x14ac:dyDescent="0.25">
      <c r="A168" s="6" t="s">
        <v>140</v>
      </c>
      <c r="B168" s="9">
        <v>-915036379.13</v>
      </c>
      <c r="C168" s="9">
        <v>-872989167.28999996</v>
      </c>
      <c r="D168" s="9">
        <v>-861608380.22000003</v>
      </c>
    </row>
    <row r="169" spans="1:5" x14ac:dyDescent="0.25">
      <c r="A169" s="6" t="s">
        <v>141</v>
      </c>
      <c r="B169" s="9">
        <v>-1329823.6599999999</v>
      </c>
      <c r="C169" s="9">
        <v>-1281229.06</v>
      </c>
      <c r="D169" s="9">
        <v>-1228146.3400000001</v>
      </c>
    </row>
    <row r="170" spans="1:5" x14ac:dyDescent="0.25">
      <c r="A170" s="6" t="s">
        <v>142</v>
      </c>
      <c r="B170" s="10">
        <v>0</v>
      </c>
      <c r="C170" s="10">
        <v>0</v>
      </c>
      <c r="D170" s="10">
        <v>0</v>
      </c>
    </row>
    <row r="171" spans="1:5" x14ac:dyDescent="0.25">
      <c r="A171" s="6" t="s">
        <v>143</v>
      </c>
      <c r="B171" s="9">
        <f t="shared" ref="B171:D171" si="21">SUM(B159:B170)</f>
        <v>-1954721088.5600002</v>
      </c>
      <c r="C171" s="9">
        <f t="shared" si="21"/>
        <v>-1916150129.1900001</v>
      </c>
      <c r="D171" s="9">
        <f t="shared" si="21"/>
        <v>-1886555857.8099999</v>
      </c>
      <c r="E171" s="8"/>
    </row>
    <row r="172" spans="1:5" x14ac:dyDescent="0.25">
      <c r="A172" s="6"/>
      <c r="B172" s="11"/>
      <c r="C172" s="11"/>
      <c r="D172" s="11"/>
    </row>
    <row r="173" spans="1:5" x14ac:dyDescent="0.25">
      <c r="A173" s="6" t="s">
        <v>144</v>
      </c>
      <c r="B173" s="13"/>
      <c r="C173" s="13"/>
      <c r="D173" s="13"/>
    </row>
    <row r="174" spans="1:5" x14ac:dyDescent="0.25">
      <c r="A174" s="6" t="s">
        <v>145</v>
      </c>
      <c r="B174" s="13"/>
      <c r="C174" s="13"/>
      <c r="D174" s="13"/>
    </row>
    <row r="175" spans="1:5" x14ac:dyDescent="0.25">
      <c r="A175" s="6" t="s">
        <v>146</v>
      </c>
      <c r="B175" s="13"/>
      <c r="C175" s="13"/>
      <c r="D175" s="13"/>
    </row>
    <row r="176" spans="1:5" x14ac:dyDescent="0.25">
      <c r="A176" s="6" t="s">
        <v>147</v>
      </c>
      <c r="B176" s="9">
        <v>-859037.91</v>
      </c>
      <c r="C176" s="9">
        <v>-859037.91</v>
      </c>
      <c r="D176" s="9">
        <v>-859037.91</v>
      </c>
    </row>
    <row r="177" spans="1:5" x14ac:dyDescent="0.25">
      <c r="A177" s="6" t="s">
        <v>148</v>
      </c>
      <c r="B177" s="9">
        <v>-478145249.87</v>
      </c>
      <c r="C177" s="9">
        <v>-478145249.87</v>
      </c>
      <c r="D177" s="9">
        <v>-478145249.87</v>
      </c>
    </row>
    <row r="178" spans="1:5" x14ac:dyDescent="0.25">
      <c r="A178" s="6" t="s">
        <v>149</v>
      </c>
      <c r="B178" s="9">
        <v>-3164096691.4699998</v>
      </c>
      <c r="C178" s="9">
        <v>-3164096691.4699998</v>
      </c>
      <c r="D178" s="9">
        <v>-3164096691.4699998</v>
      </c>
    </row>
    <row r="179" spans="1:5" x14ac:dyDescent="0.25">
      <c r="A179" s="6" t="s">
        <v>150</v>
      </c>
      <c r="B179" s="9">
        <v>7133879.4000000004</v>
      </c>
      <c r="C179" s="9">
        <v>7133879.4000000004</v>
      </c>
      <c r="D179" s="9">
        <v>7133879.4000000004</v>
      </c>
    </row>
    <row r="180" spans="1:5" x14ac:dyDescent="0.25">
      <c r="A180" s="6" t="s">
        <v>151</v>
      </c>
      <c r="B180" s="9">
        <v>0</v>
      </c>
      <c r="C180" s="9">
        <v>0</v>
      </c>
      <c r="D180" s="9">
        <v>0</v>
      </c>
    </row>
    <row r="181" spans="1:5" x14ac:dyDescent="0.25">
      <c r="A181" s="6" t="s">
        <v>152</v>
      </c>
      <c r="B181" s="9">
        <v>-34503649.57</v>
      </c>
      <c r="C181" s="9">
        <v>-34503649.57</v>
      </c>
      <c r="D181" s="9">
        <v>-34503649.57</v>
      </c>
    </row>
    <row r="182" spans="1:5" x14ac:dyDescent="0.25">
      <c r="A182" s="6" t="s">
        <v>153</v>
      </c>
      <c r="B182" s="9">
        <v>-1434758281.8599999</v>
      </c>
      <c r="C182" s="9">
        <v>-1430284931.8699999</v>
      </c>
      <c r="D182" s="9">
        <v>-1430301572.53</v>
      </c>
    </row>
    <row r="183" spans="1:5" x14ac:dyDescent="0.25">
      <c r="A183" s="6" t="s">
        <v>154</v>
      </c>
      <c r="B183" s="9">
        <v>13054602.220000001</v>
      </c>
      <c r="C183" s="9">
        <v>13054602.220000001</v>
      </c>
      <c r="D183" s="9">
        <v>13071242.880000001</v>
      </c>
    </row>
    <row r="184" spans="1:5" x14ac:dyDescent="0.25">
      <c r="A184" s="6" t="s">
        <v>155</v>
      </c>
      <c r="B184" s="9">
        <v>67143772.299999997</v>
      </c>
      <c r="C184" s="9">
        <v>60193738.479999997</v>
      </c>
      <c r="D184" s="9">
        <v>60171650.539999999</v>
      </c>
    </row>
    <row r="185" spans="1:5" x14ac:dyDescent="0.25">
      <c r="A185" s="6" t="s">
        <v>156</v>
      </c>
      <c r="B185" s="9">
        <v>-72327557.349999994</v>
      </c>
      <c r="C185" s="9">
        <v>-98732024.74000001</v>
      </c>
      <c r="D185" s="9">
        <v>-147899486.23000002</v>
      </c>
    </row>
    <row r="186" spans="1:5" x14ac:dyDescent="0.25">
      <c r="A186" s="6" t="s">
        <v>157</v>
      </c>
      <c r="B186" s="9">
        <v>0</v>
      </c>
      <c r="C186" s="9">
        <v>0</v>
      </c>
      <c r="D186" s="9">
        <v>55000000</v>
      </c>
    </row>
    <row r="187" spans="1:5" x14ac:dyDescent="0.25">
      <c r="A187" s="6" t="s">
        <v>158</v>
      </c>
      <c r="B187" s="10">
        <v>-21484570.550000001</v>
      </c>
      <c r="C187" s="10">
        <v>-21484570.550000001</v>
      </c>
      <c r="D187" s="10">
        <v>-21484570.550000001</v>
      </c>
    </row>
    <row r="188" spans="1:5" x14ac:dyDescent="0.25">
      <c r="A188" s="6" t="s">
        <v>159</v>
      </c>
      <c r="B188" s="9">
        <f t="shared" ref="B188:D188" si="22">SUM(B176:B187)</f>
        <v>-5118842784.6599998</v>
      </c>
      <c r="C188" s="9">
        <f t="shared" si="22"/>
        <v>-5147723935.8800001</v>
      </c>
      <c r="D188" s="9">
        <f t="shared" si="22"/>
        <v>-5141913485.3100004</v>
      </c>
      <c r="E188" s="8"/>
    </row>
    <row r="189" spans="1:5" x14ac:dyDescent="0.25">
      <c r="A189" s="6"/>
      <c r="B189" s="16"/>
      <c r="C189" s="16"/>
      <c r="D189" s="16"/>
    </row>
    <row r="190" spans="1:5" x14ac:dyDescent="0.25">
      <c r="A190" s="6" t="s">
        <v>160</v>
      </c>
      <c r="B190" s="9">
        <f t="shared" ref="B190:D190" si="23">SUM(B188)</f>
        <v>-5118842784.6599998</v>
      </c>
      <c r="C190" s="9">
        <f t="shared" si="23"/>
        <v>-5147723935.8800001</v>
      </c>
      <c r="D190" s="9">
        <f t="shared" si="23"/>
        <v>-5141913485.3100004</v>
      </c>
      <c r="E190" s="8"/>
    </row>
    <row r="191" spans="1:5" x14ac:dyDescent="0.25">
      <c r="A191" s="6"/>
      <c r="B191" s="11"/>
      <c r="C191" s="11"/>
      <c r="D191" s="11"/>
    </row>
    <row r="192" spans="1:5" x14ac:dyDescent="0.25">
      <c r="A192" s="6" t="s">
        <v>161</v>
      </c>
      <c r="B192" s="13"/>
      <c r="C192" s="13"/>
      <c r="D192" s="13"/>
    </row>
    <row r="193" spans="1:5" x14ac:dyDescent="0.25">
      <c r="A193" s="6" t="s">
        <v>162</v>
      </c>
      <c r="B193" s="15">
        <v>0</v>
      </c>
      <c r="C193" s="15">
        <v>0</v>
      </c>
      <c r="D193" s="15">
        <v>0</v>
      </c>
    </row>
    <row r="194" spans="1:5" x14ac:dyDescent="0.25">
      <c r="A194" s="6" t="s">
        <v>163</v>
      </c>
      <c r="B194" s="13">
        <f t="shared" ref="B194:D194" si="24">SUM(B193)</f>
        <v>0</v>
      </c>
      <c r="C194" s="13">
        <f t="shared" si="24"/>
        <v>0</v>
      </c>
      <c r="D194" s="13">
        <f t="shared" si="24"/>
        <v>0</v>
      </c>
      <c r="E194" s="8"/>
    </row>
    <row r="195" spans="1:5" x14ac:dyDescent="0.25">
      <c r="A195" s="6"/>
      <c r="B195" s="13"/>
      <c r="C195" s="13"/>
      <c r="D195" s="13"/>
    </row>
    <row r="196" spans="1:5" x14ac:dyDescent="0.25">
      <c r="A196" s="6" t="s">
        <v>164</v>
      </c>
      <c r="B196" s="13"/>
      <c r="C196" s="13"/>
      <c r="D196" s="13"/>
    </row>
    <row r="197" spans="1:5" x14ac:dyDescent="0.25">
      <c r="A197" s="6" t="s">
        <v>165</v>
      </c>
      <c r="B197" s="15">
        <v>0</v>
      </c>
      <c r="C197" s="15">
        <v>0</v>
      </c>
      <c r="D197" s="15">
        <v>0</v>
      </c>
    </row>
    <row r="198" spans="1:5" x14ac:dyDescent="0.25">
      <c r="A198" s="6" t="s">
        <v>166</v>
      </c>
      <c r="B198" s="13">
        <f t="shared" ref="B198:D198" si="25">SUM(B197)</f>
        <v>0</v>
      </c>
      <c r="C198" s="13">
        <f t="shared" si="25"/>
        <v>0</v>
      </c>
      <c r="D198" s="13">
        <f t="shared" si="25"/>
        <v>0</v>
      </c>
      <c r="E198" s="8"/>
    </row>
    <row r="199" spans="1:5" x14ac:dyDescent="0.25">
      <c r="A199" s="6"/>
      <c r="B199" s="13"/>
      <c r="C199" s="13"/>
      <c r="D199" s="13"/>
    </row>
    <row r="200" spans="1:5" x14ac:dyDescent="0.25">
      <c r="A200" s="6" t="s">
        <v>167</v>
      </c>
      <c r="B200" s="13"/>
      <c r="C200" s="13"/>
      <c r="D200" s="13"/>
    </row>
    <row r="201" spans="1:5" x14ac:dyDescent="0.25">
      <c r="A201" s="6" t="s">
        <v>168</v>
      </c>
      <c r="B201" s="9">
        <v>0</v>
      </c>
      <c r="C201" s="9">
        <v>0</v>
      </c>
      <c r="D201" s="9">
        <v>0</v>
      </c>
    </row>
    <row r="202" spans="1:5" x14ac:dyDescent="0.25">
      <c r="A202" s="6" t="s">
        <v>169</v>
      </c>
      <c r="B202" s="9">
        <v>-5223860000</v>
      </c>
      <c r="C202" s="9">
        <v>-5223860000</v>
      </c>
      <c r="D202" s="9">
        <v>-5223860000</v>
      </c>
    </row>
    <row r="203" spans="1:5" x14ac:dyDescent="0.25">
      <c r="A203" s="6" t="s">
        <v>170</v>
      </c>
      <c r="B203" s="10">
        <v>18510613.399999999</v>
      </c>
      <c r="C203" s="10">
        <v>18450957.66</v>
      </c>
      <c r="D203" s="10">
        <v>18391301.920000002</v>
      </c>
    </row>
    <row r="204" spans="1:5" x14ac:dyDescent="0.25">
      <c r="A204" s="6" t="s">
        <v>171</v>
      </c>
      <c r="B204" s="9">
        <f t="shared" ref="B204:D204" si="26">SUM(B201:B203)</f>
        <v>-5205349386.6000004</v>
      </c>
      <c r="C204" s="9">
        <f t="shared" si="26"/>
        <v>-5205409042.3400002</v>
      </c>
      <c r="D204" s="9">
        <f t="shared" si="26"/>
        <v>-5205468698.0799999</v>
      </c>
      <c r="E204" s="8"/>
    </row>
    <row r="205" spans="1:5" x14ac:dyDescent="0.25">
      <c r="A205" s="6"/>
      <c r="B205" s="16"/>
      <c r="C205" s="16"/>
      <c r="D205" s="16"/>
    </row>
    <row r="206" spans="1:5" x14ac:dyDescent="0.25">
      <c r="A206" s="6" t="s">
        <v>172</v>
      </c>
      <c r="B206" s="9">
        <f t="shared" ref="B206:D206" si="27">SUM(B204)</f>
        <v>-5205349386.6000004</v>
      </c>
      <c r="C206" s="9">
        <f t="shared" si="27"/>
        <v>-5205409042.3400002</v>
      </c>
      <c r="D206" s="9">
        <f t="shared" si="27"/>
        <v>-5205468698.0799999</v>
      </c>
      <c r="E206" s="8"/>
    </row>
    <row r="207" spans="1:5" x14ac:dyDescent="0.25">
      <c r="A207" s="6"/>
      <c r="B207" s="16"/>
      <c r="C207" s="16"/>
      <c r="D207" s="16"/>
    </row>
    <row r="208" spans="1:5" x14ac:dyDescent="0.25">
      <c r="A208" s="6" t="s">
        <v>173</v>
      </c>
      <c r="B208" s="9">
        <f t="shared" ref="B208:D208" si="28">SUM(B206)</f>
        <v>-5205349386.6000004</v>
      </c>
      <c r="C208" s="9">
        <f t="shared" si="28"/>
        <v>-5205409042.3400002</v>
      </c>
      <c r="D208" s="9">
        <f t="shared" si="28"/>
        <v>-5205468698.0799999</v>
      </c>
      <c r="E208" s="8"/>
    </row>
    <row r="209" spans="1:5" x14ac:dyDescent="0.25">
      <c r="A209" s="6"/>
      <c r="B209" s="16"/>
      <c r="C209" s="16"/>
      <c r="D209" s="16"/>
    </row>
    <row r="210" spans="1:5" x14ac:dyDescent="0.25">
      <c r="A210" s="6" t="s">
        <v>174</v>
      </c>
      <c r="B210" s="10">
        <f t="shared" ref="B210:D210" si="29">SUM(B208,B190)</f>
        <v>-10324192171.26</v>
      </c>
      <c r="C210" s="10">
        <f t="shared" si="29"/>
        <v>-10353132978.220001</v>
      </c>
      <c r="D210" s="10">
        <f t="shared" si="29"/>
        <v>-10347382183.389999</v>
      </c>
      <c r="E210" s="8"/>
    </row>
    <row r="211" spans="1:5" x14ac:dyDescent="0.25">
      <c r="A211" s="6"/>
      <c r="B211" s="16"/>
      <c r="C211" s="16"/>
      <c r="D211" s="16"/>
    </row>
    <row r="212" spans="1:5" ht="15.75" thickBot="1" x14ac:dyDescent="0.3">
      <c r="A212" s="6" t="s">
        <v>175</v>
      </c>
      <c r="B212" s="17">
        <f t="shared" ref="B212:D212" si="30">SUM(B210,B171,B156,B143)</f>
        <v>-15587703625.459999</v>
      </c>
      <c r="C212" s="17">
        <f t="shared" si="30"/>
        <v>-15522374013.490002</v>
      </c>
      <c r="D212" s="17">
        <f t="shared" si="30"/>
        <v>-15497791068.82</v>
      </c>
      <c r="E212" s="8"/>
    </row>
    <row r="213" spans="1:5" ht="15.75" thickTop="1" x14ac:dyDescent="0.25">
      <c r="B213" s="16">
        <f t="shared" ref="B213:D213" si="31">+B212+B125</f>
        <v>0</v>
      </c>
      <c r="C213" s="16">
        <f t="shared" si="31"/>
        <v>0</v>
      </c>
      <c r="D213" s="16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F7C644-3EF3-432A-BAE1-D2B92ADC786D}"/>
</file>

<file path=customXml/itemProps2.xml><?xml version="1.0" encoding="utf-8"?>
<ds:datastoreItem xmlns:ds="http://schemas.openxmlformats.org/officeDocument/2006/customXml" ds:itemID="{1E2B555E-B8C6-4282-B8D5-D0C563D4C166}"/>
</file>

<file path=customXml/itemProps3.xml><?xml version="1.0" encoding="utf-8"?>
<ds:datastoreItem xmlns:ds="http://schemas.openxmlformats.org/officeDocument/2006/customXml" ds:itemID="{64CF39BA-9F03-4D22-A569-C374901D2FDC}"/>
</file>

<file path=customXml/itemProps4.xml><?xml version="1.0" encoding="utf-8"?>
<ds:datastoreItem xmlns:ds="http://schemas.openxmlformats.org/officeDocument/2006/customXml" ds:itemID="{DE35E3C4-0F1B-4D1E-A212-40F730677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2024-05-06T19:57:05Z</dcterms:created>
  <dcterms:modified xsi:type="dcterms:W3CDTF">2024-05-06T20:00:31Z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