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9132" windowHeight="4776" firstSheet="3" activeTab="11"/>
  </bookViews>
  <sheets>
    <sheet name="September 20" sheetId="1" r:id="rId1"/>
    <sheet name="October 20" sheetId="2" r:id="rId2"/>
    <sheet name="November 20" sheetId="3" r:id="rId3"/>
    <sheet name="December 20" sheetId="4" r:id="rId4"/>
    <sheet name="January 21" sheetId="5" r:id="rId5"/>
    <sheet name="February 21" sheetId="6" r:id="rId6"/>
    <sheet name="March 21" sheetId="7" r:id="rId7"/>
    <sheet name="April 21" sheetId="8" r:id="rId8"/>
    <sheet name="May 21" sheetId="9" r:id="rId9"/>
    <sheet name="June 21" sheetId="10" r:id="rId10"/>
    <sheet name="July 21" sheetId="11" r:id="rId11"/>
    <sheet name="August 21" sheetId="12" r:id="rId12"/>
  </sheets>
  <definedNames/>
  <calcPr fullCalcOnLoad="1"/>
</workbook>
</file>

<file path=xl/sharedStrings.xml><?xml version="1.0" encoding="utf-8"?>
<sst xmlns="http://schemas.openxmlformats.org/spreadsheetml/2006/main" count="289" uniqueCount="22">
  <si>
    <t>NOOKSACK VALLEY DISPOSAL</t>
  </si>
  <si>
    <t>RECYCLING REPORT</t>
  </si>
  <si>
    <t xml:space="preserve"> </t>
  </si>
  <si>
    <t>WEIGHT(IN LBS.)</t>
  </si>
  <si>
    <t>VALUE PER TON</t>
  </si>
  <si>
    <t>TOTAL VALUE</t>
  </si>
  <si>
    <t>NEWSPAPER</t>
  </si>
  <si>
    <t>WASTE PAPER</t>
  </si>
  <si>
    <t>CARDBOARD</t>
  </si>
  <si>
    <t>GLASS</t>
  </si>
  <si>
    <t>ALUMINUM CANS</t>
  </si>
  <si>
    <t>TIN CANS</t>
  </si>
  <si>
    <t>PLASTIC</t>
  </si>
  <si>
    <t>TOTAL WEIGHT</t>
  </si>
  <si>
    <t>AVE VALUE PER TON</t>
  </si>
  <si>
    <t>NUMBER OF SETOUTS</t>
  </si>
  <si>
    <t xml:space="preserve">      *Oil is measured in gallons</t>
  </si>
  <si>
    <t>PARTICIPATING HOMES</t>
  </si>
  <si>
    <t>and batteries in units, both are</t>
  </si>
  <si>
    <t>POUNDS PER HOUSEHOLD</t>
  </si>
  <si>
    <t xml:space="preserve">       not used in total weight</t>
  </si>
  <si>
    <t>FOR COUNTY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</si>
</sst>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36">
    <font>
      <sz val="10"/>
      <name val="Arial"/>
      <family val="0"/>
    </font>
    <font>
      <b/>
      <sz val="14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21</v>
      </c>
    </row>
    <row r="3" spans="1:4" ht="12.75">
      <c r="A3" s="5">
        <v>44075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6594</v>
      </c>
      <c r="C6" s="4">
        <v>-74.55</v>
      </c>
      <c r="D6" s="4">
        <f>B6/2000*C6</f>
        <v>-245.79135</v>
      </c>
    </row>
    <row r="7" spans="1:4" ht="12.75">
      <c r="A7" t="s">
        <v>7</v>
      </c>
      <c r="B7" s="3">
        <v>15386</v>
      </c>
      <c r="C7" s="4">
        <v>-74.55</v>
      </c>
      <c r="D7" s="4">
        <f>B7/2000*C7</f>
        <v>-573.51315</v>
      </c>
    </row>
    <row r="8" spans="1:4" ht="12.75">
      <c r="A8" t="s">
        <v>8</v>
      </c>
      <c r="B8" s="3">
        <v>12082</v>
      </c>
      <c r="C8" s="4">
        <v>36.45</v>
      </c>
      <c r="D8" s="4">
        <f>B8/2000*C8</f>
        <v>220.19445000000002</v>
      </c>
    </row>
    <row r="9" spans="1:4" ht="12.75">
      <c r="A9" t="s">
        <v>9</v>
      </c>
      <c r="B9" s="3">
        <v>22432</v>
      </c>
      <c r="C9" s="4">
        <v>-70</v>
      </c>
      <c r="D9" s="4">
        <f>B9/2000*C9</f>
        <v>-785.12</v>
      </c>
    </row>
    <row r="10" spans="1:4" ht="12.75">
      <c r="A10" t="s">
        <v>10</v>
      </c>
      <c r="B10" s="3">
        <v>1030</v>
      </c>
      <c r="C10" s="4">
        <v>300</v>
      </c>
      <c r="D10" s="4">
        <f>B10/2000*C10</f>
        <v>154.5</v>
      </c>
    </row>
    <row r="11" spans="1:4" ht="12.75">
      <c r="A11" t="s">
        <v>11</v>
      </c>
      <c r="B11" s="3">
        <v>2864</v>
      </c>
      <c r="C11" s="4">
        <v>-50</v>
      </c>
      <c r="D11" s="4">
        <f>B11*C11/2000</f>
        <v>-71.6</v>
      </c>
    </row>
    <row r="12" spans="1:4" ht="12.75">
      <c r="A12" t="s">
        <v>12</v>
      </c>
      <c r="B12" s="3">
        <v>7626</v>
      </c>
      <c r="C12" s="4">
        <v>-99</v>
      </c>
      <c r="D12" s="4">
        <f>B12/2000*C12</f>
        <v>-377.487</v>
      </c>
    </row>
    <row r="14" spans="1:4" ht="12.75">
      <c r="A14" t="s">
        <v>13</v>
      </c>
      <c r="B14" s="3">
        <f>B6+B7+B8+B9+B10+B11+B12</f>
        <v>68014</v>
      </c>
      <c r="C14" s="2" t="s">
        <v>5</v>
      </c>
      <c r="D14" s="4">
        <f>SUM(D6:D13)</f>
        <v>-1678.81705</v>
      </c>
    </row>
    <row r="15" spans="1:2" ht="12.75">
      <c r="A15" t="s">
        <v>14</v>
      </c>
      <c r="B15" s="4">
        <f>D14/(B14/2000)</f>
        <v>-49.36680830417268</v>
      </c>
    </row>
    <row r="17" spans="1:3" ht="12.75">
      <c r="A17" t="s">
        <v>15</v>
      </c>
      <c r="B17">
        <v>2422</v>
      </c>
      <c r="C17" t="s">
        <v>16</v>
      </c>
    </row>
    <row r="18" spans="1:3" ht="12.75">
      <c r="A18" t="s">
        <v>17</v>
      </c>
      <c r="B18">
        <v>2507</v>
      </c>
      <c r="C18" t="s">
        <v>18</v>
      </c>
    </row>
    <row r="19" spans="1:3" ht="12.75">
      <c r="A19" t="s">
        <v>19</v>
      </c>
      <c r="B19" s="3">
        <f>B14/B18</f>
        <v>27.12963701635421</v>
      </c>
      <c r="C19" t="s">
        <v>20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21</v>
      </c>
    </row>
    <row r="3" spans="1:4" ht="12.75">
      <c r="A3" s="5">
        <v>44348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6976</v>
      </c>
      <c r="C6" s="4">
        <v>-31</v>
      </c>
      <c r="D6" s="4">
        <f>B6/2000*C6</f>
        <v>-108.128</v>
      </c>
    </row>
    <row r="7" spans="1:4" ht="12.75">
      <c r="A7" t="s">
        <v>7</v>
      </c>
      <c r="B7" s="3">
        <v>16278</v>
      </c>
      <c r="C7" s="4">
        <v>-31</v>
      </c>
      <c r="D7" s="4">
        <f>B7/2000*C7</f>
        <v>-252.30899999999997</v>
      </c>
    </row>
    <row r="8" spans="1:4" ht="12.75">
      <c r="A8" t="s">
        <v>8</v>
      </c>
      <c r="B8" s="3">
        <v>12593</v>
      </c>
      <c r="C8" s="4">
        <v>61.33</v>
      </c>
      <c r="D8" s="4">
        <f>B8/2000*C8</f>
        <v>386.16434499999997</v>
      </c>
    </row>
    <row r="9" spans="1:4" ht="12.75">
      <c r="A9" t="s">
        <v>9</v>
      </c>
      <c r="B9" s="3">
        <v>22536</v>
      </c>
      <c r="C9" s="4">
        <v>-70</v>
      </c>
      <c r="D9" s="4">
        <f>B9/2000*C9</f>
        <v>-788.76</v>
      </c>
    </row>
    <row r="10" spans="1:4" ht="12.75">
      <c r="A10" t="s">
        <v>10</v>
      </c>
      <c r="B10" s="3">
        <v>1719</v>
      </c>
      <c r="C10" s="4">
        <v>573.11</v>
      </c>
      <c r="D10" s="4">
        <f>B10/2000*C10</f>
        <v>492.588045</v>
      </c>
    </row>
    <row r="11" spans="1:4" ht="12.75">
      <c r="A11" t="s">
        <v>11</v>
      </c>
      <c r="B11" s="3">
        <v>3650</v>
      </c>
      <c r="C11" s="4">
        <v>-30</v>
      </c>
      <c r="D11" s="4">
        <f>B11*C11/2000</f>
        <v>-54.75</v>
      </c>
    </row>
    <row r="12" spans="1:4" ht="12.75">
      <c r="A12" t="s">
        <v>12</v>
      </c>
      <c r="B12" s="3">
        <v>7080</v>
      </c>
      <c r="C12" s="4">
        <v>-99</v>
      </c>
      <c r="D12" s="4">
        <f>B12/2000*C12</f>
        <v>-350.46</v>
      </c>
    </row>
    <row r="14" spans="1:4" ht="12.75">
      <c r="A14" t="s">
        <v>13</v>
      </c>
      <c r="B14" s="3">
        <f>B6+B7+B8+B9+B10+B11+B12</f>
        <v>70832</v>
      </c>
      <c r="C14" s="2" t="s">
        <v>5</v>
      </c>
      <c r="D14" s="4">
        <f>SUM(D6:D13)</f>
        <v>-675.6546099999999</v>
      </c>
    </row>
    <row r="15" spans="1:2" ht="12.75">
      <c r="A15" t="s">
        <v>14</v>
      </c>
      <c r="B15" s="4">
        <f>D14/(B14/2000)</f>
        <v>-19.077665744296365</v>
      </c>
    </row>
    <row r="17" spans="1:3" ht="12.75">
      <c r="A17" t="s">
        <v>15</v>
      </c>
      <c r="B17">
        <v>2633</v>
      </c>
      <c r="C17" t="s">
        <v>16</v>
      </c>
    </row>
    <row r="18" spans="1:3" ht="12.75">
      <c r="A18" t="s">
        <v>17</v>
      </c>
      <c r="B18">
        <v>2538</v>
      </c>
      <c r="C18" t="s">
        <v>18</v>
      </c>
    </row>
    <row r="19" spans="1:3" ht="12.75">
      <c r="A19" t="s">
        <v>19</v>
      </c>
      <c r="B19" s="3">
        <f>B14/B18</f>
        <v>27.908589440504333</v>
      </c>
      <c r="C19" t="s">
        <v>20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21</v>
      </c>
    </row>
    <row r="3" spans="1:4" ht="12.75">
      <c r="A3" s="5">
        <v>44378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4465</v>
      </c>
      <c r="C6" s="4">
        <v>-16</v>
      </c>
      <c r="D6" s="4">
        <f>B6/2000*C6</f>
        <v>-35.72</v>
      </c>
    </row>
    <row r="7" spans="1:4" ht="12.75">
      <c r="A7" t="s">
        <v>7</v>
      </c>
      <c r="B7" s="3">
        <v>10417</v>
      </c>
      <c r="C7" s="4">
        <v>-16</v>
      </c>
      <c r="D7" s="4">
        <f>B7/2000*C7</f>
        <v>-83.336</v>
      </c>
    </row>
    <row r="8" spans="1:4" ht="12.75">
      <c r="A8" t="s">
        <v>8</v>
      </c>
      <c r="B8" s="3">
        <v>15633</v>
      </c>
      <c r="C8" s="4">
        <v>77</v>
      </c>
      <c r="D8" s="4">
        <f>B8/2000*C8</f>
        <v>601.8705</v>
      </c>
    </row>
    <row r="9" spans="1:4" ht="12.75">
      <c r="A9" t="s">
        <v>9</v>
      </c>
      <c r="B9" s="3">
        <v>16040</v>
      </c>
      <c r="C9" s="4">
        <v>-70</v>
      </c>
      <c r="D9" s="4">
        <f>B9/2000*C9</f>
        <v>-561.4</v>
      </c>
    </row>
    <row r="10" spans="1:4" ht="12.75">
      <c r="A10" t="s">
        <v>10</v>
      </c>
      <c r="B10" s="3">
        <v>811</v>
      </c>
      <c r="C10" s="4">
        <v>577.01</v>
      </c>
      <c r="D10" s="4">
        <f>B10/2000*C10</f>
        <v>233.97755500000002</v>
      </c>
    </row>
    <row r="11" spans="1:4" ht="12.75">
      <c r="A11" t="s">
        <v>11</v>
      </c>
      <c r="B11" s="3">
        <v>2228</v>
      </c>
      <c r="C11" s="4">
        <v>0</v>
      </c>
      <c r="D11" s="4">
        <f>B11*C11/2000</f>
        <v>0</v>
      </c>
    </row>
    <row r="12" spans="1:4" ht="12.75">
      <c r="A12" t="s">
        <v>12</v>
      </c>
      <c r="B12" s="3">
        <v>8534</v>
      </c>
      <c r="C12" s="4">
        <v>-99</v>
      </c>
      <c r="D12" s="4">
        <f>B12/2000*C12</f>
        <v>-422.43300000000005</v>
      </c>
    </row>
    <row r="14" spans="1:4" ht="12.75">
      <c r="A14" t="s">
        <v>13</v>
      </c>
      <c r="B14" s="3">
        <f>B6+B7+B8+B9+B10+B11+B12</f>
        <v>58128</v>
      </c>
      <c r="C14" s="2" t="s">
        <v>5</v>
      </c>
      <c r="D14" s="4">
        <f>SUM(D6:D13)</f>
        <v>-267.04094499999997</v>
      </c>
    </row>
    <row r="15" spans="1:2" ht="12.75">
      <c r="A15" t="s">
        <v>14</v>
      </c>
      <c r="B15" s="4">
        <f>D14/(B14/2000)</f>
        <v>-9.188031413432423</v>
      </c>
    </row>
    <row r="17" spans="1:10" ht="12.75">
      <c r="A17" t="s">
        <v>15</v>
      </c>
      <c r="B17">
        <v>2516</v>
      </c>
      <c r="C17" t="s">
        <v>16</v>
      </c>
      <c r="J17" t="s">
        <v>2</v>
      </c>
    </row>
    <row r="18" spans="1:3" ht="12.75">
      <c r="A18" t="s">
        <v>17</v>
      </c>
      <c r="B18">
        <v>2542</v>
      </c>
      <c r="C18" t="s">
        <v>18</v>
      </c>
    </row>
    <row r="19" spans="1:3" ht="12.75">
      <c r="A19" t="s">
        <v>19</v>
      </c>
      <c r="B19" s="3">
        <f>B14/B18</f>
        <v>22.86703383162864</v>
      </c>
      <c r="C19" t="s">
        <v>20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21</v>
      </c>
    </row>
    <row r="3" spans="1:4" ht="12.75">
      <c r="A3" s="5">
        <v>44409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6350</v>
      </c>
      <c r="C6" s="4">
        <v>-11</v>
      </c>
      <c r="D6" s="4">
        <f>B6/2000*C6</f>
        <v>-34.925</v>
      </c>
    </row>
    <row r="7" spans="1:4" ht="12.75">
      <c r="A7" t="s">
        <v>7</v>
      </c>
      <c r="B7" s="3">
        <v>12326</v>
      </c>
      <c r="C7" s="4">
        <v>-11</v>
      </c>
      <c r="D7" s="4">
        <f>B7/2000*C7</f>
        <v>-67.793</v>
      </c>
    </row>
    <row r="8" spans="1:4" ht="12.75">
      <c r="A8" t="s">
        <v>8</v>
      </c>
      <c r="B8" s="3">
        <v>15218</v>
      </c>
      <c r="C8" s="4">
        <v>84.69</v>
      </c>
      <c r="D8" s="4">
        <f>B8/2000*C8</f>
        <v>644.40621</v>
      </c>
    </row>
    <row r="9" spans="1:4" ht="12.75">
      <c r="A9" t="s">
        <v>9</v>
      </c>
      <c r="B9" s="3">
        <v>18032</v>
      </c>
      <c r="C9" s="4">
        <v>-70</v>
      </c>
      <c r="D9" s="4">
        <f>B9/2000*C9</f>
        <v>-631.12</v>
      </c>
    </row>
    <row r="10" spans="1:4" ht="12.75">
      <c r="A10" t="s">
        <v>10</v>
      </c>
      <c r="B10" s="3">
        <v>1230</v>
      </c>
      <c r="C10" s="4">
        <v>583.49</v>
      </c>
      <c r="D10" s="4">
        <f>B10/2000*C10</f>
        <v>358.84635</v>
      </c>
    </row>
    <row r="11" spans="1:4" ht="12.75">
      <c r="A11" t="s">
        <v>11</v>
      </c>
      <c r="B11" s="3">
        <v>3391</v>
      </c>
      <c r="C11" s="4">
        <v>0</v>
      </c>
      <c r="D11" s="4">
        <f>B11*C11/2000</f>
        <v>0</v>
      </c>
    </row>
    <row r="12" spans="1:4" ht="12.75">
      <c r="A12" t="s">
        <v>12</v>
      </c>
      <c r="B12" s="3">
        <v>8590</v>
      </c>
      <c r="C12" s="4">
        <v>-90</v>
      </c>
      <c r="D12" s="4">
        <f>B12/2000*C12</f>
        <v>-386.55</v>
      </c>
    </row>
    <row r="14" spans="1:4" ht="12.75">
      <c r="A14" t="s">
        <v>13</v>
      </c>
      <c r="B14" s="3">
        <f>B6+B7+B8+B9+B10+B11+B12</f>
        <v>65137</v>
      </c>
      <c r="C14" s="2" t="s">
        <v>5</v>
      </c>
      <c r="D14" s="4">
        <f>SUM(D6:D13)</f>
        <v>-117.13544000000002</v>
      </c>
    </row>
    <row r="15" spans="1:2" ht="12.75">
      <c r="A15" t="s">
        <v>14</v>
      </c>
      <c r="B15" s="4">
        <f>D14/(B14/2000)</f>
        <v>-3.5965868861016017</v>
      </c>
    </row>
    <row r="17" spans="1:3" ht="12.75">
      <c r="A17" t="s">
        <v>15</v>
      </c>
      <c r="B17">
        <v>2606</v>
      </c>
      <c r="C17" t="s">
        <v>16</v>
      </c>
    </row>
    <row r="18" spans="1:3" ht="12.75">
      <c r="A18" t="s">
        <v>17</v>
      </c>
      <c r="B18">
        <v>2584</v>
      </c>
      <c r="C18" t="s">
        <v>18</v>
      </c>
    </row>
    <row r="19" spans="1:3" ht="12.75">
      <c r="A19" t="s">
        <v>19</v>
      </c>
      <c r="B19" s="3">
        <f>B14/B18</f>
        <v>25.2078173374613</v>
      </c>
      <c r="C19" t="s">
        <v>20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21</v>
      </c>
    </row>
    <row r="3" spans="1:4" ht="12.75">
      <c r="A3" s="5">
        <v>44116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7743</v>
      </c>
      <c r="C6" s="4">
        <v>-69.21</v>
      </c>
      <c r="D6" s="4">
        <f>B6/2000*C6</f>
        <v>-267.946515</v>
      </c>
    </row>
    <row r="7" spans="1:4" ht="12.75">
      <c r="A7" t="s">
        <v>7</v>
      </c>
      <c r="B7" s="3">
        <v>18066</v>
      </c>
      <c r="C7" s="4">
        <v>-69.21</v>
      </c>
      <c r="D7" s="4">
        <f>B7/2000*C7</f>
        <v>-625.1739299999999</v>
      </c>
    </row>
    <row r="8" spans="1:4" ht="12.75">
      <c r="A8" t="s">
        <v>8</v>
      </c>
      <c r="B8" s="3">
        <v>13328</v>
      </c>
      <c r="C8" s="4">
        <v>20.67</v>
      </c>
      <c r="D8" s="4">
        <f>B8/2000*C8</f>
        <v>137.74488</v>
      </c>
    </row>
    <row r="9" spans="1:4" ht="12.75">
      <c r="A9" t="s">
        <v>9</v>
      </c>
      <c r="B9" s="3">
        <v>21464</v>
      </c>
      <c r="C9" s="4">
        <v>-70</v>
      </c>
      <c r="D9" s="4">
        <f>B9/2000*C9</f>
        <v>-751.24</v>
      </c>
    </row>
    <row r="10" spans="1:4" ht="12.75">
      <c r="A10" t="s">
        <v>10</v>
      </c>
      <c r="B10" s="3">
        <v>1140</v>
      </c>
      <c r="C10" s="4">
        <v>300</v>
      </c>
      <c r="D10" s="4">
        <f>B10/2000*C10</f>
        <v>170.99999999999997</v>
      </c>
    </row>
    <row r="11" spans="1:4" ht="12.75">
      <c r="A11" t="s">
        <v>11</v>
      </c>
      <c r="B11" s="3">
        <v>3173</v>
      </c>
      <c r="C11" s="4">
        <v>-50</v>
      </c>
      <c r="D11" s="4">
        <f>B11*C11/2000</f>
        <v>-79.325</v>
      </c>
    </row>
    <row r="12" spans="1:4" ht="12.75">
      <c r="A12" t="s">
        <v>12</v>
      </c>
      <c r="B12" s="3">
        <v>7104</v>
      </c>
      <c r="C12" s="4">
        <v>-99</v>
      </c>
      <c r="D12" s="4">
        <f>B12/2000*C12</f>
        <v>-351.648</v>
      </c>
    </row>
    <row r="14" spans="1:4" ht="12.75">
      <c r="A14" t="s">
        <v>13</v>
      </c>
      <c r="B14" s="3">
        <f>B6+B7+B8+B9+B10+B11+B12</f>
        <v>72018</v>
      </c>
      <c r="C14" s="2" t="s">
        <v>5</v>
      </c>
      <c r="D14" s="4">
        <f>SUM(D6:D13)</f>
        <v>-1766.588565</v>
      </c>
    </row>
    <row r="15" spans="1:2" ht="12.75">
      <c r="A15" t="s">
        <v>14</v>
      </c>
      <c r="B15" s="4">
        <f>D14/(B14/2000)</f>
        <v>-49.05963967341498</v>
      </c>
    </row>
    <row r="17" spans="1:3" ht="12.75">
      <c r="A17" t="s">
        <v>15</v>
      </c>
      <c r="B17">
        <v>2489</v>
      </c>
      <c r="C17" t="s">
        <v>16</v>
      </c>
    </row>
    <row r="18" spans="1:3" ht="12.75">
      <c r="A18" t="s">
        <v>17</v>
      </c>
      <c r="B18">
        <v>2519</v>
      </c>
      <c r="C18" t="s">
        <v>18</v>
      </c>
    </row>
    <row r="19" spans="1:3" ht="12.75">
      <c r="A19" t="s">
        <v>19</v>
      </c>
      <c r="B19" s="3">
        <f>B14/B18</f>
        <v>28.589916633584757</v>
      </c>
      <c r="C19" t="s">
        <v>20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21</v>
      </c>
    </row>
    <row r="3" spans="1:4" ht="12.75">
      <c r="A3" s="5">
        <v>44136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5884</v>
      </c>
      <c r="C6" s="4">
        <v>-63.6</v>
      </c>
      <c r="D6" s="4">
        <f>B6/2000*C6</f>
        <v>-187.11120000000003</v>
      </c>
    </row>
    <row r="7" spans="1:4" ht="12.75">
      <c r="A7" t="s">
        <v>7</v>
      </c>
      <c r="B7" s="3">
        <v>13730</v>
      </c>
      <c r="C7" s="4">
        <v>-63.6</v>
      </c>
      <c r="D7" s="4">
        <f>B7/2000*C7</f>
        <v>-436.61400000000003</v>
      </c>
    </row>
    <row r="8" spans="1:4" ht="12.75">
      <c r="A8" t="s">
        <v>8</v>
      </c>
      <c r="B8" s="3">
        <v>9037</v>
      </c>
      <c r="C8" s="4">
        <v>14</v>
      </c>
      <c r="D8" s="4">
        <f>B8/2000*C8</f>
        <v>63.25900000000001</v>
      </c>
    </row>
    <row r="9" spans="1:4" ht="12.75">
      <c r="A9" t="s">
        <v>9</v>
      </c>
      <c r="B9" s="3">
        <v>22232</v>
      </c>
      <c r="C9" s="4">
        <v>-70</v>
      </c>
      <c r="D9" s="4">
        <f>B9/2000*C9</f>
        <v>-778.12</v>
      </c>
    </row>
    <row r="10" spans="1:4" ht="12.75">
      <c r="A10" t="s">
        <v>10</v>
      </c>
      <c r="B10" s="3">
        <v>1150</v>
      </c>
      <c r="C10" s="4">
        <v>300</v>
      </c>
      <c r="D10" s="4">
        <f>B10/2000*C10</f>
        <v>172.5</v>
      </c>
    </row>
    <row r="11" spans="1:4" ht="12.75">
      <c r="A11" t="s">
        <v>11</v>
      </c>
      <c r="B11" s="3">
        <v>3199</v>
      </c>
      <c r="C11" s="4">
        <v>-500</v>
      </c>
      <c r="D11" s="4">
        <f>B11*C11/2000</f>
        <v>-799.75</v>
      </c>
    </row>
    <row r="12" spans="1:4" ht="12.75">
      <c r="A12" t="s">
        <v>12</v>
      </c>
      <c r="B12" s="3">
        <v>6222</v>
      </c>
      <c r="C12" s="4">
        <v>-99</v>
      </c>
      <c r="D12" s="4">
        <f>B12/2000*C12</f>
        <v>-307.98900000000003</v>
      </c>
    </row>
    <row r="14" spans="1:4" ht="12.75">
      <c r="A14" t="s">
        <v>13</v>
      </c>
      <c r="B14" s="3">
        <f>B6+B7+B8+B9+B10+B11+B12</f>
        <v>61454</v>
      </c>
      <c r="C14" s="2" t="s">
        <v>5</v>
      </c>
      <c r="D14" s="4">
        <f>SUM(D6:D13)</f>
        <v>-2273.8252</v>
      </c>
    </row>
    <row r="15" spans="1:2" ht="12.75">
      <c r="A15" t="s">
        <v>14</v>
      </c>
      <c r="B15" s="4">
        <f>D14/(B14/2000)</f>
        <v>-74.00088521495753</v>
      </c>
    </row>
    <row r="17" spans="1:3" ht="12.75">
      <c r="A17" t="s">
        <v>15</v>
      </c>
      <c r="B17">
        <v>2435</v>
      </c>
      <c r="C17" t="s">
        <v>16</v>
      </c>
    </row>
    <row r="18" spans="1:3" ht="12.75">
      <c r="A18" t="s">
        <v>17</v>
      </c>
      <c r="B18">
        <v>2522</v>
      </c>
      <c r="C18" t="s">
        <v>18</v>
      </c>
    </row>
    <row r="19" spans="1:3" ht="12.75">
      <c r="A19" t="s">
        <v>19</v>
      </c>
      <c r="B19" s="3">
        <f>B14/B18</f>
        <v>24.367168913560665</v>
      </c>
      <c r="C19" t="s">
        <v>20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21</v>
      </c>
    </row>
    <row r="3" spans="1:4" ht="12.75">
      <c r="A3" s="5">
        <v>44166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8022</v>
      </c>
      <c r="C6" s="4">
        <v>-54.68</v>
      </c>
      <c r="D6" s="4">
        <f>B6/2000*C6</f>
        <v>-219.32148</v>
      </c>
    </row>
    <row r="7" spans="1:4" ht="12.75">
      <c r="A7" t="s">
        <v>7</v>
      </c>
      <c r="B7" s="3">
        <v>18718</v>
      </c>
      <c r="C7" s="4">
        <v>-54.68</v>
      </c>
      <c r="D7" s="4">
        <f>B7/2000*C7</f>
        <v>-511.75012</v>
      </c>
    </row>
    <row r="8" spans="1:4" ht="12.75">
      <c r="A8" t="s">
        <v>8</v>
      </c>
      <c r="B8" s="3">
        <v>17703</v>
      </c>
      <c r="C8" s="4">
        <v>25.8</v>
      </c>
      <c r="D8" s="4">
        <f>B8/2000*C8</f>
        <v>228.3687</v>
      </c>
    </row>
    <row r="9" spans="1:4" ht="12.75">
      <c r="A9" t="s">
        <v>9</v>
      </c>
      <c r="B9" s="3">
        <v>26848</v>
      </c>
      <c r="C9" s="4">
        <v>-70</v>
      </c>
      <c r="D9" s="4">
        <f>B9/2000*C9</f>
        <v>-939.68</v>
      </c>
    </row>
    <row r="10" spans="1:4" ht="12.75">
      <c r="A10" t="s">
        <v>10</v>
      </c>
      <c r="B10" s="3">
        <v>1239</v>
      </c>
      <c r="C10" s="4">
        <v>300</v>
      </c>
      <c r="D10" s="4">
        <f>B10/2000*C10</f>
        <v>185.85000000000002</v>
      </c>
    </row>
    <row r="11" spans="1:4" ht="12.75">
      <c r="A11" t="s">
        <v>11</v>
      </c>
      <c r="B11" s="3">
        <v>3446</v>
      </c>
      <c r="C11" s="4">
        <v>-50</v>
      </c>
      <c r="D11" s="4">
        <f>B11*C11/2000</f>
        <v>-86.15</v>
      </c>
    </row>
    <row r="12" spans="1:4" ht="12.75">
      <c r="A12" t="s">
        <v>12</v>
      </c>
      <c r="B12" s="3">
        <v>6624</v>
      </c>
      <c r="C12" s="4">
        <v>-99</v>
      </c>
      <c r="D12" s="4">
        <f>B12/2000*C12</f>
        <v>-327.888</v>
      </c>
    </row>
    <row r="14" spans="1:4" ht="12.75">
      <c r="A14" t="s">
        <v>13</v>
      </c>
      <c r="B14" s="3">
        <f>B6+B7+B8+B9+B10+B11+B12</f>
        <v>82600</v>
      </c>
      <c r="C14" s="2" t="s">
        <v>5</v>
      </c>
      <c r="D14" s="4">
        <f>SUM(D6:D13)</f>
        <v>-1670.5709000000002</v>
      </c>
    </row>
    <row r="15" spans="1:2" ht="12.75">
      <c r="A15" t="s">
        <v>14</v>
      </c>
      <c r="B15" s="4">
        <f>D14/(B14/2000)</f>
        <v>-40.44965859564165</v>
      </c>
    </row>
    <row r="17" spans="1:3" ht="12.75">
      <c r="A17" t="s">
        <v>15</v>
      </c>
      <c r="B17">
        <v>2692</v>
      </c>
      <c r="C17" t="s">
        <v>16</v>
      </c>
    </row>
    <row r="18" spans="1:3" ht="12.75">
      <c r="A18" t="s">
        <v>17</v>
      </c>
      <c r="B18">
        <v>2505</v>
      </c>
      <c r="C18" t="s">
        <v>18</v>
      </c>
    </row>
    <row r="19" spans="1:3" ht="12.75">
      <c r="A19" t="s">
        <v>19</v>
      </c>
      <c r="B19" s="3">
        <f>B14/B18</f>
        <v>32.974051896207584</v>
      </c>
      <c r="C19" t="s">
        <v>20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21</v>
      </c>
    </row>
    <row r="3" spans="1:4" ht="12.75">
      <c r="A3" s="5">
        <v>44197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8392</v>
      </c>
      <c r="C6" s="4">
        <v>-51</v>
      </c>
      <c r="D6" s="4">
        <f>B6/2000*C6</f>
        <v>-213.99599999999998</v>
      </c>
    </row>
    <row r="7" spans="1:4" ht="12.75">
      <c r="A7" t="s">
        <v>7</v>
      </c>
      <c r="B7" s="3">
        <v>19580</v>
      </c>
      <c r="C7" s="4">
        <v>-51</v>
      </c>
      <c r="D7" s="4">
        <f>B7/2000*C7</f>
        <v>-499.28999999999996</v>
      </c>
    </row>
    <row r="8" spans="1:4" ht="12.75">
      <c r="A8" t="s">
        <v>8</v>
      </c>
      <c r="B8" s="3">
        <v>16282</v>
      </c>
      <c r="C8" s="4">
        <v>29</v>
      </c>
      <c r="D8" s="4">
        <f>B8/2000*C8</f>
        <v>236.089</v>
      </c>
    </row>
    <row r="9" spans="1:4" ht="12.75">
      <c r="A9" t="s">
        <v>9</v>
      </c>
      <c r="B9" s="3">
        <v>23640</v>
      </c>
      <c r="C9" s="4">
        <v>-70</v>
      </c>
      <c r="D9" s="4">
        <f>B9/2000*C9</f>
        <v>-827.4</v>
      </c>
    </row>
    <row r="10" spans="1:4" ht="12.75">
      <c r="A10" t="s">
        <v>10</v>
      </c>
      <c r="B10" s="3">
        <v>1398</v>
      </c>
      <c r="C10" s="4">
        <v>300</v>
      </c>
      <c r="D10" s="4">
        <f>B10/2000*C10</f>
        <v>209.7</v>
      </c>
    </row>
    <row r="11" spans="1:4" ht="12.75">
      <c r="A11" t="s">
        <v>11</v>
      </c>
      <c r="B11" s="3">
        <v>5069</v>
      </c>
      <c r="C11" s="4">
        <v>-50</v>
      </c>
      <c r="D11" s="4">
        <f>B11*C11/2000</f>
        <v>-126.725</v>
      </c>
    </row>
    <row r="12" spans="1:4" ht="12.75">
      <c r="A12" t="s">
        <v>12</v>
      </c>
      <c r="B12" s="3">
        <v>7836</v>
      </c>
      <c r="C12" s="4">
        <v>-99</v>
      </c>
      <c r="D12" s="4">
        <f>B12/2000*C12</f>
        <v>-387.882</v>
      </c>
    </row>
    <row r="14" spans="1:4" ht="12.75">
      <c r="A14" t="s">
        <v>13</v>
      </c>
      <c r="B14" s="3">
        <f>B6+B7+B8+B9+B10+B11+B12</f>
        <v>82197</v>
      </c>
      <c r="C14" s="2" t="s">
        <v>5</v>
      </c>
      <c r="D14" s="4">
        <f>SUM(D6:D13)</f>
        <v>-1609.504</v>
      </c>
    </row>
    <row r="15" spans="1:2" ht="12.75">
      <c r="A15" t="s">
        <v>14</v>
      </c>
      <c r="B15" s="4">
        <f>D14/(B14/2000)</f>
        <v>-39.162110539314085</v>
      </c>
    </row>
    <row r="17" spans="1:3" ht="12.75">
      <c r="A17" t="s">
        <v>15</v>
      </c>
      <c r="B17">
        <v>2744</v>
      </c>
      <c r="C17" t="s">
        <v>16</v>
      </c>
    </row>
    <row r="18" spans="1:3" ht="12.75">
      <c r="A18" t="s">
        <v>17</v>
      </c>
      <c r="B18">
        <v>2501</v>
      </c>
      <c r="C18" t="s">
        <v>18</v>
      </c>
    </row>
    <row r="19" spans="1:3" ht="12.75">
      <c r="A19" t="s">
        <v>19</v>
      </c>
      <c r="B19" s="3">
        <f>B14/B18</f>
        <v>32.8656537385046</v>
      </c>
      <c r="C19" t="s">
        <v>20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21</v>
      </c>
    </row>
    <row r="3" spans="1:4" ht="12.75">
      <c r="A3" s="5">
        <v>44228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4927</v>
      </c>
      <c r="C6" s="4">
        <v>-54</v>
      </c>
      <c r="D6" s="4">
        <f>B6/2000*C6</f>
        <v>-133.029</v>
      </c>
    </row>
    <row r="7" spans="1:4" ht="12.75">
      <c r="A7" t="s">
        <v>7</v>
      </c>
      <c r="B7" s="3">
        <v>11495</v>
      </c>
      <c r="C7" s="4">
        <v>-54</v>
      </c>
      <c r="D7" s="4">
        <f>B7/2000*C7</f>
        <v>-310.36499999999995</v>
      </c>
    </row>
    <row r="8" spans="1:4" ht="12.75">
      <c r="A8" t="s">
        <v>8</v>
      </c>
      <c r="B8" s="3">
        <v>12965</v>
      </c>
      <c r="C8" s="4">
        <v>27</v>
      </c>
      <c r="D8" s="4">
        <f>B8/2000*C8</f>
        <v>175.0275</v>
      </c>
    </row>
    <row r="9" spans="1:4" ht="12.75">
      <c r="A9" t="s">
        <v>9</v>
      </c>
      <c r="B9" s="3">
        <v>22432</v>
      </c>
      <c r="C9" s="4">
        <v>-70</v>
      </c>
      <c r="D9" s="4">
        <f>B9/2000*C9</f>
        <v>-785.12</v>
      </c>
    </row>
    <row r="10" spans="1:4" ht="12.75">
      <c r="A10" t="s">
        <v>10</v>
      </c>
      <c r="B10" s="3">
        <v>1577</v>
      </c>
      <c r="C10" s="4">
        <v>300</v>
      </c>
      <c r="D10" s="4">
        <f>B10/2000*C10</f>
        <v>236.54999999999998</v>
      </c>
    </row>
    <row r="11" spans="1:4" ht="12.75">
      <c r="A11" t="s">
        <v>11</v>
      </c>
      <c r="B11" s="3">
        <v>4388</v>
      </c>
      <c r="C11" s="4">
        <v>-50</v>
      </c>
      <c r="D11" s="4">
        <f>B11*C11/2000</f>
        <v>-109.7</v>
      </c>
    </row>
    <row r="12" spans="1:4" ht="12.75">
      <c r="A12" t="s">
        <v>12</v>
      </c>
      <c r="B12" s="3">
        <v>5274</v>
      </c>
      <c r="C12" s="4">
        <v>-99</v>
      </c>
      <c r="D12" s="4">
        <f>B12/2000*C12</f>
        <v>-261.063</v>
      </c>
    </row>
    <row r="14" spans="1:4" ht="12.75">
      <c r="A14" t="s">
        <v>13</v>
      </c>
      <c r="B14" s="3">
        <f>B6+B7+B8+B9+B10+B11+B12</f>
        <v>63058</v>
      </c>
      <c r="C14" s="2" t="s">
        <v>5</v>
      </c>
      <c r="D14" s="4">
        <f>SUM(D6:D13)</f>
        <v>-1187.6995000000002</v>
      </c>
    </row>
    <row r="15" spans="1:2" ht="12.75">
      <c r="A15" t="s">
        <v>14</v>
      </c>
      <c r="B15" s="4">
        <f>D14/(B14/2000)</f>
        <v>-37.6700656538425</v>
      </c>
    </row>
    <row r="17" spans="1:3" ht="12.75">
      <c r="A17" t="s">
        <v>15</v>
      </c>
      <c r="B17">
        <v>2432</v>
      </c>
      <c r="C17" t="s">
        <v>16</v>
      </c>
    </row>
    <row r="18" spans="1:3" ht="12.75">
      <c r="A18" t="s">
        <v>17</v>
      </c>
      <c r="B18">
        <v>2506</v>
      </c>
      <c r="C18" t="s">
        <v>18</v>
      </c>
    </row>
    <row r="19" spans="1:3" ht="12.75">
      <c r="A19" t="s">
        <v>19</v>
      </c>
      <c r="B19" s="3">
        <f>B14/B18</f>
        <v>25.162809257781326</v>
      </c>
      <c r="C19" t="s">
        <v>20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21</v>
      </c>
    </row>
    <row r="3" spans="1:4" ht="12.75">
      <c r="A3" s="5">
        <v>44256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7581</v>
      </c>
      <c r="C6" s="4">
        <v>-57</v>
      </c>
      <c r="D6" s="4">
        <f>B6/2000*C6</f>
        <v>-216.0585</v>
      </c>
    </row>
    <row r="7" spans="1:4" ht="12.75">
      <c r="A7" t="s">
        <v>7</v>
      </c>
      <c r="B7" s="3">
        <v>17689</v>
      </c>
      <c r="C7" s="4">
        <v>-57</v>
      </c>
      <c r="D7" s="4">
        <f>B7/2000*C7</f>
        <v>-504.1365</v>
      </c>
    </row>
    <row r="8" spans="1:4" ht="12.75">
      <c r="A8" t="s">
        <v>8</v>
      </c>
      <c r="B8" s="3">
        <v>19881</v>
      </c>
      <c r="C8" s="4">
        <v>24</v>
      </c>
      <c r="D8" s="4">
        <f>B8/2000*C8</f>
        <v>238.572</v>
      </c>
    </row>
    <row r="9" spans="1:4" ht="12.75">
      <c r="A9" t="s">
        <v>9</v>
      </c>
      <c r="B9" s="3">
        <v>27432</v>
      </c>
      <c r="C9" s="4">
        <v>-70</v>
      </c>
      <c r="D9" s="4">
        <f>B9/2000*C9</f>
        <v>-960.12</v>
      </c>
    </row>
    <row r="10" spans="1:4" ht="12.75">
      <c r="A10" t="s">
        <v>10</v>
      </c>
      <c r="B10" s="3">
        <v>1281</v>
      </c>
      <c r="C10" s="4">
        <v>405.97</v>
      </c>
      <c r="D10" s="4">
        <f>B10/2000*C10</f>
        <v>260.023785</v>
      </c>
    </row>
    <row r="11" spans="1:4" ht="12.75">
      <c r="A11" t="s">
        <v>11</v>
      </c>
      <c r="B11" s="3">
        <v>3563</v>
      </c>
      <c r="C11" s="4">
        <v>-39.6</v>
      </c>
      <c r="D11" s="4">
        <f>B11*C11/2000</f>
        <v>-70.54740000000001</v>
      </c>
    </row>
    <row r="12" spans="1:4" ht="12.75">
      <c r="A12" t="s">
        <v>12</v>
      </c>
      <c r="B12" s="3">
        <v>6292</v>
      </c>
      <c r="C12" s="4">
        <v>-99</v>
      </c>
      <c r="D12" s="4">
        <f>B12/2000*C12</f>
        <v>-311.454</v>
      </c>
    </row>
    <row r="14" spans="1:4" ht="12.75">
      <c r="A14" t="s">
        <v>13</v>
      </c>
      <c r="B14" s="3">
        <f>B6+B7+B8+B9+B10+B11+B12</f>
        <v>83719</v>
      </c>
      <c r="C14" s="2" t="s">
        <v>5</v>
      </c>
      <c r="D14" s="4">
        <f>SUM(D6:D13)</f>
        <v>-1563.720615</v>
      </c>
    </row>
    <row r="15" spans="1:2" ht="12.75">
      <c r="A15" t="s">
        <v>14</v>
      </c>
      <c r="B15" s="4">
        <f>D14/(B14/2000)</f>
        <v>-37.35640929776992</v>
      </c>
    </row>
    <row r="17" spans="1:3" ht="12.75">
      <c r="A17" t="s">
        <v>15</v>
      </c>
      <c r="B17">
        <v>2789</v>
      </c>
      <c r="C17" t="s">
        <v>16</v>
      </c>
    </row>
    <row r="18" spans="1:3" ht="12.75">
      <c r="A18" t="s">
        <v>17</v>
      </c>
      <c r="B18">
        <v>2510</v>
      </c>
      <c r="C18" t="s">
        <v>18</v>
      </c>
    </row>
    <row r="19" spans="1:3" ht="12.75">
      <c r="A19" t="s">
        <v>19</v>
      </c>
      <c r="B19" s="3">
        <f>B14/B18</f>
        <v>33.354183266932274</v>
      </c>
      <c r="C19" t="s">
        <v>20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21</v>
      </c>
    </row>
    <row r="3" spans="1:4" ht="12.75">
      <c r="A3" s="5">
        <v>44287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6113</v>
      </c>
      <c r="C6" s="4">
        <v>-41</v>
      </c>
      <c r="D6" s="4">
        <f>B6/2000*C6</f>
        <v>-125.3165</v>
      </c>
    </row>
    <row r="7" spans="1:4" ht="12.75">
      <c r="A7" t="s">
        <v>7</v>
      </c>
      <c r="B7" s="3">
        <v>14264</v>
      </c>
      <c r="C7" s="4">
        <v>-41</v>
      </c>
      <c r="D7" s="4">
        <f>B7/2000*C7</f>
        <v>-292.412</v>
      </c>
    </row>
    <row r="8" spans="1:4" ht="12.75">
      <c r="A8" t="s">
        <v>8</v>
      </c>
      <c r="B8" s="3">
        <v>12490</v>
      </c>
      <c r="C8" s="4">
        <v>37.89</v>
      </c>
      <c r="D8" s="4">
        <f>B8/2000*C8</f>
        <v>236.62305</v>
      </c>
    </row>
    <row r="9" spans="1:4" ht="12.75">
      <c r="A9" t="s">
        <v>9</v>
      </c>
      <c r="B9" s="3">
        <v>21528</v>
      </c>
      <c r="C9" s="4">
        <v>-70</v>
      </c>
      <c r="D9" s="4">
        <f>B9/2000*C9</f>
        <v>-753.4799999999999</v>
      </c>
    </row>
    <row r="10" spans="1:4" ht="12.75">
      <c r="A10" t="s">
        <v>10</v>
      </c>
      <c r="B10" s="3">
        <v>1619</v>
      </c>
      <c r="C10" s="4">
        <v>500</v>
      </c>
      <c r="D10" s="4">
        <f>B10/2000*C10</f>
        <v>404.75</v>
      </c>
    </row>
    <row r="11" spans="1:4" ht="12.75">
      <c r="A11" t="s">
        <v>11</v>
      </c>
      <c r="B11" s="3">
        <v>4446</v>
      </c>
      <c r="C11" s="4">
        <v>-30</v>
      </c>
      <c r="D11" s="4">
        <f>B11*C11/2000</f>
        <v>-66.69</v>
      </c>
    </row>
    <row r="12" spans="1:4" ht="12.75">
      <c r="A12" t="s">
        <v>12</v>
      </c>
      <c r="B12" s="3">
        <v>6696</v>
      </c>
      <c r="C12" s="4">
        <v>-99</v>
      </c>
      <c r="D12" s="4">
        <f>B12/2000*C12</f>
        <v>-331.452</v>
      </c>
    </row>
    <row r="14" spans="1:4" ht="12.75">
      <c r="A14" t="s">
        <v>13</v>
      </c>
      <c r="B14" s="3">
        <f>B6+B7+B8+B9+B10+B11+B12</f>
        <v>67156</v>
      </c>
      <c r="C14" s="2" t="s">
        <v>5</v>
      </c>
      <c r="D14" s="4">
        <f>SUM(D6:D13)</f>
        <v>-927.9774499999999</v>
      </c>
    </row>
    <row r="15" spans="1:2" ht="12.75">
      <c r="A15" t="s">
        <v>14</v>
      </c>
      <c r="B15" s="4">
        <f>D14/(B14/2000)</f>
        <v>-27.63647179700994</v>
      </c>
    </row>
    <row r="17" spans="1:3" ht="12.75">
      <c r="A17" t="s">
        <v>15</v>
      </c>
      <c r="B17">
        <v>2526</v>
      </c>
      <c r="C17" t="s">
        <v>16</v>
      </c>
    </row>
    <row r="18" spans="1:3" ht="12.75">
      <c r="A18" t="s">
        <v>17</v>
      </c>
      <c r="B18">
        <v>2502</v>
      </c>
      <c r="C18" t="s">
        <v>18</v>
      </c>
    </row>
    <row r="19" spans="1:3" ht="12.75">
      <c r="A19" t="s">
        <v>19</v>
      </c>
      <c r="B19" s="3">
        <f>B14/B18</f>
        <v>26.840927258193446</v>
      </c>
      <c r="C19" t="s">
        <v>20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5.7109375" style="0" bestFit="1" customWidth="1"/>
    <col min="2" max="3" width="15.8515625" style="0" customWidth="1"/>
    <col min="4" max="4" width="13.421875" style="0" bestFit="1" customWidth="1"/>
  </cols>
  <sheetData>
    <row r="1" ht="17.25">
      <c r="A1" s="1" t="s">
        <v>0</v>
      </c>
    </row>
    <row r="2" spans="1:2" ht="12.75">
      <c r="A2" t="s">
        <v>1</v>
      </c>
      <c r="B2" t="s">
        <v>21</v>
      </c>
    </row>
    <row r="3" spans="1:4" ht="12.75">
      <c r="A3" s="5">
        <v>44317</v>
      </c>
      <c r="D3" t="s">
        <v>2</v>
      </c>
    </row>
    <row r="5" spans="1:4" ht="12.75">
      <c r="A5" t="s">
        <v>2</v>
      </c>
      <c r="B5" s="2" t="s">
        <v>3</v>
      </c>
      <c r="C5" t="s">
        <v>4</v>
      </c>
      <c r="D5" t="s">
        <v>5</v>
      </c>
    </row>
    <row r="6" spans="1:4" ht="12.75">
      <c r="A6" t="s">
        <v>6</v>
      </c>
      <c r="B6" s="3">
        <v>4950</v>
      </c>
      <c r="C6" s="4">
        <v>-41.88</v>
      </c>
      <c r="D6" s="4">
        <f>B6/2000*C6</f>
        <v>-103.653</v>
      </c>
    </row>
    <row r="7" spans="1:4" ht="12.75">
      <c r="A7" t="s">
        <v>7</v>
      </c>
      <c r="B7" s="3">
        <v>11549</v>
      </c>
      <c r="C7" s="4">
        <v>-41.88</v>
      </c>
      <c r="D7" s="4">
        <f>B7/2000*C7</f>
        <v>-241.83606</v>
      </c>
    </row>
    <row r="8" spans="1:4" ht="12.75">
      <c r="A8" t="s">
        <v>8</v>
      </c>
      <c r="B8" s="3">
        <v>15967</v>
      </c>
      <c r="C8" s="4">
        <v>50.56</v>
      </c>
      <c r="D8" s="4">
        <f>B8/2000*C8</f>
        <v>403.64576000000005</v>
      </c>
    </row>
    <row r="9" spans="1:4" ht="12.75">
      <c r="A9" t="s">
        <v>9</v>
      </c>
      <c r="B9" s="3">
        <v>20448</v>
      </c>
      <c r="C9" s="4">
        <v>-70</v>
      </c>
      <c r="D9" s="4">
        <f>B9/2000*C9</f>
        <v>-715.6800000000001</v>
      </c>
    </row>
    <row r="10" spans="1:4" ht="12.75">
      <c r="A10" t="s">
        <v>10</v>
      </c>
      <c r="B10" s="3">
        <v>884</v>
      </c>
      <c r="C10" s="4">
        <v>560</v>
      </c>
      <c r="D10" s="4">
        <f>B10/2000*C10</f>
        <v>247.52</v>
      </c>
    </row>
    <row r="11" spans="1:4" ht="12.75">
      <c r="A11" t="s">
        <v>11</v>
      </c>
      <c r="B11" s="3">
        <v>2406</v>
      </c>
      <c r="C11" s="4">
        <v>-30</v>
      </c>
      <c r="D11" s="4">
        <f>B11*C11/2000</f>
        <v>-36.09</v>
      </c>
    </row>
    <row r="12" spans="1:4" ht="12.75">
      <c r="A12" t="s">
        <v>12</v>
      </c>
      <c r="B12" s="3">
        <v>10866</v>
      </c>
      <c r="C12" s="4">
        <v>-99</v>
      </c>
      <c r="D12" s="4">
        <f>B12/2000*C12</f>
        <v>-537.867</v>
      </c>
    </row>
    <row r="14" spans="1:4" ht="12.75">
      <c r="A14" t="s">
        <v>13</v>
      </c>
      <c r="B14" s="3">
        <f>B6+B7+B8+B9+B10+B11+B12</f>
        <v>67070</v>
      </c>
      <c r="C14" s="2" t="s">
        <v>5</v>
      </c>
      <c r="D14" s="4">
        <f>SUM(D6:D13)</f>
        <v>-983.9603000000001</v>
      </c>
    </row>
    <row r="15" spans="1:2" ht="12.75">
      <c r="A15" t="s">
        <v>14</v>
      </c>
      <c r="B15" s="4">
        <f>D14/(B14/2000)</f>
        <v>-29.341294170269872</v>
      </c>
    </row>
    <row r="17" spans="1:3" ht="12.75">
      <c r="A17" t="s">
        <v>15</v>
      </c>
      <c r="B17">
        <v>2592</v>
      </c>
      <c r="C17" t="s">
        <v>16</v>
      </c>
    </row>
    <row r="18" spans="1:3" ht="12.75">
      <c r="A18" t="s">
        <v>17</v>
      </c>
      <c r="B18">
        <v>2503</v>
      </c>
      <c r="C18" t="s">
        <v>18</v>
      </c>
    </row>
    <row r="19" spans="1:3" ht="12.75">
      <c r="A19" t="s">
        <v>19</v>
      </c>
      <c r="B19" s="3">
        <f>B14/B18</f>
        <v>26.795844986016778</v>
      </c>
      <c r="C19" t="s">
        <v>20</v>
      </c>
    </row>
  </sheetData>
  <sheetProtection/>
  <printOptions/>
  <pageMargins left="0.75" right="0.75" top="0.91" bottom="1" header="0.5" footer="0.5"/>
  <pageSetup horizontalDpi="600" verticalDpi="600" orientation="landscape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Nooksack Valley Disposal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Wilkowski</dc:creator>
  <cp:keywords/>
  <dc:description/>
  <cp:lastModifiedBy>Calvin</cp:lastModifiedBy>
  <cp:lastPrinted>2021-10-05T19:34:08Z</cp:lastPrinted>
  <dcterms:created xsi:type="dcterms:W3CDTF">1997-09-22T21:42:25Z</dcterms:created>
  <dcterms:modified xsi:type="dcterms:W3CDTF">2021-10-14T20:48:17Z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Nooksack Valley Disposal, Inc.     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210797</vt:lpwstr>
  </property>
  <property fmtid="{D5CDD505-2E9C-101B-9397-08002B2CF9AE}" pid="10" name="Dat">
    <vt:lpwstr>2021-10-14T00:00:00Z</vt:lpwstr>
  </property>
  <property fmtid="{D5CDD505-2E9C-101B-9397-08002B2CF9AE}" pid="11" name="Nickna">
    <vt:lpwstr/>
  </property>
  <property fmtid="{D5CDD505-2E9C-101B-9397-08002B2CF9AE}" pid="12" name="CaseTy">
    <vt:lpwstr>Tariff Revision</vt:lpwstr>
  </property>
  <property fmtid="{D5CDD505-2E9C-101B-9397-08002B2CF9AE}" pid="13" name="OpenedDa">
    <vt:lpwstr>2021-10-14T00:00:00Z</vt:lpwstr>
  </property>
  <property fmtid="{D5CDD505-2E9C-101B-9397-08002B2CF9AE}" pid="14" name="Pref">
    <vt:lpwstr>TG</vt:lpwstr>
  </property>
  <property fmtid="{D5CDD505-2E9C-101B-9397-08002B2CF9AE}" pid="15" name="IndustryCo">
    <vt:lpwstr>227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