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 activeTab="1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I44" i="3" l="1"/>
  <c r="I14" i="3"/>
  <c r="I14" i="1"/>
  <c r="F36" i="1"/>
  <c r="H53" i="1" l="1"/>
  <c r="H42" i="1"/>
  <c r="H20" i="1"/>
  <c r="H20" i="3" l="1"/>
  <c r="H50" i="3"/>
  <c r="H40" i="3"/>
  <c r="I19" i="3" l="1"/>
  <c r="B4" i="3" l="1"/>
  <c r="D20" i="1"/>
  <c r="E20" i="1" l="1"/>
  <c r="E2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J44" i="3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D20" i="3"/>
  <c r="J19" i="3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J14" i="3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J14" i="1" l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E53" i="1"/>
  <c r="I47" i="1"/>
  <c r="F19" i="1"/>
  <c r="G19" i="1" s="1"/>
  <c r="I18" i="1"/>
  <c r="J18" i="1" s="1"/>
  <c r="F17" i="1"/>
  <c r="G17" i="1" s="1"/>
  <c r="F16" i="1"/>
  <c r="G16" i="1" s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<sst xmlns="http://schemas.openxmlformats.org/spreadsheetml/2006/main" count="180" uniqueCount="42">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</sst>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9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Alignment="1">
      <alignment horizontal="center"/>
    </xf>
    <xf numFmtId="0" fontId="22" fillId="0" borderId="0" xfId="0" applyFont="1" applyFill="1"/>
    <xf numFmtId="37" fontId="8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F36" sqref="F36"/>
    </sheetView>
  </sheetViews>
  <sheetFormatPr defaultColWidth="8.88671875" defaultRowHeight="14.4" x14ac:dyDescent="0.3"/>
  <cols>
    <col min="1" max="1" width="3.5546875" style="75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5"/>
      <c r="L2" s="6"/>
      <c r="M2" s="6"/>
      <c r="N2" s="6"/>
    </row>
    <row r="3" spans="1:14" ht="21" x14ac:dyDescent="0.4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5"/>
    </row>
    <row r="4" spans="1:14" ht="21" x14ac:dyDescent="0.4">
      <c r="B4" s="88" t="s">
        <v>41</v>
      </c>
      <c r="C4" s="88"/>
      <c r="D4" s="88"/>
      <c r="E4" s="88"/>
      <c r="F4" s="88"/>
      <c r="G4" s="88"/>
      <c r="H4" s="88"/>
      <c r="I4" s="88"/>
      <c r="J4" s="88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89" t="s">
        <v>2</v>
      </c>
      <c r="C6" s="89"/>
      <c r="D6" s="89"/>
      <c r="E6" s="89"/>
      <c r="F6" s="89"/>
      <c r="G6" s="89"/>
      <c r="H6" s="89"/>
      <c r="I6" s="89"/>
      <c r="J6" s="89"/>
      <c r="K6" s="11"/>
    </row>
    <row r="7" spans="1:14" ht="17.399999999999999" x14ac:dyDescent="0.3">
      <c r="B7" s="35"/>
      <c r="C7" s="35"/>
      <c r="D7" s="35"/>
      <c r="E7" s="35"/>
      <c r="F7" s="35"/>
      <c r="G7" s="35"/>
      <c r="H7" s="35"/>
      <c r="I7" s="35"/>
      <c r="J7" s="35"/>
      <c r="K7" s="11"/>
    </row>
    <row r="8" spans="1:14" s="36" customFormat="1" ht="17.399999999999999" x14ac:dyDescent="0.3">
      <c r="A8" s="75"/>
      <c r="B8" s="35"/>
      <c r="C8" s="35"/>
      <c r="D8" s="37" t="s">
        <v>24</v>
      </c>
      <c r="E8" s="37" t="s">
        <v>25</v>
      </c>
      <c r="F8" s="37" t="s">
        <v>27</v>
      </c>
      <c r="G8" s="37" t="s">
        <v>28</v>
      </c>
      <c r="H8" s="37" t="s">
        <v>29</v>
      </c>
      <c r="I8" s="37" t="s">
        <v>30</v>
      </c>
      <c r="J8" s="37" t="s">
        <v>31</v>
      </c>
      <c r="K8" s="11"/>
    </row>
    <row r="9" spans="1:14" s="36" customFormat="1" ht="13.8" x14ac:dyDescent="0.25">
      <c r="A9" s="75"/>
      <c r="B9" s="38"/>
      <c r="C9" s="38"/>
      <c r="D9" s="39" t="s">
        <v>24</v>
      </c>
      <c r="E9" s="39" t="s">
        <v>25</v>
      </c>
      <c r="F9" s="39" t="s">
        <v>26</v>
      </c>
      <c r="G9" s="39" t="s">
        <v>33</v>
      </c>
      <c r="H9" s="39"/>
      <c r="I9" s="39" t="s">
        <v>34</v>
      </c>
      <c r="J9" s="39" t="s">
        <v>35</v>
      </c>
      <c r="K9" s="40"/>
    </row>
    <row r="10" spans="1:14" s="36" customFormat="1" ht="13.8" x14ac:dyDescent="0.25">
      <c r="A10" s="75"/>
      <c r="B10" s="38"/>
      <c r="C10" s="38"/>
      <c r="D10" s="39"/>
      <c r="E10" s="39"/>
      <c r="F10" s="39"/>
      <c r="G10" s="39"/>
      <c r="H10" s="39"/>
      <c r="I10" s="39"/>
      <c r="J10" s="39"/>
      <c r="K10" s="40"/>
    </row>
    <row r="11" spans="1:14" s="14" customFormat="1" ht="17.399999999999999" x14ac:dyDescent="0.3">
      <c r="A11" s="76"/>
      <c r="B11" s="90" t="s">
        <v>3</v>
      </c>
      <c r="C11" s="90"/>
      <c r="D11" s="90"/>
      <c r="E11" s="90"/>
      <c r="F11" s="90"/>
      <c r="G11" s="90"/>
      <c r="H11" s="90"/>
      <c r="I11" s="90"/>
      <c r="J11" s="90"/>
      <c r="K11" s="12"/>
    </row>
    <row r="12" spans="1:14" s="14" customFormat="1" ht="17.399999999999999" x14ac:dyDescent="0.3">
      <c r="A12" s="76"/>
      <c r="B12" s="15"/>
      <c r="C12" s="15" t="s">
        <v>4</v>
      </c>
      <c r="D12" s="15"/>
      <c r="E12" s="15"/>
      <c r="F12" s="16" t="s">
        <v>5</v>
      </c>
      <c r="G12" s="15"/>
      <c r="H12" s="86" t="s">
        <v>6</v>
      </c>
      <c r="I12" s="86"/>
      <c r="J12" s="86"/>
      <c r="K12" s="13"/>
    </row>
    <row r="13" spans="1:14" s="14" customFormat="1" ht="17.399999999999999" x14ac:dyDescent="0.3">
      <c r="A13" s="7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77">
        <v>1</v>
      </c>
      <c r="B14" s="19" t="s">
        <v>13</v>
      </c>
      <c r="C14" s="20"/>
      <c r="D14" s="66">
        <v>1019186</v>
      </c>
      <c r="E14" s="66">
        <v>1017096</v>
      </c>
      <c r="F14" s="66">
        <f>D14-E14</f>
        <v>2090</v>
      </c>
      <c r="G14" s="22">
        <f>F14/E14</f>
        <v>2.0548699434468328E-3</v>
      </c>
      <c r="H14" s="66">
        <v>1005062</v>
      </c>
      <c r="I14" s="66">
        <f>+D14-H14</f>
        <v>14124</v>
      </c>
      <c r="J14" s="22">
        <f>+I14/H14</f>
        <v>1.405286440040515E-2</v>
      </c>
      <c r="K14" s="81"/>
      <c r="L14" s="3"/>
      <c r="M14" s="3"/>
    </row>
    <row r="15" spans="1:14" ht="17.399999999999999" x14ac:dyDescent="0.3">
      <c r="A15" s="77">
        <v>2</v>
      </c>
      <c r="B15" s="19" t="s">
        <v>38</v>
      </c>
      <c r="C15" s="20"/>
      <c r="D15" s="66">
        <v>129175</v>
      </c>
      <c r="E15" s="66">
        <v>130139</v>
      </c>
      <c r="F15" s="66">
        <f t="shared" ref="F15:F19" si="0">D15-E15</f>
        <v>-964</v>
      </c>
      <c r="G15" s="22">
        <f t="shared" ref="G15:G20" si="1">F15/E15</f>
        <v>-7.4074643266046304E-3</v>
      </c>
      <c r="H15" s="66">
        <v>127828</v>
      </c>
      <c r="I15" s="66">
        <f t="shared" ref="I15:I19" si="2">+D15-H15</f>
        <v>1347</v>
      </c>
      <c r="J15" s="22">
        <f t="shared" ref="J15:J18" si="3">+I15/H15</f>
        <v>1.053759739650155E-2</v>
      </c>
      <c r="K15" s="81"/>
      <c r="L15" s="3"/>
      <c r="M15" s="3"/>
    </row>
    <row r="16" spans="1:14" ht="17.399999999999999" x14ac:dyDescent="0.3">
      <c r="A16" s="77">
        <v>3</v>
      </c>
      <c r="B16" s="19" t="s">
        <v>39</v>
      </c>
      <c r="C16" s="20"/>
      <c r="D16" s="66">
        <v>3341</v>
      </c>
      <c r="E16" s="66">
        <v>3336</v>
      </c>
      <c r="F16" s="66">
        <f t="shared" si="0"/>
        <v>5</v>
      </c>
      <c r="G16" s="22">
        <f t="shared" si="1"/>
        <v>1.4988009592326139E-3</v>
      </c>
      <c r="H16" s="66">
        <v>3378</v>
      </c>
      <c r="I16" s="66">
        <f t="shared" si="2"/>
        <v>-37</v>
      </c>
      <c r="J16" s="22">
        <f t="shared" si="3"/>
        <v>-1.0953226761397277E-2</v>
      </c>
      <c r="K16" s="81"/>
      <c r="L16" s="3"/>
      <c r="M16" s="3"/>
    </row>
    <row r="17" spans="1:13" ht="17.399999999999999" x14ac:dyDescent="0.3">
      <c r="A17" s="77">
        <v>4</v>
      </c>
      <c r="B17" s="19" t="s">
        <v>18</v>
      </c>
      <c r="C17" s="20"/>
      <c r="D17" s="66">
        <v>7154</v>
      </c>
      <c r="E17" s="66">
        <v>7104</v>
      </c>
      <c r="F17" s="66">
        <f t="shared" si="0"/>
        <v>50</v>
      </c>
      <c r="G17" s="22">
        <f t="shared" si="1"/>
        <v>7.0382882882882884E-3</v>
      </c>
      <c r="H17" s="66">
        <v>6850</v>
      </c>
      <c r="I17" s="66">
        <f t="shared" si="2"/>
        <v>304</v>
      </c>
      <c r="J17" s="22">
        <f t="shared" si="3"/>
        <v>4.4379562043795617E-2</v>
      </c>
      <c r="K17" s="81"/>
      <c r="L17" s="3"/>
      <c r="M17" s="3"/>
    </row>
    <row r="18" spans="1:13" ht="17.399999999999999" x14ac:dyDescent="0.3">
      <c r="A18" s="77">
        <v>5</v>
      </c>
      <c r="B18" s="19" t="s">
        <v>40</v>
      </c>
      <c r="C18" s="23"/>
      <c r="D18" s="66">
        <v>8</v>
      </c>
      <c r="E18" s="66">
        <v>8</v>
      </c>
      <c r="F18" s="66">
        <f t="shared" si="0"/>
        <v>0</v>
      </c>
      <c r="G18" s="22">
        <f t="shared" si="1"/>
        <v>0</v>
      </c>
      <c r="H18" s="66">
        <v>8</v>
      </c>
      <c r="I18" s="66">
        <f t="shared" si="2"/>
        <v>0</v>
      </c>
      <c r="J18" s="22">
        <f t="shared" si="3"/>
        <v>0</v>
      </c>
      <c r="K18" s="81"/>
      <c r="L18" s="3"/>
      <c r="M18" s="3"/>
    </row>
    <row r="19" spans="1:13" ht="17.399999999999999" x14ac:dyDescent="0.3">
      <c r="A19" s="77">
        <v>6</v>
      </c>
      <c r="B19" s="19" t="s">
        <v>19</v>
      </c>
      <c r="C19" s="23"/>
      <c r="D19" s="67">
        <v>16</v>
      </c>
      <c r="E19" s="67">
        <v>16</v>
      </c>
      <c r="F19" s="67">
        <f t="shared" si="0"/>
        <v>0</v>
      </c>
      <c r="G19" s="42">
        <f t="shared" si="1"/>
        <v>0</v>
      </c>
      <c r="H19" s="67">
        <v>16</v>
      </c>
      <c r="I19" s="67">
        <f t="shared" si="2"/>
        <v>0</v>
      </c>
      <c r="J19" s="42">
        <f>+I19/H19</f>
        <v>0</v>
      </c>
      <c r="K19" s="82"/>
      <c r="L19" s="3"/>
      <c r="M19" s="3"/>
    </row>
    <row r="20" spans="1:13" ht="17.399999999999999" x14ac:dyDescent="0.3">
      <c r="A20" s="77">
        <v>7</v>
      </c>
      <c r="B20" s="19" t="s">
        <v>20</v>
      </c>
      <c r="C20" s="20"/>
      <c r="D20" s="24">
        <f>SUM(D14:D19)</f>
        <v>1158880</v>
      </c>
      <c r="E20" s="24">
        <f>SUM(E14:E19)</f>
        <v>1157699</v>
      </c>
      <c r="F20" s="24">
        <f>SUM(F14:F19)</f>
        <v>1181</v>
      </c>
      <c r="G20" s="22">
        <f t="shared" si="1"/>
        <v>1.0201269932858196E-3</v>
      </c>
      <c r="H20" s="24">
        <f>SUM(H14:H19)</f>
        <v>1143142</v>
      </c>
      <c r="I20" s="24">
        <f>SUM(I14:I19)</f>
        <v>15738</v>
      </c>
      <c r="J20" s="22">
        <f>+I20/H20</f>
        <v>1.3767318495864905E-2</v>
      </c>
      <c r="K20" s="83"/>
      <c r="L20" s="3"/>
      <c r="M20" s="3"/>
    </row>
    <row r="21" spans="1:13" ht="17.399999999999999" hidden="1" x14ac:dyDescent="0.3">
      <c r="A21" s="77">
        <v>8</v>
      </c>
      <c r="B21" s="73"/>
      <c r="C21" s="68"/>
      <c r="D21" s="68" t="s">
        <v>32</v>
      </c>
      <c r="E21" s="68"/>
      <c r="F21" s="68"/>
      <c r="G21" s="68"/>
      <c r="H21" s="68"/>
      <c r="I21" s="68"/>
      <c r="J21" s="68"/>
      <c r="K21" s="82"/>
      <c r="L21" s="3"/>
      <c r="M21" s="3"/>
    </row>
    <row r="22" spans="1:13" ht="17.399999999999999" hidden="1" x14ac:dyDescent="0.3">
      <c r="A22" s="77">
        <v>9</v>
      </c>
      <c r="B22" s="92" t="s">
        <v>23</v>
      </c>
      <c r="C22" s="92"/>
      <c r="D22" s="92"/>
      <c r="E22" s="92"/>
      <c r="F22" s="92"/>
      <c r="G22" s="92"/>
      <c r="H22" s="92"/>
      <c r="I22" s="92"/>
      <c r="J22" s="92"/>
      <c r="K22" s="84"/>
      <c r="L22" s="3"/>
      <c r="M22" s="3"/>
    </row>
    <row r="23" spans="1:13" s="14" customFormat="1" ht="17.399999999999999" hidden="1" x14ac:dyDescent="0.3">
      <c r="A23" s="77">
        <v>10</v>
      </c>
      <c r="B23" s="15"/>
      <c r="C23" s="15"/>
      <c r="D23" s="15"/>
      <c r="E23" s="15"/>
      <c r="F23" s="16" t="s">
        <v>5</v>
      </c>
      <c r="G23" s="15"/>
      <c r="H23" s="86" t="s">
        <v>6</v>
      </c>
      <c r="I23" s="86"/>
      <c r="J23" s="86"/>
      <c r="K23" s="82"/>
      <c r="L23" s="85"/>
      <c r="M23" s="85"/>
    </row>
    <row r="24" spans="1:13" s="14" customFormat="1" ht="17.399999999999999" hidden="1" x14ac:dyDescent="0.3">
      <c r="A24" s="7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82"/>
      <c r="L24" s="85"/>
      <c r="M24" s="85"/>
    </row>
    <row r="25" spans="1:13" ht="17.399999999999999" hidden="1" x14ac:dyDescent="0.3">
      <c r="A25" s="77">
        <v>12</v>
      </c>
      <c r="B25" s="19" t="s">
        <v>13</v>
      </c>
      <c r="C25" s="20"/>
      <c r="D25" s="66">
        <v>1019186</v>
      </c>
      <c r="E25" s="66">
        <v>1017096</v>
      </c>
      <c r="F25" s="66">
        <f>D25-E25</f>
        <v>2090</v>
      </c>
      <c r="G25" s="22">
        <f>F25/E25</f>
        <v>2.0548699434468328E-3</v>
      </c>
      <c r="H25" s="66">
        <v>1005062</v>
      </c>
      <c r="I25" s="66">
        <f t="shared" ref="I25:I30" si="4">+D25-H25</f>
        <v>14124</v>
      </c>
      <c r="J25" s="22">
        <f t="shared" ref="J25:J30" si="5">+I25/H25</f>
        <v>1.405286440040515E-2</v>
      </c>
      <c r="K25" s="82"/>
      <c r="L25" s="3"/>
      <c r="M25" s="3"/>
    </row>
    <row r="26" spans="1:13" ht="17.399999999999999" hidden="1" x14ac:dyDescent="0.3">
      <c r="A26" s="77">
        <v>13</v>
      </c>
      <c r="B26" s="19" t="s">
        <v>38</v>
      </c>
      <c r="C26" s="20"/>
      <c r="D26" s="66">
        <v>129175</v>
      </c>
      <c r="E26" s="66">
        <v>130139</v>
      </c>
      <c r="F26" s="66">
        <f t="shared" ref="F26:F30" si="6">D26-E26</f>
        <v>-964</v>
      </c>
      <c r="G26" s="22">
        <f t="shared" ref="G26:G31" si="7">F26/E26</f>
        <v>-7.4074643266046304E-3</v>
      </c>
      <c r="H26" s="66">
        <v>127828</v>
      </c>
      <c r="I26" s="66">
        <f t="shared" si="4"/>
        <v>1347</v>
      </c>
      <c r="J26" s="22">
        <f t="shared" si="5"/>
        <v>1.053759739650155E-2</v>
      </c>
      <c r="K26" s="82"/>
      <c r="L26" s="3"/>
      <c r="M26" s="3"/>
    </row>
    <row r="27" spans="1:13" ht="17.399999999999999" hidden="1" x14ac:dyDescent="0.3">
      <c r="A27" s="77">
        <v>14</v>
      </c>
      <c r="B27" s="19" t="s">
        <v>39</v>
      </c>
      <c r="C27" s="20"/>
      <c r="D27" s="66">
        <v>3341</v>
      </c>
      <c r="E27" s="66">
        <v>3336</v>
      </c>
      <c r="F27" s="66">
        <f t="shared" si="6"/>
        <v>5</v>
      </c>
      <c r="G27" s="22">
        <f t="shared" si="7"/>
        <v>1.4988009592326139E-3</v>
      </c>
      <c r="H27" s="66">
        <v>3378</v>
      </c>
      <c r="I27" s="66">
        <f t="shared" si="4"/>
        <v>-37</v>
      </c>
      <c r="J27" s="22">
        <f t="shared" si="5"/>
        <v>-1.0953226761397277E-2</v>
      </c>
      <c r="K27" s="3"/>
      <c r="L27" s="3"/>
      <c r="M27" s="3"/>
    </row>
    <row r="28" spans="1:13" ht="17.399999999999999" hidden="1" x14ac:dyDescent="0.3">
      <c r="A28" s="77">
        <v>15</v>
      </c>
      <c r="B28" s="19" t="s">
        <v>18</v>
      </c>
      <c r="C28" s="20"/>
      <c r="D28" s="66">
        <v>7154</v>
      </c>
      <c r="E28" s="66">
        <v>7104</v>
      </c>
      <c r="F28" s="66">
        <f t="shared" si="6"/>
        <v>50</v>
      </c>
      <c r="G28" s="22">
        <f t="shared" si="7"/>
        <v>7.0382882882882884E-3</v>
      </c>
      <c r="H28" s="66">
        <v>6850</v>
      </c>
      <c r="I28" s="66">
        <f t="shared" si="4"/>
        <v>304</v>
      </c>
      <c r="J28" s="22">
        <f t="shared" si="5"/>
        <v>4.4379562043795617E-2</v>
      </c>
      <c r="K28" s="3"/>
      <c r="L28" s="3"/>
      <c r="M28" s="3"/>
    </row>
    <row r="29" spans="1:13" ht="17.399999999999999" hidden="1" x14ac:dyDescent="0.3">
      <c r="A29" s="77">
        <v>16</v>
      </c>
      <c r="B29" s="19" t="s">
        <v>40</v>
      </c>
      <c r="C29" s="23"/>
      <c r="D29" s="66">
        <v>8</v>
      </c>
      <c r="E29" s="66">
        <v>8</v>
      </c>
      <c r="F29" s="66">
        <f t="shared" si="6"/>
        <v>0</v>
      </c>
      <c r="G29" s="22">
        <f t="shared" si="7"/>
        <v>0</v>
      </c>
      <c r="H29" s="66">
        <v>8</v>
      </c>
      <c r="I29" s="66">
        <f t="shared" si="4"/>
        <v>0</v>
      </c>
      <c r="J29" s="22">
        <f t="shared" si="5"/>
        <v>0</v>
      </c>
      <c r="K29" s="83"/>
      <c r="L29" s="3"/>
      <c r="M29" s="3"/>
    </row>
    <row r="30" spans="1:13" ht="17.399999999999999" hidden="1" x14ac:dyDescent="0.3">
      <c r="A30" s="77">
        <v>17</v>
      </c>
      <c r="B30" s="19" t="s">
        <v>19</v>
      </c>
      <c r="C30" s="23"/>
      <c r="D30" s="67">
        <v>16</v>
      </c>
      <c r="E30" s="67">
        <v>16</v>
      </c>
      <c r="F30" s="67">
        <f t="shared" si="6"/>
        <v>0</v>
      </c>
      <c r="G30" s="42">
        <f t="shared" si="7"/>
        <v>0</v>
      </c>
      <c r="H30" s="67">
        <v>16</v>
      </c>
      <c r="I30" s="67">
        <f t="shared" si="4"/>
        <v>0</v>
      </c>
      <c r="J30" s="42">
        <f t="shared" si="5"/>
        <v>0</v>
      </c>
      <c r="K30" s="82"/>
      <c r="L30" s="3"/>
      <c r="M30" s="3"/>
    </row>
    <row r="31" spans="1:13" ht="17.399999999999999" hidden="1" x14ac:dyDescent="0.3">
      <c r="A31" s="77">
        <v>18</v>
      </c>
      <c r="B31" s="19" t="s">
        <v>20</v>
      </c>
      <c r="C31" s="20"/>
      <c r="D31" s="66">
        <f>SUM(D25:D30)</f>
        <v>1158880</v>
      </c>
      <c r="E31" s="66">
        <f>SUM(E25:E30)</f>
        <v>1157699</v>
      </c>
      <c r="F31" s="24">
        <f>SUM(F25:F30)</f>
        <v>1181</v>
      </c>
      <c r="G31" s="22">
        <f t="shared" si="7"/>
        <v>1.0201269932858196E-3</v>
      </c>
      <c r="H31" s="24">
        <f>SUM(H25:H30)</f>
        <v>1143142</v>
      </c>
      <c r="I31" s="24">
        <f>SUM(I25:I30)</f>
        <v>15738</v>
      </c>
      <c r="J31" s="22">
        <f>+I31/H31</f>
        <v>1.3767318495864905E-2</v>
      </c>
      <c r="K31" s="83"/>
      <c r="L31" s="3"/>
      <c r="M31" s="3"/>
    </row>
    <row r="32" spans="1:13" ht="17.399999999999999" hidden="1" x14ac:dyDescent="0.3">
      <c r="A32" s="77">
        <v>19</v>
      </c>
      <c r="B32" s="25"/>
      <c r="C32" s="33"/>
      <c r="D32" s="67"/>
      <c r="E32" s="67"/>
      <c r="F32" s="34"/>
      <c r="G32" s="42"/>
      <c r="H32" s="34"/>
      <c r="I32" s="34"/>
      <c r="J32" s="42"/>
      <c r="K32" s="83"/>
      <c r="L32" s="3"/>
      <c r="M32" s="3"/>
    </row>
    <row r="33" spans="1:13" ht="17.399999999999999" x14ac:dyDescent="0.3">
      <c r="A33" s="77">
        <v>8</v>
      </c>
      <c r="B33" s="91" t="s">
        <v>22</v>
      </c>
      <c r="C33" s="92"/>
      <c r="D33" s="92"/>
      <c r="E33" s="92"/>
      <c r="F33" s="92"/>
      <c r="G33" s="92"/>
      <c r="H33" s="92"/>
      <c r="I33" s="92"/>
      <c r="J33" s="92"/>
      <c r="K33" s="84"/>
      <c r="L33" s="3"/>
      <c r="M33" s="3"/>
    </row>
    <row r="34" spans="1:13" s="14" customFormat="1" ht="17.399999999999999" x14ac:dyDescent="0.3">
      <c r="A34" s="77">
        <v>9</v>
      </c>
      <c r="B34" s="15"/>
      <c r="C34" s="15"/>
      <c r="D34" s="15"/>
      <c r="E34" s="15"/>
      <c r="F34" s="16" t="s">
        <v>5</v>
      </c>
      <c r="G34" s="15"/>
      <c r="H34" s="86" t="s">
        <v>6</v>
      </c>
      <c r="I34" s="86"/>
      <c r="J34" s="86"/>
      <c r="K34" s="82"/>
      <c r="L34" s="85"/>
      <c r="M34" s="85"/>
    </row>
    <row r="35" spans="1:13" s="14" customFormat="1" ht="17.399999999999999" x14ac:dyDescent="0.3">
      <c r="A35" s="7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82"/>
      <c r="L35" s="85"/>
      <c r="M35" s="85"/>
    </row>
    <row r="36" spans="1:13" ht="17.399999999999999" x14ac:dyDescent="0.3">
      <c r="A36" s="77">
        <v>11</v>
      </c>
      <c r="B36" s="19" t="s">
        <v>13</v>
      </c>
      <c r="C36" s="20"/>
      <c r="D36" s="66">
        <v>1019186</v>
      </c>
      <c r="E36" s="66">
        <v>1017096</v>
      </c>
      <c r="F36" s="66">
        <f>D36-E36</f>
        <v>2090</v>
      </c>
      <c r="G36" s="22">
        <f>F36/E36</f>
        <v>2.0548699434468328E-3</v>
      </c>
      <c r="H36" s="66">
        <v>1005062</v>
      </c>
      <c r="I36" s="66">
        <f t="shared" ref="I36:I41" si="8">+D36-H36</f>
        <v>14124</v>
      </c>
      <c r="J36" s="22">
        <f t="shared" ref="J36:J41" si="9">+I36/H36</f>
        <v>1.405286440040515E-2</v>
      </c>
      <c r="K36" s="82"/>
      <c r="L36" s="3"/>
      <c r="M36" s="3"/>
    </row>
    <row r="37" spans="1:13" ht="17.399999999999999" x14ac:dyDescent="0.3">
      <c r="A37" s="77">
        <v>12</v>
      </c>
      <c r="B37" s="19" t="s">
        <v>38</v>
      </c>
      <c r="C37" s="20"/>
      <c r="D37" s="66">
        <v>129175</v>
      </c>
      <c r="E37" s="66">
        <v>130139</v>
      </c>
      <c r="F37" s="66">
        <f t="shared" ref="F37:F41" si="10">D37-E37</f>
        <v>-964</v>
      </c>
      <c r="G37" s="22">
        <f t="shared" ref="G37:G42" si="11">F37/E37</f>
        <v>-7.4074643266046304E-3</v>
      </c>
      <c r="H37" s="66">
        <v>127828</v>
      </c>
      <c r="I37" s="66">
        <f t="shared" si="8"/>
        <v>1347</v>
      </c>
      <c r="J37" s="22">
        <f t="shared" si="9"/>
        <v>1.053759739650155E-2</v>
      </c>
      <c r="K37" s="82"/>
      <c r="L37" s="3"/>
      <c r="M37" s="3"/>
    </row>
    <row r="38" spans="1:13" ht="17.399999999999999" x14ac:dyDescent="0.3">
      <c r="A38" s="77">
        <v>13</v>
      </c>
      <c r="B38" s="19" t="s">
        <v>39</v>
      </c>
      <c r="C38" s="20"/>
      <c r="D38" s="66">
        <v>3341</v>
      </c>
      <c r="E38" s="66">
        <v>3336</v>
      </c>
      <c r="F38" s="66">
        <f t="shared" si="10"/>
        <v>5</v>
      </c>
      <c r="G38" s="22">
        <f t="shared" si="11"/>
        <v>1.4988009592326139E-3</v>
      </c>
      <c r="H38" s="66">
        <v>3378</v>
      </c>
      <c r="I38" s="66">
        <f t="shared" si="8"/>
        <v>-37</v>
      </c>
      <c r="J38" s="22">
        <f t="shared" si="9"/>
        <v>-1.0953226761397277E-2</v>
      </c>
      <c r="K38" s="3"/>
      <c r="L38" s="3"/>
      <c r="M38" s="3"/>
    </row>
    <row r="39" spans="1:13" ht="17.399999999999999" x14ac:dyDescent="0.3">
      <c r="A39" s="77">
        <v>14</v>
      </c>
      <c r="B39" s="19" t="s">
        <v>18</v>
      </c>
      <c r="C39" s="20"/>
      <c r="D39" s="66">
        <v>7154</v>
      </c>
      <c r="E39" s="66">
        <v>7104</v>
      </c>
      <c r="F39" s="66">
        <f t="shared" si="10"/>
        <v>50</v>
      </c>
      <c r="G39" s="22">
        <f t="shared" si="11"/>
        <v>7.0382882882882884E-3</v>
      </c>
      <c r="H39" s="66">
        <v>6850</v>
      </c>
      <c r="I39" s="66">
        <f t="shared" si="8"/>
        <v>304</v>
      </c>
      <c r="J39" s="22">
        <f t="shared" si="9"/>
        <v>4.4379562043795617E-2</v>
      </c>
      <c r="K39" s="3"/>
      <c r="L39" s="3"/>
      <c r="M39" s="3"/>
    </row>
    <row r="40" spans="1:13" ht="17.399999999999999" x14ac:dyDescent="0.3">
      <c r="A40" s="77">
        <v>15</v>
      </c>
      <c r="B40" s="19" t="s">
        <v>40</v>
      </c>
      <c r="C40" s="23"/>
      <c r="D40" s="66">
        <v>8</v>
      </c>
      <c r="E40" s="66">
        <v>8</v>
      </c>
      <c r="F40" s="66">
        <f t="shared" si="10"/>
        <v>0</v>
      </c>
      <c r="G40" s="22">
        <f t="shared" si="11"/>
        <v>0</v>
      </c>
      <c r="H40" s="66">
        <v>8</v>
      </c>
      <c r="I40" s="66">
        <f t="shared" si="8"/>
        <v>0</v>
      </c>
      <c r="J40" s="22">
        <f t="shared" si="9"/>
        <v>0</v>
      </c>
      <c r="K40" s="83"/>
      <c r="L40" s="3"/>
      <c r="M40" s="3"/>
    </row>
    <row r="41" spans="1:13" ht="17.399999999999999" x14ac:dyDescent="0.3">
      <c r="A41" s="77">
        <v>16</v>
      </c>
      <c r="B41" s="19" t="s">
        <v>19</v>
      </c>
      <c r="C41" s="23"/>
      <c r="D41" s="67">
        <v>16</v>
      </c>
      <c r="E41" s="67">
        <v>16</v>
      </c>
      <c r="F41" s="67">
        <f t="shared" si="10"/>
        <v>0</v>
      </c>
      <c r="G41" s="42">
        <f t="shared" si="11"/>
        <v>0</v>
      </c>
      <c r="H41" s="67">
        <v>16</v>
      </c>
      <c r="I41" s="67">
        <f t="shared" si="8"/>
        <v>0</v>
      </c>
      <c r="J41" s="42">
        <f t="shared" si="9"/>
        <v>0</v>
      </c>
      <c r="K41" s="82"/>
      <c r="L41" s="3"/>
      <c r="M41" s="3"/>
    </row>
    <row r="42" spans="1:13" ht="17.399999999999999" x14ac:dyDescent="0.3">
      <c r="A42" s="77">
        <v>17</v>
      </c>
      <c r="B42" s="19" t="s">
        <v>20</v>
      </c>
      <c r="C42" s="20"/>
      <c r="D42" s="66">
        <f>SUM(D36:D41)</f>
        <v>1158880</v>
      </c>
      <c r="E42" s="66">
        <f>SUM(E36:E41)</f>
        <v>1157699</v>
      </c>
      <c r="F42" s="24">
        <f>SUM(F36:F41)</f>
        <v>1181</v>
      </c>
      <c r="G42" s="22">
        <f t="shared" si="11"/>
        <v>1.0201269932858196E-3</v>
      </c>
      <c r="H42" s="24">
        <f>SUM(H36:H41)</f>
        <v>1143142</v>
      </c>
      <c r="I42" s="24">
        <f>SUM(I36:I41)</f>
        <v>15738</v>
      </c>
      <c r="J42" s="22">
        <f>+I42/H42</f>
        <v>1.3767318495864905E-2</v>
      </c>
      <c r="K42" s="83"/>
      <c r="L42" s="3"/>
      <c r="M42" s="3"/>
    </row>
    <row r="43" spans="1:13" ht="17.399999999999999" x14ac:dyDescent="0.3">
      <c r="A43" s="77">
        <v>18</v>
      </c>
      <c r="B43" s="73"/>
      <c r="C43" s="69"/>
      <c r="D43" s="70"/>
      <c r="E43" s="70"/>
      <c r="F43" s="71"/>
      <c r="G43" s="72"/>
      <c r="H43" s="71"/>
      <c r="I43" s="71"/>
      <c r="J43" s="72"/>
      <c r="K43" s="83"/>
      <c r="L43" s="3"/>
      <c r="M43" s="3"/>
    </row>
    <row r="44" spans="1:13" ht="17.399999999999999" x14ac:dyDescent="0.3">
      <c r="A44" s="77">
        <v>19</v>
      </c>
      <c r="B44" s="91" t="s">
        <v>21</v>
      </c>
      <c r="C44" s="92"/>
      <c r="D44" s="92"/>
      <c r="E44" s="92"/>
      <c r="F44" s="92"/>
      <c r="G44" s="92"/>
      <c r="H44" s="92"/>
      <c r="I44" s="92"/>
      <c r="J44" s="92"/>
      <c r="K44" s="83"/>
      <c r="L44" s="3"/>
      <c r="M44" s="3"/>
    </row>
    <row r="45" spans="1:13" ht="17.399999999999999" x14ac:dyDescent="0.3">
      <c r="A45" s="77">
        <v>20</v>
      </c>
      <c r="B45" s="15"/>
      <c r="C45" s="15"/>
      <c r="D45" s="15"/>
      <c r="E45" s="15"/>
      <c r="F45" s="16" t="s">
        <v>5</v>
      </c>
      <c r="G45" s="15"/>
      <c r="H45" s="86" t="s">
        <v>6</v>
      </c>
      <c r="I45" s="86"/>
      <c r="J45" s="86"/>
      <c r="K45" s="83"/>
      <c r="L45" s="3"/>
      <c r="M45" s="3"/>
    </row>
    <row r="46" spans="1:13" ht="17.399999999999999" x14ac:dyDescent="0.3">
      <c r="A46" s="7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83"/>
      <c r="L46" s="3"/>
      <c r="M46" s="3"/>
    </row>
    <row r="47" spans="1:13" ht="17.399999999999999" x14ac:dyDescent="0.3">
      <c r="A47" s="77">
        <v>22</v>
      </c>
      <c r="B47" s="19" t="s">
        <v>13</v>
      </c>
      <c r="C47" s="20"/>
      <c r="D47" s="66">
        <v>1011751</v>
      </c>
      <c r="E47" s="66">
        <v>1010688</v>
      </c>
      <c r="F47" s="66">
        <f>D47-E47</f>
        <v>1063</v>
      </c>
      <c r="G47" s="22">
        <f>F47/E47</f>
        <v>1.0517588019250254E-3</v>
      </c>
      <c r="H47" s="66">
        <v>999004</v>
      </c>
      <c r="I47" s="66">
        <f t="shared" ref="I47:I52" si="12">+D47-H47</f>
        <v>12747</v>
      </c>
      <c r="J47" s="22">
        <f t="shared" ref="J47:J52" si="13">+I47/H47</f>
        <v>1.2759708669835156E-2</v>
      </c>
      <c r="K47" s="83"/>
      <c r="L47" s="3"/>
      <c r="M47" s="3"/>
    </row>
    <row r="48" spans="1:13" ht="17.399999999999999" x14ac:dyDescent="0.3">
      <c r="A48" s="77">
        <v>23</v>
      </c>
      <c r="B48" s="19" t="s">
        <v>38</v>
      </c>
      <c r="C48" s="20"/>
      <c r="D48" s="66">
        <v>128957</v>
      </c>
      <c r="E48" s="66">
        <v>129330</v>
      </c>
      <c r="F48" s="66">
        <f t="shared" ref="F48:F52" si="14">D48-E48</f>
        <v>-373</v>
      </c>
      <c r="G48" s="22">
        <f t="shared" ref="G48:G53" si="15">F48/E48</f>
        <v>-2.8840949509007963E-3</v>
      </c>
      <c r="H48" s="66">
        <v>126990</v>
      </c>
      <c r="I48" s="66">
        <f t="shared" si="12"/>
        <v>1967</v>
      </c>
      <c r="J48" s="22">
        <f t="shared" si="13"/>
        <v>1.5489408614851563E-2</v>
      </c>
      <c r="K48" s="3"/>
      <c r="L48" s="3"/>
      <c r="M48" s="3"/>
    </row>
    <row r="49" spans="1:13" ht="17.399999999999999" x14ac:dyDescent="0.3">
      <c r="A49" s="77">
        <v>24</v>
      </c>
      <c r="B49" s="19" t="s">
        <v>39</v>
      </c>
      <c r="C49" s="20"/>
      <c r="D49" s="66">
        <v>3359</v>
      </c>
      <c r="E49" s="66">
        <v>3348</v>
      </c>
      <c r="F49" s="66">
        <f t="shared" si="14"/>
        <v>11</v>
      </c>
      <c r="G49" s="22">
        <f t="shared" si="15"/>
        <v>3.2855436081242534E-3</v>
      </c>
      <c r="H49" s="66">
        <v>3395</v>
      </c>
      <c r="I49" s="66">
        <f t="shared" si="12"/>
        <v>-36</v>
      </c>
      <c r="J49" s="22">
        <f t="shared" si="13"/>
        <v>-1.0603829160530192E-2</v>
      </c>
      <c r="K49" s="3"/>
      <c r="L49" s="3"/>
      <c r="M49" s="3"/>
    </row>
    <row r="50" spans="1:13" ht="17.399999999999999" x14ac:dyDescent="0.3">
      <c r="A50" s="77">
        <v>25</v>
      </c>
      <c r="B50" s="19" t="s">
        <v>18</v>
      </c>
      <c r="C50" s="20"/>
      <c r="D50" s="66">
        <v>7010</v>
      </c>
      <c r="E50" s="66">
        <v>7081</v>
      </c>
      <c r="F50" s="66">
        <f t="shared" si="14"/>
        <v>-71</v>
      </c>
      <c r="G50" s="22">
        <f t="shared" si="15"/>
        <v>-1.0026832368309561E-2</v>
      </c>
      <c r="H50" s="66">
        <v>6736</v>
      </c>
      <c r="I50" s="66">
        <f t="shared" si="12"/>
        <v>274</v>
      </c>
      <c r="J50" s="22">
        <f t="shared" si="13"/>
        <v>4.0676959619952491E-2</v>
      </c>
      <c r="K50" s="3"/>
      <c r="L50" s="3"/>
      <c r="M50" s="3"/>
    </row>
    <row r="51" spans="1:13" ht="17.399999999999999" x14ac:dyDescent="0.3">
      <c r="A51" s="77">
        <v>26</v>
      </c>
      <c r="B51" s="19" t="s">
        <v>40</v>
      </c>
      <c r="C51" s="23"/>
      <c r="D51" s="66">
        <v>8</v>
      </c>
      <c r="E51" s="66">
        <v>8</v>
      </c>
      <c r="F51" s="66">
        <f t="shared" si="14"/>
        <v>0</v>
      </c>
      <c r="G51" s="22">
        <f t="shared" si="15"/>
        <v>0</v>
      </c>
      <c r="H51" s="66">
        <v>8</v>
      </c>
      <c r="I51" s="66">
        <f t="shared" si="12"/>
        <v>0</v>
      </c>
      <c r="J51" s="22">
        <f t="shared" si="13"/>
        <v>0</v>
      </c>
      <c r="K51" s="3"/>
      <c r="L51" s="3"/>
      <c r="M51" s="3"/>
    </row>
    <row r="52" spans="1:13" ht="17.399999999999999" x14ac:dyDescent="0.3">
      <c r="A52" s="77">
        <v>27</v>
      </c>
      <c r="B52" s="19" t="s">
        <v>19</v>
      </c>
      <c r="C52" s="23"/>
      <c r="D52" s="67">
        <v>16</v>
      </c>
      <c r="E52" s="67">
        <v>16</v>
      </c>
      <c r="F52" s="67">
        <f t="shared" si="14"/>
        <v>0</v>
      </c>
      <c r="G52" s="42">
        <f t="shared" si="15"/>
        <v>0</v>
      </c>
      <c r="H52" s="67">
        <v>16</v>
      </c>
      <c r="I52" s="67">
        <f t="shared" si="12"/>
        <v>0</v>
      </c>
      <c r="J52" s="42">
        <f t="shared" si="13"/>
        <v>0</v>
      </c>
      <c r="K52" s="3"/>
      <c r="L52" s="3"/>
      <c r="M52" s="3"/>
    </row>
    <row r="53" spans="1:13" ht="17.399999999999999" x14ac:dyDescent="0.3">
      <c r="A53" s="77">
        <v>28</v>
      </c>
      <c r="B53" s="19" t="s">
        <v>20</v>
      </c>
      <c r="C53" s="20"/>
      <c r="D53" s="66">
        <f>SUM(D47:D52)</f>
        <v>1151101</v>
      </c>
      <c r="E53" s="66">
        <f t="shared" ref="E53:F53" si="16">SUM(E47:E52)</f>
        <v>1150471</v>
      </c>
      <c r="F53" s="24">
        <f t="shared" si="16"/>
        <v>630</v>
      </c>
      <c r="G53" s="22">
        <f t="shared" si="15"/>
        <v>5.4760180830286029E-4</v>
      </c>
      <c r="H53" s="24">
        <f>SUM(H47:H52)</f>
        <v>1136149</v>
      </c>
      <c r="I53" s="24">
        <f>SUM(I47:I52)</f>
        <v>14952</v>
      </c>
      <c r="J53" s="22">
        <f>+I53/H53</f>
        <v>1.3160245707209178E-2</v>
      </c>
      <c r="K53" s="3"/>
      <c r="L53" s="3"/>
      <c r="M53" s="3"/>
    </row>
    <row r="54" spans="1:13" ht="17.399999999999999" x14ac:dyDescent="0.3">
      <c r="A54" s="78"/>
      <c r="B54" s="19"/>
      <c r="C54" s="20"/>
      <c r="D54" s="66"/>
      <c r="E54" s="66"/>
      <c r="F54" s="24"/>
      <c r="G54" s="22"/>
      <c r="H54" s="24"/>
      <c r="I54" s="24"/>
      <c r="J54" s="22"/>
      <c r="K54" s="3"/>
      <c r="L54" s="3"/>
      <c r="M54" s="3"/>
    </row>
    <row r="55" spans="1:13" ht="17.399999999999999" x14ac:dyDescent="0.3">
      <c r="B55" s="27"/>
      <c r="C55" s="28"/>
      <c r="D55" s="29"/>
      <c r="E55" s="21"/>
      <c r="F55" s="30"/>
      <c r="G55" s="31"/>
      <c r="H55" s="24"/>
      <c r="I55" s="30"/>
      <c r="J55" s="31"/>
    </row>
    <row r="56" spans="1:13" ht="17.399999999999999" x14ac:dyDescent="0.3">
      <c r="B56" s="27"/>
      <c r="C56" s="28"/>
      <c r="D56" s="29"/>
      <c r="E56" s="21"/>
      <c r="F56" s="30"/>
      <c r="G56" s="31"/>
      <c r="H56" s="24"/>
      <c r="I56" s="30"/>
      <c r="J56" s="31"/>
    </row>
    <row r="57" spans="1:13" ht="17.399999999999999" x14ac:dyDescent="0.3">
      <c r="B57" s="27"/>
      <c r="C57" s="28"/>
      <c r="D57" s="29"/>
      <c r="E57" s="21"/>
      <c r="F57" s="30"/>
      <c r="G57" s="31"/>
      <c r="H57" s="24"/>
      <c r="I57" s="30"/>
      <c r="J57" s="31"/>
    </row>
    <row r="58" spans="1:13" ht="17.399999999999999" x14ac:dyDescent="0.3">
      <c r="B58" s="27"/>
      <c r="C58" s="28"/>
      <c r="D58" s="29"/>
      <c r="E58" s="21"/>
      <c r="F58" s="30"/>
      <c r="G58" s="31"/>
      <c r="H58" s="24"/>
      <c r="I58" s="30"/>
      <c r="J58" s="31"/>
    </row>
    <row r="59" spans="1:13" ht="17.399999999999999" x14ac:dyDescent="0.3">
      <c r="B59" s="27"/>
      <c r="C59" s="28"/>
      <c r="D59" s="29"/>
      <c r="E59" s="21"/>
      <c r="F59" s="30"/>
      <c r="G59" s="31"/>
      <c r="H59" s="24"/>
      <c r="I59" s="30"/>
      <c r="J59" s="31"/>
    </row>
    <row r="61" spans="1:13" x14ac:dyDescent="0.3">
      <c r="B61" s="32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O34" sqref="O34"/>
    </sheetView>
  </sheetViews>
  <sheetFormatPr defaultColWidth="8.88671875" defaultRowHeight="14.4" x14ac:dyDescent="0.3"/>
  <cols>
    <col min="1" max="1" width="5.109375" style="75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43"/>
    </row>
    <row r="3" spans="1:11" ht="21" x14ac:dyDescent="0.4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43"/>
    </row>
    <row r="4" spans="1:11" ht="21" x14ac:dyDescent="0.4">
      <c r="B4" s="88" t="str">
        <f>'Elect. Customer Counts Pg 10a '!B4:J4</f>
        <v>1/31/2019</v>
      </c>
      <c r="C4" s="88"/>
      <c r="D4" s="88"/>
      <c r="E4" s="88"/>
      <c r="F4" s="88"/>
      <c r="G4" s="88"/>
      <c r="H4" s="88"/>
      <c r="I4" s="88"/>
      <c r="J4" s="88"/>
      <c r="K4" s="7"/>
    </row>
    <row r="5" spans="1:11" ht="15.6" x14ac:dyDescent="0.3">
      <c r="B5" s="44"/>
      <c r="C5" s="44"/>
      <c r="D5" s="45"/>
      <c r="E5" s="9"/>
      <c r="F5" s="45"/>
      <c r="G5" s="45"/>
      <c r="H5" s="45"/>
      <c r="I5" s="45"/>
      <c r="J5" s="45"/>
      <c r="K5" s="45"/>
    </row>
    <row r="6" spans="1:11" ht="17.399999999999999" x14ac:dyDescent="0.3">
      <c r="B6" s="97" t="s">
        <v>36</v>
      </c>
      <c r="C6" s="97"/>
      <c r="D6" s="97"/>
      <c r="E6" s="97"/>
      <c r="F6" s="97"/>
      <c r="G6" s="97"/>
      <c r="H6" s="97"/>
      <c r="I6" s="97"/>
      <c r="J6" s="97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36" customFormat="1" ht="17.399999999999999" x14ac:dyDescent="0.3">
      <c r="A8" s="75"/>
      <c r="B8" s="11"/>
      <c r="C8" s="11"/>
      <c r="D8" s="37" t="s">
        <v>24</v>
      </c>
      <c r="E8" s="37" t="s">
        <v>25</v>
      </c>
      <c r="F8" s="37" t="s">
        <v>27</v>
      </c>
      <c r="G8" s="37" t="s">
        <v>28</v>
      </c>
      <c r="H8" s="37" t="s">
        <v>29</v>
      </c>
      <c r="I8" s="37" t="s">
        <v>30</v>
      </c>
      <c r="J8" s="37" t="s">
        <v>31</v>
      </c>
      <c r="K8" s="11"/>
    </row>
    <row r="9" spans="1:11" s="36" customFormat="1" ht="17.399999999999999" x14ac:dyDescent="0.3">
      <c r="A9" s="75"/>
      <c r="B9" s="11"/>
      <c r="C9" s="11"/>
      <c r="D9" s="39" t="s">
        <v>24</v>
      </c>
      <c r="E9" s="39" t="s">
        <v>25</v>
      </c>
      <c r="F9" s="39" t="s">
        <v>26</v>
      </c>
      <c r="G9" s="39" t="s">
        <v>33</v>
      </c>
      <c r="H9" s="39"/>
      <c r="I9" s="39" t="s">
        <v>34</v>
      </c>
      <c r="J9" s="39" t="s">
        <v>35</v>
      </c>
      <c r="K9" s="11"/>
    </row>
    <row r="11" spans="1:11" s="14" customFormat="1" ht="17.399999999999999" x14ac:dyDescent="0.3">
      <c r="A11" s="76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1" s="14" customFormat="1" ht="17.399999999999999" x14ac:dyDescent="0.3">
      <c r="A12" s="76"/>
      <c r="B12" s="46"/>
      <c r="C12" s="46"/>
      <c r="D12" s="46"/>
      <c r="E12" s="15"/>
      <c r="F12" s="47" t="s">
        <v>5</v>
      </c>
      <c r="G12" s="48"/>
      <c r="H12" s="95" t="s">
        <v>6</v>
      </c>
      <c r="I12" s="95"/>
      <c r="J12" s="95"/>
      <c r="K12" s="49"/>
    </row>
    <row r="13" spans="1:11" s="14" customFormat="1" ht="17.399999999999999" x14ac:dyDescent="0.3">
      <c r="A13" s="76"/>
      <c r="B13" s="47" t="s">
        <v>7</v>
      </c>
      <c r="C13" s="47"/>
      <c r="D13" s="50" t="s">
        <v>8</v>
      </c>
      <c r="E13" s="17" t="s">
        <v>9</v>
      </c>
      <c r="F13" s="50" t="s">
        <v>10</v>
      </c>
      <c r="G13" s="50" t="s">
        <v>11</v>
      </c>
      <c r="H13" s="17" t="s">
        <v>12</v>
      </c>
      <c r="I13" s="50" t="s">
        <v>10</v>
      </c>
      <c r="J13" s="50" t="s">
        <v>11</v>
      </c>
      <c r="K13" s="50"/>
    </row>
    <row r="14" spans="1:11" ht="17.399999999999999" x14ac:dyDescent="0.3">
      <c r="A14" s="77">
        <v>1</v>
      </c>
      <c r="B14" s="27" t="s">
        <v>13</v>
      </c>
      <c r="C14" s="27"/>
      <c r="D14" s="66">
        <v>779207</v>
      </c>
      <c r="E14" s="66">
        <v>777992</v>
      </c>
      <c r="F14" s="66">
        <f t="shared" ref="F14:F20" si="0">D14-E14</f>
        <v>1215</v>
      </c>
      <c r="G14" s="22">
        <f t="shared" ref="G14:G20" si="1">F14/E14</f>
        <v>1.561712716840276E-3</v>
      </c>
      <c r="H14" s="66">
        <v>768045</v>
      </c>
      <c r="I14" s="66">
        <f>+D14-H14</f>
        <v>11162</v>
      </c>
      <c r="J14" s="79">
        <f t="shared" ref="J14:J20" si="2">+I14/H14</f>
        <v>1.4533002623544193E-2</v>
      </c>
      <c r="K14" s="51"/>
    </row>
    <row r="15" spans="1:11" ht="17.399999999999999" x14ac:dyDescent="0.3">
      <c r="A15" s="77">
        <v>2</v>
      </c>
      <c r="B15" s="27" t="s">
        <v>14</v>
      </c>
      <c r="C15" s="27"/>
      <c r="D15" s="66">
        <v>56031</v>
      </c>
      <c r="E15" s="66">
        <v>56020</v>
      </c>
      <c r="F15" s="66">
        <f t="shared" si="0"/>
        <v>11</v>
      </c>
      <c r="G15" s="22">
        <f t="shared" si="1"/>
        <v>1.9635844341306675E-4</v>
      </c>
      <c r="H15" s="66">
        <v>55699</v>
      </c>
      <c r="I15" s="66">
        <f t="shared" ref="I15:I19" si="3">+D15-H15</f>
        <v>332</v>
      </c>
      <c r="J15" s="79">
        <f t="shared" si="2"/>
        <v>5.9606097057397795E-3</v>
      </c>
      <c r="K15" s="51"/>
    </row>
    <row r="16" spans="1:11" ht="17.399999999999999" x14ac:dyDescent="0.3">
      <c r="A16" s="77">
        <v>3</v>
      </c>
      <c r="B16" s="27" t="s">
        <v>15</v>
      </c>
      <c r="C16" s="27"/>
      <c r="D16" s="66">
        <v>373</v>
      </c>
      <c r="E16" s="66">
        <v>241</v>
      </c>
      <c r="F16" s="66">
        <f t="shared" si="0"/>
        <v>132</v>
      </c>
      <c r="G16" s="22">
        <f t="shared" si="1"/>
        <v>0.5477178423236515</v>
      </c>
      <c r="H16" s="66">
        <v>386</v>
      </c>
      <c r="I16" s="66">
        <f t="shared" si="3"/>
        <v>-13</v>
      </c>
      <c r="J16" s="79">
        <f t="shared" si="2"/>
        <v>-3.367875647668394E-2</v>
      </c>
      <c r="K16" s="51"/>
    </row>
    <row r="17" spans="1:11" ht="17.399999999999999" x14ac:dyDescent="0.3">
      <c r="A17" s="77">
        <v>4</v>
      </c>
      <c r="B17" s="27" t="s">
        <v>16</v>
      </c>
      <c r="C17" s="27"/>
      <c r="D17" s="66">
        <v>2302</v>
      </c>
      <c r="E17" s="66">
        <v>2298</v>
      </c>
      <c r="F17" s="66">
        <f t="shared" si="0"/>
        <v>4</v>
      </c>
      <c r="G17" s="22">
        <f t="shared" si="1"/>
        <v>1.7406440382941688E-3</v>
      </c>
      <c r="H17" s="66">
        <v>2321</v>
      </c>
      <c r="I17" s="66">
        <f t="shared" si="3"/>
        <v>-19</v>
      </c>
      <c r="J17" s="79">
        <f t="shared" si="2"/>
        <v>-8.1861266695389921E-3</v>
      </c>
      <c r="K17" s="51"/>
    </row>
    <row r="18" spans="1:11" ht="17.399999999999999" x14ac:dyDescent="0.3">
      <c r="A18" s="77">
        <v>5</v>
      </c>
      <c r="B18" s="27" t="s">
        <v>17</v>
      </c>
      <c r="C18" s="27"/>
      <c r="D18" s="66">
        <v>10</v>
      </c>
      <c r="E18" s="66">
        <v>10</v>
      </c>
      <c r="F18" s="66">
        <f t="shared" si="0"/>
        <v>0</v>
      </c>
      <c r="G18" s="22">
        <f t="shared" si="1"/>
        <v>0</v>
      </c>
      <c r="H18" s="66">
        <v>10</v>
      </c>
      <c r="I18" s="66">
        <f t="shared" si="3"/>
        <v>0</v>
      </c>
      <c r="J18" s="79">
        <f t="shared" si="2"/>
        <v>0</v>
      </c>
      <c r="K18" s="51"/>
    </row>
    <row r="19" spans="1:11" ht="17.399999999999999" x14ac:dyDescent="0.3">
      <c r="A19" s="77">
        <v>6</v>
      </c>
      <c r="B19" s="27" t="s">
        <v>37</v>
      </c>
      <c r="C19" s="27"/>
      <c r="D19" s="67">
        <v>234</v>
      </c>
      <c r="E19" s="67">
        <v>235</v>
      </c>
      <c r="F19" s="67">
        <f t="shared" si="0"/>
        <v>-1</v>
      </c>
      <c r="G19" s="42">
        <f t="shared" si="1"/>
        <v>-4.2553191489361703E-3</v>
      </c>
      <c r="H19" s="67">
        <v>229</v>
      </c>
      <c r="I19" s="67">
        <f t="shared" si="3"/>
        <v>5</v>
      </c>
      <c r="J19" s="80">
        <f t="shared" si="2"/>
        <v>2.1834061135371178E-2</v>
      </c>
      <c r="K19" s="55"/>
    </row>
    <row r="20" spans="1:11" ht="17.399999999999999" x14ac:dyDescent="0.3">
      <c r="A20" s="77">
        <v>7</v>
      </c>
      <c r="B20" s="27" t="s">
        <v>20</v>
      </c>
      <c r="C20" s="27"/>
      <c r="D20" s="24">
        <f>SUM(D14:D19)</f>
        <v>838157</v>
      </c>
      <c r="E20" s="24">
        <f>SUM(E14:E19)</f>
        <v>836796</v>
      </c>
      <c r="F20" s="24">
        <f t="shared" si="0"/>
        <v>1361</v>
      </c>
      <c r="G20" s="22">
        <f t="shared" si="1"/>
        <v>1.6264418089952629E-3</v>
      </c>
      <c r="H20" s="24">
        <f>SUM(H14:H19)</f>
        <v>826690</v>
      </c>
      <c r="I20" s="24">
        <f>SUM(I14:I19)</f>
        <v>11467</v>
      </c>
      <c r="J20" s="79">
        <f t="shared" si="2"/>
        <v>1.3870979448160738E-2</v>
      </c>
      <c r="K20" s="51"/>
    </row>
    <row r="21" spans="1:11" ht="17.399999999999999" hidden="1" x14ac:dyDescent="0.3">
      <c r="A21" s="77">
        <v>8</v>
      </c>
      <c r="B21" s="94" t="s">
        <v>23</v>
      </c>
      <c r="C21" s="94"/>
      <c r="D21" s="94"/>
      <c r="E21" s="94"/>
      <c r="F21" s="94"/>
      <c r="G21" s="94"/>
      <c r="H21" s="94"/>
      <c r="I21" s="94"/>
      <c r="J21" s="94"/>
      <c r="K21" s="56"/>
    </row>
    <row r="22" spans="1:11" ht="17.399999999999999" hidden="1" x14ac:dyDescent="0.3">
      <c r="A22" s="77">
        <v>9</v>
      </c>
      <c r="B22" s="46"/>
      <c r="C22" s="46"/>
      <c r="D22" s="46"/>
      <c r="E22" s="15"/>
      <c r="F22" s="47" t="s">
        <v>5</v>
      </c>
      <c r="G22" s="48"/>
      <c r="H22" s="95" t="s">
        <v>6</v>
      </c>
      <c r="I22" s="95"/>
      <c r="J22" s="95"/>
      <c r="K22" s="56"/>
    </row>
    <row r="23" spans="1:11" ht="17.399999999999999" hidden="1" x14ac:dyDescent="0.3">
      <c r="A23" s="77">
        <v>10</v>
      </c>
      <c r="B23" s="47" t="s">
        <v>7</v>
      </c>
      <c r="C23" s="47"/>
      <c r="D23" s="50" t="s">
        <v>8</v>
      </c>
      <c r="E23" s="17" t="s">
        <v>9</v>
      </c>
      <c r="F23" s="50" t="s">
        <v>10</v>
      </c>
      <c r="G23" s="50" t="s">
        <v>11</v>
      </c>
      <c r="H23" s="17" t="s">
        <v>12</v>
      </c>
      <c r="I23" s="50" t="s">
        <v>10</v>
      </c>
      <c r="J23" s="50" t="s">
        <v>11</v>
      </c>
      <c r="K23" s="56"/>
    </row>
    <row r="24" spans="1:11" ht="17.399999999999999" hidden="1" x14ac:dyDescent="0.3">
      <c r="A24" s="77">
        <v>11</v>
      </c>
      <c r="B24" s="27" t="s">
        <v>13</v>
      </c>
      <c r="C24" s="57"/>
      <c r="D24" s="62">
        <v>779207</v>
      </c>
      <c r="E24" s="62">
        <v>777992</v>
      </c>
      <c r="F24" s="29">
        <f t="shared" ref="F24:F30" si="4">D24-E24</f>
        <v>1215</v>
      </c>
      <c r="G24" s="31">
        <f t="shared" ref="G24:G30" si="5">F24/E24</f>
        <v>1.561712716840276E-3</v>
      </c>
      <c r="H24" s="64">
        <v>768045</v>
      </c>
      <c r="I24" s="29">
        <f t="shared" ref="I24:I29" si="6">+D24-H24</f>
        <v>11162</v>
      </c>
      <c r="J24" s="51">
        <f t="shared" ref="J24:J30" si="7">+I24/H24</f>
        <v>1.4533002623544193E-2</v>
      </c>
      <c r="K24" s="56"/>
    </row>
    <row r="25" spans="1:11" ht="17.399999999999999" hidden="1" x14ac:dyDescent="0.3">
      <c r="A25" s="77">
        <v>12</v>
      </c>
      <c r="B25" s="27" t="s">
        <v>14</v>
      </c>
      <c r="C25" s="57"/>
      <c r="D25" s="62">
        <v>56031</v>
      </c>
      <c r="E25" s="62">
        <v>56020</v>
      </c>
      <c r="F25" s="29">
        <f t="shared" si="4"/>
        <v>11</v>
      </c>
      <c r="G25" s="31">
        <f t="shared" si="5"/>
        <v>1.9635844341306675E-4</v>
      </c>
      <c r="H25" s="64">
        <v>55699</v>
      </c>
      <c r="I25" s="29">
        <f t="shared" si="6"/>
        <v>332</v>
      </c>
      <c r="J25" s="51">
        <f t="shared" si="7"/>
        <v>5.9606097057397795E-3</v>
      </c>
      <c r="K25" s="56"/>
    </row>
    <row r="26" spans="1:11" ht="17.399999999999999" hidden="1" x14ac:dyDescent="0.3">
      <c r="A26" s="77">
        <v>13</v>
      </c>
      <c r="B26" s="27" t="s">
        <v>15</v>
      </c>
      <c r="C26" s="57"/>
      <c r="D26" s="62">
        <v>373</v>
      </c>
      <c r="E26" s="62">
        <v>241</v>
      </c>
      <c r="F26" s="29">
        <f t="shared" si="4"/>
        <v>132</v>
      </c>
      <c r="G26" s="31">
        <f t="shared" si="5"/>
        <v>0.5477178423236515</v>
      </c>
      <c r="H26" s="64">
        <v>386</v>
      </c>
      <c r="I26" s="29">
        <f t="shared" si="6"/>
        <v>-13</v>
      </c>
      <c r="J26" s="51">
        <f t="shared" si="7"/>
        <v>-3.367875647668394E-2</v>
      </c>
      <c r="K26" s="56"/>
    </row>
    <row r="27" spans="1:11" ht="17.399999999999999" hidden="1" x14ac:dyDescent="0.3">
      <c r="A27" s="77">
        <v>14</v>
      </c>
      <c r="B27" s="27" t="s">
        <v>16</v>
      </c>
      <c r="C27" s="57"/>
      <c r="D27" s="62">
        <v>2302</v>
      </c>
      <c r="E27" s="62">
        <v>2298</v>
      </c>
      <c r="F27" s="29">
        <f t="shared" si="4"/>
        <v>4</v>
      </c>
      <c r="G27" s="31">
        <f t="shared" si="5"/>
        <v>1.7406440382941688E-3</v>
      </c>
      <c r="H27" s="64">
        <v>2321</v>
      </c>
      <c r="I27" s="29">
        <f t="shared" si="6"/>
        <v>-19</v>
      </c>
      <c r="J27" s="51">
        <f t="shared" si="7"/>
        <v>-8.1861266695389921E-3</v>
      </c>
      <c r="K27" s="56"/>
    </row>
    <row r="28" spans="1:11" ht="17.399999999999999" hidden="1" x14ac:dyDescent="0.3">
      <c r="A28" s="77">
        <v>15</v>
      </c>
      <c r="B28" s="27" t="s">
        <v>17</v>
      </c>
      <c r="C28" s="57"/>
      <c r="D28" s="62">
        <v>10</v>
      </c>
      <c r="E28" s="62">
        <v>10</v>
      </c>
      <c r="F28" s="29">
        <f t="shared" si="4"/>
        <v>0</v>
      </c>
      <c r="G28" s="31">
        <f t="shared" si="5"/>
        <v>0</v>
      </c>
      <c r="H28" s="64">
        <v>10</v>
      </c>
      <c r="I28" s="29">
        <f t="shared" si="6"/>
        <v>0</v>
      </c>
      <c r="J28" s="51">
        <f t="shared" si="7"/>
        <v>0</v>
      </c>
      <c r="K28" s="56"/>
    </row>
    <row r="29" spans="1:11" ht="17.399999999999999" hidden="1" x14ac:dyDescent="0.3">
      <c r="A29" s="77">
        <v>16</v>
      </c>
      <c r="B29" s="27" t="s">
        <v>37</v>
      </c>
      <c r="C29" s="57"/>
      <c r="D29" s="63">
        <v>234</v>
      </c>
      <c r="E29" s="63">
        <v>235</v>
      </c>
      <c r="F29" s="52">
        <f t="shared" si="4"/>
        <v>-1</v>
      </c>
      <c r="G29" s="53">
        <f t="shared" si="5"/>
        <v>-4.2553191489361703E-3</v>
      </c>
      <c r="H29" s="65">
        <v>229</v>
      </c>
      <c r="I29" s="52">
        <f t="shared" si="6"/>
        <v>5</v>
      </c>
      <c r="J29" s="54">
        <f t="shared" si="7"/>
        <v>2.1834061135371178E-2</v>
      </c>
      <c r="K29" s="56"/>
    </row>
    <row r="30" spans="1:11" ht="17.399999999999999" hidden="1" x14ac:dyDescent="0.3">
      <c r="A30" s="77">
        <v>17</v>
      </c>
      <c r="B30" s="27" t="s">
        <v>20</v>
      </c>
      <c r="C30" s="57"/>
      <c r="D30" s="30">
        <f>SUM(D24:D29)</f>
        <v>838157</v>
      </c>
      <c r="E30" s="24">
        <f>SUM(E24:E29)</f>
        <v>836796</v>
      </c>
      <c r="F30" s="30">
        <f t="shared" si="4"/>
        <v>1361</v>
      </c>
      <c r="G30" s="31">
        <f t="shared" si="5"/>
        <v>1.6264418089952629E-3</v>
      </c>
      <c r="H30" s="24">
        <f>SUM(H24:H29)</f>
        <v>826690</v>
      </c>
      <c r="I30" s="30">
        <f>SUM(I24:I29)</f>
        <v>11467</v>
      </c>
      <c r="J30" s="51">
        <f t="shared" si="7"/>
        <v>1.3870979448160738E-2</v>
      </c>
      <c r="K30" s="56"/>
    </row>
    <row r="31" spans="1:11" ht="17.399999999999999" x14ac:dyDescent="0.3">
      <c r="A31" s="77">
        <v>8</v>
      </c>
      <c r="B31" s="96" t="s">
        <v>22</v>
      </c>
      <c r="C31" s="96"/>
      <c r="D31" s="96"/>
      <c r="E31" s="96"/>
      <c r="F31" s="96"/>
      <c r="G31" s="96"/>
      <c r="H31" s="96"/>
      <c r="I31" s="96"/>
      <c r="J31" s="96"/>
      <c r="K31" s="56"/>
    </row>
    <row r="32" spans="1:11" ht="17.399999999999999" x14ac:dyDescent="0.3">
      <c r="A32" s="77">
        <v>9</v>
      </c>
      <c r="B32" s="46"/>
      <c r="C32" s="46"/>
      <c r="D32" s="46"/>
      <c r="E32" s="15"/>
      <c r="F32" s="47" t="s">
        <v>5</v>
      </c>
      <c r="G32" s="48"/>
      <c r="H32" s="95" t="s">
        <v>6</v>
      </c>
      <c r="I32" s="95"/>
      <c r="J32" s="95"/>
      <c r="K32" s="56"/>
    </row>
    <row r="33" spans="1:11" ht="17.399999999999999" x14ac:dyDescent="0.3">
      <c r="A33" s="77">
        <v>10</v>
      </c>
      <c r="B33" s="47" t="s">
        <v>7</v>
      </c>
      <c r="C33" s="47"/>
      <c r="D33" s="50" t="s">
        <v>8</v>
      </c>
      <c r="E33" s="17" t="s">
        <v>9</v>
      </c>
      <c r="F33" s="50" t="s">
        <v>10</v>
      </c>
      <c r="G33" s="50" t="s">
        <v>11</v>
      </c>
      <c r="H33" s="17" t="s">
        <v>12</v>
      </c>
      <c r="I33" s="50" t="s">
        <v>10</v>
      </c>
      <c r="J33" s="50" t="s">
        <v>11</v>
      </c>
      <c r="K33" s="56"/>
    </row>
    <row r="34" spans="1:11" ht="17.399999999999999" x14ac:dyDescent="0.3">
      <c r="A34" s="77">
        <v>11</v>
      </c>
      <c r="B34" s="19" t="s">
        <v>13</v>
      </c>
      <c r="C34" s="68"/>
      <c r="D34" s="66">
        <v>779207</v>
      </c>
      <c r="E34" s="66">
        <v>777992</v>
      </c>
      <c r="F34" s="66">
        <f t="shared" ref="F34:F40" si="8">D34-E34</f>
        <v>1215</v>
      </c>
      <c r="G34" s="22">
        <f t="shared" ref="G34:G40" si="9">F34/E34</f>
        <v>1.561712716840276E-3</v>
      </c>
      <c r="H34" s="66">
        <v>768045</v>
      </c>
      <c r="I34" s="66">
        <f t="shared" ref="I34:I39" si="10">+D34-H34</f>
        <v>11162</v>
      </c>
      <c r="J34" s="79">
        <f t="shared" ref="J34:J40" si="11">+I34/H34</f>
        <v>1.4533002623544193E-2</v>
      </c>
      <c r="K34" s="56"/>
    </row>
    <row r="35" spans="1:11" ht="17.399999999999999" x14ac:dyDescent="0.3">
      <c r="A35" s="77">
        <v>12</v>
      </c>
      <c r="B35" s="19" t="s">
        <v>14</v>
      </c>
      <c r="C35" s="68"/>
      <c r="D35" s="66">
        <v>56031</v>
      </c>
      <c r="E35" s="66">
        <v>56020</v>
      </c>
      <c r="F35" s="66">
        <f t="shared" si="8"/>
        <v>11</v>
      </c>
      <c r="G35" s="22">
        <f t="shared" si="9"/>
        <v>1.9635844341306675E-4</v>
      </c>
      <c r="H35" s="66">
        <v>55699</v>
      </c>
      <c r="I35" s="66">
        <f t="shared" si="10"/>
        <v>332</v>
      </c>
      <c r="J35" s="79">
        <f t="shared" si="11"/>
        <v>5.9606097057397795E-3</v>
      </c>
      <c r="K35" s="56"/>
    </row>
    <row r="36" spans="1:11" ht="17.399999999999999" x14ac:dyDescent="0.3">
      <c r="A36" s="77">
        <v>13</v>
      </c>
      <c r="B36" s="19" t="s">
        <v>15</v>
      </c>
      <c r="C36" s="68"/>
      <c r="D36" s="66">
        <v>373</v>
      </c>
      <c r="E36" s="66">
        <v>241</v>
      </c>
      <c r="F36" s="66">
        <f t="shared" si="8"/>
        <v>132</v>
      </c>
      <c r="G36" s="22">
        <f t="shared" si="9"/>
        <v>0.5477178423236515</v>
      </c>
      <c r="H36" s="66">
        <v>386</v>
      </c>
      <c r="I36" s="66">
        <f t="shared" si="10"/>
        <v>-13</v>
      </c>
      <c r="J36" s="79">
        <f t="shared" si="11"/>
        <v>-3.367875647668394E-2</v>
      </c>
      <c r="K36" s="56"/>
    </row>
    <row r="37" spans="1:11" ht="17.399999999999999" x14ac:dyDescent="0.3">
      <c r="A37" s="77">
        <v>14</v>
      </c>
      <c r="B37" s="19" t="s">
        <v>16</v>
      </c>
      <c r="C37" s="68"/>
      <c r="D37" s="66">
        <v>2302</v>
      </c>
      <c r="E37" s="66">
        <v>2298</v>
      </c>
      <c r="F37" s="66">
        <f t="shared" si="8"/>
        <v>4</v>
      </c>
      <c r="G37" s="22">
        <f t="shared" si="9"/>
        <v>1.7406440382941688E-3</v>
      </c>
      <c r="H37" s="66">
        <v>2321</v>
      </c>
      <c r="I37" s="66">
        <f t="shared" si="10"/>
        <v>-19</v>
      </c>
      <c r="J37" s="79">
        <f t="shared" si="11"/>
        <v>-8.1861266695389921E-3</v>
      </c>
      <c r="K37" s="56"/>
    </row>
    <row r="38" spans="1:11" ht="17.399999999999999" x14ac:dyDescent="0.3">
      <c r="A38" s="77">
        <v>15</v>
      </c>
      <c r="B38" s="19" t="s">
        <v>17</v>
      </c>
      <c r="C38" s="68"/>
      <c r="D38" s="66">
        <v>10</v>
      </c>
      <c r="E38" s="66">
        <v>10</v>
      </c>
      <c r="F38" s="66">
        <f t="shared" si="8"/>
        <v>0</v>
      </c>
      <c r="G38" s="22">
        <f t="shared" si="9"/>
        <v>0</v>
      </c>
      <c r="H38" s="66">
        <v>10</v>
      </c>
      <c r="I38" s="66">
        <f t="shared" si="10"/>
        <v>0</v>
      </c>
      <c r="J38" s="79">
        <f t="shared" si="11"/>
        <v>0</v>
      </c>
      <c r="K38" s="56"/>
    </row>
    <row r="39" spans="1:11" ht="17.399999999999999" x14ac:dyDescent="0.3">
      <c r="A39" s="77">
        <v>16</v>
      </c>
      <c r="B39" s="19" t="s">
        <v>37</v>
      </c>
      <c r="C39" s="68"/>
      <c r="D39" s="67">
        <v>234</v>
      </c>
      <c r="E39" s="67">
        <v>235</v>
      </c>
      <c r="F39" s="67">
        <f t="shared" si="8"/>
        <v>-1</v>
      </c>
      <c r="G39" s="42">
        <f t="shared" si="9"/>
        <v>-4.2553191489361703E-3</v>
      </c>
      <c r="H39" s="67">
        <v>229</v>
      </c>
      <c r="I39" s="67">
        <f t="shared" si="10"/>
        <v>5</v>
      </c>
      <c r="J39" s="80">
        <f t="shared" si="11"/>
        <v>2.1834061135371178E-2</v>
      </c>
      <c r="K39" s="56"/>
    </row>
    <row r="40" spans="1:11" ht="17.399999999999999" x14ac:dyDescent="0.3">
      <c r="A40" s="77">
        <v>17</v>
      </c>
      <c r="B40" s="19" t="s">
        <v>20</v>
      </c>
      <c r="C40" s="68"/>
      <c r="D40" s="24">
        <f>SUM(D34:D39)</f>
        <v>838157</v>
      </c>
      <c r="E40" s="24">
        <f>SUM(E34:E39)</f>
        <v>836796</v>
      </c>
      <c r="F40" s="24">
        <f t="shared" si="8"/>
        <v>1361</v>
      </c>
      <c r="G40" s="22">
        <f t="shared" si="9"/>
        <v>1.6264418089952629E-3</v>
      </c>
      <c r="H40" s="74">
        <f>SUM(H34:H39)</f>
        <v>826690</v>
      </c>
      <c r="I40" s="24">
        <f>SUM(I34:I39)</f>
        <v>11467</v>
      </c>
      <c r="J40" s="79">
        <f t="shared" si="11"/>
        <v>1.3870979448160738E-2</v>
      </c>
      <c r="K40" s="56"/>
    </row>
    <row r="41" spans="1:11" ht="17.399999999999999" x14ac:dyDescent="0.3">
      <c r="A41" s="77">
        <v>18</v>
      </c>
      <c r="B41" s="93" t="s">
        <v>21</v>
      </c>
      <c r="C41" s="93"/>
      <c r="D41" s="93"/>
      <c r="E41" s="93"/>
      <c r="F41" s="93"/>
      <c r="G41" s="93"/>
      <c r="H41" s="93"/>
      <c r="I41" s="93"/>
      <c r="J41" s="93"/>
      <c r="K41" s="26"/>
    </row>
    <row r="42" spans="1:11" s="14" customFormat="1" ht="17.399999999999999" x14ac:dyDescent="0.3">
      <c r="A42" s="77">
        <v>19</v>
      </c>
      <c r="B42" s="15"/>
      <c r="C42" s="15"/>
      <c r="D42" s="15"/>
      <c r="E42" s="15"/>
      <c r="F42" s="16" t="s">
        <v>5</v>
      </c>
      <c r="G42" s="15"/>
      <c r="H42" s="58"/>
      <c r="I42" s="86" t="s">
        <v>6</v>
      </c>
      <c r="J42" s="86"/>
      <c r="K42" s="49"/>
    </row>
    <row r="43" spans="1:11" s="14" customFormat="1" ht="17.399999999999999" x14ac:dyDescent="0.3">
      <c r="A43" s="77">
        <v>20</v>
      </c>
      <c r="B43" s="16" t="s">
        <v>7</v>
      </c>
      <c r="C43" s="16"/>
      <c r="D43" s="17" t="s">
        <v>8</v>
      </c>
      <c r="E43" s="17" t="s">
        <v>9</v>
      </c>
      <c r="F43" s="17" t="s">
        <v>10</v>
      </c>
      <c r="G43" s="17" t="s">
        <v>11</v>
      </c>
      <c r="H43" s="17" t="s">
        <v>12</v>
      </c>
      <c r="I43" s="17" t="s">
        <v>10</v>
      </c>
      <c r="J43" s="17" t="s">
        <v>11</v>
      </c>
      <c r="K43" s="50"/>
    </row>
    <row r="44" spans="1:11" ht="17.399999999999999" x14ac:dyDescent="0.3">
      <c r="A44" s="77">
        <v>21</v>
      </c>
      <c r="B44" s="19" t="s">
        <v>13</v>
      </c>
      <c r="C44" s="19"/>
      <c r="D44" s="66">
        <v>773060</v>
      </c>
      <c r="E44" s="66">
        <v>771475</v>
      </c>
      <c r="F44" s="66">
        <f t="shared" ref="F44:F50" si="12">D44-E44</f>
        <v>1585</v>
      </c>
      <c r="G44" s="22">
        <f t="shared" ref="G44:G50" si="13">F44/E44</f>
        <v>2.054505978806831E-3</v>
      </c>
      <c r="H44" s="66">
        <v>761910</v>
      </c>
      <c r="I44" s="66">
        <f>+D44-H44</f>
        <v>11150</v>
      </c>
      <c r="J44" s="79">
        <f t="shared" ref="J44:J50" si="14">+I44/H44</f>
        <v>1.4634274389363574E-2</v>
      </c>
      <c r="K44" s="51"/>
    </row>
    <row r="45" spans="1:11" ht="17.399999999999999" x14ac:dyDescent="0.3">
      <c r="A45" s="77">
        <v>22</v>
      </c>
      <c r="B45" s="19" t="s">
        <v>14</v>
      </c>
      <c r="C45" s="19"/>
      <c r="D45" s="66">
        <v>55743</v>
      </c>
      <c r="E45" s="66">
        <v>56360</v>
      </c>
      <c r="F45" s="66">
        <f t="shared" si="12"/>
        <v>-617</v>
      </c>
      <c r="G45" s="22">
        <f t="shared" si="13"/>
        <v>-1.0947480482611781E-2</v>
      </c>
      <c r="H45" s="66">
        <v>55395</v>
      </c>
      <c r="I45" s="66">
        <f t="shared" ref="I45:I49" si="15">+D45-H45</f>
        <v>348</v>
      </c>
      <c r="J45" s="79">
        <f t="shared" si="14"/>
        <v>6.2821554291903605E-3</v>
      </c>
      <c r="K45" s="51"/>
    </row>
    <row r="46" spans="1:11" ht="17.399999999999999" x14ac:dyDescent="0.3">
      <c r="A46" s="77">
        <v>23</v>
      </c>
      <c r="B46" s="19" t="s">
        <v>15</v>
      </c>
      <c r="C46" s="19"/>
      <c r="D46" s="66">
        <v>382</v>
      </c>
      <c r="E46" s="66">
        <v>249</v>
      </c>
      <c r="F46" s="66">
        <f t="shared" si="12"/>
        <v>133</v>
      </c>
      <c r="G46" s="22">
        <f t="shared" si="13"/>
        <v>0.53413654618473894</v>
      </c>
      <c r="H46" s="66">
        <v>388</v>
      </c>
      <c r="I46" s="66">
        <f t="shared" si="15"/>
        <v>-6</v>
      </c>
      <c r="J46" s="79">
        <f t="shared" si="14"/>
        <v>-1.5463917525773196E-2</v>
      </c>
      <c r="K46" s="51"/>
    </row>
    <row r="47" spans="1:11" ht="17.399999999999999" x14ac:dyDescent="0.3">
      <c r="A47" s="77">
        <v>24</v>
      </c>
      <c r="B47" s="19" t="s">
        <v>16</v>
      </c>
      <c r="C47" s="19"/>
      <c r="D47" s="66">
        <v>2306</v>
      </c>
      <c r="E47" s="66">
        <v>2311</v>
      </c>
      <c r="F47" s="66">
        <f t="shared" si="12"/>
        <v>-5</v>
      </c>
      <c r="G47" s="22">
        <f t="shared" si="13"/>
        <v>-2.1635655560363477E-3</v>
      </c>
      <c r="H47" s="66">
        <v>2327</v>
      </c>
      <c r="I47" s="66">
        <f t="shared" si="15"/>
        <v>-21</v>
      </c>
      <c r="J47" s="79">
        <f t="shared" si="14"/>
        <v>-9.0244950580146109E-3</v>
      </c>
      <c r="K47" s="51"/>
    </row>
    <row r="48" spans="1:11" ht="17.399999999999999" x14ac:dyDescent="0.3">
      <c r="A48" s="77">
        <v>25</v>
      </c>
      <c r="B48" s="19" t="s">
        <v>17</v>
      </c>
      <c r="C48" s="19"/>
      <c r="D48" s="66">
        <v>10</v>
      </c>
      <c r="E48" s="66">
        <v>11</v>
      </c>
      <c r="F48" s="66">
        <f t="shared" si="12"/>
        <v>-1</v>
      </c>
      <c r="G48" s="22">
        <f t="shared" si="13"/>
        <v>-9.0909090909090912E-2</v>
      </c>
      <c r="H48" s="66">
        <v>10</v>
      </c>
      <c r="I48" s="66">
        <f t="shared" si="15"/>
        <v>0</v>
      </c>
      <c r="J48" s="79">
        <f t="shared" si="14"/>
        <v>0</v>
      </c>
      <c r="K48" s="51"/>
    </row>
    <row r="49" spans="1:11" ht="17.399999999999999" x14ac:dyDescent="0.3">
      <c r="A49" s="77">
        <v>26</v>
      </c>
      <c r="B49" s="19" t="s">
        <v>37</v>
      </c>
      <c r="C49" s="19"/>
      <c r="D49" s="67">
        <v>234</v>
      </c>
      <c r="E49" s="67">
        <v>238</v>
      </c>
      <c r="F49" s="67">
        <f t="shared" si="12"/>
        <v>-4</v>
      </c>
      <c r="G49" s="42">
        <f t="shared" si="13"/>
        <v>-1.680672268907563E-2</v>
      </c>
      <c r="H49" s="67">
        <v>226</v>
      </c>
      <c r="I49" s="67">
        <f t="shared" si="15"/>
        <v>8</v>
      </c>
      <c r="J49" s="80">
        <f t="shared" si="14"/>
        <v>3.5398230088495575E-2</v>
      </c>
      <c r="K49" s="55"/>
    </row>
    <row r="50" spans="1:11" ht="17.399999999999999" x14ac:dyDescent="0.3">
      <c r="A50" s="77">
        <v>27</v>
      </c>
      <c r="B50" s="19" t="s">
        <v>20</v>
      </c>
      <c r="C50" s="19"/>
      <c r="D50" s="24">
        <f>SUM(D44:D49)</f>
        <v>831735</v>
      </c>
      <c r="E50" s="24">
        <f>SUM(E44:E49)</f>
        <v>830644</v>
      </c>
      <c r="F50" s="24">
        <f t="shared" si="12"/>
        <v>1091</v>
      </c>
      <c r="G50" s="22">
        <f t="shared" si="13"/>
        <v>1.3134387294677383E-3</v>
      </c>
      <c r="H50" s="24">
        <f>SUM(H44:H49)</f>
        <v>820256</v>
      </c>
      <c r="I50" s="24">
        <f>SUM(I44:I49)</f>
        <v>11479</v>
      </c>
      <c r="J50" s="79">
        <f t="shared" si="14"/>
        <v>1.3994411500799751E-2</v>
      </c>
      <c r="K50" s="51"/>
    </row>
    <row r="51" spans="1:11" x14ac:dyDescent="0.3">
      <c r="B51" s="3"/>
      <c r="C51" s="3"/>
      <c r="D51" s="3"/>
      <c r="F51" s="3"/>
      <c r="G51" s="3"/>
      <c r="H51" s="3"/>
      <c r="I51" s="3"/>
      <c r="J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1"/>
      <c r="D59" s="36"/>
      <c r="E59" s="38"/>
      <c r="F59" s="36"/>
      <c r="G59" s="36"/>
    </row>
    <row r="60" spans="1:11" x14ac:dyDescent="0.3">
      <c r="B60" s="41"/>
      <c r="D60" s="59"/>
      <c r="E60" s="60"/>
      <c r="F60" s="59"/>
      <c r="G60" s="59"/>
    </row>
    <row r="61" spans="1:11" x14ac:dyDescent="0.3">
      <c r="C61" s="61"/>
    </row>
    <row r="64" spans="1:11" x14ac:dyDescent="0.3">
      <c r="B64" s="32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5AD51C-DB71-4284-B53B-2A43CB2D9171}"/>
</file>

<file path=customXml/itemProps2.xml><?xml version="1.0" encoding="utf-8"?>
<ds:datastoreItem xmlns:ds="http://schemas.openxmlformats.org/officeDocument/2006/customXml" ds:itemID="{972B9665-69AB-4E16-81DC-3619CA6CD76E}"/>
</file>

<file path=customXml/itemProps3.xml><?xml version="1.0" encoding="utf-8"?>
<ds:datastoreItem xmlns:ds="http://schemas.openxmlformats.org/officeDocument/2006/customXml" ds:itemID="{C7343260-0E3D-47F2-803A-EA701322A7EF}"/>
</file>

<file path=customXml/itemProps4.xml><?xml version="1.0" encoding="utf-8"?>
<ds:datastoreItem xmlns:ds="http://schemas.openxmlformats.org/officeDocument/2006/customXml" ds:itemID="{4523BE05-640F-430D-9A9E-2E4056294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2019-02-13T23:07:19Z</cp:lastPrinted>
  <dcterms:created xsi:type="dcterms:W3CDTF">2014-01-09T00:48:14Z</dcterms:created>
  <dcterms:modified xsi:type="dcterms:W3CDTF">2019-04-22T19:18:49Z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0x0101006E56B4D1795A2E4DB2F0B01679ED314A00E51704491A032845906ECB97D5F6B145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