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<sst xmlns="http://schemas.openxmlformats.org/spreadsheetml/2006/main" count="910" uniqueCount="343">
  <si>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</si>
  <si>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</si>
  <si>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</si>
  <si>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</si>
  <si>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</si>
  <si>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</si>
  <si>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</si>
  <si>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</si>
  <si>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</si>
  <si>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</si>
  <si>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</si>
  <si>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</si>
  <si>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</si>
  <si>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</si>
  <si>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</si>
  <si>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</si>
  <si>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</si>
  <si>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</si>
  <si>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</si>
  <si>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</si>
  <si>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</si>
  <si>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</si>
  <si>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</si>
  <si>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</si>
  <si>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</si>
  <si>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</si>
  <si>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</si>
  <si>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</si>
  <si>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</si>
  <si>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</si>
  <si>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</si>
  <si>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</si>
  <si>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</si>
  <si>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</si>
  <si>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</si>
  <si>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</si>
  <si>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</si>
  <si>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</si>
  <si>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</si>
  <si>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</si>
  <si>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</si>
  <si>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</si>
  <si>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</si>
  <si>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</si>
  <si>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</si>
  <si>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</si>
  <si>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</si>
  <si>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</si>
  <si>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</si>
  <si>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</si>
  <si>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</si>
  <si>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</si>
  <si>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</si>
  <si>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</si>
  <si>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</si>
  <si>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</si>
  <si>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</si>
  <si>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</si>
  <si>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</si>
  <si>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</si>
  <si>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</si>
  <si>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</si>
  <si>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</si>
  <si>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</si>
  <si>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</si>
  <si>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</si>
  <si>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</si>
  <si>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</si>
  <si>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</si>
  <si>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</si>
  <si>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</si>
  <si>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</si>
  <si>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</si>
  <si>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</si>
  <si>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</si>
  <si>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</si>
  <si>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</si>
  <si>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</si>
  <si>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</si>
  <si>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</si>
  <si>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</si>
  <si>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</si>
  <si>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</si>
  <si>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</si>
  <si>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</si>
  <si>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</si>
  <si>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</si>
  <si>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</si>
  <si>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</si>
  <si>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</si>
  <si>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</si>
  <si>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</si>
  <si>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</si>
  <si>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</si>
  <si>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</si>
  <si>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</si>
  <si>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</si>
  <si>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</si>
  <si>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</si>
  <si>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</si>
  <si>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</si>
  <si>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</si>
  <si>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</si>
  <si>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</si>
  <si>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</si>
  <si>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</si>
  <si>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</si>
  <si>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</si>
  <si>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</si>
  <si>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</si>
  <si>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</si>
  <si>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</si>
  <si>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</si>
  <si>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</si>
  <si>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</si>
  <si>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</si>
  <si>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</si>
  <si>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</si>
  <si>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</si>
  <si>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</si>
  <si>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</si>
  <si>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</si>
  <si>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</si>
  <si>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</si>
  <si>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</si>
  <si>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</si>
  <si>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</si>
  <si>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</si>
  <si>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</si>
  <si>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</si>
  <si>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</si>
  <si>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</si>
  <si>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</si>
  <si>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</si>
  <si>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</si>
  <si>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</si>
  <si>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</si>
  <si>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</si>
  <si>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</si>
  <si>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</si>
  <si>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</si>
  <si>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</si>
  <si>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</si>
  <si>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</si>
  <si>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</si>
  <si>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</si>
  <si>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</si>
  <si>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</si>
  <si>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</si>
  <si>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</si>
  <si>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</si>
  <si>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</si>
  <si>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</si>
  <si>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</si>
  <si>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</si>
  <si>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</si>
  <si>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</si>
  <si>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</si>
  <si>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</si>
  <si>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</si>
  <si>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</si>
  <si>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</si>
  <si>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</si>
  <si>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</si>
  <si>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</si>
  <si>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</si>
  <si>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</si>
  <si>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</si>
  <si>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</si>
  <si>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</si>
  <si>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</si>
  <si>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</si>
  <si>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</si>
  <si>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</si>
  <si>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</si>
  <si>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</si>
  <si>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</si>
  <si>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</si>
  <si>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</si>
  <si>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</si>
  <si>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</si>
  <si>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</si>
  <si>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</si>
  <si>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</si>
  <si>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</si>
  <si>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</si>
  <si>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</si>
  <si>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</si>
  <si>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</si>
  <si>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</si>
  <si>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</si>
  <si>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</si>
  <si>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</si>
  <si>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</si>
  <si>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</si>
  <si>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</si>
  <si>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</si>
  <si>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</si>
  <si>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</si>
  <si>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</si>
  <si>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</si>
  <si>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</si>
  <si>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</si>
  <si>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</si>
  <si>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</si>
  <si>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</si>
  <si>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</si>
  <si>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</si>
  <si>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</si>
  <si>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</si>
  <si>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</si>
  <si>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</si>
  <si>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</si>
  <si>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</si>
  <si>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</si>
  <si>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</si>
  <si>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</si>
  <si>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</si>
  <si>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</si>
  <si>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</si>
  <si>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</si>
  <si>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</si>
  <si>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</si>
  <si>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</si>
  <si>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</si>
  <si>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</si>
  <si>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</si>
  <si>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</si>
  <si>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</si>
  <si>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</si>
  <si>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</si>
  <si>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</si>
  <si>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</si>
  <si>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</si>
  <si>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</si>
  <si>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</si>
  <si>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</si>
  <si>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</si>
  <si>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</si>
  <si>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</si>
  <si>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</si>
  <si>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</si>
  <si>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</si>
  <si>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</si>
  <si>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</si>
  <si>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</si>
  <si>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</si>
  <si>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</si>
  <si>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</si>
  <si>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</si>
  <si>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</si>
  <si>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</si>
  <si>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</si>
  <si>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</si>
  <si>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</si>
  <si>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</si>
  <si>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</si>
  <si>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</si>
  <si>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</si>
  <si>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</si>
  <si>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</si>
  <si>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</si>
  <si>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</si>
  <si>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</si>
  <si>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</si>
  <si>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</si>
  <si>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</si>
  <si>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</si>
  <si>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</si>
  <si>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</si>
  <si>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</si>
  <si>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</si>
  <si>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</si>
  <si>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</si>
  <si>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</si>
  <si>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</si>
  <si>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</si>
  <si>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</si>
  <si>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</si>
  <si>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</si>
  <si>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</si>
  <si>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</si>
  <si>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</si>
  <si>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</si>
  <si>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</si>
  <si>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</si>
  <si>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</si>
  <si>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</si>
  <si>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</si>
  <si>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</si>
  <si>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</si>
  <si>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</si>
  <si>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</si>
  <si>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</si>
  <si>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</si>
  <si>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</si>
  <si>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</si>
  <si>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</si>
  <si>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</si>
  <si>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</si>
  <si>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</si>
  <si>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</si>
  <si>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</si>
  <si>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</si>
  <si>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</si>
  <si>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</si>
  <si>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</si>
  <si>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</si>
  <si>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</si>
  <si>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</si>
  <si>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</si>
  <si>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</si>
  <si>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</si>
  <si>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</si>
  <si>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</si>
  <si>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</si>
  <si>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</si>
  <si>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</si>
  <si>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</si>
  <si>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</si>
  <si>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</si>
  <si>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</si>
  <si>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</si>
  <si>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</si>
  <si>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</si>
  <si>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</si>
  <si>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</si>
  <si>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</si>
  <si>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r>
      <t xml:space="preserve">Note 5: Recycling rates shown above are subject to an additional recycling processing surcharge of </t>
    </r>
    <r>
      <rPr>
        <b/>
        <sz val="10"/>
        <rFont val="Arial"/>
        <family val="2"/>
      </rPr>
      <t>$0.96 per month</t>
    </r>
  </si>
  <si>
    <r>
      <t xml:space="preserve">Note 7:             Rates shown above are subject to an additional recycling processing surcharge of </t>
    </r>
    <r>
      <rPr>
        <b/>
        <sz val="10"/>
        <rFont val="Arial"/>
        <family val="2"/>
      </rPr>
      <t>$0.36 per yard</t>
    </r>
  </si>
  <si>
    <r>
      <t xml:space="preserve">Note 6:             Rates shown above are subject to an additional recycling processing surcharge of </t>
    </r>
    <r>
      <rPr>
        <b/>
        <sz val="10"/>
        <rFont val="Arial"/>
        <family val="2"/>
      </rPr>
      <t>$0.36 per yard</t>
    </r>
  </si>
  <si>
    <r>
      <t xml:space="preserve">Note 5:           Rates shown above are subject to an additional recycling processing surcharge of </t>
    </r>
    <r>
      <rPr>
        <b/>
        <sz val="10"/>
        <rFont val="Arial"/>
        <family val="2"/>
      </rPr>
      <t>$0.36 per yard</t>
    </r>
  </si>
  <si>
    <t>40th Revised,  Page No. 1</t>
  </si>
  <si>
    <t>29th Revised Page No. 21</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</si>
  <si>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</si>
  <si>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</si>
  <si>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t>30th Revised Page No. 21A</t>
  </si>
  <si>
    <t>25th Revised Page No. 25</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</si>
  <si>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</si>
  <si>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</si>
  <si>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t>16th Revised Page No. 25b</t>
  </si>
  <si>
    <t>17th Revised Page No. 25a</t>
  </si>
  <si>
    <t>16th Revised Page No. 30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</si>
</sst>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172" fontId="0" fillId="24" borderId="13"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center"/>
    </xf>
    <xf numFmtId="0" fontId="5" fillId="24" borderId="13" xfId="0" applyFont="1" applyFill="1" applyBorder="1" applyAlignment="1">
      <alignment horizontal="center"/>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1" xfId="0" applyFont="1" applyFill="1" applyBorder="1" applyAlignment="1">
      <alignment horizontal="center"/>
    </xf>
    <xf numFmtId="0" fontId="0" fillId="0" borderId="17" xfId="0" applyFill="1" applyBorder="1" applyAlignment="1">
      <alignment horizontal="center"/>
    </xf>
    <xf numFmtId="0" fontId="2" fillId="0" borderId="13" xfId="53" applyFill="1" applyBorder="1" applyAlignment="1" applyProtection="1">
      <alignment horizontal="left"/>
      <protection/>
    </xf>
    <xf numFmtId="0" fontId="2" fillId="0" borderId="13" xfId="54" applyFill="1" applyBorder="1" applyAlignment="1" applyProtection="1">
      <alignment/>
      <protection/>
    </xf>
    <xf numFmtId="0" fontId="0" fillId="0" borderId="11" xfId="0"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0" xfId="58" applyFont="1" applyFill="1" applyBorder="1" applyAlignment="1">
      <alignment horizontal="left"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24" borderId="10" xfId="58" applyFont="1" applyFill="1" applyBorder="1" applyAlignment="1">
      <alignment horizontal="center" vertical="center" wrapText="1"/>
      <protection/>
    </xf>
    <xf numFmtId="0" fontId="0" fillId="25" borderId="10" xfId="58" applyFont="1" applyFill="1" applyBorder="1" applyAlignment="1">
      <alignment horizontal="center" vertical="center"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center"/>
    </xf>
    <xf numFmtId="0" fontId="0" fillId="0" borderId="11" xfId="0" applyFill="1" applyBorder="1" applyAlignment="1" quotePrefix="1">
      <alignment horizontal="center"/>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0" xfId="0" applyAlignment="1">
      <alignment/>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7"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70" zoomScaleNormal="70" zoomScalePageLayoutView="0" workbookViewId="0" topLeftCell="A1">
      <selection activeCell="B29" sqref="B29:N29"/>
    </sheetView>
  </sheetViews>
  <sheetFormatPr defaultColWidth="9.140625" defaultRowHeight="12.75"/>
  <cols>
    <col min="1" max="1" width="10.7109375" style="59" customWidth="1"/>
    <col min="2" max="2" width="13.00390625" style="59" customWidth="1"/>
    <col min="3" max="3" width="3.140625" style="59" customWidth="1"/>
    <col min="4" max="13" width="11.7109375" style="59" customWidth="1"/>
    <col min="14" max="14" width="14.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340</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18" t="s">
        <v>164</v>
      </c>
      <c r="B7" s="196"/>
      <c r="C7" s="196"/>
      <c r="D7" s="196"/>
      <c r="E7" s="196"/>
      <c r="F7" s="196"/>
      <c r="G7" s="196"/>
      <c r="H7" s="196"/>
      <c r="I7" s="196"/>
      <c r="J7" s="196"/>
      <c r="K7" s="196"/>
      <c r="L7" s="196"/>
      <c r="M7" s="196"/>
      <c r="N7" s="215"/>
    </row>
    <row r="8" spans="1:14" ht="12.75">
      <c r="A8" s="218" t="s">
        <v>192</v>
      </c>
      <c r="B8" s="196"/>
      <c r="C8" s="196"/>
      <c r="D8" s="196"/>
      <c r="E8" s="196"/>
      <c r="F8" s="196"/>
      <c r="G8" s="196"/>
      <c r="H8" s="196"/>
      <c r="I8" s="196"/>
      <c r="J8" s="196"/>
      <c r="K8" s="196"/>
      <c r="L8" s="196"/>
      <c r="M8" s="196"/>
      <c r="N8" s="215"/>
    </row>
    <row r="9" spans="1:14" ht="12.75">
      <c r="A9" s="218" t="s">
        <v>166</v>
      </c>
      <c r="B9" s="196"/>
      <c r="C9" s="196"/>
      <c r="D9" s="196"/>
      <c r="E9" s="196"/>
      <c r="F9" s="196"/>
      <c r="G9" s="196"/>
      <c r="H9" s="196"/>
      <c r="I9" s="196"/>
      <c r="J9" s="196"/>
      <c r="K9" s="196"/>
      <c r="L9" s="196"/>
      <c r="M9" s="196"/>
      <c r="N9" s="21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69" t="s">
        <v>122</v>
      </c>
      <c r="E13" s="269"/>
      <c r="F13" s="269"/>
      <c r="G13" s="269"/>
      <c r="H13" s="269"/>
      <c r="I13" s="269"/>
      <c r="J13" s="269"/>
      <c r="K13" s="269"/>
      <c r="L13" s="269"/>
      <c r="M13" s="269"/>
      <c r="N13" s="270"/>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71" t="s">
        <v>179</v>
      </c>
      <c r="C21" s="271"/>
      <c r="D21" s="271"/>
      <c r="E21" s="271"/>
      <c r="F21" s="271"/>
      <c r="G21" s="271"/>
      <c r="H21" s="271"/>
      <c r="I21" s="271"/>
      <c r="J21" s="271"/>
      <c r="K21" s="271"/>
      <c r="L21" s="271"/>
      <c r="M21" s="271"/>
      <c r="N21" s="272"/>
    </row>
    <row r="22" spans="1:14" ht="12.75">
      <c r="A22" s="192" t="s">
        <v>180</v>
      </c>
      <c r="B22" s="271" t="s">
        <v>181</v>
      </c>
      <c r="C22" s="271"/>
      <c r="D22" s="271"/>
      <c r="E22" s="271"/>
      <c r="F22" s="271"/>
      <c r="G22" s="271"/>
      <c r="H22" s="271"/>
      <c r="I22" s="271"/>
      <c r="J22" s="271"/>
      <c r="K22" s="271"/>
      <c r="L22" s="271"/>
      <c r="M22" s="271"/>
      <c r="N22" s="272"/>
    </row>
    <row r="23" spans="1:14" ht="12.75">
      <c r="A23" s="191"/>
      <c r="B23" s="271" t="str">
        <f>+'Item 105 Page 2'!B28</f>
        <v>to the disposal site.  Excess miles will be charged for at $1.45 per mile or fraction of a</v>
      </c>
      <c r="C23" s="271"/>
      <c r="D23" s="271"/>
      <c r="E23" s="271"/>
      <c r="F23" s="271"/>
      <c r="G23" s="271"/>
      <c r="H23" s="271"/>
      <c r="I23" s="271"/>
      <c r="J23" s="271"/>
      <c r="K23" s="271"/>
      <c r="L23" s="271"/>
      <c r="M23" s="271"/>
      <c r="N23" s="272"/>
    </row>
    <row r="24" spans="1:14" ht="12.75">
      <c r="A24" s="191"/>
      <c r="B24" s="271" t="s">
        <v>193</v>
      </c>
      <c r="C24" s="271"/>
      <c r="D24" s="271"/>
      <c r="E24" s="271"/>
      <c r="F24" s="271"/>
      <c r="G24" s="271"/>
      <c r="H24" s="271"/>
      <c r="I24" s="271"/>
      <c r="J24" s="271"/>
      <c r="K24" s="271"/>
      <c r="L24" s="271"/>
      <c r="M24" s="271"/>
      <c r="N24" s="272"/>
    </row>
    <row r="25" spans="1:14" ht="12.75">
      <c r="A25" s="191" t="s">
        <v>194</v>
      </c>
      <c r="B25" s="271" t="s">
        <v>195</v>
      </c>
      <c r="C25" s="271"/>
      <c r="D25" s="271"/>
      <c r="E25" s="271"/>
      <c r="F25" s="271"/>
      <c r="G25" s="271"/>
      <c r="H25" s="271"/>
      <c r="I25" s="271"/>
      <c r="J25" s="271"/>
      <c r="K25" s="271"/>
      <c r="L25" s="271"/>
      <c r="M25" s="271"/>
      <c r="N25" s="272"/>
    </row>
    <row r="26" spans="1:14" ht="12.75">
      <c r="A26" s="17" t="s">
        <v>3</v>
      </c>
      <c r="B26" s="251" t="s">
        <v>196</v>
      </c>
      <c r="C26" s="251"/>
      <c r="D26" s="251"/>
      <c r="E26" s="251"/>
      <c r="F26" s="251"/>
      <c r="G26" s="251"/>
      <c r="H26" s="251"/>
      <c r="I26" s="251"/>
      <c r="J26" s="251"/>
      <c r="K26" s="251"/>
      <c r="L26" s="251"/>
      <c r="M26" s="251"/>
      <c r="N26" s="252"/>
    </row>
    <row r="27" spans="1:14" ht="6" customHeight="1">
      <c r="A27" s="17"/>
      <c r="B27" s="251"/>
      <c r="C27" s="251"/>
      <c r="D27" s="251"/>
      <c r="E27" s="251"/>
      <c r="F27" s="251"/>
      <c r="G27" s="251"/>
      <c r="H27" s="251"/>
      <c r="I27" s="251"/>
      <c r="J27" s="251"/>
      <c r="K27" s="251"/>
      <c r="L27" s="251"/>
      <c r="M27" s="251"/>
      <c r="N27" s="252"/>
    </row>
    <row r="28" spans="1:14" ht="12.75">
      <c r="A28" s="17" t="s">
        <v>74</v>
      </c>
      <c r="B28" s="251" t="str">
        <f>"Recycling &lt;credit&gt;/debit (if applicable) is:  &lt;$0.18&gt; (A)  per yard."</f>
        <v>Recycling &lt;credit&gt;/debit (if applicable) is:  &lt;$0.18&gt; (A)  per yard.</v>
      </c>
      <c r="C28" s="251"/>
      <c r="D28" s="251"/>
      <c r="E28" s="251"/>
      <c r="F28" s="251"/>
      <c r="G28" s="251"/>
      <c r="H28" s="251"/>
      <c r="I28" s="251"/>
      <c r="J28" s="251"/>
      <c r="K28" s="251"/>
      <c r="L28" s="251"/>
      <c r="M28" s="251"/>
      <c r="N28" s="252"/>
    </row>
    <row r="29" spans="1:14" ht="6.75" customHeight="1">
      <c r="A29" s="17"/>
      <c r="B29" s="251"/>
      <c r="C29" s="251"/>
      <c r="D29" s="251"/>
      <c r="E29" s="251"/>
      <c r="F29" s="251"/>
      <c r="G29" s="251"/>
      <c r="H29" s="251"/>
      <c r="I29" s="251"/>
      <c r="J29" s="251"/>
      <c r="K29" s="251"/>
      <c r="L29" s="251"/>
      <c r="M29" s="251"/>
      <c r="N29" s="252"/>
    </row>
    <row r="30" spans="1:14" ht="12.75">
      <c r="A30" s="17" t="s">
        <v>191</v>
      </c>
      <c r="B30" s="233" t="str">
        <f>"The charge included in this rate for recycling is$3.08 per yard. Description/rules related to recycling program are shown on page 26."</f>
        <v>The charge included in this rate for recycling is$3.08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330</v>
      </c>
      <c r="B32" s="12"/>
      <c r="C32" s="3"/>
      <c r="D32" s="4"/>
      <c r="E32" s="4"/>
      <c r="F32" s="4"/>
      <c r="G32" s="4"/>
      <c r="H32" s="4"/>
      <c r="I32" s="62"/>
      <c r="J32" s="62"/>
      <c r="K32" s="62"/>
      <c r="L32" s="62"/>
      <c r="M32" s="62"/>
      <c r="N32" s="64"/>
    </row>
    <row r="33" spans="1:14" ht="12.75">
      <c r="A33" s="5" t="s">
        <v>339</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v>43496</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43266</v>
      </c>
      <c r="C51" s="223"/>
      <c r="D51" s="7"/>
      <c r="E51" s="7"/>
      <c r="F51" s="7"/>
      <c r="G51" s="7"/>
      <c r="H51" s="7"/>
      <c r="I51" s="7"/>
      <c r="J51" s="66"/>
      <c r="K51" s="66"/>
      <c r="L51" s="66"/>
      <c r="M51" s="132" t="s">
        <v>204</v>
      </c>
      <c r="N51" s="148">
        <v>43313</v>
      </c>
    </row>
    <row r="52" spans="1:14" ht="12.75">
      <c r="A52" s="266" t="s">
        <v>4</v>
      </c>
      <c r="B52" s="267"/>
      <c r="C52" s="267"/>
      <c r="D52" s="267"/>
      <c r="E52" s="267"/>
      <c r="F52" s="267"/>
      <c r="G52" s="267"/>
      <c r="H52" s="267"/>
      <c r="I52" s="267"/>
      <c r="J52" s="267"/>
      <c r="K52" s="267"/>
      <c r="L52" s="267"/>
      <c r="M52" s="267"/>
      <c r="N52" s="268"/>
    </row>
    <row r="53" spans="1:14" ht="12.75">
      <c r="A53" s="60"/>
      <c r="B53" s="62"/>
      <c r="C53" s="62"/>
      <c r="D53" s="62"/>
      <c r="E53" s="62"/>
      <c r="F53" s="62"/>
      <c r="G53" s="62"/>
      <c r="H53" s="62"/>
      <c r="I53" s="62"/>
      <c r="J53" s="62"/>
      <c r="K53" s="62"/>
      <c r="L53" s="62"/>
      <c r="M53" s="62"/>
      <c r="N53" s="64"/>
    </row>
    <row r="54" spans="1:14" ht="12.75">
      <c r="A54" s="265" t="s">
        <v>5</v>
      </c>
      <c r="B54" s="204"/>
      <c r="C54" s="204"/>
      <c r="D54" s="204"/>
      <c r="E54" s="204"/>
      <c r="F54" s="204"/>
      <c r="G54" s="204"/>
      <c r="H54" s="204"/>
      <c r="I54" s="204"/>
      <c r="J54" s="204"/>
      <c r="K54" s="204"/>
      <c r="L54" s="204"/>
      <c r="M54" s="204"/>
      <c r="N54" s="205"/>
    </row>
    <row r="55" spans="1:14" ht="12.75">
      <c r="A55" s="65"/>
      <c r="B55" s="66"/>
      <c r="C55" s="66"/>
      <c r="D55" s="66"/>
      <c r="E55" s="66"/>
      <c r="F55" s="66"/>
      <c r="G55" s="66"/>
      <c r="H55" s="66"/>
      <c r="I55" s="66"/>
      <c r="J55" s="66"/>
      <c r="K55" s="66"/>
      <c r="L55" s="66"/>
      <c r="M55" s="66"/>
      <c r="N55" s="67"/>
    </row>
  </sheetData>
  <sheetProtection/>
  <mergeCells count="18">
    <mergeCell ref="B23:N23"/>
    <mergeCell ref="B30:L30"/>
    <mergeCell ref="B24:N24"/>
    <mergeCell ref="B25:N25"/>
    <mergeCell ref="B26:N26"/>
    <mergeCell ref="B27:N27"/>
    <mergeCell ref="B28:N28"/>
    <mergeCell ref="B29:N29"/>
    <mergeCell ref="B51:C51"/>
    <mergeCell ref="A54:N54"/>
    <mergeCell ref="A52:N52"/>
    <mergeCell ref="A7:N7"/>
    <mergeCell ref="A8:N8"/>
    <mergeCell ref="A9:N9"/>
    <mergeCell ref="D13:N13"/>
    <mergeCell ref="M41:N41"/>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70" zoomScaleNormal="70" zoomScalePageLayoutView="0" workbookViewId="0" topLeftCell="A1">
      <selection activeCell="I47" sqref="I4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3.14062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342</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196"/>
      <c r="C8" s="196"/>
      <c r="D8" s="196"/>
      <c r="E8" s="196"/>
      <c r="F8" s="196"/>
      <c r="G8" s="196"/>
      <c r="H8" s="196"/>
      <c r="I8" s="196"/>
      <c r="J8" s="215"/>
    </row>
    <row r="9" spans="1:10" ht="12.75">
      <c r="A9" s="218" t="s">
        <v>120</v>
      </c>
      <c r="B9" s="196"/>
      <c r="C9" s="196"/>
      <c r="D9" s="196"/>
      <c r="E9" s="196"/>
      <c r="F9" s="196"/>
      <c r="G9" s="196"/>
      <c r="H9" s="196"/>
      <c r="I9" s="196"/>
      <c r="J9" s="21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6" t="s">
        <v>122</v>
      </c>
      <c r="E15" s="267"/>
      <c r="F15" s="267"/>
      <c r="G15" s="267"/>
      <c r="H15" s="267"/>
      <c r="I15" s="267"/>
      <c r="J15" s="268"/>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38" t="str">
        <f>+'Item 105 Page 3 '!B30:N30</f>
        <v>The charge included in this rate for recycling is$3.08 per yard. Description/rules related to recycling program are shown on page 26.</v>
      </c>
      <c r="C27" s="238"/>
      <c r="D27" s="238"/>
      <c r="E27" s="238"/>
      <c r="F27" s="238"/>
      <c r="G27" s="238"/>
      <c r="H27" s="238"/>
      <c r="I27" s="238"/>
      <c r="J27" s="239"/>
    </row>
    <row r="28" spans="1:10" ht="12.75">
      <c r="A28" s="5"/>
      <c r="B28" s="238"/>
      <c r="C28" s="238"/>
      <c r="D28" s="238"/>
      <c r="E28" s="238"/>
      <c r="F28" s="238"/>
      <c r="G28" s="238"/>
      <c r="H28" s="238"/>
      <c r="I28" s="238"/>
      <c r="J28" s="239"/>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&lt;$0.18&gt; (A)  per yard.</v>
      </c>
      <c r="C31" s="236"/>
      <c r="D31" s="236"/>
      <c r="E31" s="236"/>
      <c r="F31" s="236"/>
      <c r="G31" s="236"/>
      <c r="H31" s="236"/>
      <c r="I31" s="236"/>
      <c r="J31" s="237"/>
    </row>
    <row r="32" spans="1:10" ht="12.75">
      <c r="A32" s="17" t="s">
        <v>74</v>
      </c>
      <c r="B32" s="251" t="s">
        <v>75</v>
      </c>
      <c r="C32" s="251"/>
      <c r="D32" s="251"/>
      <c r="E32" s="251"/>
      <c r="F32" s="251"/>
      <c r="G32" s="251"/>
      <c r="H32" s="251"/>
      <c r="I32" s="251"/>
      <c r="J32" s="252"/>
    </row>
    <row r="33" spans="1:10" ht="12.75">
      <c r="A33" s="50"/>
      <c r="B33" s="251" t="s">
        <v>76</v>
      </c>
      <c r="C33" s="251"/>
      <c r="D33" s="251"/>
      <c r="E33" s="251"/>
      <c r="F33" s="251"/>
      <c r="G33" s="251"/>
      <c r="H33" s="251"/>
      <c r="I33" s="251"/>
      <c r="J33" s="252"/>
    </row>
    <row r="34" spans="1:10" ht="12.75">
      <c r="A34" s="17"/>
      <c r="B34" s="251" t="s">
        <v>77</v>
      </c>
      <c r="C34" s="251"/>
      <c r="D34" s="251"/>
      <c r="E34" s="251"/>
      <c r="F34" s="251"/>
      <c r="G34" s="251"/>
      <c r="H34" s="251"/>
      <c r="I34" s="251"/>
      <c r="J34" s="252"/>
    </row>
    <row r="35" spans="1:10" ht="12.75">
      <c r="A35" s="5" t="s">
        <v>331</v>
      </c>
      <c r="B35" s="12"/>
      <c r="C35" s="3"/>
      <c r="D35" s="4"/>
      <c r="E35" s="4"/>
      <c r="F35" s="4"/>
      <c r="G35" s="4"/>
      <c r="H35" s="4"/>
      <c r="I35" s="193"/>
      <c r="J35" s="194"/>
    </row>
    <row r="36" spans="1:10" ht="12.75">
      <c r="A36" s="5" t="s">
        <v>339</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v>43496</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43266</v>
      </c>
      <c r="C56" s="223"/>
      <c r="D56" s="62"/>
      <c r="E56" s="62"/>
      <c r="F56" s="62"/>
      <c r="G56" s="62"/>
      <c r="H56" s="66"/>
      <c r="I56" s="132" t="s">
        <v>204</v>
      </c>
      <c r="J56" s="148">
        <f>'Check Sheet'!J54</f>
        <v>43313</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B33:J33"/>
    <mergeCell ref="B34:J34"/>
    <mergeCell ref="A57:J57"/>
    <mergeCell ref="B56:C56"/>
    <mergeCell ref="A7:J7"/>
    <mergeCell ref="A8:J8"/>
    <mergeCell ref="A9:J9"/>
    <mergeCell ref="D15:J15"/>
    <mergeCell ref="I46:J46"/>
    <mergeCell ref="B27:J28"/>
    <mergeCell ref="B29:J29"/>
    <mergeCell ref="B30:J30"/>
    <mergeCell ref="B31:J31"/>
    <mergeCell ref="B32:J32"/>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7"/>
      <c r="I2" s="277"/>
      <c r="J2" s="277"/>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0" t="s">
        <v>118</v>
      </c>
      <c r="B7" s="281"/>
      <c r="C7" s="281"/>
      <c r="D7" s="281"/>
      <c r="E7" s="281"/>
      <c r="F7" s="281"/>
      <c r="G7" s="281"/>
      <c r="H7" s="281"/>
      <c r="I7" s="281"/>
      <c r="J7" s="281"/>
      <c r="K7" s="281"/>
      <c r="L7" s="77"/>
      <c r="M7" s="77"/>
      <c r="N7" s="79"/>
    </row>
    <row r="8" spans="1:14" ht="12.75">
      <c r="A8" s="282" t="s">
        <v>119</v>
      </c>
      <c r="B8" s="277"/>
      <c r="C8" s="277"/>
      <c r="D8" s="277"/>
      <c r="E8" s="277"/>
      <c r="F8" s="277"/>
      <c r="G8" s="277"/>
      <c r="H8" s="277"/>
      <c r="I8" s="277"/>
      <c r="J8" s="277"/>
      <c r="K8" s="277"/>
      <c r="L8" s="77"/>
      <c r="M8" s="77"/>
      <c r="N8" s="79"/>
    </row>
    <row r="9" spans="1:14" ht="12.75">
      <c r="A9" s="282" t="s">
        <v>120</v>
      </c>
      <c r="B9" s="277"/>
      <c r="C9" s="277"/>
      <c r="D9" s="277"/>
      <c r="E9" s="277"/>
      <c r="F9" s="277"/>
      <c r="G9" s="277"/>
      <c r="H9" s="277"/>
      <c r="I9" s="277"/>
      <c r="J9" s="277"/>
      <c r="K9" s="277"/>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3" t="s">
        <v>122</v>
      </c>
      <c r="E13" s="284"/>
      <c r="F13" s="284"/>
      <c r="G13" s="284"/>
      <c r="H13" s="284"/>
      <c r="I13" s="284"/>
      <c r="J13" s="284"/>
      <c r="K13" s="284"/>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85" t="s">
        <v>135</v>
      </c>
      <c r="C27" s="286"/>
      <c r="D27" s="286"/>
      <c r="E27" s="286"/>
      <c r="F27" s="286"/>
      <c r="G27" s="286"/>
      <c r="H27" s="286"/>
      <c r="I27" s="286"/>
      <c r="J27" s="28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9" t="s">
        <v>81</v>
      </c>
      <c r="E38" s="253"/>
      <c r="F38" s="3"/>
      <c r="G38" s="51"/>
      <c r="H38" s="11"/>
      <c r="I38" s="209" t="s">
        <v>81</v>
      </c>
      <c r="J38" s="253"/>
      <c r="K38" s="77"/>
      <c r="L38" s="77"/>
      <c r="M38" s="77"/>
      <c r="N38" s="79"/>
    </row>
    <row r="39" spans="1:14" ht="12.75">
      <c r="A39" s="75"/>
      <c r="B39" s="255" t="s">
        <v>82</v>
      </c>
      <c r="C39" s="256"/>
      <c r="D39" s="255" t="s">
        <v>83</v>
      </c>
      <c r="E39" s="256"/>
      <c r="F39" s="3"/>
      <c r="G39" s="255" t="s">
        <v>82</v>
      </c>
      <c r="H39" s="256"/>
      <c r="I39" s="255" t="s">
        <v>83</v>
      </c>
      <c r="J39" s="256"/>
      <c r="K39" s="77"/>
      <c r="L39" s="77"/>
      <c r="M39" s="77"/>
      <c r="N39" s="79"/>
    </row>
    <row r="40" spans="1:14" ht="12.75">
      <c r="A40" s="75"/>
      <c r="B40" s="52" t="s">
        <v>84</v>
      </c>
      <c r="C40" s="53"/>
      <c r="D40" s="275" t="str">
        <f>+D16</f>
        <v>$ 2.88 (A)</v>
      </c>
      <c r="E40" s="276"/>
      <c r="F40" s="3"/>
      <c r="G40" s="52" t="s">
        <v>85</v>
      </c>
      <c r="H40" s="53"/>
      <c r="I40" s="275" t="str">
        <f>+J16</f>
        <v>$ 24.60 (A)</v>
      </c>
      <c r="J40" s="276"/>
      <c r="K40" s="77"/>
      <c r="L40" s="77"/>
      <c r="M40" s="77"/>
      <c r="N40" s="79"/>
    </row>
    <row r="41" spans="1:14" ht="12.75">
      <c r="A41" s="75"/>
      <c r="B41" s="52" t="s">
        <v>86</v>
      </c>
      <c r="C41" s="53"/>
      <c r="D41" s="275" t="str">
        <f>+E16</f>
        <v>$ 4.40 (A)</v>
      </c>
      <c r="E41" s="276"/>
      <c r="F41" s="3"/>
      <c r="G41" s="52" t="s">
        <v>87</v>
      </c>
      <c r="H41" s="53"/>
      <c r="I41" s="275" t="str">
        <f>+K16</f>
        <v>$ 35.10 (A)</v>
      </c>
      <c r="J41" s="276"/>
      <c r="K41" s="77"/>
      <c r="L41" s="77"/>
      <c r="M41" s="77"/>
      <c r="N41" s="79"/>
    </row>
    <row r="42" spans="1:14" ht="12.75">
      <c r="A42" s="75"/>
      <c r="B42" s="52" t="s">
        <v>88</v>
      </c>
      <c r="C42" s="53"/>
      <c r="D42" s="275" t="str">
        <f>+F16</f>
        <v>$ 6.70 (A)</v>
      </c>
      <c r="E42" s="276"/>
      <c r="F42" s="3"/>
      <c r="G42" s="52" t="s">
        <v>89</v>
      </c>
      <c r="H42" s="53"/>
      <c r="I42" s="275" t="str">
        <f>+L16</f>
        <v>$ 46.90 (A)</v>
      </c>
      <c r="J42" s="276"/>
      <c r="K42" s="77"/>
      <c r="L42" s="77"/>
      <c r="M42" s="77"/>
      <c r="N42" s="79"/>
    </row>
    <row r="43" spans="1:14" ht="12.75">
      <c r="A43" s="75"/>
      <c r="B43" s="52" t="s">
        <v>90</v>
      </c>
      <c r="C43" s="53"/>
      <c r="D43" s="275" t="str">
        <f>+G16</f>
        <v>$ 13.00 (A)</v>
      </c>
      <c r="E43" s="276"/>
      <c r="F43" s="3"/>
      <c r="G43" s="52" t="s">
        <v>91</v>
      </c>
      <c r="H43" s="53"/>
      <c r="I43" s="275" t="str">
        <f>+M16</f>
        <v>$ 69.40 (A)</v>
      </c>
      <c r="J43" s="276"/>
      <c r="K43" s="77"/>
      <c r="L43" s="77"/>
      <c r="M43" s="77"/>
      <c r="N43" s="79"/>
    </row>
    <row r="44" spans="1:14" ht="12.75">
      <c r="A44" s="75"/>
      <c r="B44" s="52" t="s">
        <v>92</v>
      </c>
      <c r="C44" s="53"/>
      <c r="D44" s="275" t="str">
        <f>+H16</f>
        <v>$ 15.60 (A)</v>
      </c>
      <c r="E44" s="276"/>
      <c r="F44" s="3"/>
      <c r="G44" s="52" t="s">
        <v>93</v>
      </c>
      <c r="H44" s="53"/>
      <c r="I44" s="275" t="str">
        <f>+N16</f>
        <v>$ 91.40 (A)</v>
      </c>
      <c r="J44" s="276"/>
      <c r="K44" s="77"/>
      <c r="L44" s="77"/>
      <c r="M44" s="77"/>
      <c r="N44" s="79"/>
    </row>
    <row r="45" spans="1:14" ht="12.75">
      <c r="A45" s="75"/>
      <c r="B45" s="52" t="s">
        <v>94</v>
      </c>
      <c r="C45" s="53"/>
      <c r="D45" s="275" t="str">
        <f>+I16</f>
        <v>$ 18.60 (A)</v>
      </c>
      <c r="E45" s="276"/>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78" t="s">
        <v>4</v>
      </c>
      <c r="B58" s="279"/>
      <c r="C58" s="279"/>
      <c r="D58" s="279"/>
      <c r="E58" s="279"/>
      <c r="F58" s="279"/>
      <c r="G58" s="279"/>
      <c r="H58" s="279"/>
      <c r="I58" s="279"/>
      <c r="J58" s="279"/>
      <c r="K58" s="279"/>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27:J27"/>
    <mergeCell ref="D45:E45"/>
    <mergeCell ref="I40:J40"/>
    <mergeCell ref="I41:J41"/>
    <mergeCell ref="I43:J43"/>
    <mergeCell ref="D42:E42"/>
    <mergeCell ref="D43:E43"/>
    <mergeCell ref="H2:J2"/>
    <mergeCell ref="D38:E38"/>
    <mergeCell ref="I38:J38"/>
    <mergeCell ref="A58:K58"/>
    <mergeCell ref="A7:K7"/>
    <mergeCell ref="A8:K8"/>
    <mergeCell ref="A9:K9"/>
    <mergeCell ref="D13:K13"/>
    <mergeCell ref="B39:C39"/>
    <mergeCell ref="D44:E44"/>
    <mergeCell ref="B57:C57"/>
    <mergeCell ref="D39:E39"/>
    <mergeCell ref="G39:H39"/>
    <mergeCell ref="I39:J39"/>
    <mergeCell ref="D40:E40"/>
    <mergeCell ref="I42:J42"/>
    <mergeCell ref="I44:J44"/>
    <mergeCell ref="D41:E41"/>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1"/>
      <c r="C7" s="281"/>
      <c r="D7" s="281"/>
      <c r="E7" s="281"/>
      <c r="F7" s="281"/>
      <c r="G7" s="281"/>
      <c r="H7" s="281"/>
      <c r="I7" s="281"/>
      <c r="J7" s="289"/>
    </row>
    <row r="8" spans="1:10" ht="12.75">
      <c r="A8" s="290" t="s">
        <v>143</v>
      </c>
      <c r="B8" s="277"/>
      <c r="C8" s="277"/>
      <c r="D8" s="277"/>
      <c r="E8" s="277"/>
      <c r="F8" s="277"/>
      <c r="G8" s="277"/>
      <c r="H8" s="277"/>
      <c r="I8" s="277"/>
      <c r="J8" s="291"/>
    </row>
    <row r="9" spans="1:10" ht="12.75">
      <c r="A9" s="282" t="s">
        <v>144</v>
      </c>
      <c r="B9" s="293"/>
      <c r="C9" s="293"/>
      <c r="D9" s="293"/>
      <c r="E9" s="293"/>
      <c r="F9" s="293"/>
      <c r="G9" s="293"/>
      <c r="H9" s="293"/>
      <c r="I9" s="293"/>
      <c r="J9" s="294"/>
    </row>
    <row r="10" spans="1:10" ht="12.75">
      <c r="A10" s="282" t="s">
        <v>120</v>
      </c>
      <c r="B10" s="277"/>
      <c r="C10" s="277"/>
      <c r="D10" s="277"/>
      <c r="E10" s="277"/>
      <c r="F10" s="277"/>
      <c r="G10" s="277"/>
      <c r="H10" s="277"/>
      <c r="I10" s="277"/>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3" t="s">
        <v>122</v>
      </c>
      <c r="E14" s="284"/>
      <c r="F14" s="284"/>
      <c r="G14" s="284"/>
      <c r="H14" s="284"/>
      <c r="I14" s="284"/>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78" t="s">
        <v>4</v>
      </c>
      <c r="B51" s="279"/>
      <c r="C51" s="279"/>
      <c r="D51" s="279"/>
      <c r="E51" s="279"/>
      <c r="F51" s="279"/>
      <c r="G51" s="279"/>
      <c r="H51" s="279"/>
      <c r="I51" s="279"/>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7"/>
      <c r="C7" s="297"/>
      <c r="D7" s="297"/>
      <c r="E7" s="297"/>
      <c r="F7" s="297"/>
      <c r="G7" s="297"/>
      <c r="H7" s="297"/>
      <c r="I7" s="297"/>
      <c r="J7" s="297"/>
      <c r="K7" s="297"/>
      <c r="L7" s="297"/>
      <c r="M7" s="297"/>
      <c r="N7" s="298"/>
    </row>
    <row r="8" spans="1:14" ht="12.75">
      <c r="A8" s="299" t="s">
        <v>199</v>
      </c>
      <c r="B8" s="300"/>
      <c r="C8" s="300"/>
      <c r="D8" s="300"/>
      <c r="E8" s="300"/>
      <c r="F8" s="300"/>
      <c r="G8" s="300"/>
      <c r="H8" s="300"/>
      <c r="I8" s="300"/>
      <c r="J8" s="300"/>
      <c r="K8" s="300"/>
      <c r="L8" s="300"/>
      <c r="M8" s="300"/>
      <c r="N8" s="301"/>
    </row>
    <row r="9" spans="1:14" ht="12.75">
      <c r="A9" s="299" t="s">
        <v>166</v>
      </c>
      <c r="B9" s="300"/>
      <c r="C9" s="300"/>
      <c r="D9" s="300"/>
      <c r="E9" s="300"/>
      <c r="F9" s="300"/>
      <c r="G9" s="300"/>
      <c r="H9" s="300"/>
      <c r="I9" s="300"/>
      <c r="J9" s="300"/>
      <c r="K9" s="300"/>
      <c r="L9" s="300"/>
      <c r="M9" s="300"/>
      <c r="N9" s="301"/>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5" t="s">
        <v>122</v>
      </c>
      <c r="E13" s="296"/>
      <c r="F13" s="296"/>
      <c r="G13" s="296"/>
      <c r="H13" s="296"/>
      <c r="I13" s="296"/>
      <c r="J13" s="296"/>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302" t="s">
        <v>179</v>
      </c>
      <c r="C26" s="302"/>
      <c r="D26" s="302"/>
      <c r="E26" s="302"/>
      <c r="F26" s="302"/>
      <c r="G26" s="302"/>
      <c r="H26" s="302"/>
      <c r="I26" s="302"/>
      <c r="J26" s="302"/>
      <c r="K26" s="302"/>
      <c r="L26" s="302"/>
      <c r="M26" s="302"/>
      <c r="N26" s="303"/>
    </row>
    <row r="27" spans="1:14" ht="12.75">
      <c r="A27" s="106" t="s">
        <v>180</v>
      </c>
      <c r="B27" s="302" t="s">
        <v>181</v>
      </c>
      <c r="C27" s="302"/>
      <c r="D27" s="302"/>
      <c r="E27" s="302"/>
      <c r="F27" s="302"/>
      <c r="G27" s="302"/>
      <c r="H27" s="302"/>
      <c r="I27" s="302"/>
      <c r="J27" s="302"/>
      <c r="K27" s="302"/>
      <c r="L27" s="302"/>
      <c r="M27" s="302"/>
      <c r="N27" s="303"/>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302" t="s">
        <v>182</v>
      </c>
      <c r="C29" s="302"/>
      <c r="D29" s="302"/>
      <c r="E29" s="302"/>
      <c r="F29" s="302"/>
      <c r="G29" s="302"/>
      <c r="H29" s="302"/>
      <c r="I29" s="302"/>
      <c r="J29" s="302"/>
      <c r="K29" s="302"/>
      <c r="L29" s="302"/>
      <c r="M29" s="302"/>
      <c r="N29" s="303"/>
    </row>
    <row r="30" spans="1:14" ht="12.75">
      <c r="A30" s="92" t="s">
        <v>73</v>
      </c>
      <c r="B30" s="302" t="s">
        <v>183</v>
      </c>
      <c r="C30" s="302"/>
      <c r="D30" s="302"/>
      <c r="E30" s="302"/>
      <c r="F30" s="302"/>
      <c r="G30" s="302"/>
      <c r="H30" s="302"/>
      <c r="I30" s="302"/>
      <c r="J30" s="302"/>
      <c r="K30" s="302"/>
      <c r="L30" s="302"/>
      <c r="M30" s="302"/>
      <c r="N30" s="303"/>
    </row>
    <row r="31" spans="1:14" ht="12.75">
      <c r="A31" s="92" t="s">
        <v>3</v>
      </c>
      <c r="B31" s="302" t="s">
        <v>184</v>
      </c>
      <c r="C31" s="302"/>
      <c r="D31" s="302"/>
      <c r="E31" s="302"/>
      <c r="F31" s="302"/>
      <c r="G31" s="302"/>
      <c r="H31" s="302"/>
      <c r="I31" s="302"/>
      <c r="J31" s="302"/>
      <c r="K31" s="302"/>
      <c r="L31" s="302"/>
      <c r="M31" s="302"/>
      <c r="N31" s="303"/>
    </row>
    <row r="32" spans="1:14" ht="12.75">
      <c r="A32" s="92"/>
      <c r="B32" s="302" t="s">
        <v>185</v>
      </c>
      <c r="C32" s="302"/>
      <c r="D32" s="302"/>
      <c r="E32" s="302"/>
      <c r="F32" s="302"/>
      <c r="G32" s="302"/>
      <c r="H32" s="302"/>
      <c r="I32" s="302"/>
      <c r="J32" s="302"/>
      <c r="K32" s="302"/>
      <c r="L32" s="302"/>
      <c r="M32" s="302"/>
      <c r="N32" s="303"/>
    </row>
    <row r="33" spans="1:14" ht="12.75">
      <c r="A33" s="108"/>
      <c r="B33" s="302" t="s">
        <v>186</v>
      </c>
      <c r="C33" s="302"/>
      <c r="D33" s="302"/>
      <c r="E33" s="302"/>
      <c r="F33" s="302"/>
      <c r="G33" s="302"/>
      <c r="H33" s="302"/>
      <c r="I33" s="302"/>
      <c r="J33" s="302"/>
      <c r="K33" s="302"/>
      <c r="L33" s="302"/>
      <c r="M33" s="302"/>
      <c r="N33" s="303"/>
    </row>
    <row r="34" spans="1:14" ht="12.75">
      <c r="A34" s="92"/>
      <c r="B34" s="302" t="s">
        <v>187</v>
      </c>
      <c r="C34" s="302"/>
      <c r="D34" s="302"/>
      <c r="E34" s="302"/>
      <c r="F34" s="302"/>
      <c r="G34" s="302"/>
      <c r="H34" s="302"/>
      <c r="I34" s="302"/>
      <c r="J34" s="302"/>
      <c r="K34" s="302"/>
      <c r="L34" s="302"/>
      <c r="M34" s="302"/>
      <c r="N34" s="303"/>
    </row>
    <row r="35" spans="1:14" ht="12.75">
      <c r="A35" s="92" t="s">
        <v>3</v>
      </c>
      <c r="B35" s="302" t="s">
        <v>188</v>
      </c>
      <c r="C35" s="302"/>
      <c r="D35" s="302"/>
      <c r="E35" s="302"/>
      <c r="F35" s="302"/>
      <c r="G35" s="302"/>
      <c r="H35" s="302"/>
      <c r="I35" s="302"/>
      <c r="J35" s="302"/>
      <c r="K35" s="302"/>
      <c r="L35" s="302"/>
      <c r="M35" s="302"/>
      <c r="N35" s="303"/>
    </row>
    <row r="36" spans="1:14" ht="12.75">
      <c r="A36" s="92"/>
      <c r="B36" s="302" t="s">
        <v>189</v>
      </c>
      <c r="C36" s="302"/>
      <c r="D36" s="302"/>
      <c r="E36" s="302"/>
      <c r="F36" s="302"/>
      <c r="G36" s="302"/>
      <c r="H36" s="302"/>
      <c r="I36" s="302"/>
      <c r="J36" s="302"/>
      <c r="K36" s="302"/>
      <c r="L36" s="302"/>
      <c r="M36" s="302"/>
      <c r="N36" s="303"/>
    </row>
    <row r="37" spans="1:14" ht="12.75">
      <c r="A37" s="92"/>
      <c r="B37" s="302" t="s">
        <v>190</v>
      </c>
      <c r="C37" s="302"/>
      <c r="D37" s="302"/>
      <c r="E37" s="302"/>
      <c r="F37" s="302"/>
      <c r="G37" s="302"/>
      <c r="H37" s="302"/>
      <c r="I37" s="302"/>
      <c r="J37" s="302"/>
      <c r="K37" s="302"/>
      <c r="L37" s="302"/>
      <c r="M37" s="302"/>
      <c r="N37" s="303"/>
    </row>
    <row r="38" spans="1:14" ht="12.75">
      <c r="A38" s="92"/>
      <c r="B38" s="302"/>
      <c r="C38" s="302"/>
      <c r="D38" s="302"/>
      <c r="E38" s="302"/>
      <c r="F38" s="302"/>
      <c r="G38" s="302"/>
      <c r="H38" s="302"/>
      <c r="I38" s="302"/>
      <c r="J38" s="302"/>
      <c r="K38" s="302"/>
      <c r="L38" s="302"/>
      <c r="M38" s="302"/>
      <c r="N38" s="303"/>
    </row>
    <row r="39" spans="1:14" ht="12.75">
      <c r="A39" s="92"/>
      <c r="B39" s="302"/>
      <c r="C39" s="302"/>
      <c r="D39" s="302"/>
      <c r="E39" s="302"/>
      <c r="F39" s="302"/>
      <c r="G39" s="302"/>
      <c r="H39" s="302"/>
      <c r="I39" s="302"/>
      <c r="J39" s="302"/>
      <c r="K39" s="302"/>
      <c r="L39" s="302"/>
      <c r="M39" s="302"/>
      <c r="N39" s="303"/>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78" t="s">
        <v>4</v>
      </c>
      <c r="B55" s="279"/>
      <c r="C55" s="279"/>
      <c r="D55" s="279"/>
      <c r="E55" s="279"/>
      <c r="F55" s="279"/>
      <c r="G55" s="279"/>
      <c r="H55" s="279"/>
      <c r="I55" s="279"/>
      <c r="J55" s="279"/>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30:N30"/>
    <mergeCell ref="B37:N37"/>
    <mergeCell ref="B38:N38"/>
    <mergeCell ref="B39:N39"/>
    <mergeCell ref="B31:N31"/>
    <mergeCell ref="B32:N32"/>
    <mergeCell ref="B33:N33"/>
    <mergeCell ref="B34:N34"/>
    <mergeCell ref="B35:N35"/>
    <mergeCell ref="B36:N36"/>
    <mergeCell ref="B54:C54"/>
    <mergeCell ref="A55:J55"/>
    <mergeCell ref="D13:J13"/>
    <mergeCell ref="A7:N7"/>
    <mergeCell ref="A8:N8"/>
    <mergeCell ref="A9:N9"/>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201</v>
      </c>
      <c r="B7" s="277"/>
      <c r="C7" s="277"/>
      <c r="D7" s="277"/>
      <c r="E7" s="277"/>
      <c r="F7" s="277"/>
      <c r="G7" s="277"/>
      <c r="H7" s="277"/>
      <c r="I7" s="277"/>
      <c r="J7" s="277"/>
      <c r="K7" s="277"/>
      <c r="L7" s="277"/>
      <c r="M7" s="277"/>
      <c r="N7" s="291"/>
    </row>
    <row r="8" spans="1:14" ht="12.75">
      <c r="A8" s="282" t="s">
        <v>153</v>
      </c>
      <c r="B8" s="277"/>
      <c r="C8" s="277"/>
      <c r="D8" s="277"/>
      <c r="E8" s="277"/>
      <c r="F8" s="277"/>
      <c r="G8" s="277"/>
      <c r="H8" s="277"/>
      <c r="I8" s="277"/>
      <c r="J8" s="277"/>
      <c r="K8" s="277"/>
      <c r="L8" s="277"/>
      <c r="M8" s="277"/>
      <c r="N8" s="291"/>
    </row>
    <row r="9" spans="1:14" ht="12.75">
      <c r="A9" s="282" t="s">
        <v>166</v>
      </c>
      <c r="B9" s="277"/>
      <c r="C9" s="277"/>
      <c r="D9" s="277"/>
      <c r="E9" s="277"/>
      <c r="F9" s="277"/>
      <c r="G9" s="277"/>
      <c r="H9" s="277"/>
      <c r="I9" s="277"/>
      <c r="J9" s="277"/>
      <c r="K9" s="277"/>
      <c r="L9" s="277"/>
      <c r="M9" s="277"/>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09" t="s">
        <v>122</v>
      </c>
      <c r="E13" s="309"/>
      <c r="F13" s="309"/>
      <c r="G13" s="309"/>
      <c r="H13" s="309"/>
      <c r="I13" s="309"/>
      <c r="J13" s="309"/>
      <c r="K13" s="309"/>
      <c r="L13" s="309"/>
      <c r="M13" s="309"/>
      <c r="N13" s="310"/>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85" t="s">
        <v>179</v>
      </c>
      <c r="C21" s="285"/>
      <c r="D21" s="285"/>
      <c r="E21" s="285"/>
      <c r="F21" s="285"/>
      <c r="G21" s="285"/>
      <c r="H21" s="285"/>
      <c r="I21" s="285"/>
      <c r="J21" s="285"/>
      <c r="K21" s="285"/>
      <c r="L21" s="285"/>
      <c r="M21" s="285"/>
      <c r="N21" s="308"/>
    </row>
    <row r="22" spans="1:14" ht="12.75">
      <c r="A22" s="93" t="s">
        <v>180</v>
      </c>
      <c r="B22" s="285" t="s">
        <v>181</v>
      </c>
      <c r="C22" s="285"/>
      <c r="D22" s="285"/>
      <c r="E22" s="285"/>
      <c r="F22" s="285"/>
      <c r="G22" s="285"/>
      <c r="H22" s="285"/>
      <c r="I22" s="285"/>
      <c r="J22" s="285"/>
      <c r="K22" s="285"/>
      <c r="L22" s="285"/>
      <c r="M22" s="285"/>
      <c r="N22" s="308"/>
    </row>
    <row r="23" spans="1:14" ht="12.75">
      <c r="A23" s="91"/>
      <c r="B23" s="306" t="str">
        <f>+'Item 260'!B28:N28</f>
        <v>to the disposal site.  Excess miles will be charged for at $1.45 per mile or fraction of a</v>
      </c>
      <c r="C23" s="306"/>
      <c r="D23" s="306"/>
      <c r="E23" s="306"/>
      <c r="F23" s="306"/>
      <c r="G23" s="306"/>
      <c r="H23" s="306"/>
      <c r="I23" s="306"/>
      <c r="J23" s="306"/>
      <c r="K23" s="306"/>
      <c r="L23" s="306"/>
      <c r="M23" s="306"/>
      <c r="N23" s="307"/>
    </row>
    <row r="24" spans="1:14" ht="12.75">
      <c r="A24" s="91"/>
      <c r="B24" s="285" t="s">
        <v>193</v>
      </c>
      <c r="C24" s="285"/>
      <c r="D24" s="285"/>
      <c r="E24" s="285"/>
      <c r="F24" s="285"/>
      <c r="G24" s="285"/>
      <c r="H24" s="285"/>
      <c r="I24" s="285"/>
      <c r="J24" s="285"/>
      <c r="K24" s="285"/>
      <c r="L24" s="285"/>
      <c r="M24" s="285"/>
      <c r="N24" s="308"/>
    </row>
    <row r="25" spans="1:14" ht="12.75">
      <c r="A25" s="91" t="s">
        <v>194</v>
      </c>
      <c r="B25" s="285" t="s">
        <v>195</v>
      </c>
      <c r="C25" s="285"/>
      <c r="D25" s="285"/>
      <c r="E25" s="285"/>
      <c r="F25" s="285"/>
      <c r="G25" s="285"/>
      <c r="H25" s="285"/>
      <c r="I25" s="285"/>
      <c r="J25" s="285"/>
      <c r="K25" s="285"/>
      <c r="L25" s="285"/>
      <c r="M25" s="285"/>
      <c r="N25" s="308"/>
    </row>
    <row r="26" spans="1:14" ht="12.75">
      <c r="A26" s="92" t="s">
        <v>3</v>
      </c>
      <c r="B26" s="302" t="s">
        <v>196</v>
      </c>
      <c r="C26" s="302"/>
      <c r="D26" s="302"/>
      <c r="E26" s="302"/>
      <c r="F26" s="302"/>
      <c r="G26" s="302"/>
      <c r="H26" s="302"/>
      <c r="I26" s="302"/>
      <c r="J26" s="302"/>
      <c r="K26" s="302"/>
      <c r="L26" s="302"/>
      <c r="M26" s="302"/>
      <c r="N26" s="303"/>
    </row>
    <row r="27" spans="1:14" ht="12.75">
      <c r="A27" s="91"/>
      <c r="B27" s="285" t="s">
        <v>3</v>
      </c>
      <c r="C27" s="285"/>
      <c r="D27" s="285"/>
      <c r="E27" s="285"/>
      <c r="F27" s="285"/>
      <c r="G27" s="285"/>
      <c r="H27" s="285"/>
      <c r="I27" s="285"/>
      <c r="J27" s="285"/>
      <c r="K27" s="285"/>
      <c r="L27" s="285"/>
      <c r="M27" s="285"/>
      <c r="N27" s="308"/>
    </row>
    <row r="28" spans="1:14" ht="12.75">
      <c r="A28" s="108"/>
      <c r="B28" s="285"/>
      <c r="C28" s="285"/>
      <c r="D28" s="285"/>
      <c r="E28" s="285"/>
      <c r="F28" s="285"/>
      <c r="G28" s="285"/>
      <c r="H28" s="285"/>
      <c r="I28" s="285"/>
      <c r="J28" s="285"/>
      <c r="K28" s="285"/>
      <c r="L28" s="285"/>
      <c r="M28" s="285"/>
      <c r="N28" s="308"/>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3" t="s">
        <v>4</v>
      </c>
      <c r="B50" s="284"/>
      <c r="C50" s="284"/>
      <c r="D50" s="284"/>
      <c r="E50" s="284"/>
      <c r="F50" s="284"/>
      <c r="G50" s="284"/>
      <c r="H50" s="284"/>
      <c r="I50" s="284"/>
      <c r="J50" s="284"/>
      <c r="K50" s="284"/>
      <c r="L50" s="284"/>
      <c r="M50" s="284"/>
      <c r="N50" s="292"/>
    </row>
    <row r="51" spans="1:14" ht="12.75">
      <c r="A51" s="75"/>
      <c r="B51" s="77"/>
      <c r="C51" s="77"/>
      <c r="D51" s="77"/>
      <c r="E51" s="77"/>
      <c r="F51" s="77"/>
      <c r="G51" s="77"/>
      <c r="H51" s="77"/>
      <c r="I51" s="77"/>
      <c r="J51" s="77"/>
      <c r="K51" s="77"/>
      <c r="L51" s="77"/>
      <c r="M51" s="77"/>
      <c r="N51" s="79"/>
    </row>
    <row r="52" spans="1:14" ht="12.75">
      <c r="A52" s="311" t="s">
        <v>5</v>
      </c>
      <c r="B52" s="312"/>
      <c r="C52" s="312"/>
      <c r="D52" s="312"/>
      <c r="E52" s="312"/>
      <c r="F52" s="312"/>
      <c r="G52" s="312"/>
      <c r="H52" s="312"/>
      <c r="I52" s="312"/>
      <c r="J52" s="312"/>
      <c r="K52" s="312"/>
      <c r="L52" s="312"/>
      <c r="M52" s="312"/>
      <c r="N52" s="313"/>
    </row>
    <row r="53" spans="1:14" ht="12.75">
      <c r="A53" s="80"/>
      <c r="B53" s="81"/>
      <c r="C53" s="81"/>
      <c r="D53" s="81"/>
      <c r="E53" s="81"/>
      <c r="F53" s="81"/>
      <c r="G53" s="81"/>
      <c r="H53" s="81"/>
      <c r="I53" s="81"/>
      <c r="J53" s="81"/>
      <c r="K53" s="81"/>
      <c r="L53" s="81"/>
      <c r="M53" s="81"/>
      <c r="N53" s="82"/>
    </row>
  </sheetData>
  <sheetProtection/>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196"/>
      <c r="C4" s="196"/>
      <c r="D4" s="196"/>
      <c r="E4" s="196"/>
      <c r="F4" s="196"/>
      <c r="G4" s="196"/>
      <c r="H4" s="196"/>
      <c r="I4" s="196"/>
      <c r="J4" s="64"/>
    </row>
    <row r="5" spans="1:10" ht="12.75">
      <c r="A5" s="60"/>
      <c r="B5" s="196"/>
      <c r="C5" s="196"/>
      <c r="D5" s="196"/>
      <c r="E5" s="196"/>
      <c r="F5" s="196"/>
      <c r="G5" s="196"/>
      <c r="H5" s="196"/>
      <c r="I5" s="196"/>
      <c r="J5" s="64"/>
    </row>
    <row r="6" spans="1:10" ht="12.75">
      <c r="A6" s="60"/>
      <c r="B6" s="196"/>
      <c r="C6" s="196"/>
      <c r="D6" s="196"/>
      <c r="E6" s="196"/>
      <c r="F6" s="196"/>
      <c r="G6" s="196"/>
      <c r="H6" s="196"/>
      <c r="I6" s="196"/>
      <c r="J6" s="64"/>
    </row>
    <row r="7" spans="1:10" ht="12.75">
      <c r="A7" s="60"/>
      <c r="B7" s="196"/>
      <c r="C7" s="196"/>
      <c r="D7" s="196"/>
      <c r="E7" s="196"/>
      <c r="F7" s="196"/>
      <c r="G7" s="196"/>
      <c r="H7" s="196"/>
      <c r="I7" s="196"/>
      <c r="J7" s="64"/>
    </row>
    <row r="8" spans="1:10" ht="12.75">
      <c r="A8" s="60"/>
      <c r="B8" s="196"/>
      <c r="C8" s="196"/>
      <c r="D8" s="196"/>
      <c r="E8" s="196"/>
      <c r="F8" s="196"/>
      <c r="G8" s="196"/>
      <c r="H8" s="196"/>
      <c r="I8" s="196"/>
      <c r="J8" s="64"/>
    </row>
    <row r="9" spans="1:10" ht="12.75">
      <c r="A9" s="60"/>
      <c r="B9" s="197" t="s">
        <v>304</v>
      </c>
      <c r="C9" s="196"/>
      <c r="D9" s="196"/>
      <c r="E9" s="196"/>
      <c r="F9" s="196"/>
      <c r="G9" s="196"/>
      <c r="H9" s="196"/>
      <c r="I9" s="196"/>
      <c r="J9" s="64"/>
    </row>
    <row r="10" spans="1:10" ht="12.75">
      <c r="A10" s="60"/>
      <c r="B10" s="196" t="s">
        <v>22</v>
      </c>
      <c r="C10" s="196"/>
      <c r="D10" s="196"/>
      <c r="E10" s="196"/>
      <c r="F10" s="196"/>
      <c r="G10" s="196"/>
      <c r="H10" s="196"/>
      <c r="I10" s="196"/>
      <c r="J10" s="64"/>
    </row>
    <row r="11" spans="1:10" ht="12.75">
      <c r="A11" s="60"/>
      <c r="B11" s="196"/>
      <c r="C11" s="196"/>
      <c r="D11" s="196"/>
      <c r="E11" s="196"/>
      <c r="F11" s="196"/>
      <c r="G11" s="196"/>
      <c r="H11" s="196"/>
      <c r="I11" s="196"/>
      <c r="J11" s="64"/>
    </row>
    <row r="12" spans="1:10" ht="12.75">
      <c r="A12" s="60"/>
      <c r="B12" s="198" t="s">
        <v>303</v>
      </c>
      <c r="C12" s="198"/>
      <c r="D12" s="198"/>
      <c r="E12" s="198"/>
      <c r="F12" s="198"/>
      <c r="G12" s="198"/>
      <c r="H12" s="198"/>
      <c r="I12" s="198"/>
      <c r="J12" s="64"/>
    </row>
    <row r="13" spans="1:10" ht="12.75">
      <c r="A13" s="60"/>
      <c r="B13" s="196" t="s">
        <v>207</v>
      </c>
      <c r="C13" s="196"/>
      <c r="D13" s="196"/>
      <c r="E13" s="196"/>
      <c r="F13" s="196"/>
      <c r="G13" s="196"/>
      <c r="H13" s="196"/>
      <c r="I13" s="196"/>
      <c r="J13" s="64"/>
    </row>
    <row r="14" spans="1:10" ht="12.75">
      <c r="A14" s="60"/>
      <c r="B14" s="196"/>
      <c r="C14" s="196"/>
      <c r="D14" s="196"/>
      <c r="E14" s="196"/>
      <c r="F14" s="196"/>
      <c r="G14" s="196"/>
      <c r="H14" s="196"/>
      <c r="I14" s="196"/>
      <c r="J14" s="64"/>
    </row>
    <row r="15" spans="1:10" ht="12.75">
      <c r="A15" s="60"/>
      <c r="B15" s="199" t="s">
        <v>305</v>
      </c>
      <c r="C15" s="199"/>
      <c r="D15" s="199"/>
      <c r="E15" s="199"/>
      <c r="F15" s="199"/>
      <c r="G15" s="199"/>
      <c r="H15" s="199"/>
      <c r="I15" s="199"/>
      <c r="J15" s="64"/>
    </row>
    <row r="16" spans="1:10" ht="12.75">
      <c r="A16" s="60"/>
      <c r="B16" s="196" t="s">
        <v>208</v>
      </c>
      <c r="C16" s="196"/>
      <c r="D16" s="196"/>
      <c r="E16" s="196"/>
      <c r="F16" s="196"/>
      <c r="G16" s="196"/>
      <c r="H16" s="196"/>
      <c r="I16" s="196"/>
      <c r="J16" s="64"/>
    </row>
    <row r="17" spans="1:10" ht="12.75">
      <c r="A17" s="60"/>
      <c r="B17" s="196"/>
      <c r="C17" s="196"/>
      <c r="D17" s="196"/>
      <c r="E17" s="196"/>
      <c r="F17" s="196"/>
      <c r="G17" s="196"/>
      <c r="H17" s="196"/>
      <c r="I17" s="196"/>
      <c r="J17" s="64"/>
    </row>
    <row r="18" spans="1:10" ht="12.75">
      <c r="A18" s="60"/>
      <c r="B18" s="200" t="s">
        <v>209</v>
      </c>
      <c r="C18" s="200"/>
      <c r="D18" s="200"/>
      <c r="E18" s="200"/>
      <c r="F18" s="200"/>
      <c r="G18" s="200"/>
      <c r="H18" s="200"/>
      <c r="I18" s="200"/>
      <c r="J18" s="64"/>
    </row>
    <row r="19" spans="1:10" ht="12.75">
      <c r="A19" s="60"/>
      <c r="B19" s="200" t="s">
        <v>210</v>
      </c>
      <c r="C19" s="200"/>
      <c r="D19" s="200"/>
      <c r="E19" s="200"/>
      <c r="F19" s="200"/>
      <c r="G19" s="200"/>
      <c r="H19" s="200"/>
      <c r="I19" s="200"/>
      <c r="J19" s="64"/>
    </row>
    <row r="20" spans="1:10" ht="12.75">
      <c r="A20" s="60"/>
      <c r="B20" s="201" t="s">
        <v>211</v>
      </c>
      <c r="C20" s="201"/>
      <c r="D20" s="201"/>
      <c r="E20" s="201"/>
      <c r="F20" s="201"/>
      <c r="G20" s="201"/>
      <c r="H20" s="201"/>
      <c r="I20" s="201"/>
      <c r="J20" s="64"/>
    </row>
    <row r="21" spans="1:10" ht="12.75">
      <c r="A21" s="60"/>
      <c r="B21" s="202" t="s">
        <v>212</v>
      </c>
      <c r="C21" s="202"/>
      <c r="D21" s="202"/>
      <c r="E21" s="202"/>
      <c r="F21" s="202"/>
      <c r="G21" s="202"/>
      <c r="H21" s="202"/>
      <c r="I21" s="202"/>
      <c r="J21" s="64"/>
    </row>
    <row r="22" spans="1:10" ht="12.75">
      <c r="A22" s="60"/>
      <c r="B22" s="202" t="s">
        <v>213</v>
      </c>
      <c r="C22" s="202"/>
      <c r="D22" s="202"/>
      <c r="E22" s="202"/>
      <c r="F22" s="202"/>
      <c r="G22" s="202"/>
      <c r="H22" s="202"/>
      <c r="I22" s="202"/>
      <c r="J22" s="64"/>
    </row>
    <row r="23" spans="1:10" ht="12.75">
      <c r="A23" s="60"/>
      <c r="B23" s="202" t="s">
        <v>214</v>
      </c>
      <c r="C23" s="201"/>
      <c r="D23" s="201"/>
      <c r="E23" s="201"/>
      <c r="F23" s="201"/>
      <c r="G23" s="201"/>
      <c r="H23" s="201"/>
      <c r="I23" s="201"/>
      <c r="J23" s="64"/>
    </row>
    <row r="24" spans="1:10" ht="12.75">
      <c r="A24" s="60"/>
      <c r="B24" s="196"/>
      <c r="C24" s="196"/>
      <c r="D24" s="196"/>
      <c r="E24" s="196"/>
      <c r="F24" s="196"/>
      <c r="G24" s="196"/>
      <c r="H24" s="196"/>
      <c r="I24" s="196"/>
      <c r="J24" s="64"/>
    </row>
    <row r="25" spans="1:10" ht="12.75">
      <c r="A25" s="60"/>
      <c r="B25" s="197" t="s">
        <v>215</v>
      </c>
      <c r="C25" s="196"/>
      <c r="D25" s="196"/>
      <c r="E25" s="196"/>
      <c r="F25" s="196"/>
      <c r="G25" s="196"/>
      <c r="H25" s="196"/>
      <c r="I25" s="196"/>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196"/>
      <c r="C29" s="196"/>
      <c r="D29" s="196"/>
      <c r="E29" s="196"/>
      <c r="F29" s="196"/>
      <c r="G29" s="196"/>
      <c r="H29" s="196"/>
      <c r="I29" s="196"/>
      <c r="J29" s="64"/>
    </row>
    <row r="30" spans="1:10" ht="12.75">
      <c r="A30" s="60"/>
      <c r="B30" s="196"/>
      <c r="C30" s="196"/>
      <c r="D30" s="196"/>
      <c r="E30" s="196"/>
      <c r="F30" s="196"/>
      <c r="G30" s="196"/>
      <c r="H30" s="196"/>
      <c r="I30" s="196"/>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206" t="s">
        <v>217</v>
      </c>
      <c r="E39" s="207"/>
      <c r="F39" s="208"/>
      <c r="G39" s="209" t="s">
        <v>218</v>
      </c>
      <c r="H39" s="210"/>
      <c r="I39" s="210"/>
      <c r="J39" s="211"/>
    </row>
    <row r="40" spans="1:10" ht="12.75">
      <c r="A40" s="60"/>
      <c r="C40" s="131"/>
      <c r="D40" s="212"/>
      <c r="E40" s="212"/>
      <c r="F40" s="213"/>
      <c r="G40" s="214" t="s">
        <v>219</v>
      </c>
      <c r="H40" s="196"/>
      <c r="I40" s="196"/>
      <c r="J40" s="215"/>
    </row>
    <row r="41" spans="1:10" ht="12.75">
      <c r="A41" s="60"/>
      <c r="C41" s="130" t="s">
        <v>220</v>
      </c>
      <c r="D41" s="206" t="s">
        <v>221</v>
      </c>
      <c r="E41" s="207"/>
      <c r="F41" s="208"/>
      <c r="G41" s="214" t="s">
        <v>222</v>
      </c>
      <c r="H41" s="196"/>
      <c r="I41" s="196"/>
      <c r="J41" s="215"/>
    </row>
    <row r="42" spans="1:10" ht="12.75">
      <c r="A42" s="60"/>
      <c r="C42" s="131"/>
      <c r="D42" s="62"/>
      <c r="E42" s="62"/>
      <c r="F42" s="62"/>
      <c r="G42" s="214" t="s">
        <v>223</v>
      </c>
      <c r="H42" s="196"/>
      <c r="I42" s="196"/>
      <c r="J42" s="215"/>
    </row>
    <row r="43" spans="1:10" ht="12.75">
      <c r="A43" s="60"/>
      <c r="C43" s="130" t="s">
        <v>224</v>
      </c>
      <c r="D43" s="206" t="s">
        <v>225</v>
      </c>
      <c r="E43" s="207"/>
      <c r="F43" s="208"/>
      <c r="G43" s="218"/>
      <c r="H43" s="196"/>
      <c r="I43" s="196"/>
      <c r="J43" s="215"/>
    </row>
    <row r="44" spans="1:10" ht="12.75">
      <c r="A44" s="60"/>
      <c r="C44" s="131"/>
      <c r="D44" s="62"/>
      <c r="E44" s="62"/>
      <c r="F44" s="62"/>
      <c r="G44" s="141" t="s">
        <v>226</v>
      </c>
      <c r="H44" s="7" t="s">
        <v>237</v>
      </c>
      <c r="I44" s="66"/>
      <c r="J44" s="67"/>
    </row>
    <row r="45" spans="1:10" ht="12.75">
      <c r="A45" s="60"/>
      <c r="C45" s="130" t="s">
        <v>227</v>
      </c>
      <c r="D45" s="206" t="s">
        <v>228</v>
      </c>
      <c r="E45" s="207"/>
      <c r="F45" s="208"/>
      <c r="G45" s="141" t="s">
        <v>229</v>
      </c>
      <c r="H45" s="203" t="s">
        <v>238</v>
      </c>
      <c r="I45" s="204"/>
      <c r="J45" s="205"/>
    </row>
    <row r="46" spans="1:10" ht="12.75">
      <c r="A46" s="60"/>
      <c r="C46" s="131"/>
      <c r="D46" s="62"/>
      <c r="E46" s="62"/>
      <c r="F46" s="62"/>
      <c r="G46" s="141" t="s">
        <v>230</v>
      </c>
      <c r="H46" s="203" t="s">
        <v>239</v>
      </c>
      <c r="I46" s="204"/>
      <c r="J46" s="205"/>
    </row>
    <row r="47" spans="1:10" ht="12.75">
      <c r="A47" s="60"/>
      <c r="C47" s="130" t="s">
        <v>231</v>
      </c>
      <c r="D47" s="206" t="s">
        <v>232</v>
      </c>
      <c r="E47" s="207"/>
      <c r="F47" s="208"/>
      <c r="G47" s="141" t="s">
        <v>233</v>
      </c>
      <c r="H47" s="216" t="s">
        <v>240</v>
      </c>
      <c r="I47" s="204"/>
      <c r="J47" s="205"/>
    </row>
    <row r="48" spans="1:10" ht="12.75">
      <c r="A48" s="60"/>
      <c r="C48" s="131"/>
      <c r="D48" s="62"/>
      <c r="E48" s="62"/>
      <c r="F48" s="62"/>
      <c r="G48" s="141" t="s">
        <v>234</v>
      </c>
      <c r="H48" s="203" t="s">
        <v>232</v>
      </c>
      <c r="I48" s="204"/>
      <c r="J48" s="205"/>
    </row>
    <row r="49" spans="1:10" ht="12.75">
      <c r="A49" s="60"/>
      <c r="C49" s="130" t="s">
        <v>235</v>
      </c>
      <c r="D49" s="217" t="s">
        <v>236</v>
      </c>
      <c r="E49" s="207"/>
      <c r="F49" s="208"/>
      <c r="G49" s="65"/>
      <c r="H49" s="204"/>
      <c r="I49" s="204"/>
      <c r="J49" s="205"/>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195">
        <v>41738</v>
      </c>
      <c r="C54" s="195"/>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D47:F47"/>
    <mergeCell ref="H47:J47"/>
    <mergeCell ref="H48:J48"/>
    <mergeCell ref="D49:F49"/>
    <mergeCell ref="H49:J49"/>
    <mergeCell ref="G42:J42"/>
    <mergeCell ref="D43:F43"/>
    <mergeCell ref="G43:J43"/>
    <mergeCell ref="D45:F45"/>
    <mergeCell ref="H45:J45"/>
    <mergeCell ref="B25:I25"/>
    <mergeCell ref="B29:I29"/>
    <mergeCell ref="B30:I30"/>
    <mergeCell ref="H46:J46"/>
    <mergeCell ref="D39:F39"/>
    <mergeCell ref="G39:J39"/>
    <mergeCell ref="D40:F40"/>
    <mergeCell ref="G40:J40"/>
    <mergeCell ref="D41:F41"/>
    <mergeCell ref="G41:J41"/>
    <mergeCell ref="B19:I19"/>
    <mergeCell ref="B20:I20"/>
    <mergeCell ref="B21:I21"/>
    <mergeCell ref="B22:I22"/>
    <mergeCell ref="B23:I23"/>
    <mergeCell ref="B24:I24"/>
    <mergeCell ref="B13:I13"/>
    <mergeCell ref="B14:I14"/>
    <mergeCell ref="B15:I15"/>
    <mergeCell ref="B16:I16"/>
    <mergeCell ref="B17:I17"/>
    <mergeCell ref="B18:I18"/>
    <mergeCell ref="B54:C54"/>
    <mergeCell ref="B4:I4"/>
    <mergeCell ref="B5:I5"/>
    <mergeCell ref="B6:I6"/>
    <mergeCell ref="B7:I7"/>
    <mergeCell ref="B8:I8"/>
    <mergeCell ref="B9:I9"/>
    <mergeCell ref="B10:I10"/>
    <mergeCell ref="B11:I11"/>
    <mergeCell ref="B12:I12"/>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70" zoomScaleNormal="70" zoomScalePageLayoutView="0" workbookViewId="0" topLeftCell="A1">
      <selection activeCell="A55" sqref="A55:J55"/>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332</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196" t="s">
        <v>103</v>
      </c>
      <c r="D7" s="196"/>
      <c r="E7" s="196"/>
      <c r="F7" s="196"/>
      <c r="G7" s="196"/>
      <c r="H7" s="196"/>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40</v>
      </c>
      <c r="D16" s="3"/>
      <c r="E16" s="2">
        <v>25</v>
      </c>
      <c r="F16" s="2" t="str">
        <f>LEFT('Item 105, page 1'!L2,2)</f>
        <v>25</v>
      </c>
      <c r="G16" s="62"/>
      <c r="H16" s="71"/>
      <c r="I16" s="71"/>
      <c r="J16" s="64"/>
    </row>
    <row r="17" spans="1:10" ht="12.75">
      <c r="A17" s="60"/>
      <c r="B17" s="71" t="s">
        <v>114</v>
      </c>
      <c r="C17" s="71" t="s">
        <v>159</v>
      </c>
      <c r="D17" s="62"/>
      <c r="E17" s="2" t="s">
        <v>202</v>
      </c>
      <c r="F17" s="2">
        <v>15</v>
      </c>
      <c r="G17" s="62"/>
      <c r="H17" s="71"/>
      <c r="I17" s="71"/>
      <c r="J17" s="64"/>
    </row>
    <row r="18" spans="1:10" ht="12.75">
      <c r="A18" s="60"/>
      <c r="B18" s="71" t="s">
        <v>115</v>
      </c>
      <c r="C18" s="71" t="s">
        <v>159</v>
      </c>
      <c r="D18" s="62"/>
      <c r="E18" s="71" t="s">
        <v>203</v>
      </c>
      <c r="F18" s="71">
        <v>14</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14</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29</v>
      </c>
      <c r="D37" s="3"/>
      <c r="E37" s="71"/>
      <c r="F37" s="71"/>
      <c r="G37" s="62"/>
      <c r="H37" s="71"/>
      <c r="I37" s="71"/>
      <c r="J37" s="64"/>
    </row>
    <row r="38" spans="1:10" ht="12.75">
      <c r="A38" s="60"/>
      <c r="B38" s="71" t="s">
        <v>116</v>
      </c>
      <c r="C38" s="2" t="str">
        <f>LEFT('Item 100, page 2'!K2,2)</f>
        <v>30</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43266</v>
      </c>
      <c r="C54" s="223"/>
      <c r="D54" s="7"/>
      <c r="E54" s="7"/>
      <c r="F54" s="7"/>
      <c r="G54" s="66"/>
      <c r="H54" s="66"/>
      <c r="I54" s="132" t="s">
        <v>204</v>
      </c>
      <c r="J54" s="148">
        <v>43313</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90" zoomScaleNormal="90" zoomScalePageLayoutView="0" workbookViewId="0" topLeftCell="A13">
      <selection activeCell="A44" sqref="A44"/>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333</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($0.10) (A) applies."</f>
        <v>Note 3:  In addition to the recycling rates shown above, a recycling debit/&lt;credit&gt; of ($0.10) (A)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328</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334</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v>43496</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43266</v>
      </c>
      <c r="C56" s="223"/>
      <c r="D56" s="7"/>
      <c r="E56" s="7"/>
      <c r="F56" s="7"/>
      <c r="H56" s="7"/>
      <c r="I56" s="66"/>
      <c r="J56" s="132" t="s">
        <v>204</v>
      </c>
      <c r="K56" s="148">
        <f>+'Check Sheet'!J54</f>
        <v>43313</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80" zoomScaleNormal="80" zoomScalePageLayoutView="0" workbookViewId="0" topLeftCell="A10">
      <selection activeCell="Q37" sqref="Q37"/>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336</v>
      </c>
    </row>
    <row r="3" spans="1:11" ht="12.75">
      <c r="A3" s="5"/>
      <c r="B3" s="1"/>
      <c r="C3" s="3"/>
      <c r="D3" s="3"/>
      <c r="E3" s="3"/>
      <c r="F3" s="3"/>
      <c r="G3" s="3"/>
      <c r="H3" s="197"/>
      <c r="I3" s="19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($0.10) (A)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328</v>
      </c>
      <c r="C47" s="3"/>
      <c r="D47" s="4"/>
      <c r="E47" s="4"/>
      <c r="F47" s="4"/>
      <c r="G47" s="4"/>
      <c r="H47" s="4"/>
      <c r="I47" s="3"/>
      <c r="J47" s="3"/>
      <c r="K47" s="15"/>
    </row>
    <row r="48" spans="1:11" ht="12.75">
      <c r="A48" s="5" t="s">
        <v>335</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f>+'Item 100, page 1'!J51:K51</f>
        <v>43496</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43266</v>
      </c>
      <c r="C58" s="223"/>
      <c r="D58" s="7"/>
      <c r="E58" s="7"/>
      <c r="F58" s="7"/>
      <c r="H58" s="7"/>
      <c r="I58" s="66"/>
      <c r="J58" s="132" t="s">
        <v>204</v>
      </c>
      <c r="K58" s="148">
        <f>+'Item 100, page 1'!K56</f>
        <v>43313</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38" t="s">
        <v>285</v>
      </c>
      <c r="C8" s="238"/>
      <c r="D8" s="238"/>
      <c r="E8" s="238"/>
      <c r="F8" s="238"/>
      <c r="G8" s="238"/>
      <c r="H8" s="238"/>
      <c r="I8" s="238"/>
      <c r="J8" s="239"/>
    </row>
    <row r="9" spans="1:10" ht="12.75">
      <c r="A9" s="75"/>
      <c r="B9" s="238"/>
      <c r="C9" s="238"/>
      <c r="D9" s="238"/>
      <c r="E9" s="238"/>
      <c r="F9" s="238"/>
      <c r="G9" s="238"/>
      <c r="H9" s="238"/>
      <c r="I9" s="238"/>
      <c r="J9" s="239"/>
    </row>
    <row r="10" spans="1:10" ht="12.75">
      <c r="A10" s="155"/>
      <c r="B10" s="238"/>
      <c r="C10" s="238"/>
      <c r="D10" s="238"/>
      <c r="E10" s="238"/>
      <c r="F10" s="238"/>
      <c r="G10" s="238"/>
      <c r="H10" s="238"/>
      <c r="I10" s="238"/>
      <c r="J10" s="239"/>
    </row>
    <row r="11" spans="1:10" ht="12.75">
      <c r="A11" s="19"/>
      <c r="B11" s="3"/>
      <c r="C11" s="3"/>
      <c r="D11" s="3"/>
      <c r="E11" s="3"/>
      <c r="F11" s="3"/>
      <c r="G11" s="3"/>
      <c r="H11" s="3"/>
      <c r="I11" s="3"/>
      <c r="J11" s="15"/>
    </row>
    <row r="12" spans="1:10" ht="12.75">
      <c r="A12" s="154" t="s">
        <v>191</v>
      </c>
      <c r="B12" s="238" t="s">
        <v>291</v>
      </c>
      <c r="C12" s="238"/>
      <c r="D12" s="238"/>
      <c r="E12" s="238"/>
      <c r="F12" s="238"/>
      <c r="G12" s="238"/>
      <c r="H12" s="238"/>
      <c r="I12" s="238"/>
      <c r="J12" s="239"/>
    </row>
    <row r="13" spans="1:10" ht="12.75">
      <c r="A13" s="75"/>
      <c r="B13" s="238"/>
      <c r="C13" s="238"/>
      <c r="D13" s="238"/>
      <c r="E13" s="238"/>
      <c r="F13" s="238"/>
      <c r="G13" s="238"/>
      <c r="H13" s="238"/>
      <c r="I13" s="238"/>
      <c r="J13" s="239"/>
    </row>
    <row r="14" spans="1:10" ht="12.75">
      <c r="A14" s="75"/>
      <c r="B14" s="238"/>
      <c r="C14" s="238"/>
      <c r="D14" s="238"/>
      <c r="E14" s="238"/>
      <c r="F14" s="238"/>
      <c r="G14" s="238"/>
      <c r="H14" s="238"/>
      <c r="I14" s="238"/>
      <c r="J14" s="239"/>
    </row>
    <row r="15" spans="1:10" ht="12.75">
      <c r="A15" s="75"/>
      <c r="B15" s="238"/>
      <c r="C15" s="238"/>
      <c r="D15" s="238"/>
      <c r="E15" s="238"/>
      <c r="F15" s="238"/>
      <c r="G15" s="238"/>
      <c r="H15" s="238"/>
      <c r="I15" s="238"/>
      <c r="J15" s="239"/>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0" t="s">
        <v>287</v>
      </c>
      <c r="C18" s="240"/>
      <c r="D18" s="240"/>
      <c r="E18" s="240"/>
      <c r="F18" s="240"/>
      <c r="G18" s="240"/>
      <c r="H18" s="240"/>
      <c r="I18" s="240"/>
      <c r="J18" s="241"/>
    </row>
    <row r="19" spans="1:10" ht="12.75">
      <c r="A19" s="154"/>
      <c r="B19" s="240"/>
      <c r="C19" s="240"/>
      <c r="D19" s="240"/>
      <c r="E19" s="240"/>
      <c r="F19" s="240"/>
      <c r="G19" s="240"/>
      <c r="H19" s="240"/>
      <c r="I19" s="240"/>
      <c r="J19" s="241"/>
    </row>
    <row r="20" spans="1:10" ht="12.75">
      <c r="A20" s="22"/>
      <c r="B20" s="4"/>
      <c r="C20" s="4"/>
      <c r="D20" s="4"/>
      <c r="E20" s="4"/>
      <c r="F20" s="4"/>
      <c r="G20" s="4"/>
      <c r="H20" s="4"/>
      <c r="I20" s="4"/>
      <c r="J20" s="18"/>
    </row>
    <row r="21" spans="1:10" ht="12.75">
      <c r="A21" s="22"/>
      <c r="B21" s="242" t="s">
        <v>82</v>
      </c>
      <c r="C21" s="242"/>
      <c r="D21" s="242"/>
      <c r="E21" s="242" t="s">
        <v>288</v>
      </c>
      <c r="F21" s="242"/>
      <c r="G21" s="4"/>
      <c r="H21" s="4"/>
      <c r="I21" s="4"/>
      <c r="J21" s="18"/>
    </row>
    <row r="22" spans="1:10" ht="12.75">
      <c r="A22" s="22"/>
      <c r="B22" s="243" t="s">
        <v>84</v>
      </c>
      <c r="C22" s="243"/>
      <c r="D22" s="243"/>
      <c r="E22" s="245" t="str">
        <f>TEXT(3.63,"$ 0.00")&amp;" (A)"</f>
        <v>$ 3.63 (A)</v>
      </c>
      <c r="F22" s="245"/>
      <c r="G22" s="4"/>
      <c r="H22" s="4"/>
      <c r="I22" s="4"/>
      <c r="J22" s="18"/>
    </row>
    <row r="23" spans="1:10" ht="12.75">
      <c r="A23" s="22"/>
      <c r="B23" s="243" t="s">
        <v>280</v>
      </c>
      <c r="C23" s="243"/>
      <c r="D23" s="243"/>
      <c r="E23" s="246" t="str">
        <f>+E22</f>
        <v>$ 3.63 (A)</v>
      </c>
      <c r="F23" s="246"/>
      <c r="G23" s="4"/>
      <c r="H23" s="4"/>
      <c r="I23" s="4"/>
      <c r="J23" s="18"/>
    </row>
    <row r="24" spans="1:10" ht="12.75">
      <c r="A24" s="22"/>
      <c r="B24" s="243" t="s">
        <v>281</v>
      </c>
      <c r="C24" s="243"/>
      <c r="D24" s="243"/>
      <c r="E24" s="246" t="str">
        <f>+E23</f>
        <v>$ 3.63 (A)</v>
      </c>
      <c r="F24" s="246"/>
      <c r="G24" s="4"/>
      <c r="H24" s="4"/>
      <c r="I24" s="4"/>
      <c r="J24" s="18"/>
    </row>
    <row r="25" spans="1:10" ht="12.75">
      <c r="A25" s="22"/>
      <c r="B25" s="243" t="s">
        <v>282</v>
      </c>
      <c r="C25" s="243"/>
      <c r="D25" s="243"/>
      <c r="E25" s="246" t="str">
        <f>+E24</f>
        <v>$ 3.63 (A)</v>
      </c>
      <c r="F25" s="246"/>
      <c r="G25" s="4"/>
      <c r="H25" s="4"/>
      <c r="I25" s="4"/>
      <c r="J25" s="18"/>
    </row>
    <row r="26" spans="1:10" ht="12.75">
      <c r="A26" s="22"/>
      <c r="B26" s="244"/>
      <c r="C26" s="244"/>
      <c r="D26" s="244"/>
      <c r="E26" s="246" t="str">
        <f>+E25</f>
        <v>$ 3.63 (A)</v>
      </c>
      <c r="F26" s="246"/>
      <c r="G26" s="4"/>
      <c r="H26" s="4"/>
      <c r="I26" s="4"/>
      <c r="J26" s="18"/>
    </row>
    <row r="27" spans="1:10" ht="12.75">
      <c r="A27" s="22"/>
      <c r="B27" s="243" t="s">
        <v>283</v>
      </c>
      <c r="C27" s="243"/>
      <c r="D27" s="243"/>
      <c r="E27" s="246" t="str">
        <f>+E26</f>
        <v>$ 3.63 (A)</v>
      </c>
      <c r="F27" s="246"/>
      <c r="G27" s="4"/>
      <c r="H27" s="4"/>
      <c r="I27" s="4"/>
      <c r="J27" s="18"/>
    </row>
    <row r="28" spans="1:10" ht="12.75">
      <c r="A28" s="22"/>
      <c r="B28" s="244"/>
      <c r="C28" s="244"/>
      <c r="D28" s="244"/>
      <c r="E28" s="244"/>
      <c r="F28" s="244"/>
      <c r="G28" s="4"/>
      <c r="H28" s="4"/>
      <c r="I28" s="4"/>
      <c r="J28" s="18"/>
    </row>
    <row r="29" spans="1:10" ht="12.75">
      <c r="A29" s="22"/>
      <c r="B29" s="244"/>
      <c r="C29" s="244"/>
      <c r="D29" s="244"/>
      <c r="E29" s="244"/>
      <c r="F29" s="244"/>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38" t="s">
        <v>290</v>
      </c>
      <c r="C32" s="238"/>
      <c r="D32" s="238"/>
      <c r="E32" s="238"/>
      <c r="F32" s="238"/>
      <c r="G32" s="238"/>
      <c r="H32" s="238"/>
      <c r="I32" s="238"/>
      <c r="J32" s="239"/>
    </row>
    <row r="33" spans="1:10" ht="12.75">
      <c r="A33" s="22"/>
      <c r="B33" s="238"/>
      <c r="C33" s="238"/>
      <c r="D33" s="238"/>
      <c r="E33" s="238"/>
      <c r="F33" s="238"/>
      <c r="G33" s="238"/>
      <c r="H33" s="238"/>
      <c r="I33" s="238"/>
      <c r="J33" s="239"/>
    </row>
    <row r="34" spans="1:10" ht="12.75">
      <c r="A34" s="22"/>
      <c r="B34" s="238"/>
      <c r="C34" s="238"/>
      <c r="D34" s="238"/>
      <c r="E34" s="238"/>
      <c r="F34" s="238"/>
      <c r="G34" s="238"/>
      <c r="H34" s="238"/>
      <c r="I34" s="238"/>
      <c r="J34" s="239"/>
    </row>
    <row r="35" spans="1:10" ht="12.75">
      <c r="A35" s="22"/>
      <c r="B35" s="238"/>
      <c r="C35" s="238"/>
      <c r="D35" s="238"/>
      <c r="E35" s="238"/>
      <c r="F35" s="238"/>
      <c r="G35" s="238"/>
      <c r="H35" s="238"/>
      <c r="I35" s="238"/>
      <c r="J35" s="239"/>
    </row>
    <row r="36" spans="1:10" ht="12.75">
      <c r="A36" s="22"/>
      <c r="B36" s="238"/>
      <c r="C36" s="238"/>
      <c r="D36" s="238"/>
      <c r="E36" s="238"/>
      <c r="F36" s="238"/>
      <c r="G36" s="238"/>
      <c r="H36" s="238"/>
      <c r="I36" s="238"/>
      <c r="J36" s="239"/>
    </row>
    <row r="37" spans="1:10" ht="12.75">
      <c r="A37" s="22"/>
      <c r="B37" s="238"/>
      <c r="C37" s="238"/>
      <c r="D37" s="238"/>
      <c r="E37" s="238"/>
      <c r="F37" s="238"/>
      <c r="G37" s="238"/>
      <c r="H37" s="238"/>
      <c r="I37" s="238"/>
      <c r="J37" s="239"/>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43266</v>
      </c>
      <c r="C49" s="223"/>
      <c r="D49" s="7"/>
      <c r="E49" s="7"/>
      <c r="F49" s="7"/>
      <c r="G49" s="7"/>
      <c r="H49" s="66"/>
      <c r="I49" s="132" t="s">
        <v>204</v>
      </c>
      <c r="J49" s="148">
        <f>+'Item 100, page 2'!K58</f>
        <v>43313</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E25:F25"/>
    <mergeCell ref="E26:F26"/>
    <mergeCell ref="B25:D25"/>
    <mergeCell ref="B26:D26"/>
    <mergeCell ref="B27:D27"/>
    <mergeCell ref="E27:F27"/>
    <mergeCell ref="B29:D29"/>
    <mergeCell ref="E28:F28"/>
    <mergeCell ref="E29:F29"/>
    <mergeCell ref="G3:H3"/>
    <mergeCell ref="A6:J6"/>
    <mergeCell ref="B32:J37"/>
    <mergeCell ref="E21:F21"/>
    <mergeCell ref="E22:F22"/>
    <mergeCell ref="E23:F23"/>
    <mergeCell ref="E24:F24"/>
    <mergeCell ref="B49:C49"/>
    <mergeCell ref="A50:J50"/>
    <mergeCell ref="B12:J15"/>
    <mergeCell ref="B8:J10"/>
    <mergeCell ref="B18:J19"/>
    <mergeCell ref="B21:D21"/>
    <mergeCell ref="B22:D22"/>
    <mergeCell ref="B23:D23"/>
    <mergeCell ref="B24:D24"/>
    <mergeCell ref="B28:D28"/>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38"/>
      <c r="C32" s="238"/>
      <c r="D32" s="238"/>
      <c r="E32" s="238"/>
      <c r="F32" s="238"/>
      <c r="G32" s="238"/>
      <c r="H32" s="238"/>
      <c r="I32" s="238"/>
      <c r="J32" s="239"/>
    </row>
    <row r="33" spans="1:10" ht="12.75">
      <c r="A33" s="247"/>
      <c r="B33" s="238"/>
      <c r="C33" s="238"/>
      <c r="D33" s="238"/>
      <c r="E33" s="238"/>
      <c r="F33" s="238"/>
      <c r="G33" s="238"/>
      <c r="H33" s="238"/>
      <c r="I33" s="238"/>
      <c r="J33" s="239"/>
    </row>
    <row r="34" spans="1:10" ht="12.75">
      <c r="A34" s="247"/>
      <c r="B34" s="238"/>
      <c r="C34" s="238"/>
      <c r="D34" s="238"/>
      <c r="E34" s="238"/>
      <c r="F34" s="238"/>
      <c r="G34" s="238"/>
      <c r="H34" s="238"/>
      <c r="I34" s="238"/>
      <c r="J34" s="239"/>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80" zoomScaleNormal="80" zoomScalePageLayoutView="0" workbookViewId="0" topLeftCell="A1">
      <selection activeCell="B32" sqref="B32:L32"/>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97"/>
      <c r="I2" s="197"/>
      <c r="J2" s="3"/>
      <c r="K2" s="3"/>
      <c r="L2" s="14" t="s">
        <v>337</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4"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1"/>
      <c r="C28" s="251"/>
      <c r="D28" s="251"/>
      <c r="E28" s="251"/>
      <c r="F28" s="251"/>
      <c r="G28" s="251"/>
      <c r="H28" s="251"/>
      <c r="I28" s="251"/>
      <c r="J28" s="251"/>
      <c r="K28" s="251"/>
      <c r="L28" s="252"/>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&lt;$0.05&gt; (A) per yard."</f>
        <v>Recycling &lt;credit&gt;/debit (if applicable) is:  &lt;$0.05&gt; (A) per yard.</v>
      </c>
      <c r="C31" s="236"/>
      <c r="D31" s="236"/>
      <c r="E31" s="236"/>
      <c r="F31" s="236"/>
      <c r="G31" s="236"/>
      <c r="H31" s="236"/>
      <c r="I31" s="236"/>
      <c r="J31" s="236"/>
      <c r="K31" s="236"/>
      <c r="L31" s="237"/>
    </row>
    <row r="32" spans="1:12" ht="12.75">
      <c r="A32" s="17" t="s">
        <v>74</v>
      </c>
      <c r="B32" s="251" t="s">
        <v>75</v>
      </c>
      <c r="C32" s="251"/>
      <c r="D32" s="251"/>
      <c r="E32" s="251"/>
      <c r="F32" s="251"/>
      <c r="G32" s="251"/>
      <c r="H32" s="251"/>
      <c r="I32" s="251"/>
      <c r="J32" s="251"/>
      <c r="K32" s="251"/>
      <c r="L32" s="252"/>
    </row>
    <row r="33" spans="1:12" ht="12.75">
      <c r="A33" s="50"/>
      <c r="B33" s="251" t="s">
        <v>76</v>
      </c>
      <c r="C33" s="251"/>
      <c r="D33" s="251"/>
      <c r="E33" s="251"/>
      <c r="F33" s="251"/>
      <c r="G33" s="251"/>
      <c r="H33" s="251"/>
      <c r="I33" s="251"/>
      <c r="J33" s="251"/>
      <c r="K33" s="251"/>
      <c r="L33" s="252"/>
    </row>
    <row r="34" spans="1:12" ht="12.75">
      <c r="A34" s="17"/>
      <c r="B34" s="251" t="s">
        <v>77</v>
      </c>
      <c r="C34" s="251"/>
      <c r="D34" s="251"/>
      <c r="E34" s="251"/>
      <c r="F34" s="251"/>
      <c r="G34" s="251"/>
      <c r="H34" s="251"/>
      <c r="I34" s="251"/>
      <c r="J34" s="251"/>
      <c r="K34" s="251"/>
      <c r="L34" s="252"/>
    </row>
    <row r="35" spans="1:12" ht="12.75">
      <c r="A35" s="17" t="s">
        <v>78</v>
      </c>
      <c r="B35" s="251" t="s">
        <v>79</v>
      </c>
      <c r="C35" s="251"/>
      <c r="D35" s="251"/>
      <c r="E35" s="251"/>
      <c r="F35" s="251"/>
      <c r="G35" s="251"/>
      <c r="H35" s="251"/>
      <c r="I35" s="251"/>
      <c r="J35" s="251"/>
      <c r="K35" s="251"/>
      <c r="L35" s="252"/>
    </row>
    <row r="36" spans="1:18" ht="12.75">
      <c r="A36" s="17"/>
      <c r="B36" s="251" t="s">
        <v>80</v>
      </c>
      <c r="C36" s="251"/>
      <c r="D36" s="251"/>
      <c r="E36" s="251"/>
      <c r="F36" s="251"/>
      <c r="G36" s="251"/>
      <c r="H36" s="251"/>
      <c r="I36" s="251"/>
      <c r="J36" s="251"/>
      <c r="K36" s="251"/>
      <c r="L36" s="252"/>
      <c r="N36" s="172"/>
      <c r="O36" s="172"/>
      <c r="P36" s="172"/>
      <c r="Q36" s="172"/>
      <c r="R36" s="172"/>
    </row>
    <row r="37" spans="1:18" ht="12.75">
      <c r="A37" s="17"/>
      <c r="B37" s="51"/>
      <c r="C37" s="11"/>
      <c r="D37" s="209" t="s">
        <v>81</v>
      </c>
      <c r="E37" s="253"/>
      <c r="F37" s="3"/>
      <c r="G37" s="51"/>
      <c r="H37" s="11"/>
      <c r="I37" s="209" t="s">
        <v>81</v>
      </c>
      <c r="J37" s="253"/>
      <c r="K37" s="22"/>
      <c r="L37" s="15"/>
      <c r="N37" s="172"/>
      <c r="O37" s="172"/>
      <c r="P37" s="172"/>
      <c r="Q37" s="172"/>
      <c r="R37" s="172"/>
    </row>
    <row r="38" spans="1:18" ht="12.75">
      <c r="A38" s="17"/>
      <c r="B38" s="255" t="s">
        <v>82</v>
      </c>
      <c r="C38" s="256"/>
      <c r="D38" s="255" t="s">
        <v>83</v>
      </c>
      <c r="E38" s="256"/>
      <c r="F38" s="3"/>
      <c r="G38" s="255" t="s">
        <v>82</v>
      </c>
      <c r="H38" s="256"/>
      <c r="I38" s="255" t="s">
        <v>83</v>
      </c>
      <c r="J38" s="256"/>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329</v>
      </c>
      <c r="C50" s="3"/>
      <c r="D50" s="4"/>
      <c r="E50" s="4"/>
      <c r="F50" s="4"/>
      <c r="G50" s="4"/>
      <c r="H50" s="4"/>
      <c r="I50" s="3"/>
      <c r="J50" s="3"/>
      <c r="K50" s="3"/>
      <c r="L50" s="15"/>
      <c r="N50" s="172"/>
      <c r="O50" s="172"/>
      <c r="P50" s="172"/>
      <c r="Q50" s="172"/>
      <c r="R50" s="172"/>
    </row>
    <row r="51" spans="1:18" ht="12.75">
      <c r="A51" s="5" t="s">
        <v>338</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v>43496</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43266</v>
      </c>
      <c r="C59" s="223"/>
      <c r="D59" s="7"/>
      <c r="E59" s="7"/>
      <c r="F59" s="7"/>
      <c r="H59" s="7"/>
      <c r="I59" s="7"/>
      <c r="J59" s="66"/>
      <c r="K59" s="132" t="s">
        <v>204</v>
      </c>
      <c r="L59" s="148">
        <f>'Check Sheet'!J54</f>
        <v>43313</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G38:H38"/>
    <mergeCell ref="B35:L35"/>
    <mergeCell ref="A60:J60"/>
    <mergeCell ref="D37:E37"/>
    <mergeCell ref="B38:C38"/>
    <mergeCell ref="D38:E38"/>
    <mergeCell ref="K55:L55"/>
    <mergeCell ref="B29:L29"/>
    <mergeCell ref="I38:J38"/>
    <mergeCell ref="B59:C59"/>
    <mergeCell ref="B30:L30"/>
    <mergeCell ref="B31:L31"/>
    <mergeCell ref="H2:I2"/>
    <mergeCell ref="B34:L34"/>
    <mergeCell ref="I37:J37"/>
    <mergeCell ref="B36:L36"/>
    <mergeCell ref="B27:L27"/>
    <mergeCell ref="A7:I7"/>
    <mergeCell ref="B32:L32"/>
    <mergeCell ref="B33:L33"/>
    <mergeCell ref="B28:L28"/>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M49" sqref="M49"/>
    </sheetView>
  </sheetViews>
  <sheetFormatPr defaultColWidth="9.140625" defaultRowHeight="12.75"/>
  <cols>
    <col min="1" max="1" width="11.140625" style="12" customWidth="1"/>
    <col min="2" max="2" width="13.57421875" style="12" customWidth="1"/>
    <col min="3" max="3" width="2.8515625" style="12" customWidth="1"/>
    <col min="4" max="13" width="11.7109375" style="12" customWidth="1"/>
    <col min="14" max="14" width="13.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341</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1" t="s">
        <v>179</v>
      </c>
      <c r="C26" s="251"/>
      <c r="D26" s="251"/>
      <c r="E26" s="251"/>
      <c r="F26" s="251"/>
      <c r="G26" s="251"/>
      <c r="H26" s="251"/>
      <c r="I26" s="251"/>
      <c r="J26" s="251"/>
      <c r="K26" s="251"/>
      <c r="L26" s="251"/>
      <c r="M26" s="251"/>
      <c r="N26" s="252"/>
    </row>
    <row r="27" spans="1:14" ht="12.75">
      <c r="A27" s="20" t="s">
        <v>180</v>
      </c>
      <c r="B27" s="251" t="s">
        <v>181</v>
      </c>
      <c r="C27" s="251"/>
      <c r="D27" s="251"/>
      <c r="E27" s="251"/>
      <c r="F27" s="251"/>
      <c r="G27" s="251"/>
      <c r="H27" s="251"/>
      <c r="I27" s="251"/>
      <c r="J27" s="251"/>
      <c r="K27" s="251"/>
      <c r="L27" s="251"/>
      <c r="M27" s="251"/>
      <c r="N27" s="252"/>
    </row>
    <row r="28" spans="1:14" ht="12.75">
      <c r="A28" s="189"/>
      <c r="B28" s="251" t="str">
        <f>"to the disposal site.  Excess miles will be charged for at $1.45 per mile or fraction of a"</f>
        <v>to the disposal site.  Excess miles will be charged for at $1.45 per mile or fraction of a</v>
      </c>
      <c r="C28" s="251"/>
      <c r="D28" s="251"/>
      <c r="E28" s="251"/>
      <c r="F28" s="251"/>
      <c r="G28" s="251"/>
      <c r="H28" s="251"/>
      <c r="I28" s="251"/>
      <c r="J28" s="251"/>
      <c r="K28" s="251"/>
      <c r="L28" s="251"/>
      <c r="M28" s="251"/>
      <c r="N28" s="252"/>
    </row>
    <row r="29" spans="1:14" ht="12.75">
      <c r="A29" s="189"/>
      <c r="B29" s="251" t="s">
        <v>182</v>
      </c>
      <c r="C29" s="251"/>
      <c r="D29" s="251"/>
      <c r="E29" s="251"/>
      <c r="F29" s="251"/>
      <c r="G29" s="251"/>
      <c r="H29" s="251"/>
      <c r="I29" s="251"/>
      <c r="J29" s="251"/>
      <c r="K29" s="251"/>
      <c r="L29" s="251"/>
      <c r="M29" s="251"/>
      <c r="N29" s="252"/>
    </row>
    <row r="30" spans="1:14" ht="12.75">
      <c r="A30" s="17" t="s">
        <v>73</v>
      </c>
      <c r="B30" s="251" t="s">
        <v>183</v>
      </c>
      <c r="C30" s="251"/>
      <c r="D30" s="251"/>
      <c r="E30" s="251"/>
      <c r="F30" s="251"/>
      <c r="G30" s="251"/>
      <c r="H30" s="251"/>
      <c r="I30" s="251"/>
      <c r="J30" s="251"/>
      <c r="K30" s="251"/>
      <c r="L30" s="251"/>
      <c r="M30" s="251"/>
      <c r="N30" s="252"/>
    </row>
    <row r="31" spans="1:14" ht="12.75">
      <c r="A31" s="17" t="s">
        <v>3</v>
      </c>
      <c r="B31" s="251" t="s">
        <v>184</v>
      </c>
      <c r="C31" s="251"/>
      <c r="D31" s="251"/>
      <c r="E31" s="251"/>
      <c r="F31" s="251"/>
      <c r="G31" s="251"/>
      <c r="H31" s="251"/>
      <c r="I31" s="251"/>
      <c r="J31" s="251"/>
      <c r="K31" s="251"/>
      <c r="L31" s="251"/>
      <c r="M31" s="251"/>
      <c r="N31" s="252"/>
    </row>
    <row r="32" spans="1:14" ht="12.75">
      <c r="A32" s="17"/>
      <c r="B32" s="251" t="s">
        <v>185</v>
      </c>
      <c r="C32" s="251"/>
      <c r="D32" s="251"/>
      <c r="E32" s="251"/>
      <c r="F32" s="251"/>
      <c r="G32" s="251"/>
      <c r="H32" s="251"/>
      <c r="I32" s="251"/>
      <c r="J32" s="251"/>
      <c r="K32" s="251"/>
      <c r="L32" s="251"/>
      <c r="M32" s="251"/>
      <c r="N32" s="252"/>
    </row>
    <row r="33" spans="1:14" ht="12.75">
      <c r="A33" s="50"/>
      <c r="B33" s="251" t="s">
        <v>186</v>
      </c>
      <c r="C33" s="251"/>
      <c r="D33" s="251"/>
      <c r="E33" s="251"/>
      <c r="F33" s="251"/>
      <c r="G33" s="251"/>
      <c r="H33" s="251"/>
      <c r="I33" s="251"/>
      <c r="J33" s="251"/>
      <c r="K33" s="251"/>
      <c r="L33" s="251"/>
      <c r="M33" s="251"/>
      <c r="N33" s="252"/>
    </row>
    <row r="34" spans="1:14" ht="12.75">
      <c r="A34" s="17"/>
      <c r="B34" s="251" t="s">
        <v>187</v>
      </c>
      <c r="C34" s="251"/>
      <c r="D34" s="251"/>
      <c r="E34" s="251"/>
      <c r="F34" s="251"/>
      <c r="G34" s="251"/>
      <c r="H34" s="251"/>
      <c r="I34" s="251"/>
      <c r="J34" s="251"/>
      <c r="K34" s="251"/>
      <c r="L34" s="251"/>
      <c r="M34" s="251"/>
      <c r="N34" s="252"/>
    </row>
    <row r="35" spans="1:14" ht="12.75">
      <c r="A35" s="17" t="s">
        <v>3</v>
      </c>
      <c r="B35" s="251" t="s">
        <v>188</v>
      </c>
      <c r="C35" s="251"/>
      <c r="D35" s="251"/>
      <c r="E35" s="251"/>
      <c r="F35" s="251"/>
      <c r="G35" s="251"/>
      <c r="H35" s="251"/>
      <c r="I35" s="251"/>
      <c r="J35" s="251"/>
      <c r="K35" s="251"/>
      <c r="L35" s="251"/>
      <c r="M35" s="251"/>
      <c r="N35" s="252"/>
    </row>
    <row r="36" spans="1:14" ht="12.75">
      <c r="A36" s="17"/>
      <c r="B36" s="251" t="s">
        <v>189</v>
      </c>
      <c r="C36" s="251"/>
      <c r="D36" s="251"/>
      <c r="E36" s="251"/>
      <c r="F36" s="251"/>
      <c r="G36" s="251"/>
      <c r="H36" s="251"/>
      <c r="I36" s="251"/>
      <c r="J36" s="251"/>
      <c r="K36" s="251"/>
      <c r="L36" s="251"/>
      <c r="M36" s="251"/>
      <c r="N36" s="252"/>
    </row>
    <row r="37" spans="1:14" ht="12.75">
      <c r="A37" s="17"/>
      <c r="B37" s="251" t="s">
        <v>190</v>
      </c>
      <c r="C37" s="251"/>
      <c r="D37" s="251"/>
      <c r="E37" s="251"/>
      <c r="F37" s="251"/>
      <c r="G37" s="251"/>
      <c r="H37" s="251"/>
      <c r="I37" s="251"/>
      <c r="J37" s="251"/>
      <c r="K37" s="251"/>
      <c r="L37" s="251"/>
      <c r="M37" s="251"/>
      <c r="N37" s="252"/>
    </row>
    <row r="38" spans="1:14" ht="6" customHeight="1">
      <c r="A38" s="17"/>
      <c r="B38" s="251"/>
      <c r="C38" s="251"/>
      <c r="D38" s="251"/>
      <c r="E38" s="251"/>
      <c r="F38" s="251"/>
      <c r="G38" s="251"/>
      <c r="H38" s="251"/>
      <c r="I38" s="251"/>
      <c r="J38" s="251"/>
      <c r="K38" s="251"/>
      <c r="L38" s="251"/>
      <c r="M38" s="251"/>
      <c r="N38" s="252"/>
    </row>
    <row r="39" spans="1:14" ht="12.75">
      <c r="A39" s="17" t="s">
        <v>74</v>
      </c>
      <c r="B39" s="251" t="str">
        <f>+'Item 105, page 1'!B31:L31</f>
        <v>Recycling &lt;credit&gt;/debit (if applicable) is:  &lt;$0.05&gt; (A) per yard.</v>
      </c>
      <c r="C39" s="251"/>
      <c r="D39" s="251"/>
      <c r="E39" s="251"/>
      <c r="F39" s="251"/>
      <c r="G39" s="251"/>
      <c r="H39" s="251"/>
      <c r="I39" s="251"/>
      <c r="J39" s="251"/>
      <c r="K39" s="251"/>
      <c r="L39" s="251"/>
      <c r="M39" s="251"/>
      <c r="N39" s="252"/>
    </row>
    <row r="40" spans="1:14" ht="4.5" customHeight="1">
      <c r="A40" s="17"/>
      <c r="B40" s="251"/>
      <c r="C40" s="251"/>
      <c r="D40" s="251"/>
      <c r="E40" s="251"/>
      <c r="F40" s="251"/>
      <c r="G40" s="251"/>
      <c r="H40" s="251"/>
      <c r="I40" s="251"/>
      <c r="J40" s="251"/>
      <c r="K40" s="251"/>
      <c r="L40" s="251"/>
      <c r="M40" s="251"/>
      <c r="N40" s="252"/>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330</v>
      </c>
      <c r="C42" s="3"/>
      <c r="D42" s="4"/>
      <c r="E42" s="4"/>
      <c r="F42" s="4"/>
      <c r="G42" s="4"/>
      <c r="H42" s="4"/>
      <c r="I42" s="3"/>
      <c r="J42" s="3"/>
      <c r="K42" s="3"/>
      <c r="L42" s="3"/>
      <c r="M42" s="3"/>
      <c r="N42" s="15"/>
    </row>
    <row r="43" spans="1:14" ht="12.75">
      <c r="A43" s="5" t="s">
        <v>338</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v>43496</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43266</v>
      </c>
      <c r="C54" s="223"/>
      <c r="D54" s="7"/>
      <c r="E54" s="7"/>
      <c r="F54" s="7"/>
      <c r="G54" s="7"/>
      <c r="H54" s="7"/>
      <c r="I54" s="7"/>
      <c r="J54" s="7"/>
      <c r="K54" s="7"/>
      <c r="L54" s="66"/>
      <c r="M54" s="132" t="s">
        <v>204</v>
      </c>
      <c r="N54" s="148">
        <f>'Check Sheet'!J54</f>
        <v>43313</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B40:N40"/>
    <mergeCell ref="B34:N34"/>
    <mergeCell ref="B35:N35"/>
    <mergeCell ref="B36:N36"/>
    <mergeCell ref="B37:N37"/>
    <mergeCell ref="B38:N38"/>
    <mergeCell ref="B39:N39"/>
    <mergeCell ref="B28:N28"/>
    <mergeCell ref="B29:N29"/>
    <mergeCell ref="B30:N30"/>
    <mergeCell ref="B31:N31"/>
    <mergeCell ref="B32:N32"/>
    <mergeCell ref="B33:N33"/>
    <mergeCell ref="A55:J55"/>
    <mergeCell ref="D13:J13"/>
    <mergeCell ref="A7:N7"/>
    <mergeCell ref="A8:N8"/>
    <mergeCell ref="A9:N9"/>
    <mergeCell ref="M48:N48"/>
    <mergeCell ref="B41:N41"/>
    <mergeCell ref="B54:C54"/>
    <mergeCell ref="B26:N26"/>
    <mergeCell ref="B27:N27"/>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2018-05-14T20:39:56Z</cp:lastPrinted>
  <dcterms:created xsi:type="dcterms:W3CDTF">2007-07-16T21:28:49Z</dcterms:created>
  <dcterms:modified xsi:type="dcterms:W3CDTF">2018-05-29T15:21:06Z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DocumentOrder">
    <vt:lpwstr>0</vt:lpwstr>
  </property>
  <property fmtid="{D5CDD505-2E9C-101B-9397-08002B2CF9AE}" pid="4" name="IsHighlyConfidential">
    <vt:lpwstr>0</vt:lpwstr>
  </property>
  <property fmtid="{D5CDD505-2E9C-101B-9397-08002B2CF9AE}" pid="5" name="CaseCompanyNames">
    <vt:lpwstr>RABANCO LTD</vt:lpwstr>
  </property>
  <property fmtid="{D5CDD505-2E9C-101B-9397-08002B2CF9AE}" pid="6" name="IsConfidential">
    <vt:lpwstr>0</vt:lpwstr>
  </property>
  <property fmtid="{D5CDD505-2E9C-101B-9397-08002B2CF9AE}" pid="7" name="IsEFSEC">
    <vt:lpwstr>0</vt:lpwstr>
  </property>
  <property fmtid="{D5CDD505-2E9C-101B-9397-08002B2CF9AE}" pid="8" name="DocketNumber">
    <vt:lpwstr>180486</vt:lpwstr>
  </property>
  <property fmtid="{D5CDD505-2E9C-101B-9397-08002B2CF9AE}" pid="9" name="Date1">
    <vt:lpwstr>2018-05-31T00:00:00Z</vt:lpwstr>
  </property>
  <property fmtid="{D5CDD505-2E9C-101B-9397-08002B2CF9AE}" pid="10" name="Nickname">
    <vt:lpwstr/>
  </property>
  <property fmtid="{D5CDD505-2E9C-101B-9397-08002B2CF9AE}" pid="11" name="CaseType">
    <vt:lpwstr>Tariff Revision</vt:lpwstr>
  </property>
  <property fmtid="{D5CDD505-2E9C-101B-9397-08002B2CF9AE}" pid="12" name="OpenedDate">
    <vt:lpwstr>2018-05-31T00:00:00Z</vt:lpwstr>
  </property>
  <property fmtid="{D5CDD505-2E9C-101B-9397-08002B2CF9AE}" pid="13" name="Prefix">
    <vt:lpwstr>TG</vt:lpwstr>
  </property>
  <property fmtid="{D5CDD505-2E9C-101B-9397-08002B2CF9AE}" pid="14" name="IndustryCode">
    <vt:lpwstr>227</vt:lpwstr>
  </property>
  <property fmtid="{D5CDD505-2E9C-101B-9397-08002B2CF9AE}" pid="15" name="CaseStatus">
    <vt:lpwstr>Closed</vt:lpwstr>
  </property>
  <property fmtid="{D5CDD505-2E9C-101B-9397-08002B2CF9AE}" pid="16" name="_docset_NoMedatataSyncRequired">
    <vt:lpwstr>False</vt:lpwstr>
  </property>
</Properties>
</file>